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hidePivotFieldList="1" defaultThemeVersion="166925"/>
  <mc:AlternateContent xmlns:mc="http://schemas.openxmlformats.org/markup-compatibility/2006">
    <mc:Choice Requires="x15">
      <x15ac:absPath xmlns:x15ac="http://schemas.microsoft.com/office/spreadsheetml/2010/11/ac" url="C:\Users\113277\Desktop\"/>
    </mc:Choice>
  </mc:AlternateContent>
  <xr:revisionPtr revIDLastSave="0" documentId="13_ncr:1_{C495DB42-90E8-4756-B0EB-F899730237CF}" xr6:coauthVersionLast="36" xr6:coauthVersionMax="36" xr10:uidLastSave="{00000000-0000-0000-0000-000000000000}"/>
  <bookViews>
    <workbookView xWindow="0" yWindow="0" windowWidth="28800" windowHeight="12390" tabRatio="844" firstSheet="69" activeTab="102" xr2:uid="{5083C585-9208-450E-B2EF-7228EE709B77}"/>
  </bookViews>
  <sheets>
    <sheet name="総括表1" sheetId="5" r:id="rId1"/>
    <sheet name="総括表2" sheetId="23" r:id="rId2"/>
    <sheet name="リスト" sheetId="3" state="hidden" r:id="rId3"/>
    <sheet name="1" sheetId="442" r:id="rId4"/>
    <sheet name="2" sheetId="443" r:id="rId5"/>
    <sheet name="3" sheetId="444" r:id="rId6"/>
    <sheet name="4" sheetId="445" r:id="rId7"/>
    <sheet name="5" sheetId="446" r:id="rId8"/>
    <sheet name="6" sheetId="447" r:id="rId9"/>
    <sheet name="7" sheetId="448" r:id="rId10"/>
    <sheet name="8" sheetId="449" r:id="rId11"/>
    <sheet name="9" sheetId="450" r:id="rId12"/>
    <sheet name="10" sheetId="451" r:id="rId13"/>
    <sheet name="11" sheetId="452" r:id="rId14"/>
    <sheet name="12" sheetId="453" r:id="rId15"/>
    <sheet name="13" sheetId="454" r:id="rId16"/>
    <sheet name="14" sheetId="455" r:id="rId17"/>
    <sheet name="15" sheetId="456" r:id="rId18"/>
    <sheet name="16" sheetId="457" r:id="rId19"/>
    <sheet name="17" sheetId="458" r:id="rId20"/>
    <sheet name="18" sheetId="459" r:id="rId21"/>
    <sheet name="19" sheetId="460" r:id="rId22"/>
    <sheet name="20" sheetId="461" r:id="rId23"/>
    <sheet name="21" sheetId="462" r:id="rId24"/>
    <sheet name="22" sheetId="463" r:id="rId25"/>
    <sheet name="23" sheetId="464" r:id="rId26"/>
    <sheet name="24" sheetId="465" r:id="rId27"/>
    <sheet name="25" sheetId="466" r:id="rId28"/>
    <sheet name="26" sheetId="467" r:id="rId29"/>
    <sheet name="27" sheetId="468" r:id="rId30"/>
    <sheet name="28" sheetId="469" r:id="rId31"/>
    <sheet name="29" sheetId="470" r:id="rId32"/>
    <sheet name="30" sheetId="471" r:id="rId33"/>
    <sheet name="31" sheetId="472" r:id="rId34"/>
    <sheet name="32" sheetId="473" r:id="rId35"/>
    <sheet name="33" sheetId="474" r:id="rId36"/>
    <sheet name="34" sheetId="475" r:id="rId37"/>
    <sheet name="35" sheetId="476" r:id="rId38"/>
    <sheet name="36" sheetId="477" r:id="rId39"/>
    <sheet name="37" sheetId="478" r:id="rId40"/>
    <sheet name="38" sheetId="479" r:id="rId41"/>
    <sheet name="39" sheetId="480" r:id="rId42"/>
    <sheet name="40" sheetId="481" r:id="rId43"/>
    <sheet name="41" sheetId="482" r:id="rId44"/>
    <sheet name="42" sheetId="484" r:id="rId45"/>
    <sheet name="43" sheetId="483" r:id="rId46"/>
    <sheet name="44" sheetId="485" r:id="rId47"/>
    <sheet name="45" sheetId="486" r:id="rId48"/>
    <sheet name="46" sheetId="487" r:id="rId49"/>
    <sheet name="47" sheetId="488" r:id="rId50"/>
    <sheet name="48" sheetId="489" r:id="rId51"/>
    <sheet name="49" sheetId="490" r:id="rId52"/>
    <sheet name="50" sheetId="491" r:id="rId53"/>
    <sheet name="51" sheetId="492" r:id="rId54"/>
    <sheet name="52" sheetId="493" r:id="rId55"/>
    <sheet name="53" sheetId="494" r:id="rId56"/>
    <sheet name="54" sheetId="495" r:id="rId57"/>
    <sheet name="55" sheetId="496" r:id="rId58"/>
    <sheet name="56" sheetId="497" r:id="rId59"/>
    <sheet name="57" sheetId="498" r:id="rId60"/>
    <sheet name="58" sheetId="499" r:id="rId61"/>
    <sheet name="59" sheetId="500" r:id="rId62"/>
    <sheet name="60" sheetId="501" r:id="rId63"/>
    <sheet name="61" sheetId="502" r:id="rId64"/>
    <sheet name="62" sheetId="503" r:id="rId65"/>
    <sheet name="63" sheetId="504" r:id="rId66"/>
    <sheet name="64" sheetId="505" r:id="rId67"/>
    <sheet name="65" sheetId="506" r:id="rId68"/>
    <sheet name="66" sheetId="507" r:id="rId69"/>
    <sheet name="67" sheetId="508" r:id="rId70"/>
    <sheet name="68" sheetId="509" r:id="rId71"/>
    <sheet name="69" sheetId="510" r:id="rId72"/>
    <sheet name="70" sheetId="511" r:id="rId73"/>
    <sheet name="71" sheetId="512" r:id="rId74"/>
    <sheet name="72" sheetId="513" r:id="rId75"/>
    <sheet name="73" sheetId="514" r:id="rId76"/>
    <sheet name="74" sheetId="515" r:id="rId77"/>
    <sheet name="75" sheetId="516" r:id="rId78"/>
    <sheet name="76" sheetId="517" r:id="rId79"/>
    <sheet name="77" sheetId="518" r:id="rId80"/>
    <sheet name="78" sheetId="519" r:id="rId81"/>
    <sheet name="79" sheetId="520" r:id="rId82"/>
    <sheet name="80" sheetId="521" r:id="rId83"/>
    <sheet name="81" sheetId="522" r:id="rId84"/>
    <sheet name="82" sheetId="523" r:id="rId85"/>
    <sheet name="83" sheetId="524" r:id="rId86"/>
    <sheet name="84" sheetId="525" r:id="rId87"/>
    <sheet name="85" sheetId="526" r:id="rId88"/>
    <sheet name="86" sheetId="527" r:id="rId89"/>
    <sheet name="87" sheetId="528" r:id="rId90"/>
    <sheet name="88" sheetId="529" r:id="rId91"/>
    <sheet name="89" sheetId="530" r:id="rId92"/>
    <sheet name="90" sheetId="531" r:id="rId93"/>
    <sheet name="91" sheetId="532" r:id="rId94"/>
    <sheet name="92" sheetId="533" r:id="rId95"/>
    <sheet name="93" sheetId="534" r:id="rId96"/>
    <sheet name="94" sheetId="535" r:id="rId97"/>
    <sheet name="95" sheetId="536" r:id="rId98"/>
    <sheet name="96" sheetId="537" r:id="rId99"/>
    <sheet name="97" sheetId="538" r:id="rId100"/>
    <sheet name="98" sheetId="539" r:id="rId101"/>
    <sheet name="99" sheetId="540" r:id="rId102"/>
    <sheet name="100" sheetId="541" r:id="rId103"/>
  </sheets>
  <externalReferences>
    <externalReference r:id="rId104"/>
  </externalReferences>
  <definedNames>
    <definedName name="_xlnm._FilterDatabase" localSheetId="3" hidden="1">'1'!$R$11:$T$19</definedName>
    <definedName name="_xlnm._FilterDatabase" localSheetId="12" hidden="1">'10'!$R$11:$T$19</definedName>
    <definedName name="_xlnm._FilterDatabase" localSheetId="102" hidden="1">'100'!$R$11:$T$19</definedName>
    <definedName name="_xlnm._FilterDatabase" localSheetId="13" hidden="1">'11'!$R$11:$T$19</definedName>
    <definedName name="_xlnm._FilterDatabase" localSheetId="14" hidden="1">'12'!$R$11:$T$19</definedName>
    <definedName name="_xlnm._FilterDatabase" localSheetId="15" hidden="1">'13'!$R$11:$T$19</definedName>
    <definedName name="_xlnm._FilterDatabase" localSheetId="16" hidden="1">'14'!$R$11:$T$19</definedName>
    <definedName name="_xlnm._FilterDatabase" localSheetId="17" hidden="1">'15'!$R$11:$T$19</definedName>
    <definedName name="_xlnm._FilterDatabase" localSheetId="18" hidden="1">'16'!$R$11:$T$19</definedName>
    <definedName name="_xlnm._FilterDatabase" localSheetId="19" hidden="1">'17'!$R$11:$T$19</definedName>
    <definedName name="_xlnm._FilterDatabase" localSheetId="20" hidden="1">'18'!$R$11:$T$19</definedName>
    <definedName name="_xlnm._FilterDatabase" localSheetId="21" hidden="1">'19'!$R$11:$T$19</definedName>
    <definedName name="_xlnm._FilterDatabase" localSheetId="4" hidden="1">'2'!$R$11:$T$19</definedName>
    <definedName name="_xlnm._FilterDatabase" localSheetId="22" hidden="1">'20'!$R$11:$T$19</definedName>
    <definedName name="_xlnm._FilterDatabase" localSheetId="23" hidden="1">'21'!$R$11:$T$19</definedName>
    <definedName name="_xlnm._FilterDatabase" localSheetId="24" hidden="1">'22'!$R$11:$T$19</definedName>
    <definedName name="_xlnm._FilterDatabase" localSheetId="25" hidden="1">'23'!$R$11:$T$19</definedName>
    <definedName name="_xlnm._FilterDatabase" localSheetId="26" hidden="1">'24'!$R$11:$T$19</definedName>
    <definedName name="_xlnm._FilterDatabase" localSheetId="27" hidden="1">'25'!$R$11:$T$19</definedName>
    <definedName name="_xlnm._FilterDatabase" localSheetId="28" hidden="1">'26'!$R$11:$T$19</definedName>
    <definedName name="_xlnm._FilterDatabase" localSheetId="29" hidden="1">'27'!$R$11:$T$19</definedName>
    <definedName name="_xlnm._FilterDatabase" localSheetId="30" hidden="1">'28'!$R$11:$T$19</definedName>
    <definedName name="_xlnm._FilterDatabase" localSheetId="31" hidden="1">'29'!$R$11:$T$19</definedName>
    <definedName name="_xlnm._FilterDatabase" localSheetId="5" hidden="1">'3'!$R$11:$T$19</definedName>
    <definedName name="_xlnm._FilterDatabase" localSheetId="32" hidden="1">'30'!$R$11:$T$19</definedName>
    <definedName name="_xlnm._FilterDatabase" localSheetId="33" hidden="1">'31'!$R$11:$T$19</definedName>
    <definedName name="_xlnm._FilterDatabase" localSheetId="34" hidden="1">'32'!$R$11:$T$19</definedName>
    <definedName name="_xlnm._FilterDatabase" localSheetId="35" hidden="1">'33'!$R$11:$T$19</definedName>
    <definedName name="_xlnm._FilterDatabase" localSheetId="36" hidden="1">'34'!$R$11:$T$19</definedName>
    <definedName name="_xlnm._FilterDatabase" localSheetId="37" hidden="1">'35'!$R$11:$T$19</definedName>
    <definedName name="_xlnm._FilterDatabase" localSheetId="38" hidden="1">'36'!$R$11:$T$19</definedName>
    <definedName name="_xlnm._FilterDatabase" localSheetId="39" hidden="1">'37'!$R$11:$T$19</definedName>
    <definedName name="_xlnm._FilterDatabase" localSheetId="40" hidden="1">'38'!$R$11:$T$19</definedName>
    <definedName name="_xlnm._FilterDatabase" localSheetId="41" hidden="1">'39'!$R$11:$T$19</definedName>
    <definedName name="_xlnm._FilterDatabase" localSheetId="6" hidden="1">'4'!$R$11:$T$19</definedName>
    <definedName name="_xlnm._FilterDatabase" localSheetId="42" hidden="1">'40'!$R$11:$T$19</definedName>
    <definedName name="_xlnm._FilterDatabase" localSheetId="43" hidden="1">'41'!$R$11:$T$19</definedName>
    <definedName name="_xlnm._FilterDatabase" localSheetId="44" hidden="1">'42'!$R$11:$T$19</definedName>
    <definedName name="_xlnm._FilterDatabase" localSheetId="45" hidden="1">'43'!$R$11:$T$19</definedName>
    <definedName name="_xlnm._FilterDatabase" localSheetId="46" hidden="1">'44'!$R$11:$T$19</definedName>
    <definedName name="_xlnm._FilterDatabase" localSheetId="47" hidden="1">'45'!$R$11:$T$19</definedName>
    <definedName name="_xlnm._FilterDatabase" localSheetId="48" hidden="1">'46'!$R$11:$T$19</definedName>
    <definedName name="_xlnm._FilterDatabase" localSheetId="49" hidden="1">'47'!$R$11:$T$19</definedName>
    <definedName name="_xlnm._FilterDatabase" localSheetId="50" hidden="1">'48'!$R$11:$T$19</definedName>
    <definedName name="_xlnm._FilterDatabase" localSheetId="51" hidden="1">'49'!$R$11:$T$19</definedName>
    <definedName name="_xlnm._FilterDatabase" localSheetId="7" hidden="1">'5'!$R$11:$T$19</definedName>
    <definedName name="_xlnm._FilterDatabase" localSheetId="52" hidden="1">'50'!$R$11:$T$19</definedName>
    <definedName name="_xlnm._FilterDatabase" localSheetId="53" hidden="1">'51'!$R$11:$T$19</definedName>
    <definedName name="_xlnm._FilterDatabase" localSheetId="54" hidden="1">'52'!$R$11:$T$19</definedName>
    <definedName name="_xlnm._FilterDatabase" localSheetId="55" hidden="1">'53'!$R$11:$T$19</definedName>
    <definedName name="_xlnm._FilterDatabase" localSheetId="56" hidden="1">'54'!$R$11:$T$19</definedName>
    <definedName name="_xlnm._FilterDatabase" localSheetId="57" hidden="1">'55'!$R$11:$T$19</definedName>
    <definedName name="_xlnm._FilterDatabase" localSheetId="58" hidden="1">'56'!$R$11:$T$19</definedName>
    <definedName name="_xlnm._FilterDatabase" localSheetId="59" hidden="1">'57'!$R$11:$T$19</definedName>
    <definedName name="_xlnm._FilterDatabase" localSheetId="60" hidden="1">'58'!$R$11:$T$19</definedName>
    <definedName name="_xlnm._FilterDatabase" localSheetId="61" hidden="1">'59'!$R$11:$T$19</definedName>
    <definedName name="_xlnm._FilterDatabase" localSheetId="8" hidden="1">'6'!$R$11:$T$19</definedName>
    <definedName name="_xlnm._FilterDatabase" localSheetId="62" hidden="1">'60'!$R$11:$T$19</definedName>
    <definedName name="_xlnm._FilterDatabase" localSheetId="63" hidden="1">'61'!$R$11:$T$19</definedName>
    <definedName name="_xlnm._FilterDatabase" localSheetId="64" hidden="1">'62'!$R$11:$T$19</definedName>
    <definedName name="_xlnm._FilterDatabase" localSheetId="65" hidden="1">'63'!$R$11:$T$19</definedName>
    <definedName name="_xlnm._FilterDatabase" localSheetId="66" hidden="1">'64'!$R$11:$T$19</definedName>
    <definedName name="_xlnm._FilterDatabase" localSheetId="67" hidden="1">'65'!$R$11:$T$19</definedName>
    <definedName name="_xlnm._FilterDatabase" localSheetId="68" hidden="1">'66'!$R$11:$T$19</definedName>
    <definedName name="_xlnm._FilterDatabase" localSheetId="69" hidden="1">'67'!$R$11:$T$19</definedName>
    <definedName name="_xlnm._FilterDatabase" localSheetId="70" hidden="1">'68'!$R$11:$T$19</definedName>
    <definedName name="_xlnm._FilterDatabase" localSheetId="71" hidden="1">'69'!$R$11:$T$19</definedName>
    <definedName name="_xlnm._FilterDatabase" localSheetId="9" hidden="1">'7'!$R$11:$T$19</definedName>
    <definedName name="_xlnm._FilterDatabase" localSheetId="72" hidden="1">'70'!$R$11:$T$19</definedName>
    <definedName name="_xlnm._FilterDatabase" localSheetId="73" hidden="1">'71'!$R$11:$T$19</definedName>
    <definedName name="_xlnm._FilterDatabase" localSheetId="74" hidden="1">'72'!$R$11:$T$19</definedName>
    <definedName name="_xlnm._FilterDatabase" localSheetId="75" hidden="1">'73'!$R$11:$T$19</definedName>
    <definedName name="_xlnm._FilterDatabase" localSheetId="76" hidden="1">'74'!$R$11:$T$19</definedName>
    <definedName name="_xlnm._FilterDatabase" localSheetId="77" hidden="1">'75'!$R$11:$T$19</definedName>
    <definedName name="_xlnm._FilterDatabase" localSheetId="78" hidden="1">'76'!$R$11:$T$19</definedName>
    <definedName name="_xlnm._FilterDatabase" localSheetId="79" hidden="1">'77'!$R$11:$T$19</definedName>
    <definedName name="_xlnm._FilterDatabase" localSheetId="80" hidden="1">'78'!$R$11:$T$19</definedName>
    <definedName name="_xlnm._FilterDatabase" localSheetId="81" hidden="1">'79'!$R$11:$T$19</definedName>
    <definedName name="_xlnm._FilterDatabase" localSheetId="10" hidden="1">'8'!$R$11:$T$19</definedName>
    <definedName name="_xlnm._FilterDatabase" localSheetId="82" hidden="1">'80'!$R$11:$T$19</definedName>
    <definedName name="_xlnm._FilterDatabase" localSheetId="83" hidden="1">'81'!$R$11:$T$19</definedName>
    <definedName name="_xlnm._FilterDatabase" localSheetId="84" hidden="1">'82'!$R$11:$T$19</definedName>
    <definedName name="_xlnm._FilterDatabase" localSheetId="85" hidden="1">'83'!$R$11:$T$19</definedName>
    <definedName name="_xlnm._FilterDatabase" localSheetId="86" hidden="1">'84'!$R$11:$T$19</definedName>
    <definedName name="_xlnm._FilterDatabase" localSheetId="87" hidden="1">'85'!$R$11:$T$19</definedName>
    <definedName name="_xlnm._FilterDatabase" localSheetId="88" hidden="1">'86'!$R$11:$T$19</definedName>
    <definedName name="_xlnm._FilterDatabase" localSheetId="89" hidden="1">'87'!$R$11:$T$19</definedName>
    <definedName name="_xlnm._FilterDatabase" localSheetId="90" hidden="1">'88'!$R$11:$T$19</definedName>
    <definedName name="_xlnm._FilterDatabase" localSheetId="91" hidden="1">'89'!$R$11:$T$19</definedName>
    <definedName name="_xlnm._FilterDatabase" localSheetId="11" hidden="1">'9'!$R$11:$T$19</definedName>
    <definedName name="_xlnm._FilterDatabase" localSheetId="92" hidden="1">'90'!$R$11:$T$19</definedName>
    <definedName name="_xlnm._FilterDatabase" localSheetId="93" hidden="1">'91'!$R$11:$T$19</definedName>
    <definedName name="_xlnm._FilterDatabase" localSheetId="94" hidden="1">'92'!$R$11:$T$19</definedName>
    <definedName name="_xlnm._FilterDatabase" localSheetId="95" hidden="1">'93'!$R$11:$T$19</definedName>
    <definedName name="_xlnm._FilterDatabase" localSheetId="96" hidden="1">'94'!$R$11:$T$19</definedName>
    <definedName name="_xlnm._FilterDatabase" localSheetId="97" hidden="1">'95'!$R$11:$T$19</definedName>
    <definedName name="_xlnm._FilterDatabase" localSheetId="98" hidden="1">'96'!$R$11:$T$19</definedName>
    <definedName name="_xlnm._FilterDatabase" localSheetId="99" hidden="1">'97'!$R$11:$T$19</definedName>
    <definedName name="_xlnm._FilterDatabase" localSheetId="100" hidden="1">'98'!$R$11:$T$19</definedName>
    <definedName name="_xlnm._FilterDatabase" localSheetId="101" hidden="1">'99'!$R$11:$T$19</definedName>
    <definedName name="_xlnm.Print_Area" localSheetId="3">'1'!$A$1:$Q$89</definedName>
    <definedName name="_xlnm.Print_Area" localSheetId="12">'10'!$A$1:$Q$89</definedName>
    <definedName name="_xlnm.Print_Area" localSheetId="102">'100'!$A$1:$Q$89</definedName>
    <definedName name="_xlnm.Print_Area" localSheetId="13">'11'!$A$1:$Q$89</definedName>
    <definedName name="_xlnm.Print_Area" localSheetId="14">'12'!$A$1:$Q$89</definedName>
    <definedName name="_xlnm.Print_Area" localSheetId="15">'13'!$A$1:$Q$89</definedName>
    <definedName name="_xlnm.Print_Area" localSheetId="16">'14'!$A$1:$Q$89</definedName>
    <definedName name="_xlnm.Print_Area" localSheetId="17">'15'!$A$1:$Q$89</definedName>
    <definedName name="_xlnm.Print_Area" localSheetId="18">'16'!$A$1:$Q$89</definedName>
    <definedName name="_xlnm.Print_Area" localSheetId="19">'17'!$A$1:$Q$89</definedName>
    <definedName name="_xlnm.Print_Area" localSheetId="20">'18'!$A$1:$Q$89</definedName>
    <definedName name="_xlnm.Print_Area" localSheetId="21">'19'!$A$1:$Q$89</definedName>
    <definedName name="_xlnm.Print_Area" localSheetId="4">'2'!$A$1:$Q$89</definedName>
    <definedName name="_xlnm.Print_Area" localSheetId="22">'20'!$A$1:$Q$89</definedName>
    <definedName name="_xlnm.Print_Area" localSheetId="23">'21'!$A$1:$Q$89</definedName>
    <definedName name="_xlnm.Print_Area" localSheetId="24">'22'!$A$1:$Q$89</definedName>
    <definedName name="_xlnm.Print_Area" localSheetId="25">'23'!$A$1:$Q$89</definedName>
    <definedName name="_xlnm.Print_Area" localSheetId="26">'24'!$A$1:$Q$89</definedName>
    <definedName name="_xlnm.Print_Area" localSheetId="27">'25'!$A$1:$Q$89</definedName>
    <definedName name="_xlnm.Print_Area" localSheetId="28">'26'!$A$1:$Q$89</definedName>
    <definedName name="_xlnm.Print_Area" localSheetId="29">'27'!$A$1:$Q$89</definedName>
    <definedName name="_xlnm.Print_Area" localSheetId="30">'28'!$A$1:$Q$89</definedName>
    <definedName name="_xlnm.Print_Area" localSheetId="31">'29'!$A$1:$Q$89</definedName>
    <definedName name="_xlnm.Print_Area" localSheetId="5">'3'!$A$1:$Q$89</definedName>
    <definedName name="_xlnm.Print_Area" localSheetId="32">'30'!$A$1:$Q$89</definedName>
    <definedName name="_xlnm.Print_Area" localSheetId="33">'31'!$A$1:$Q$89</definedName>
    <definedName name="_xlnm.Print_Area" localSheetId="34">'32'!$A$1:$Q$89</definedName>
    <definedName name="_xlnm.Print_Area" localSheetId="35">'33'!$A$1:$Q$89</definedName>
    <definedName name="_xlnm.Print_Area" localSheetId="36">'34'!$A$1:$Q$89</definedName>
    <definedName name="_xlnm.Print_Area" localSheetId="37">'35'!$A$1:$Q$89</definedName>
    <definedName name="_xlnm.Print_Area" localSheetId="38">'36'!$A$1:$Q$89</definedName>
    <definedName name="_xlnm.Print_Area" localSheetId="39">'37'!$A$1:$Q$89</definedName>
    <definedName name="_xlnm.Print_Area" localSheetId="40">'38'!$A$1:$Q$89</definedName>
    <definedName name="_xlnm.Print_Area" localSheetId="41">'39'!$A$1:$Q$89</definedName>
    <definedName name="_xlnm.Print_Area" localSheetId="6">'4'!$A$1:$Q$89</definedName>
    <definedName name="_xlnm.Print_Area" localSheetId="42">'40'!$A$1:$Q$89</definedName>
    <definedName name="_xlnm.Print_Area" localSheetId="43">'41'!$A$1:$Q$89</definedName>
    <definedName name="_xlnm.Print_Area" localSheetId="44">'42'!$A$1:$Q$89</definedName>
    <definedName name="_xlnm.Print_Area" localSheetId="45">'43'!$A$1:$Q$89</definedName>
    <definedName name="_xlnm.Print_Area" localSheetId="46">'44'!$A$1:$Q$89</definedName>
    <definedName name="_xlnm.Print_Area" localSheetId="47">'45'!$A$1:$Q$89</definedName>
    <definedName name="_xlnm.Print_Area" localSheetId="48">'46'!$A$1:$Q$89</definedName>
    <definedName name="_xlnm.Print_Area" localSheetId="49">'47'!$A$1:$Q$89</definedName>
    <definedName name="_xlnm.Print_Area" localSheetId="50">'48'!$A$1:$Q$89</definedName>
    <definedName name="_xlnm.Print_Area" localSheetId="51">'49'!$A$1:$Q$89</definedName>
    <definedName name="_xlnm.Print_Area" localSheetId="7">'5'!$A$1:$Q$89</definedName>
    <definedName name="_xlnm.Print_Area" localSheetId="52">'50'!$A$1:$Q$89</definedName>
    <definedName name="_xlnm.Print_Area" localSheetId="53">'51'!$A$1:$Q$89</definedName>
    <definedName name="_xlnm.Print_Area" localSheetId="54">'52'!$A$1:$Q$89</definedName>
    <definedName name="_xlnm.Print_Area" localSheetId="55">'53'!$A$1:$Q$89</definedName>
    <definedName name="_xlnm.Print_Area" localSheetId="56">'54'!$A$1:$Q$89</definedName>
    <definedName name="_xlnm.Print_Area" localSheetId="57">'55'!$A$1:$Q$89</definedName>
    <definedName name="_xlnm.Print_Area" localSheetId="58">'56'!$A$1:$Q$89</definedName>
    <definedName name="_xlnm.Print_Area" localSheetId="59">'57'!$A$1:$Q$89</definedName>
    <definedName name="_xlnm.Print_Area" localSheetId="60">'58'!$A$1:$Q$89</definedName>
    <definedName name="_xlnm.Print_Area" localSheetId="61">'59'!$A$1:$Q$89</definedName>
    <definedName name="_xlnm.Print_Area" localSheetId="8">'6'!$A$1:$Q$89</definedName>
    <definedName name="_xlnm.Print_Area" localSheetId="62">'60'!$A$1:$Q$89</definedName>
    <definedName name="_xlnm.Print_Area" localSheetId="63">'61'!$A$1:$Q$89</definedName>
    <definedName name="_xlnm.Print_Area" localSheetId="64">'62'!$A$1:$Q$89</definedName>
    <definedName name="_xlnm.Print_Area" localSheetId="65">'63'!$A$1:$Q$89</definedName>
    <definedName name="_xlnm.Print_Area" localSheetId="66">'64'!$A$1:$Q$89</definedName>
    <definedName name="_xlnm.Print_Area" localSheetId="67">'65'!$A$1:$Q$89</definedName>
    <definedName name="_xlnm.Print_Area" localSheetId="68">'66'!$A$1:$Q$89</definedName>
    <definedName name="_xlnm.Print_Area" localSheetId="69">'67'!$A$1:$Q$89</definedName>
    <definedName name="_xlnm.Print_Area" localSheetId="70">'68'!$A$1:$Q$89</definedName>
    <definedName name="_xlnm.Print_Area" localSheetId="71">'69'!$A$1:$Q$89</definedName>
    <definedName name="_xlnm.Print_Area" localSheetId="9">'7'!$A$1:$Q$89</definedName>
    <definedName name="_xlnm.Print_Area" localSheetId="72">'70'!$A$1:$Q$89</definedName>
    <definedName name="_xlnm.Print_Area" localSheetId="73">'71'!$A$1:$Q$89</definedName>
    <definedName name="_xlnm.Print_Area" localSheetId="74">'72'!$A$1:$Q$89</definedName>
    <definedName name="_xlnm.Print_Area" localSheetId="75">'73'!$A$1:$Q$89</definedName>
    <definedName name="_xlnm.Print_Area" localSheetId="76">'74'!$A$1:$Q$89</definedName>
    <definedName name="_xlnm.Print_Area" localSheetId="77">'75'!$A$1:$Q$89</definedName>
    <definedName name="_xlnm.Print_Area" localSheetId="78">'76'!$A$1:$Q$89</definedName>
    <definedName name="_xlnm.Print_Area" localSheetId="79">'77'!$A$1:$Q$89</definedName>
    <definedName name="_xlnm.Print_Area" localSheetId="80">'78'!$A$1:$Q$89</definedName>
    <definedName name="_xlnm.Print_Area" localSheetId="81">'79'!$A$1:$Q$89</definedName>
    <definedName name="_xlnm.Print_Area" localSheetId="10">'8'!$A$1:$Q$89</definedName>
    <definedName name="_xlnm.Print_Area" localSheetId="82">'80'!$A$1:$Q$89</definedName>
    <definedName name="_xlnm.Print_Area" localSheetId="83">'81'!$A$1:$Q$89</definedName>
    <definedName name="_xlnm.Print_Area" localSheetId="84">'82'!$A$1:$Q$89</definedName>
    <definedName name="_xlnm.Print_Area" localSheetId="85">'83'!$A$1:$Q$89</definedName>
    <definedName name="_xlnm.Print_Area" localSheetId="86">'84'!$A$1:$Q$89</definedName>
    <definedName name="_xlnm.Print_Area" localSheetId="87">'85'!$A$1:$Q$89</definedName>
    <definedName name="_xlnm.Print_Area" localSheetId="88">'86'!$A$1:$Q$89</definedName>
    <definedName name="_xlnm.Print_Area" localSheetId="89">'87'!$A$1:$Q$89</definedName>
    <definedName name="_xlnm.Print_Area" localSheetId="90">'88'!$A$1:$Q$89</definedName>
    <definedName name="_xlnm.Print_Area" localSheetId="91">'89'!$A$1:$Q$89</definedName>
    <definedName name="_xlnm.Print_Area" localSheetId="11">'9'!$A$1:$Q$89</definedName>
    <definedName name="_xlnm.Print_Area" localSheetId="92">'90'!$A$1:$Q$89</definedName>
    <definedName name="_xlnm.Print_Area" localSheetId="93">'91'!$A$1:$Q$89</definedName>
    <definedName name="_xlnm.Print_Area" localSheetId="94">'92'!$A$1:$Q$89</definedName>
    <definedName name="_xlnm.Print_Area" localSheetId="95">'93'!$A$1:$Q$89</definedName>
    <definedName name="_xlnm.Print_Area" localSheetId="96">'94'!$A$1:$Q$89</definedName>
    <definedName name="_xlnm.Print_Area" localSheetId="97">'95'!$A$1:$Q$89</definedName>
    <definedName name="_xlnm.Print_Area" localSheetId="98">'96'!$A$1:$Q$89</definedName>
    <definedName name="_xlnm.Print_Area" localSheetId="99">'97'!$A$1:$Q$89</definedName>
    <definedName name="_xlnm.Print_Area" localSheetId="100">'98'!$A$1:$Q$89</definedName>
    <definedName name="_xlnm.Print_Area" localSheetId="101">'99'!$A$1:$Q$89</definedName>
    <definedName name="_xlnm.Print_Area" localSheetId="1">総括表2!$A$1:$AK$104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61" i="541" l="1"/>
  <c r="R59" i="541"/>
  <c r="E42" i="541"/>
  <c r="D42" i="541"/>
  <c r="C42" i="541"/>
  <c r="T41" i="541"/>
  <c r="R41" i="541"/>
  <c r="B41" i="541"/>
  <c r="S41" i="541" s="1"/>
  <c r="T40" i="541"/>
  <c r="R40" i="541"/>
  <c r="B40" i="541"/>
  <c r="S40" i="541" s="1"/>
  <c r="T39" i="541"/>
  <c r="R39" i="541"/>
  <c r="B39" i="541"/>
  <c r="B42" i="541" s="1"/>
  <c r="T36" i="541"/>
  <c r="S36" i="541"/>
  <c r="R36" i="541"/>
  <c r="T35" i="541"/>
  <c r="S35" i="541"/>
  <c r="R35" i="541"/>
  <c r="T34" i="541"/>
  <c r="S34" i="541"/>
  <c r="R34" i="541"/>
  <c r="T33" i="541"/>
  <c r="S33" i="541"/>
  <c r="R33" i="541"/>
  <c r="T32" i="541"/>
  <c r="S32" i="541"/>
  <c r="R32" i="541"/>
  <c r="T31" i="541"/>
  <c r="S31" i="541"/>
  <c r="R31" i="541"/>
  <c r="T30" i="541"/>
  <c r="S30" i="541"/>
  <c r="R30" i="541"/>
  <c r="T29" i="541"/>
  <c r="S29" i="541"/>
  <c r="R29" i="541"/>
  <c r="T28" i="541"/>
  <c r="S28" i="541"/>
  <c r="R28" i="541"/>
  <c r="T27" i="541"/>
  <c r="S27" i="541"/>
  <c r="R27" i="541"/>
  <c r="T26" i="541"/>
  <c r="S26" i="541"/>
  <c r="R26" i="541"/>
  <c r="T25" i="541"/>
  <c r="S25" i="541"/>
  <c r="R25" i="541"/>
  <c r="D20" i="541"/>
  <c r="S19" i="541"/>
  <c r="S18" i="541"/>
  <c r="S17" i="541"/>
  <c r="S16" i="541"/>
  <c r="S15" i="541"/>
  <c r="S14" i="541"/>
  <c r="S13" i="541"/>
  <c r="S12" i="541"/>
  <c r="R12" i="541"/>
  <c r="N9" i="541"/>
  <c r="I9" i="541"/>
  <c r="H9" i="541"/>
  <c r="O8" i="541"/>
  <c r="J8" i="541"/>
  <c r="K8" i="541" s="1"/>
  <c r="O7" i="541"/>
  <c r="K7" i="541"/>
  <c r="J7" i="541"/>
  <c r="O6" i="541"/>
  <c r="J6" i="541"/>
  <c r="K6" i="541" s="1"/>
  <c r="O5" i="541"/>
  <c r="O9" i="541" s="1"/>
  <c r="P9" i="541" s="1"/>
  <c r="K5" i="541"/>
  <c r="J5" i="541"/>
  <c r="J9" i="541" s="1"/>
  <c r="K9" i="541" s="1"/>
  <c r="R61" i="540"/>
  <c r="R59" i="540"/>
  <c r="E42" i="540"/>
  <c r="D42" i="540"/>
  <c r="C42" i="540"/>
  <c r="T41" i="540"/>
  <c r="R41" i="540"/>
  <c r="B41" i="540"/>
  <c r="S41" i="540" s="1"/>
  <c r="T40" i="540"/>
  <c r="R40" i="540"/>
  <c r="B40" i="540"/>
  <c r="S40" i="540" s="1"/>
  <c r="T39" i="540"/>
  <c r="R39" i="540"/>
  <c r="B39" i="540"/>
  <c r="B42" i="540" s="1"/>
  <c r="T36" i="540"/>
  <c r="S36" i="540"/>
  <c r="R36" i="540"/>
  <c r="T35" i="540"/>
  <c r="S35" i="540"/>
  <c r="R35" i="540"/>
  <c r="T34" i="540"/>
  <c r="S34" i="540"/>
  <c r="R34" i="540"/>
  <c r="T33" i="540"/>
  <c r="S33" i="540"/>
  <c r="R33" i="540"/>
  <c r="T32" i="540"/>
  <c r="S32" i="540"/>
  <c r="R32" i="540"/>
  <c r="T31" i="540"/>
  <c r="S31" i="540"/>
  <c r="R31" i="540"/>
  <c r="T30" i="540"/>
  <c r="S30" i="540"/>
  <c r="R30" i="540"/>
  <c r="T29" i="540"/>
  <c r="S29" i="540"/>
  <c r="R29" i="540"/>
  <c r="T28" i="540"/>
  <c r="S28" i="540"/>
  <c r="R28" i="540"/>
  <c r="T27" i="540"/>
  <c r="S27" i="540"/>
  <c r="R27" i="540"/>
  <c r="T26" i="540"/>
  <c r="S26" i="540"/>
  <c r="R26" i="540"/>
  <c r="T25" i="540"/>
  <c r="S25" i="540"/>
  <c r="R25" i="540"/>
  <c r="D20" i="540"/>
  <c r="S19" i="540"/>
  <c r="S18" i="540"/>
  <c r="S17" i="540"/>
  <c r="S16" i="540"/>
  <c r="S15" i="540"/>
  <c r="S14" i="540"/>
  <c r="S13" i="540"/>
  <c r="S12" i="540"/>
  <c r="R12" i="540"/>
  <c r="N9" i="540"/>
  <c r="I9" i="540"/>
  <c r="H9" i="540"/>
  <c r="O8" i="540"/>
  <c r="K8" i="540"/>
  <c r="J8" i="540"/>
  <c r="O7" i="540"/>
  <c r="J7" i="540"/>
  <c r="K7" i="540" s="1"/>
  <c r="O6" i="540"/>
  <c r="K6" i="540"/>
  <c r="J6" i="540"/>
  <c r="O5" i="540"/>
  <c r="O9" i="540" s="1"/>
  <c r="P9" i="540" s="1"/>
  <c r="J5" i="540"/>
  <c r="J9" i="540" s="1"/>
  <c r="K9" i="540" s="1"/>
  <c r="R61" i="539"/>
  <c r="R59" i="539"/>
  <c r="E42" i="539"/>
  <c r="D42" i="539"/>
  <c r="C42" i="539"/>
  <c r="T41" i="539"/>
  <c r="R41" i="539"/>
  <c r="B41" i="539"/>
  <c r="S41" i="539" s="1"/>
  <c r="T40" i="539"/>
  <c r="R40" i="539"/>
  <c r="B40" i="539"/>
  <c r="S40" i="539" s="1"/>
  <c r="T39" i="539"/>
  <c r="R39" i="539"/>
  <c r="B39" i="539"/>
  <c r="B42" i="539" s="1"/>
  <c r="T36" i="539"/>
  <c r="S36" i="539"/>
  <c r="R36" i="539"/>
  <c r="T35" i="539"/>
  <c r="S35" i="539"/>
  <c r="R35" i="539"/>
  <c r="T34" i="539"/>
  <c r="S34" i="539"/>
  <c r="R34" i="539"/>
  <c r="T33" i="539"/>
  <c r="S33" i="539"/>
  <c r="R33" i="539"/>
  <c r="T32" i="539"/>
  <c r="S32" i="539"/>
  <c r="R32" i="539"/>
  <c r="T31" i="539"/>
  <c r="S31" i="539"/>
  <c r="R31" i="539"/>
  <c r="T30" i="539"/>
  <c r="S30" i="539"/>
  <c r="R30" i="539"/>
  <c r="T29" i="539"/>
  <c r="S29" i="539"/>
  <c r="R29" i="539"/>
  <c r="T28" i="539"/>
  <c r="S28" i="539"/>
  <c r="R28" i="539"/>
  <c r="T27" i="539"/>
  <c r="S27" i="539"/>
  <c r="R27" i="539"/>
  <c r="T26" i="539"/>
  <c r="S26" i="539"/>
  <c r="R26" i="539"/>
  <c r="T25" i="539"/>
  <c r="S25" i="539"/>
  <c r="R25" i="539"/>
  <c r="D20" i="539"/>
  <c r="S19" i="539"/>
  <c r="S18" i="539"/>
  <c r="S17" i="539"/>
  <c r="S16" i="539"/>
  <c r="S15" i="539"/>
  <c r="S14" i="539"/>
  <c r="S13" i="539"/>
  <c r="S12" i="539"/>
  <c r="R12" i="539"/>
  <c r="N9" i="539"/>
  <c r="I9" i="539"/>
  <c r="H9" i="539"/>
  <c r="O8" i="539"/>
  <c r="J8" i="539"/>
  <c r="K8" i="539" s="1"/>
  <c r="O7" i="539"/>
  <c r="K7" i="539"/>
  <c r="J7" i="539"/>
  <c r="O6" i="539"/>
  <c r="J6" i="539"/>
  <c r="K6" i="539" s="1"/>
  <c r="O5" i="539"/>
  <c r="O9" i="539" s="1"/>
  <c r="P9" i="539" s="1"/>
  <c r="K5" i="539"/>
  <c r="J5" i="539"/>
  <c r="J9" i="539" s="1"/>
  <c r="K9" i="539" s="1"/>
  <c r="R61" i="538"/>
  <c r="R59" i="538"/>
  <c r="E42" i="538"/>
  <c r="D42" i="538"/>
  <c r="C42" i="538"/>
  <c r="T41" i="538"/>
  <c r="R41" i="538"/>
  <c r="B41" i="538"/>
  <c r="S41" i="538" s="1"/>
  <c r="T40" i="538"/>
  <c r="R40" i="538"/>
  <c r="B40" i="538"/>
  <c r="S40" i="538" s="1"/>
  <c r="T39" i="538"/>
  <c r="R39" i="538"/>
  <c r="B39" i="538"/>
  <c r="B42" i="538" s="1"/>
  <c r="T36" i="538"/>
  <c r="S36" i="538"/>
  <c r="R36" i="538"/>
  <c r="T35" i="538"/>
  <c r="S35" i="538"/>
  <c r="R35" i="538"/>
  <c r="T34" i="538"/>
  <c r="S34" i="538"/>
  <c r="R34" i="538"/>
  <c r="T33" i="538"/>
  <c r="S33" i="538"/>
  <c r="R33" i="538"/>
  <c r="T32" i="538"/>
  <c r="S32" i="538"/>
  <c r="R32" i="538"/>
  <c r="T31" i="538"/>
  <c r="S31" i="538"/>
  <c r="R31" i="538"/>
  <c r="T30" i="538"/>
  <c r="S30" i="538"/>
  <c r="R30" i="538"/>
  <c r="T29" i="538"/>
  <c r="S29" i="538"/>
  <c r="R29" i="538"/>
  <c r="T28" i="538"/>
  <c r="S28" i="538"/>
  <c r="R28" i="538"/>
  <c r="T27" i="538"/>
  <c r="S27" i="538"/>
  <c r="R27" i="538"/>
  <c r="T26" i="538"/>
  <c r="S26" i="538"/>
  <c r="R26" i="538"/>
  <c r="T25" i="538"/>
  <c r="S25" i="538"/>
  <c r="R25" i="538"/>
  <c r="D20" i="538"/>
  <c r="S19" i="538"/>
  <c r="S18" i="538"/>
  <c r="S17" i="538"/>
  <c r="S16" i="538"/>
  <c r="S15" i="538"/>
  <c r="S14" i="538"/>
  <c r="S13" i="538"/>
  <c r="S12" i="538"/>
  <c r="R12" i="538"/>
  <c r="N9" i="538"/>
  <c r="I9" i="538"/>
  <c r="H9" i="538"/>
  <c r="O8" i="538"/>
  <c r="J8" i="538"/>
  <c r="K8" i="538" s="1"/>
  <c r="O7" i="538"/>
  <c r="K7" i="538"/>
  <c r="J7" i="538"/>
  <c r="O6" i="538"/>
  <c r="J6" i="538"/>
  <c r="K6" i="538" s="1"/>
  <c r="O5" i="538"/>
  <c r="O9" i="538" s="1"/>
  <c r="P9" i="538" s="1"/>
  <c r="K5" i="538"/>
  <c r="J5" i="538"/>
  <c r="J9" i="538" s="1"/>
  <c r="K9" i="538" s="1"/>
  <c r="R61" i="537"/>
  <c r="R59" i="537"/>
  <c r="E42" i="537"/>
  <c r="D42" i="537"/>
  <c r="C42" i="537"/>
  <c r="T41" i="537"/>
  <c r="R41" i="537"/>
  <c r="B41" i="537"/>
  <c r="S41" i="537" s="1"/>
  <c r="T40" i="537"/>
  <c r="R40" i="537"/>
  <c r="B40" i="537"/>
  <c r="S40" i="537" s="1"/>
  <c r="T39" i="537"/>
  <c r="R39" i="537"/>
  <c r="B39" i="537"/>
  <c r="B42" i="537" s="1"/>
  <c r="T36" i="537"/>
  <c r="S36" i="537"/>
  <c r="R36" i="537"/>
  <c r="T35" i="537"/>
  <c r="S35" i="537"/>
  <c r="R35" i="537"/>
  <c r="T34" i="537"/>
  <c r="S34" i="537"/>
  <c r="R34" i="537"/>
  <c r="T33" i="537"/>
  <c r="S33" i="537"/>
  <c r="R33" i="537"/>
  <c r="T32" i="537"/>
  <c r="S32" i="537"/>
  <c r="R32" i="537"/>
  <c r="T31" i="537"/>
  <c r="S31" i="537"/>
  <c r="R31" i="537"/>
  <c r="T30" i="537"/>
  <c r="S30" i="537"/>
  <c r="R30" i="537"/>
  <c r="T29" i="537"/>
  <c r="S29" i="537"/>
  <c r="R29" i="537"/>
  <c r="T28" i="537"/>
  <c r="S28" i="537"/>
  <c r="R28" i="537"/>
  <c r="T27" i="537"/>
  <c r="S27" i="537"/>
  <c r="R27" i="537"/>
  <c r="T26" i="537"/>
  <c r="S26" i="537"/>
  <c r="R26" i="537"/>
  <c r="T25" i="537"/>
  <c r="S25" i="537"/>
  <c r="R25" i="537"/>
  <c r="D20" i="537"/>
  <c r="S19" i="537"/>
  <c r="S18" i="537"/>
  <c r="S17" i="537"/>
  <c r="S16" i="537"/>
  <c r="S15" i="537"/>
  <c r="S14" i="537"/>
  <c r="S13" i="537"/>
  <c r="S12" i="537"/>
  <c r="R12" i="537"/>
  <c r="N9" i="537"/>
  <c r="I9" i="537"/>
  <c r="H9" i="537"/>
  <c r="O8" i="537"/>
  <c r="J8" i="537"/>
  <c r="K8" i="537" s="1"/>
  <c r="O7" i="537"/>
  <c r="K7" i="537"/>
  <c r="J7" i="537"/>
  <c r="O6" i="537"/>
  <c r="J6" i="537"/>
  <c r="K6" i="537" s="1"/>
  <c r="O5" i="537"/>
  <c r="O9" i="537" s="1"/>
  <c r="P9" i="537" s="1"/>
  <c r="K5" i="537"/>
  <c r="J5" i="537"/>
  <c r="J9" i="537" s="1"/>
  <c r="K9" i="537" s="1"/>
  <c r="R61" i="536"/>
  <c r="R59" i="536"/>
  <c r="E42" i="536"/>
  <c r="D42" i="536"/>
  <c r="C42" i="536"/>
  <c r="T41" i="536"/>
  <c r="R41" i="536"/>
  <c r="B41" i="536"/>
  <c r="S41" i="536" s="1"/>
  <c r="T40" i="536"/>
  <c r="R40" i="536"/>
  <c r="B40" i="536"/>
  <c r="S40" i="536" s="1"/>
  <c r="T39" i="536"/>
  <c r="R39" i="536"/>
  <c r="B39" i="536"/>
  <c r="B42" i="536" s="1"/>
  <c r="T36" i="536"/>
  <c r="S36" i="536"/>
  <c r="R36" i="536"/>
  <c r="T35" i="536"/>
  <c r="S35" i="536"/>
  <c r="R35" i="536"/>
  <c r="T34" i="536"/>
  <c r="S34" i="536"/>
  <c r="R34" i="536"/>
  <c r="T33" i="536"/>
  <c r="S33" i="536"/>
  <c r="R33" i="536"/>
  <c r="T32" i="536"/>
  <c r="S32" i="536"/>
  <c r="R32" i="536"/>
  <c r="T31" i="536"/>
  <c r="S31" i="536"/>
  <c r="R31" i="536"/>
  <c r="T30" i="536"/>
  <c r="S30" i="536"/>
  <c r="R30" i="536"/>
  <c r="T29" i="536"/>
  <c r="S29" i="536"/>
  <c r="R29" i="536"/>
  <c r="T28" i="536"/>
  <c r="S28" i="536"/>
  <c r="R28" i="536"/>
  <c r="T27" i="536"/>
  <c r="S27" i="536"/>
  <c r="R27" i="536"/>
  <c r="T26" i="536"/>
  <c r="S26" i="536"/>
  <c r="R26" i="536"/>
  <c r="T25" i="536"/>
  <c r="S25" i="536"/>
  <c r="R25" i="536"/>
  <c r="D20" i="536"/>
  <c r="S19" i="536"/>
  <c r="S18" i="536"/>
  <c r="S17" i="536"/>
  <c r="S16" i="536"/>
  <c r="S15" i="536"/>
  <c r="S14" i="536"/>
  <c r="S13" i="536"/>
  <c r="S12" i="536"/>
  <c r="R12" i="536"/>
  <c r="N9" i="536"/>
  <c r="I9" i="536"/>
  <c r="H9" i="536"/>
  <c r="O8" i="536"/>
  <c r="J8" i="536"/>
  <c r="K8" i="536" s="1"/>
  <c r="O7" i="536"/>
  <c r="K7" i="536"/>
  <c r="J7" i="536"/>
  <c r="O6" i="536"/>
  <c r="J6" i="536"/>
  <c r="K6" i="536" s="1"/>
  <c r="O5" i="536"/>
  <c r="O9" i="536" s="1"/>
  <c r="P9" i="536" s="1"/>
  <c r="K5" i="536"/>
  <c r="J5" i="536"/>
  <c r="J9" i="536" s="1"/>
  <c r="K9" i="536" s="1"/>
  <c r="R61" i="535"/>
  <c r="R59" i="535"/>
  <c r="E42" i="535"/>
  <c r="D42" i="535"/>
  <c r="C42" i="535"/>
  <c r="T41" i="535"/>
  <c r="R41" i="535"/>
  <c r="B41" i="535"/>
  <c r="S41" i="535" s="1"/>
  <c r="T40" i="535"/>
  <c r="R40" i="535"/>
  <c r="B40" i="535"/>
  <c r="S40" i="535" s="1"/>
  <c r="T39" i="535"/>
  <c r="R39" i="535"/>
  <c r="B39" i="535"/>
  <c r="B42" i="535" s="1"/>
  <c r="T36" i="535"/>
  <c r="S36" i="535"/>
  <c r="R36" i="535"/>
  <c r="T35" i="535"/>
  <c r="S35" i="535"/>
  <c r="R35" i="535"/>
  <c r="T34" i="535"/>
  <c r="S34" i="535"/>
  <c r="R34" i="535"/>
  <c r="T33" i="535"/>
  <c r="S33" i="535"/>
  <c r="R33" i="535"/>
  <c r="T32" i="535"/>
  <c r="S32" i="535"/>
  <c r="R32" i="535"/>
  <c r="T31" i="535"/>
  <c r="S31" i="535"/>
  <c r="R31" i="535"/>
  <c r="T30" i="535"/>
  <c r="S30" i="535"/>
  <c r="R30" i="535"/>
  <c r="T29" i="535"/>
  <c r="S29" i="535"/>
  <c r="R29" i="535"/>
  <c r="T28" i="535"/>
  <c r="S28" i="535"/>
  <c r="R28" i="535"/>
  <c r="T27" i="535"/>
  <c r="S27" i="535"/>
  <c r="R27" i="535"/>
  <c r="T26" i="535"/>
  <c r="S26" i="535"/>
  <c r="R26" i="535"/>
  <c r="T25" i="535"/>
  <c r="S25" i="535"/>
  <c r="R25" i="535"/>
  <c r="D20" i="535"/>
  <c r="S19" i="535"/>
  <c r="S18" i="535"/>
  <c r="S17" i="535"/>
  <c r="S16" i="535"/>
  <c r="S15" i="535"/>
  <c r="S14" i="535"/>
  <c r="S13" i="535"/>
  <c r="S12" i="535"/>
  <c r="R12" i="535"/>
  <c r="N9" i="535"/>
  <c r="I9" i="535"/>
  <c r="H9" i="535"/>
  <c r="O8" i="535"/>
  <c r="J8" i="535"/>
  <c r="K8" i="535" s="1"/>
  <c r="O7" i="535"/>
  <c r="K7" i="535"/>
  <c r="J7" i="535"/>
  <c r="O6" i="535"/>
  <c r="J6" i="535"/>
  <c r="K6" i="535" s="1"/>
  <c r="O5" i="535"/>
  <c r="O9" i="535" s="1"/>
  <c r="P9" i="535" s="1"/>
  <c r="K5" i="535"/>
  <c r="J5" i="535"/>
  <c r="J9" i="535" s="1"/>
  <c r="K9" i="535" s="1"/>
  <c r="R61" i="534"/>
  <c r="R59" i="534"/>
  <c r="E42" i="534"/>
  <c r="D42" i="534"/>
  <c r="C42" i="534"/>
  <c r="T41" i="534"/>
  <c r="R41" i="534"/>
  <c r="B41" i="534"/>
  <c r="S41" i="534" s="1"/>
  <c r="T40" i="534"/>
  <c r="R40" i="534"/>
  <c r="B40" i="534"/>
  <c r="S40" i="534" s="1"/>
  <c r="T39" i="534"/>
  <c r="R39" i="534"/>
  <c r="B39" i="534"/>
  <c r="B42" i="534" s="1"/>
  <c r="T36" i="534"/>
  <c r="S36" i="534"/>
  <c r="R36" i="534"/>
  <c r="T35" i="534"/>
  <c r="S35" i="534"/>
  <c r="R35" i="534"/>
  <c r="T34" i="534"/>
  <c r="S34" i="534"/>
  <c r="R34" i="534"/>
  <c r="T33" i="534"/>
  <c r="S33" i="534"/>
  <c r="R33" i="534"/>
  <c r="T32" i="534"/>
  <c r="S32" i="534"/>
  <c r="R32" i="534"/>
  <c r="T31" i="534"/>
  <c r="S31" i="534"/>
  <c r="R31" i="534"/>
  <c r="T30" i="534"/>
  <c r="S30" i="534"/>
  <c r="R30" i="534"/>
  <c r="T29" i="534"/>
  <c r="S29" i="534"/>
  <c r="R29" i="534"/>
  <c r="T28" i="534"/>
  <c r="S28" i="534"/>
  <c r="R28" i="534"/>
  <c r="T27" i="534"/>
  <c r="S27" i="534"/>
  <c r="R27" i="534"/>
  <c r="T26" i="534"/>
  <c r="S26" i="534"/>
  <c r="R26" i="534"/>
  <c r="T25" i="534"/>
  <c r="S25" i="534"/>
  <c r="R25" i="534"/>
  <c r="D20" i="534"/>
  <c r="S19" i="534"/>
  <c r="S18" i="534"/>
  <c r="S17" i="534"/>
  <c r="S16" i="534"/>
  <c r="S15" i="534"/>
  <c r="S14" i="534"/>
  <c r="S13" i="534"/>
  <c r="S12" i="534"/>
  <c r="R12" i="534"/>
  <c r="N9" i="534"/>
  <c r="I9" i="534"/>
  <c r="H9" i="534"/>
  <c r="O8" i="534"/>
  <c r="J8" i="534"/>
  <c r="K8" i="534" s="1"/>
  <c r="O7" i="534"/>
  <c r="K7" i="534"/>
  <c r="J7" i="534"/>
  <c r="O6" i="534"/>
  <c r="J6" i="534"/>
  <c r="K6" i="534" s="1"/>
  <c r="O5" i="534"/>
  <c r="O9" i="534" s="1"/>
  <c r="P9" i="534" s="1"/>
  <c r="K5" i="534"/>
  <c r="J5" i="534"/>
  <c r="J9" i="534" s="1"/>
  <c r="K9" i="534" s="1"/>
  <c r="R61" i="533"/>
  <c r="R59" i="533"/>
  <c r="E42" i="533"/>
  <c r="D42" i="533"/>
  <c r="C42" i="533"/>
  <c r="T41" i="533"/>
  <c r="R41" i="533"/>
  <c r="B41" i="533"/>
  <c r="S41" i="533" s="1"/>
  <c r="T40" i="533"/>
  <c r="R40" i="533"/>
  <c r="B40" i="533"/>
  <c r="S40" i="533" s="1"/>
  <c r="T39" i="533"/>
  <c r="R39" i="533"/>
  <c r="B39" i="533"/>
  <c r="B42" i="533" s="1"/>
  <c r="T36" i="533"/>
  <c r="S36" i="533"/>
  <c r="R36" i="533"/>
  <c r="T35" i="533"/>
  <c r="S35" i="533"/>
  <c r="R35" i="533"/>
  <c r="T34" i="533"/>
  <c r="S34" i="533"/>
  <c r="R34" i="533"/>
  <c r="T33" i="533"/>
  <c r="S33" i="533"/>
  <c r="R33" i="533"/>
  <c r="T32" i="533"/>
  <c r="S32" i="533"/>
  <c r="R32" i="533"/>
  <c r="T31" i="533"/>
  <c r="S31" i="533"/>
  <c r="R31" i="533"/>
  <c r="T30" i="533"/>
  <c r="S30" i="533"/>
  <c r="R30" i="533"/>
  <c r="T29" i="533"/>
  <c r="S29" i="533"/>
  <c r="R29" i="533"/>
  <c r="T28" i="533"/>
  <c r="S28" i="533"/>
  <c r="R28" i="533"/>
  <c r="T27" i="533"/>
  <c r="S27" i="533"/>
  <c r="R27" i="533"/>
  <c r="T26" i="533"/>
  <c r="S26" i="533"/>
  <c r="R26" i="533"/>
  <c r="T25" i="533"/>
  <c r="S25" i="533"/>
  <c r="R25" i="533"/>
  <c r="D20" i="533"/>
  <c r="S19" i="533"/>
  <c r="S18" i="533"/>
  <c r="S17" i="533"/>
  <c r="S16" i="533"/>
  <c r="S15" i="533"/>
  <c r="S14" i="533"/>
  <c r="S13" i="533"/>
  <c r="S12" i="533"/>
  <c r="R12" i="533"/>
  <c r="N9" i="533"/>
  <c r="I9" i="533"/>
  <c r="H9" i="533"/>
  <c r="O8" i="533"/>
  <c r="J8" i="533"/>
  <c r="K8" i="533" s="1"/>
  <c r="O7" i="533"/>
  <c r="K7" i="533"/>
  <c r="J7" i="533"/>
  <c r="O6" i="533"/>
  <c r="J6" i="533"/>
  <c r="K6" i="533" s="1"/>
  <c r="O5" i="533"/>
  <c r="O9" i="533" s="1"/>
  <c r="P9" i="533" s="1"/>
  <c r="K5" i="533"/>
  <c r="J5" i="533"/>
  <c r="J9" i="533" s="1"/>
  <c r="K9" i="533" s="1"/>
  <c r="R61" i="532"/>
  <c r="R59" i="532"/>
  <c r="E42" i="532"/>
  <c r="D42" i="532"/>
  <c r="C42" i="532"/>
  <c r="T41" i="532"/>
  <c r="R41" i="532"/>
  <c r="B41" i="532"/>
  <c r="S41" i="532" s="1"/>
  <c r="T40" i="532"/>
  <c r="R40" i="532"/>
  <c r="B40" i="532"/>
  <c r="S40" i="532" s="1"/>
  <c r="T39" i="532"/>
  <c r="R39" i="532"/>
  <c r="B39" i="532"/>
  <c r="B42" i="532" s="1"/>
  <c r="T36" i="532"/>
  <c r="S36" i="532"/>
  <c r="R36" i="532"/>
  <c r="T35" i="532"/>
  <c r="S35" i="532"/>
  <c r="R35" i="532"/>
  <c r="T34" i="532"/>
  <c r="S34" i="532"/>
  <c r="R34" i="532"/>
  <c r="T33" i="532"/>
  <c r="S33" i="532"/>
  <c r="R33" i="532"/>
  <c r="T32" i="532"/>
  <c r="S32" i="532"/>
  <c r="R32" i="532"/>
  <c r="T31" i="532"/>
  <c r="S31" i="532"/>
  <c r="R31" i="532"/>
  <c r="T30" i="532"/>
  <c r="S30" i="532"/>
  <c r="R30" i="532"/>
  <c r="T29" i="532"/>
  <c r="S29" i="532"/>
  <c r="R29" i="532"/>
  <c r="T28" i="532"/>
  <c r="S28" i="532"/>
  <c r="R28" i="532"/>
  <c r="T27" i="532"/>
  <c r="S27" i="532"/>
  <c r="R27" i="532"/>
  <c r="T26" i="532"/>
  <c r="S26" i="532"/>
  <c r="R26" i="532"/>
  <c r="T25" i="532"/>
  <c r="S25" i="532"/>
  <c r="R25" i="532"/>
  <c r="D20" i="532"/>
  <c r="S19" i="532"/>
  <c r="S18" i="532"/>
  <c r="S17" i="532"/>
  <c r="S16" i="532"/>
  <c r="S15" i="532"/>
  <c r="S14" i="532"/>
  <c r="S13" i="532"/>
  <c r="S12" i="532"/>
  <c r="R12" i="532"/>
  <c r="N9" i="532"/>
  <c r="I9" i="532"/>
  <c r="H9" i="532"/>
  <c r="O8" i="532"/>
  <c r="J8" i="532"/>
  <c r="K8" i="532" s="1"/>
  <c r="O7" i="532"/>
  <c r="K7" i="532"/>
  <c r="J7" i="532"/>
  <c r="O6" i="532"/>
  <c r="J6" i="532"/>
  <c r="K6" i="532" s="1"/>
  <c r="O5" i="532"/>
  <c r="O9" i="532" s="1"/>
  <c r="P9" i="532" s="1"/>
  <c r="K5" i="532"/>
  <c r="J5" i="532"/>
  <c r="J9" i="532" s="1"/>
  <c r="K9" i="532" s="1"/>
  <c r="R61" i="531"/>
  <c r="R59" i="531"/>
  <c r="E42" i="531"/>
  <c r="D42" i="531"/>
  <c r="C42" i="531"/>
  <c r="T41" i="531"/>
  <c r="R41" i="531"/>
  <c r="B41" i="531"/>
  <c r="S41" i="531" s="1"/>
  <c r="T40" i="531"/>
  <c r="R40" i="531"/>
  <c r="B40" i="531"/>
  <c r="S40" i="531" s="1"/>
  <c r="T39" i="531"/>
  <c r="R39" i="531"/>
  <c r="B39" i="531"/>
  <c r="B42" i="531" s="1"/>
  <c r="T36" i="531"/>
  <c r="S36" i="531"/>
  <c r="R36" i="531"/>
  <c r="T35" i="531"/>
  <c r="S35" i="531"/>
  <c r="R35" i="531"/>
  <c r="T34" i="531"/>
  <c r="S34" i="531"/>
  <c r="R34" i="531"/>
  <c r="T33" i="531"/>
  <c r="S33" i="531"/>
  <c r="R33" i="531"/>
  <c r="T32" i="531"/>
  <c r="S32" i="531"/>
  <c r="R32" i="531"/>
  <c r="T31" i="531"/>
  <c r="S31" i="531"/>
  <c r="R31" i="531"/>
  <c r="T30" i="531"/>
  <c r="S30" i="531"/>
  <c r="R30" i="531"/>
  <c r="T29" i="531"/>
  <c r="S29" i="531"/>
  <c r="R29" i="531"/>
  <c r="T28" i="531"/>
  <c r="S28" i="531"/>
  <c r="R28" i="531"/>
  <c r="T27" i="531"/>
  <c r="S27" i="531"/>
  <c r="R27" i="531"/>
  <c r="T26" i="531"/>
  <c r="S26" i="531"/>
  <c r="R26" i="531"/>
  <c r="T25" i="531"/>
  <c r="S25" i="531"/>
  <c r="R25" i="531"/>
  <c r="D20" i="531"/>
  <c r="S19" i="531"/>
  <c r="S18" i="531"/>
  <c r="S17" i="531"/>
  <c r="S16" i="531"/>
  <c r="S15" i="531"/>
  <c r="S14" i="531"/>
  <c r="S13" i="531"/>
  <c r="S12" i="531"/>
  <c r="R12" i="531"/>
  <c r="N9" i="531"/>
  <c r="I9" i="531"/>
  <c r="H9" i="531"/>
  <c r="O8" i="531"/>
  <c r="J8" i="531"/>
  <c r="K8" i="531" s="1"/>
  <c r="O7" i="531"/>
  <c r="K7" i="531"/>
  <c r="J7" i="531"/>
  <c r="O6" i="531"/>
  <c r="J6" i="531"/>
  <c r="K6" i="531" s="1"/>
  <c r="O5" i="531"/>
  <c r="O9" i="531" s="1"/>
  <c r="P9" i="531" s="1"/>
  <c r="K5" i="531"/>
  <c r="J5" i="531"/>
  <c r="J9" i="531" s="1"/>
  <c r="K9" i="531" s="1"/>
  <c r="R61" i="530"/>
  <c r="R59" i="530"/>
  <c r="E42" i="530"/>
  <c r="D42" i="530"/>
  <c r="C42" i="530"/>
  <c r="T41" i="530"/>
  <c r="R41" i="530"/>
  <c r="B41" i="530"/>
  <c r="S41" i="530" s="1"/>
  <c r="T40" i="530"/>
  <c r="R40" i="530"/>
  <c r="B40" i="530"/>
  <c r="S40" i="530" s="1"/>
  <c r="T39" i="530"/>
  <c r="R39" i="530"/>
  <c r="B39" i="530"/>
  <c r="B42" i="530" s="1"/>
  <c r="T36" i="530"/>
  <c r="S36" i="530"/>
  <c r="R36" i="530"/>
  <c r="T35" i="530"/>
  <c r="S35" i="530"/>
  <c r="R35" i="530"/>
  <c r="T34" i="530"/>
  <c r="S34" i="530"/>
  <c r="R34" i="530"/>
  <c r="T33" i="530"/>
  <c r="S33" i="530"/>
  <c r="R33" i="530"/>
  <c r="T32" i="530"/>
  <c r="S32" i="530"/>
  <c r="R32" i="530"/>
  <c r="T31" i="530"/>
  <c r="S31" i="530"/>
  <c r="R31" i="530"/>
  <c r="T30" i="530"/>
  <c r="S30" i="530"/>
  <c r="R30" i="530"/>
  <c r="T29" i="530"/>
  <c r="S29" i="530"/>
  <c r="R29" i="530"/>
  <c r="T28" i="530"/>
  <c r="S28" i="530"/>
  <c r="R28" i="530"/>
  <c r="T27" i="530"/>
  <c r="S27" i="530"/>
  <c r="R27" i="530"/>
  <c r="T26" i="530"/>
  <c r="S26" i="530"/>
  <c r="R26" i="530"/>
  <c r="T25" i="530"/>
  <c r="S25" i="530"/>
  <c r="R25" i="530"/>
  <c r="D20" i="530"/>
  <c r="S19" i="530"/>
  <c r="S18" i="530"/>
  <c r="S17" i="530"/>
  <c r="S16" i="530"/>
  <c r="S15" i="530"/>
  <c r="S14" i="530"/>
  <c r="S13" i="530"/>
  <c r="S12" i="530"/>
  <c r="R12" i="530"/>
  <c r="N9" i="530"/>
  <c r="I9" i="530"/>
  <c r="H9" i="530"/>
  <c r="O8" i="530"/>
  <c r="J8" i="530"/>
  <c r="K8" i="530" s="1"/>
  <c r="O7" i="530"/>
  <c r="K7" i="530"/>
  <c r="J7" i="530"/>
  <c r="O6" i="530"/>
  <c r="J6" i="530"/>
  <c r="K6" i="530" s="1"/>
  <c r="O5" i="530"/>
  <c r="O9" i="530" s="1"/>
  <c r="P9" i="530" s="1"/>
  <c r="K5" i="530"/>
  <c r="J5" i="530"/>
  <c r="J9" i="530" s="1"/>
  <c r="K9" i="530" s="1"/>
  <c r="R61" i="529"/>
  <c r="R59" i="529"/>
  <c r="E42" i="529"/>
  <c r="D42" i="529"/>
  <c r="C42" i="529"/>
  <c r="T41" i="529"/>
  <c r="R41" i="529"/>
  <c r="B41" i="529"/>
  <c r="S41" i="529" s="1"/>
  <c r="T40" i="529"/>
  <c r="R40" i="529"/>
  <c r="B40" i="529"/>
  <c r="S40" i="529" s="1"/>
  <c r="T39" i="529"/>
  <c r="R39" i="529"/>
  <c r="B39" i="529"/>
  <c r="B42" i="529" s="1"/>
  <c r="T36" i="529"/>
  <c r="S36" i="529"/>
  <c r="R36" i="529"/>
  <c r="T35" i="529"/>
  <c r="S35" i="529"/>
  <c r="R35" i="529"/>
  <c r="T34" i="529"/>
  <c r="S34" i="529"/>
  <c r="R34" i="529"/>
  <c r="T33" i="529"/>
  <c r="S33" i="529"/>
  <c r="R33" i="529"/>
  <c r="T32" i="529"/>
  <c r="S32" i="529"/>
  <c r="R32" i="529"/>
  <c r="T31" i="529"/>
  <c r="S31" i="529"/>
  <c r="R31" i="529"/>
  <c r="T30" i="529"/>
  <c r="S30" i="529"/>
  <c r="R30" i="529"/>
  <c r="T29" i="529"/>
  <c r="S29" i="529"/>
  <c r="R29" i="529"/>
  <c r="T28" i="529"/>
  <c r="S28" i="529"/>
  <c r="R28" i="529"/>
  <c r="T27" i="529"/>
  <c r="S27" i="529"/>
  <c r="R27" i="529"/>
  <c r="T26" i="529"/>
  <c r="S26" i="529"/>
  <c r="R26" i="529"/>
  <c r="T25" i="529"/>
  <c r="S25" i="529"/>
  <c r="R25" i="529"/>
  <c r="D20" i="529"/>
  <c r="S19" i="529"/>
  <c r="S18" i="529"/>
  <c r="S17" i="529"/>
  <c r="S16" i="529"/>
  <c r="S15" i="529"/>
  <c r="S14" i="529"/>
  <c r="S13" i="529"/>
  <c r="S12" i="529"/>
  <c r="R12" i="529"/>
  <c r="N9" i="529"/>
  <c r="I9" i="529"/>
  <c r="H9" i="529"/>
  <c r="O8" i="529"/>
  <c r="J8" i="529"/>
  <c r="K8" i="529" s="1"/>
  <c r="O7" i="529"/>
  <c r="K7" i="529"/>
  <c r="J7" i="529"/>
  <c r="O6" i="529"/>
  <c r="J6" i="529"/>
  <c r="K6" i="529" s="1"/>
  <c r="O5" i="529"/>
  <c r="O9" i="529" s="1"/>
  <c r="P9" i="529" s="1"/>
  <c r="K5" i="529"/>
  <c r="J5" i="529"/>
  <c r="J9" i="529" s="1"/>
  <c r="K9" i="529" s="1"/>
  <c r="R61" i="528"/>
  <c r="R59" i="528"/>
  <c r="E42" i="528"/>
  <c r="D42" i="528"/>
  <c r="C42" i="528"/>
  <c r="T41" i="528"/>
  <c r="R41" i="528"/>
  <c r="B41" i="528"/>
  <c r="S41" i="528" s="1"/>
  <c r="T40" i="528"/>
  <c r="R40" i="528"/>
  <c r="B40" i="528"/>
  <c r="S40" i="528" s="1"/>
  <c r="T39" i="528"/>
  <c r="R39" i="528"/>
  <c r="B39" i="528"/>
  <c r="B42" i="528" s="1"/>
  <c r="T36" i="528"/>
  <c r="S36" i="528"/>
  <c r="R36" i="528"/>
  <c r="T35" i="528"/>
  <c r="S35" i="528"/>
  <c r="R35" i="528"/>
  <c r="T34" i="528"/>
  <c r="S34" i="528"/>
  <c r="R34" i="528"/>
  <c r="T33" i="528"/>
  <c r="S33" i="528"/>
  <c r="R33" i="528"/>
  <c r="T32" i="528"/>
  <c r="S32" i="528"/>
  <c r="R32" i="528"/>
  <c r="T31" i="528"/>
  <c r="S31" i="528"/>
  <c r="R31" i="528"/>
  <c r="T30" i="528"/>
  <c r="S30" i="528"/>
  <c r="R30" i="528"/>
  <c r="T29" i="528"/>
  <c r="S29" i="528"/>
  <c r="R29" i="528"/>
  <c r="T28" i="528"/>
  <c r="S28" i="528"/>
  <c r="R28" i="528"/>
  <c r="T27" i="528"/>
  <c r="S27" i="528"/>
  <c r="R27" i="528"/>
  <c r="T26" i="528"/>
  <c r="S26" i="528"/>
  <c r="R26" i="528"/>
  <c r="T25" i="528"/>
  <c r="S25" i="528"/>
  <c r="R25" i="528"/>
  <c r="D20" i="528"/>
  <c r="S19" i="528"/>
  <c r="S18" i="528"/>
  <c r="S17" i="528"/>
  <c r="S16" i="528"/>
  <c r="S15" i="528"/>
  <c r="S14" i="528"/>
  <c r="S13" i="528"/>
  <c r="S12" i="528"/>
  <c r="R12" i="528"/>
  <c r="N9" i="528"/>
  <c r="I9" i="528"/>
  <c r="H9" i="528"/>
  <c r="O8" i="528"/>
  <c r="J8" i="528"/>
  <c r="K8" i="528" s="1"/>
  <c r="O7" i="528"/>
  <c r="K7" i="528"/>
  <c r="J7" i="528"/>
  <c r="O6" i="528"/>
  <c r="J6" i="528"/>
  <c r="K6" i="528" s="1"/>
  <c r="O5" i="528"/>
  <c r="O9" i="528" s="1"/>
  <c r="P9" i="528" s="1"/>
  <c r="K5" i="528"/>
  <c r="J5" i="528"/>
  <c r="J9" i="528" s="1"/>
  <c r="K9" i="528" s="1"/>
  <c r="R61" i="527"/>
  <c r="R59" i="527"/>
  <c r="E42" i="527"/>
  <c r="D42" i="527"/>
  <c r="C42" i="527"/>
  <c r="T41" i="527"/>
  <c r="R41" i="527"/>
  <c r="B41" i="527"/>
  <c r="S41" i="527" s="1"/>
  <c r="T40" i="527"/>
  <c r="R40" i="527"/>
  <c r="B40" i="527"/>
  <c r="S40" i="527" s="1"/>
  <c r="T39" i="527"/>
  <c r="R39" i="527"/>
  <c r="B39" i="527"/>
  <c r="B42" i="527" s="1"/>
  <c r="T36" i="527"/>
  <c r="S36" i="527"/>
  <c r="R36" i="527"/>
  <c r="T35" i="527"/>
  <c r="S35" i="527"/>
  <c r="R35" i="527"/>
  <c r="T34" i="527"/>
  <c r="S34" i="527"/>
  <c r="R34" i="527"/>
  <c r="T33" i="527"/>
  <c r="S33" i="527"/>
  <c r="R33" i="527"/>
  <c r="T32" i="527"/>
  <c r="S32" i="527"/>
  <c r="R32" i="527"/>
  <c r="T31" i="527"/>
  <c r="S31" i="527"/>
  <c r="R31" i="527"/>
  <c r="T30" i="527"/>
  <c r="S30" i="527"/>
  <c r="R30" i="527"/>
  <c r="T29" i="527"/>
  <c r="S29" i="527"/>
  <c r="R29" i="527"/>
  <c r="T28" i="527"/>
  <c r="S28" i="527"/>
  <c r="R28" i="527"/>
  <c r="T27" i="527"/>
  <c r="S27" i="527"/>
  <c r="R27" i="527"/>
  <c r="T26" i="527"/>
  <c r="S26" i="527"/>
  <c r="R26" i="527"/>
  <c r="T25" i="527"/>
  <c r="S25" i="527"/>
  <c r="R25" i="527"/>
  <c r="D20" i="527"/>
  <c r="S19" i="527"/>
  <c r="S18" i="527"/>
  <c r="S17" i="527"/>
  <c r="S16" i="527"/>
  <c r="S15" i="527"/>
  <c r="S14" i="527"/>
  <c r="S13" i="527"/>
  <c r="S12" i="527"/>
  <c r="R12" i="527"/>
  <c r="N9" i="527"/>
  <c r="I9" i="527"/>
  <c r="H9" i="527"/>
  <c r="O8" i="527"/>
  <c r="J8" i="527"/>
  <c r="K8" i="527" s="1"/>
  <c r="O7" i="527"/>
  <c r="K7" i="527"/>
  <c r="J7" i="527"/>
  <c r="O6" i="527"/>
  <c r="J6" i="527"/>
  <c r="K6" i="527" s="1"/>
  <c r="O5" i="527"/>
  <c r="O9" i="527" s="1"/>
  <c r="P9" i="527" s="1"/>
  <c r="K5" i="527"/>
  <c r="J5" i="527"/>
  <c r="J9" i="527" s="1"/>
  <c r="K9" i="527" s="1"/>
  <c r="R61" i="526"/>
  <c r="R59" i="526"/>
  <c r="E42" i="526"/>
  <c r="D42" i="526"/>
  <c r="C42" i="526"/>
  <c r="T41" i="526"/>
  <c r="R41" i="526"/>
  <c r="B41" i="526"/>
  <c r="S41" i="526" s="1"/>
  <c r="T40" i="526"/>
  <c r="R40" i="526"/>
  <c r="B40" i="526"/>
  <c r="S40" i="526" s="1"/>
  <c r="T39" i="526"/>
  <c r="R39" i="526"/>
  <c r="B39" i="526"/>
  <c r="B42" i="526" s="1"/>
  <c r="T36" i="526"/>
  <c r="S36" i="526"/>
  <c r="R36" i="526"/>
  <c r="T35" i="526"/>
  <c r="S35" i="526"/>
  <c r="R35" i="526"/>
  <c r="T34" i="526"/>
  <c r="S34" i="526"/>
  <c r="R34" i="526"/>
  <c r="T33" i="526"/>
  <c r="S33" i="526"/>
  <c r="R33" i="526"/>
  <c r="T32" i="526"/>
  <c r="S32" i="526"/>
  <c r="R32" i="526"/>
  <c r="T31" i="526"/>
  <c r="S31" i="526"/>
  <c r="R31" i="526"/>
  <c r="T30" i="526"/>
  <c r="S30" i="526"/>
  <c r="R30" i="526"/>
  <c r="T29" i="526"/>
  <c r="S29" i="526"/>
  <c r="R29" i="526"/>
  <c r="T28" i="526"/>
  <c r="S28" i="526"/>
  <c r="R28" i="526"/>
  <c r="T27" i="526"/>
  <c r="S27" i="526"/>
  <c r="R27" i="526"/>
  <c r="T26" i="526"/>
  <c r="S26" i="526"/>
  <c r="R26" i="526"/>
  <c r="T25" i="526"/>
  <c r="S25" i="526"/>
  <c r="R25" i="526"/>
  <c r="D20" i="526"/>
  <c r="S19" i="526"/>
  <c r="S18" i="526"/>
  <c r="S17" i="526"/>
  <c r="S16" i="526"/>
  <c r="S15" i="526"/>
  <c r="S14" i="526"/>
  <c r="S13" i="526"/>
  <c r="S12" i="526"/>
  <c r="R12" i="526"/>
  <c r="N9" i="526"/>
  <c r="I9" i="526"/>
  <c r="H9" i="526"/>
  <c r="O8" i="526"/>
  <c r="J8" i="526"/>
  <c r="K8" i="526" s="1"/>
  <c r="O7" i="526"/>
  <c r="K7" i="526"/>
  <c r="J7" i="526"/>
  <c r="O6" i="526"/>
  <c r="J6" i="526"/>
  <c r="K6" i="526" s="1"/>
  <c r="O5" i="526"/>
  <c r="O9" i="526" s="1"/>
  <c r="P9" i="526" s="1"/>
  <c r="K5" i="526"/>
  <c r="J5" i="526"/>
  <c r="J9" i="526" s="1"/>
  <c r="K9" i="526" s="1"/>
  <c r="R61" i="525"/>
  <c r="R59" i="525"/>
  <c r="E42" i="525"/>
  <c r="D42" i="525"/>
  <c r="C42" i="525"/>
  <c r="T41" i="525"/>
  <c r="R41" i="525"/>
  <c r="B41" i="525"/>
  <c r="S41" i="525" s="1"/>
  <c r="T40" i="525"/>
  <c r="R40" i="525"/>
  <c r="B40" i="525"/>
  <c r="S40" i="525" s="1"/>
  <c r="T39" i="525"/>
  <c r="R39" i="525"/>
  <c r="B39" i="525"/>
  <c r="B42" i="525" s="1"/>
  <c r="T36" i="525"/>
  <c r="S36" i="525"/>
  <c r="R36" i="525"/>
  <c r="T35" i="525"/>
  <c r="S35" i="525"/>
  <c r="R35" i="525"/>
  <c r="T34" i="525"/>
  <c r="S34" i="525"/>
  <c r="R34" i="525"/>
  <c r="T33" i="525"/>
  <c r="S33" i="525"/>
  <c r="R33" i="525"/>
  <c r="T32" i="525"/>
  <c r="S32" i="525"/>
  <c r="R32" i="525"/>
  <c r="T31" i="525"/>
  <c r="S31" i="525"/>
  <c r="R31" i="525"/>
  <c r="T30" i="525"/>
  <c r="S30" i="525"/>
  <c r="R30" i="525"/>
  <c r="T29" i="525"/>
  <c r="S29" i="525"/>
  <c r="R29" i="525"/>
  <c r="T28" i="525"/>
  <c r="S28" i="525"/>
  <c r="R28" i="525"/>
  <c r="T27" i="525"/>
  <c r="S27" i="525"/>
  <c r="R27" i="525"/>
  <c r="T26" i="525"/>
  <c r="S26" i="525"/>
  <c r="R26" i="525"/>
  <c r="T25" i="525"/>
  <c r="S25" i="525"/>
  <c r="R25" i="525"/>
  <c r="D20" i="525"/>
  <c r="S19" i="525"/>
  <c r="S18" i="525"/>
  <c r="S17" i="525"/>
  <c r="S16" i="525"/>
  <c r="S15" i="525"/>
  <c r="S14" i="525"/>
  <c r="S13" i="525"/>
  <c r="S12" i="525"/>
  <c r="R12" i="525"/>
  <c r="N9" i="525"/>
  <c r="I9" i="525"/>
  <c r="H9" i="525"/>
  <c r="O8" i="525"/>
  <c r="J8" i="525"/>
  <c r="K8" i="525" s="1"/>
  <c r="O7" i="525"/>
  <c r="K7" i="525"/>
  <c r="J7" i="525"/>
  <c r="O6" i="525"/>
  <c r="J6" i="525"/>
  <c r="K6" i="525" s="1"/>
  <c r="O5" i="525"/>
  <c r="O9" i="525" s="1"/>
  <c r="P9" i="525" s="1"/>
  <c r="K5" i="525"/>
  <c r="J5" i="525"/>
  <c r="J9" i="525" s="1"/>
  <c r="K9" i="525" s="1"/>
  <c r="R61" i="524"/>
  <c r="R59" i="524"/>
  <c r="E42" i="524"/>
  <c r="D42" i="524"/>
  <c r="C42" i="524"/>
  <c r="T41" i="524"/>
  <c r="R41" i="524"/>
  <c r="B41" i="524"/>
  <c r="S41" i="524" s="1"/>
  <c r="T40" i="524"/>
  <c r="R40" i="524"/>
  <c r="B40" i="524"/>
  <c r="S40" i="524" s="1"/>
  <c r="T39" i="524"/>
  <c r="R39" i="524"/>
  <c r="B39" i="524"/>
  <c r="B42" i="524" s="1"/>
  <c r="T36" i="524"/>
  <c r="S36" i="524"/>
  <c r="R36" i="524"/>
  <c r="T35" i="524"/>
  <c r="S35" i="524"/>
  <c r="R35" i="524"/>
  <c r="T34" i="524"/>
  <c r="S34" i="524"/>
  <c r="R34" i="524"/>
  <c r="T33" i="524"/>
  <c r="S33" i="524"/>
  <c r="R33" i="524"/>
  <c r="T32" i="524"/>
  <c r="S32" i="524"/>
  <c r="R32" i="524"/>
  <c r="T31" i="524"/>
  <c r="S31" i="524"/>
  <c r="R31" i="524"/>
  <c r="T30" i="524"/>
  <c r="S30" i="524"/>
  <c r="R30" i="524"/>
  <c r="T29" i="524"/>
  <c r="S29" i="524"/>
  <c r="R29" i="524"/>
  <c r="T28" i="524"/>
  <c r="S28" i="524"/>
  <c r="R28" i="524"/>
  <c r="T27" i="524"/>
  <c r="S27" i="524"/>
  <c r="R27" i="524"/>
  <c r="T26" i="524"/>
  <c r="S26" i="524"/>
  <c r="R26" i="524"/>
  <c r="T25" i="524"/>
  <c r="S25" i="524"/>
  <c r="R25" i="524"/>
  <c r="D20" i="524"/>
  <c r="S19" i="524"/>
  <c r="S18" i="524"/>
  <c r="S17" i="524"/>
  <c r="S16" i="524"/>
  <c r="S15" i="524"/>
  <c r="S14" i="524"/>
  <c r="S13" i="524"/>
  <c r="S12" i="524"/>
  <c r="R12" i="524"/>
  <c r="N9" i="524"/>
  <c r="I9" i="524"/>
  <c r="H9" i="524"/>
  <c r="O8" i="524"/>
  <c r="J8" i="524"/>
  <c r="K8" i="524" s="1"/>
  <c r="O7" i="524"/>
  <c r="K7" i="524"/>
  <c r="J7" i="524"/>
  <c r="O6" i="524"/>
  <c r="J6" i="524"/>
  <c r="K6" i="524" s="1"/>
  <c r="O5" i="524"/>
  <c r="O9" i="524" s="1"/>
  <c r="P9" i="524" s="1"/>
  <c r="K5" i="524"/>
  <c r="J5" i="524"/>
  <c r="J9" i="524" s="1"/>
  <c r="K9" i="524" s="1"/>
  <c r="R61" i="523"/>
  <c r="R59" i="523"/>
  <c r="E42" i="523"/>
  <c r="D42" i="523"/>
  <c r="C42" i="523"/>
  <c r="T41" i="523"/>
  <c r="R41" i="523"/>
  <c r="B41" i="523"/>
  <c r="S41" i="523" s="1"/>
  <c r="T40" i="523"/>
  <c r="R40" i="523"/>
  <c r="B40" i="523"/>
  <c r="S40" i="523" s="1"/>
  <c r="T39" i="523"/>
  <c r="R39" i="523"/>
  <c r="B39" i="523"/>
  <c r="B42" i="523" s="1"/>
  <c r="T36" i="523"/>
  <c r="S36" i="523"/>
  <c r="R36" i="523"/>
  <c r="T35" i="523"/>
  <c r="S35" i="523"/>
  <c r="R35" i="523"/>
  <c r="T34" i="523"/>
  <c r="S34" i="523"/>
  <c r="R34" i="523"/>
  <c r="T33" i="523"/>
  <c r="S33" i="523"/>
  <c r="R33" i="523"/>
  <c r="T32" i="523"/>
  <c r="S32" i="523"/>
  <c r="R32" i="523"/>
  <c r="T31" i="523"/>
  <c r="S31" i="523"/>
  <c r="R31" i="523"/>
  <c r="T30" i="523"/>
  <c r="S30" i="523"/>
  <c r="R30" i="523"/>
  <c r="T29" i="523"/>
  <c r="S29" i="523"/>
  <c r="R29" i="523"/>
  <c r="T28" i="523"/>
  <c r="S28" i="523"/>
  <c r="R28" i="523"/>
  <c r="T27" i="523"/>
  <c r="S27" i="523"/>
  <c r="R27" i="523"/>
  <c r="T26" i="523"/>
  <c r="S26" i="523"/>
  <c r="R26" i="523"/>
  <c r="T25" i="523"/>
  <c r="S25" i="523"/>
  <c r="R25" i="523"/>
  <c r="D20" i="523"/>
  <c r="S19" i="523"/>
  <c r="S18" i="523"/>
  <c r="S17" i="523"/>
  <c r="S16" i="523"/>
  <c r="S15" i="523"/>
  <c r="S14" i="523"/>
  <c r="S13" i="523"/>
  <c r="S12" i="523"/>
  <c r="R12" i="523"/>
  <c r="N9" i="523"/>
  <c r="I9" i="523"/>
  <c r="H9" i="523"/>
  <c r="O8" i="523"/>
  <c r="J8" i="523"/>
  <c r="K8" i="523" s="1"/>
  <c r="O7" i="523"/>
  <c r="K7" i="523"/>
  <c r="J7" i="523"/>
  <c r="O6" i="523"/>
  <c r="J6" i="523"/>
  <c r="K6" i="523" s="1"/>
  <c r="O5" i="523"/>
  <c r="O9" i="523" s="1"/>
  <c r="P9" i="523" s="1"/>
  <c r="K5" i="523"/>
  <c r="J5" i="523"/>
  <c r="J9" i="523" s="1"/>
  <c r="K9" i="523" s="1"/>
  <c r="R61" i="522"/>
  <c r="R59" i="522"/>
  <c r="E42" i="522"/>
  <c r="D42" i="522"/>
  <c r="C42" i="522"/>
  <c r="T41" i="522"/>
  <c r="R41" i="522"/>
  <c r="B41" i="522"/>
  <c r="S41" i="522" s="1"/>
  <c r="T40" i="522"/>
  <c r="R40" i="522"/>
  <c r="B40" i="522"/>
  <c r="S40" i="522" s="1"/>
  <c r="T39" i="522"/>
  <c r="R39" i="522"/>
  <c r="B39" i="522"/>
  <c r="B42" i="522" s="1"/>
  <c r="T36" i="522"/>
  <c r="S36" i="522"/>
  <c r="R36" i="522"/>
  <c r="T35" i="522"/>
  <c r="S35" i="522"/>
  <c r="R35" i="522"/>
  <c r="T34" i="522"/>
  <c r="S34" i="522"/>
  <c r="R34" i="522"/>
  <c r="T33" i="522"/>
  <c r="S33" i="522"/>
  <c r="R33" i="522"/>
  <c r="T32" i="522"/>
  <c r="S32" i="522"/>
  <c r="R32" i="522"/>
  <c r="T31" i="522"/>
  <c r="S31" i="522"/>
  <c r="R31" i="522"/>
  <c r="T30" i="522"/>
  <c r="S30" i="522"/>
  <c r="R30" i="522"/>
  <c r="T29" i="522"/>
  <c r="S29" i="522"/>
  <c r="R29" i="522"/>
  <c r="T28" i="522"/>
  <c r="S28" i="522"/>
  <c r="R28" i="522"/>
  <c r="T27" i="522"/>
  <c r="S27" i="522"/>
  <c r="R27" i="522"/>
  <c r="T26" i="522"/>
  <c r="S26" i="522"/>
  <c r="R26" i="522"/>
  <c r="T25" i="522"/>
  <c r="S25" i="522"/>
  <c r="R25" i="522"/>
  <c r="D20" i="522"/>
  <c r="S19" i="522"/>
  <c r="S18" i="522"/>
  <c r="S17" i="522"/>
  <c r="S16" i="522"/>
  <c r="S15" i="522"/>
  <c r="S14" i="522"/>
  <c r="S13" i="522"/>
  <c r="S12" i="522"/>
  <c r="R12" i="522"/>
  <c r="N9" i="522"/>
  <c r="I9" i="522"/>
  <c r="H9" i="522"/>
  <c r="O8" i="522"/>
  <c r="J8" i="522"/>
  <c r="K8" i="522" s="1"/>
  <c r="O7" i="522"/>
  <c r="K7" i="522"/>
  <c r="J7" i="522"/>
  <c r="O6" i="522"/>
  <c r="J6" i="522"/>
  <c r="K6" i="522" s="1"/>
  <c r="O5" i="522"/>
  <c r="O9" i="522" s="1"/>
  <c r="P9" i="522" s="1"/>
  <c r="K5" i="522"/>
  <c r="J5" i="522"/>
  <c r="J9" i="522" s="1"/>
  <c r="K9" i="522" s="1"/>
  <c r="R61" i="521"/>
  <c r="R59" i="521"/>
  <c r="E42" i="521"/>
  <c r="D42" i="521"/>
  <c r="C42" i="521"/>
  <c r="T41" i="521"/>
  <c r="R41" i="521"/>
  <c r="B41" i="521"/>
  <c r="S41" i="521" s="1"/>
  <c r="T40" i="521"/>
  <c r="R40" i="521"/>
  <c r="B40" i="521"/>
  <c r="S40" i="521" s="1"/>
  <c r="T39" i="521"/>
  <c r="R39" i="521"/>
  <c r="B39" i="521"/>
  <c r="B42" i="521" s="1"/>
  <c r="T36" i="521"/>
  <c r="S36" i="521"/>
  <c r="R36" i="521"/>
  <c r="T35" i="521"/>
  <c r="S35" i="521"/>
  <c r="R35" i="521"/>
  <c r="T34" i="521"/>
  <c r="S34" i="521"/>
  <c r="R34" i="521"/>
  <c r="T33" i="521"/>
  <c r="S33" i="521"/>
  <c r="R33" i="521"/>
  <c r="T32" i="521"/>
  <c r="S32" i="521"/>
  <c r="R32" i="521"/>
  <c r="T31" i="521"/>
  <c r="S31" i="521"/>
  <c r="R31" i="521"/>
  <c r="T30" i="521"/>
  <c r="S30" i="521"/>
  <c r="R30" i="521"/>
  <c r="T29" i="521"/>
  <c r="S29" i="521"/>
  <c r="R29" i="521"/>
  <c r="T28" i="521"/>
  <c r="S28" i="521"/>
  <c r="R28" i="521"/>
  <c r="T27" i="521"/>
  <c r="S27" i="521"/>
  <c r="R27" i="521"/>
  <c r="T26" i="521"/>
  <c r="S26" i="521"/>
  <c r="R26" i="521"/>
  <c r="T25" i="521"/>
  <c r="S25" i="521"/>
  <c r="R25" i="521"/>
  <c r="D20" i="521"/>
  <c r="S19" i="521"/>
  <c r="S18" i="521"/>
  <c r="S17" i="521"/>
  <c r="S16" i="521"/>
  <c r="S15" i="521"/>
  <c r="S14" i="521"/>
  <c r="S13" i="521"/>
  <c r="S12" i="521"/>
  <c r="R12" i="521"/>
  <c r="N9" i="521"/>
  <c r="I9" i="521"/>
  <c r="H9" i="521"/>
  <c r="O8" i="521"/>
  <c r="J8" i="521"/>
  <c r="K8" i="521" s="1"/>
  <c r="O7" i="521"/>
  <c r="K7" i="521"/>
  <c r="J7" i="521"/>
  <c r="O6" i="521"/>
  <c r="J6" i="521"/>
  <c r="K6" i="521" s="1"/>
  <c r="O5" i="521"/>
  <c r="O9" i="521" s="1"/>
  <c r="P9" i="521" s="1"/>
  <c r="K5" i="521"/>
  <c r="J5" i="521"/>
  <c r="J9" i="521" s="1"/>
  <c r="K9" i="521" s="1"/>
  <c r="R61" i="520"/>
  <c r="R59" i="520"/>
  <c r="E42" i="520"/>
  <c r="D42" i="520"/>
  <c r="C42" i="520"/>
  <c r="T41" i="520"/>
  <c r="R41" i="520"/>
  <c r="B41" i="520"/>
  <c r="S41" i="520" s="1"/>
  <c r="T40" i="520"/>
  <c r="R40" i="520"/>
  <c r="B40" i="520"/>
  <c r="S40" i="520" s="1"/>
  <c r="T39" i="520"/>
  <c r="R39" i="520"/>
  <c r="B39" i="520"/>
  <c r="B42" i="520" s="1"/>
  <c r="T36" i="520"/>
  <c r="S36" i="520"/>
  <c r="R36" i="520"/>
  <c r="T35" i="520"/>
  <c r="S35" i="520"/>
  <c r="R35" i="520"/>
  <c r="T34" i="520"/>
  <c r="S34" i="520"/>
  <c r="R34" i="520"/>
  <c r="T33" i="520"/>
  <c r="S33" i="520"/>
  <c r="R33" i="520"/>
  <c r="T32" i="520"/>
  <c r="S32" i="520"/>
  <c r="R32" i="520"/>
  <c r="T31" i="520"/>
  <c r="S31" i="520"/>
  <c r="R31" i="520"/>
  <c r="T30" i="520"/>
  <c r="S30" i="520"/>
  <c r="R30" i="520"/>
  <c r="T29" i="520"/>
  <c r="S29" i="520"/>
  <c r="R29" i="520"/>
  <c r="T28" i="520"/>
  <c r="S28" i="520"/>
  <c r="R28" i="520"/>
  <c r="T27" i="520"/>
  <c r="S27" i="520"/>
  <c r="R27" i="520"/>
  <c r="T26" i="520"/>
  <c r="S26" i="520"/>
  <c r="R26" i="520"/>
  <c r="T25" i="520"/>
  <c r="S25" i="520"/>
  <c r="R25" i="520"/>
  <c r="D20" i="520"/>
  <c r="S19" i="520"/>
  <c r="S18" i="520"/>
  <c r="S17" i="520"/>
  <c r="S16" i="520"/>
  <c r="S15" i="520"/>
  <c r="S14" i="520"/>
  <c r="S13" i="520"/>
  <c r="S12" i="520"/>
  <c r="R12" i="520"/>
  <c r="N9" i="520"/>
  <c r="I9" i="520"/>
  <c r="H9" i="520"/>
  <c r="O8" i="520"/>
  <c r="J8" i="520"/>
  <c r="K8" i="520" s="1"/>
  <c r="O7" i="520"/>
  <c r="K7" i="520"/>
  <c r="J7" i="520"/>
  <c r="O6" i="520"/>
  <c r="J6" i="520"/>
  <c r="K6" i="520" s="1"/>
  <c r="O5" i="520"/>
  <c r="O9" i="520" s="1"/>
  <c r="P9" i="520" s="1"/>
  <c r="K5" i="520"/>
  <c r="J5" i="520"/>
  <c r="J9" i="520" s="1"/>
  <c r="K9" i="520" s="1"/>
  <c r="R61" i="519"/>
  <c r="R59" i="519"/>
  <c r="E42" i="519"/>
  <c r="D42" i="519"/>
  <c r="C42" i="519"/>
  <c r="T41" i="519"/>
  <c r="R41" i="519"/>
  <c r="B41" i="519"/>
  <c r="S41" i="519" s="1"/>
  <c r="T40" i="519"/>
  <c r="R40" i="519"/>
  <c r="B40" i="519"/>
  <c r="S40" i="519" s="1"/>
  <c r="T39" i="519"/>
  <c r="R39" i="519"/>
  <c r="B39" i="519"/>
  <c r="B42" i="519" s="1"/>
  <c r="T36" i="519"/>
  <c r="S36" i="519"/>
  <c r="R36" i="519"/>
  <c r="T35" i="519"/>
  <c r="S35" i="519"/>
  <c r="R35" i="519"/>
  <c r="T34" i="519"/>
  <c r="S34" i="519"/>
  <c r="R34" i="519"/>
  <c r="T33" i="519"/>
  <c r="S33" i="519"/>
  <c r="R33" i="519"/>
  <c r="T32" i="519"/>
  <c r="S32" i="519"/>
  <c r="R32" i="519"/>
  <c r="T31" i="519"/>
  <c r="S31" i="519"/>
  <c r="R31" i="519"/>
  <c r="T30" i="519"/>
  <c r="S30" i="519"/>
  <c r="R30" i="519"/>
  <c r="T29" i="519"/>
  <c r="S29" i="519"/>
  <c r="R29" i="519"/>
  <c r="T28" i="519"/>
  <c r="S28" i="519"/>
  <c r="R28" i="519"/>
  <c r="T27" i="519"/>
  <c r="S27" i="519"/>
  <c r="R27" i="519"/>
  <c r="T26" i="519"/>
  <c r="S26" i="519"/>
  <c r="R26" i="519"/>
  <c r="T25" i="519"/>
  <c r="S25" i="519"/>
  <c r="R25" i="519"/>
  <c r="D20" i="519"/>
  <c r="S19" i="519"/>
  <c r="S18" i="519"/>
  <c r="S17" i="519"/>
  <c r="S16" i="519"/>
  <c r="S15" i="519"/>
  <c r="S14" i="519"/>
  <c r="S13" i="519"/>
  <c r="S12" i="519"/>
  <c r="R12" i="519"/>
  <c r="N9" i="519"/>
  <c r="I9" i="519"/>
  <c r="H9" i="519"/>
  <c r="O8" i="519"/>
  <c r="J8" i="519"/>
  <c r="K8" i="519" s="1"/>
  <c r="O7" i="519"/>
  <c r="K7" i="519"/>
  <c r="J7" i="519"/>
  <c r="O6" i="519"/>
  <c r="J6" i="519"/>
  <c r="K6" i="519" s="1"/>
  <c r="O5" i="519"/>
  <c r="O9" i="519" s="1"/>
  <c r="P9" i="519" s="1"/>
  <c r="K5" i="519"/>
  <c r="J5" i="519"/>
  <c r="J9" i="519" s="1"/>
  <c r="K9" i="519" s="1"/>
  <c r="R61" i="518"/>
  <c r="R59" i="518"/>
  <c r="E42" i="518"/>
  <c r="D42" i="518"/>
  <c r="C42" i="518"/>
  <c r="T41" i="518"/>
  <c r="R41" i="518"/>
  <c r="B41" i="518"/>
  <c r="S41" i="518" s="1"/>
  <c r="T40" i="518"/>
  <c r="R40" i="518"/>
  <c r="B40" i="518"/>
  <c r="S40" i="518" s="1"/>
  <c r="T39" i="518"/>
  <c r="R39" i="518"/>
  <c r="B39" i="518"/>
  <c r="B42" i="518" s="1"/>
  <c r="T36" i="518"/>
  <c r="S36" i="518"/>
  <c r="R36" i="518"/>
  <c r="T35" i="518"/>
  <c r="S35" i="518"/>
  <c r="R35" i="518"/>
  <c r="T34" i="518"/>
  <c r="S34" i="518"/>
  <c r="R34" i="518"/>
  <c r="T33" i="518"/>
  <c r="S33" i="518"/>
  <c r="R33" i="518"/>
  <c r="T32" i="518"/>
  <c r="S32" i="518"/>
  <c r="R32" i="518"/>
  <c r="T31" i="518"/>
  <c r="S31" i="518"/>
  <c r="R31" i="518"/>
  <c r="T30" i="518"/>
  <c r="S30" i="518"/>
  <c r="R30" i="518"/>
  <c r="T29" i="518"/>
  <c r="S29" i="518"/>
  <c r="R29" i="518"/>
  <c r="T28" i="518"/>
  <c r="S28" i="518"/>
  <c r="R28" i="518"/>
  <c r="T27" i="518"/>
  <c r="S27" i="518"/>
  <c r="R27" i="518"/>
  <c r="T26" i="518"/>
  <c r="S26" i="518"/>
  <c r="R26" i="518"/>
  <c r="T25" i="518"/>
  <c r="S25" i="518"/>
  <c r="R25" i="518"/>
  <c r="D20" i="518"/>
  <c r="S19" i="518"/>
  <c r="S18" i="518"/>
  <c r="S17" i="518"/>
  <c r="S16" i="518"/>
  <c r="S15" i="518"/>
  <c r="S14" i="518"/>
  <c r="S13" i="518"/>
  <c r="S12" i="518"/>
  <c r="R12" i="518"/>
  <c r="N9" i="518"/>
  <c r="I9" i="518"/>
  <c r="H9" i="518"/>
  <c r="O8" i="518"/>
  <c r="J8" i="518"/>
  <c r="K8" i="518" s="1"/>
  <c r="O7" i="518"/>
  <c r="K7" i="518"/>
  <c r="J7" i="518"/>
  <c r="O6" i="518"/>
  <c r="J6" i="518"/>
  <c r="K6" i="518" s="1"/>
  <c r="O5" i="518"/>
  <c r="O9" i="518" s="1"/>
  <c r="P9" i="518" s="1"/>
  <c r="K5" i="518"/>
  <c r="J5" i="518"/>
  <c r="J9" i="518" s="1"/>
  <c r="K9" i="518" s="1"/>
  <c r="R61" i="517"/>
  <c r="R59" i="517"/>
  <c r="E42" i="517"/>
  <c r="D42" i="517"/>
  <c r="C42" i="517"/>
  <c r="T41" i="517"/>
  <c r="R41" i="517"/>
  <c r="B41" i="517"/>
  <c r="S41" i="517" s="1"/>
  <c r="T40" i="517"/>
  <c r="R40" i="517"/>
  <c r="B40" i="517"/>
  <c r="S40" i="517" s="1"/>
  <c r="T39" i="517"/>
  <c r="R39" i="517"/>
  <c r="B39" i="517"/>
  <c r="B42" i="517" s="1"/>
  <c r="T36" i="517"/>
  <c r="S36" i="517"/>
  <c r="R36" i="517"/>
  <c r="T35" i="517"/>
  <c r="S35" i="517"/>
  <c r="R35" i="517"/>
  <c r="T34" i="517"/>
  <c r="S34" i="517"/>
  <c r="R34" i="517"/>
  <c r="T33" i="517"/>
  <c r="S33" i="517"/>
  <c r="R33" i="517"/>
  <c r="T32" i="517"/>
  <c r="S32" i="517"/>
  <c r="R32" i="517"/>
  <c r="T31" i="517"/>
  <c r="S31" i="517"/>
  <c r="R31" i="517"/>
  <c r="T30" i="517"/>
  <c r="S30" i="517"/>
  <c r="R30" i="517"/>
  <c r="T29" i="517"/>
  <c r="S29" i="517"/>
  <c r="R29" i="517"/>
  <c r="T28" i="517"/>
  <c r="S28" i="517"/>
  <c r="R28" i="517"/>
  <c r="T27" i="517"/>
  <c r="S27" i="517"/>
  <c r="R27" i="517"/>
  <c r="T26" i="517"/>
  <c r="S26" i="517"/>
  <c r="R26" i="517"/>
  <c r="T25" i="517"/>
  <c r="S25" i="517"/>
  <c r="R25" i="517"/>
  <c r="D20" i="517"/>
  <c r="S19" i="517"/>
  <c r="S18" i="517"/>
  <c r="S17" i="517"/>
  <c r="S16" i="517"/>
  <c r="S15" i="517"/>
  <c r="S14" i="517"/>
  <c r="S13" i="517"/>
  <c r="S12" i="517"/>
  <c r="R12" i="517"/>
  <c r="N9" i="517"/>
  <c r="I9" i="517"/>
  <c r="H9" i="517"/>
  <c r="O8" i="517"/>
  <c r="J8" i="517"/>
  <c r="K8" i="517" s="1"/>
  <c r="O7" i="517"/>
  <c r="K7" i="517"/>
  <c r="J7" i="517"/>
  <c r="O6" i="517"/>
  <c r="J6" i="517"/>
  <c r="K6" i="517" s="1"/>
  <c r="O5" i="517"/>
  <c r="O9" i="517" s="1"/>
  <c r="P9" i="517" s="1"/>
  <c r="K5" i="517"/>
  <c r="J5" i="517"/>
  <c r="J9" i="517" s="1"/>
  <c r="K9" i="517" s="1"/>
  <c r="R61" i="516"/>
  <c r="R59" i="516"/>
  <c r="E42" i="516"/>
  <c r="D42" i="516"/>
  <c r="C42" i="516"/>
  <c r="T41" i="516"/>
  <c r="R41" i="516"/>
  <c r="B41" i="516"/>
  <c r="S41" i="516" s="1"/>
  <c r="T40" i="516"/>
  <c r="R40" i="516"/>
  <c r="B40" i="516"/>
  <c r="S40" i="516" s="1"/>
  <c r="T39" i="516"/>
  <c r="R39" i="516"/>
  <c r="B39" i="516"/>
  <c r="B42" i="516" s="1"/>
  <c r="T36" i="516"/>
  <c r="S36" i="516"/>
  <c r="R36" i="516"/>
  <c r="T35" i="516"/>
  <c r="S35" i="516"/>
  <c r="R35" i="516"/>
  <c r="T34" i="516"/>
  <c r="S34" i="516"/>
  <c r="R34" i="516"/>
  <c r="T33" i="516"/>
  <c r="S33" i="516"/>
  <c r="R33" i="516"/>
  <c r="T32" i="516"/>
  <c r="S32" i="516"/>
  <c r="R32" i="516"/>
  <c r="T31" i="516"/>
  <c r="S31" i="516"/>
  <c r="R31" i="516"/>
  <c r="T30" i="516"/>
  <c r="S30" i="516"/>
  <c r="R30" i="516"/>
  <c r="T29" i="516"/>
  <c r="S29" i="516"/>
  <c r="R29" i="516"/>
  <c r="T28" i="516"/>
  <c r="S28" i="516"/>
  <c r="R28" i="516"/>
  <c r="T27" i="516"/>
  <c r="S27" i="516"/>
  <c r="R27" i="516"/>
  <c r="T26" i="516"/>
  <c r="S26" i="516"/>
  <c r="R26" i="516"/>
  <c r="T25" i="516"/>
  <c r="S25" i="516"/>
  <c r="R25" i="516"/>
  <c r="D20" i="516"/>
  <c r="S19" i="516"/>
  <c r="S18" i="516"/>
  <c r="S17" i="516"/>
  <c r="S16" i="516"/>
  <c r="S15" i="516"/>
  <c r="S14" i="516"/>
  <c r="S13" i="516"/>
  <c r="S12" i="516"/>
  <c r="R12" i="516"/>
  <c r="N9" i="516"/>
  <c r="I9" i="516"/>
  <c r="H9" i="516"/>
  <c r="O8" i="516"/>
  <c r="J8" i="516"/>
  <c r="K8" i="516" s="1"/>
  <c r="O7" i="516"/>
  <c r="K7" i="516"/>
  <c r="J7" i="516"/>
  <c r="O6" i="516"/>
  <c r="J6" i="516"/>
  <c r="K6" i="516" s="1"/>
  <c r="O5" i="516"/>
  <c r="O9" i="516" s="1"/>
  <c r="P9" i="516" s="1"/>
  <c r="K5" i="516"/>
  <c r="J5" i="516"/>
  <c r="J9" i="516" s="1"/>
  <c r="K9" i="516" s="1"/>
  <c r="R61" i="515"/>
  <c r="R59" i="515"/>
  <c r="E42" i="515"/>
  <c r="D42" i="515"/>
  <c r="C42" i="515"/>
  <c r="T41" i="515"/>
  <c r="R41" i="515"/>
  <c r="B41" i="515"/>
  <c r="S41" i="515" s="1"/>
  <c r="T40" i="515"/>
  <c r="R40" i="515"/>
  <c r="B40" i="515"/>
  <c r="S40" i="515" s="1"/>
  <c r="T39" i="515"/>
  <c r="R39" i="515"/>
  <c r="B39" i="515"/>
  <c r="B42" i="515" s="1"/>
  <c r="T36" i="515"/>
  <c r="S36" i="515"/>
  <c r="R36" i="515"/>
  <c r="T35" i="515"/>
  <c r="S35" i="515"/>
  <c r="R35" i="515"/>
  <c r="T34" i="515"/>
  <c r="S34" i="515"/>
  <c r="R34" i="515"/>
  <c r="T33" i="515"/>
  <c r="S33" i="515"/>
  <c r="R33" i="515"/>
  <c r="T32" i="515"/>
  <c r="S32" i="515"/>
  <c r="R32" i="515"/>
  <c r="T31" i="515"/>
  <c r="S31" i="515"/>
  <c r="R31" i="515"/>
  <c r="T30" i="515"/>
  <c r="S30" i="515"/>
  <c r="R30" i="515"/>
  <c r="T29" i="515"/>
  <c r="S29" i="515"/>
  <c r="R29" i="515"/>
  <c r="T28" i="515"/>
  <c r="S28" i="515"/>
  <c r="R28" i="515"/>
  <c r="T27" i="515"/>
  <c r="S27" i="515"/>
  <c r="R27" i="515"/>
  <c r="T26" i="515"/>
  <c r="S26" i="515"/>
  <c r="R26" i="515"/>
  <c r="T25" i="515"/>
  <c r="S25" i="515"/>
  <c r="R25" i="515"/>
  <c r="D20" i="515"/>
  <c r="S19" i="515"/>
  <c r="S18" i="515"/>
  <c r="S17" i="515"/>
  <c r="S16" i="515"/>
  <c r="S15" i="515"/>
  <c r="S14" i="515"/>
  <c r="S13" i="515"/>
  <c r="S12" i="515"/>
  <c r="R12" i="515"/>
  <c r="N9" i="515"/>
  <c r="I9" i="515"/>
  <c r="H9" i="515"/>
  <c r="O8" i="515"/>
  <c r="J8" i="515"/>
  <c r="K8" i="515" s="1"/>
  <c r="O7" i="515"/>
  <c r="K7" i="515"/>
  <c r="J7" i="515"/>
  <c r="O6" i="515"/>
  <c r="J6" i="515"/>
  <c r="K6" i="515" s="1"/>
  <c r="O5" i="515"/>
  <c r="O9" i="515" s="1"/>
  <c r="P9" i="515" s="1"/>
  <c r="K5" i="515"/>
  <c r="J5" i="515"/>
  <c r="J9" i="515" s="1"/>
  <c r="K9" i="515" s="1"/>
  <c r="R61" i="514"/>
  <c r="R59" i="514"/>
  <c r="E42" i="514"/>
  <c r="D42" i="514"/>
  <c r="C42" i="514"/>
  <c r="T41" i="514"/>
  <c r="R41" i="514"/>
  <c r="B41" i="514"/>
  <c r="S41" i="514" s="1"/>
  <c r="T40" i="514"/>
  <c r="R40" i="514"/>
  <c r="B40" i="514"/>
  <c r="S40" i="514" s="1"/>
  <c r="T39" i="514"/>
  <c r="R39" i="514"/>
  <c r="B39" i="514"/>
  <c r="B42" i="514" s="1"/>
  <c r="T36" i="514"/>
  <c r="S36" i="514"/>
  <c r="R36" i="514"/>
  <c r="T35" i="514"/>
  <c r="S35" i="514"/>
  <c r="R35" i="514"/>
  <c r="T34" i="514"/>
  <c r="S34" i="514"/>
  <c r="R34" i="514"/>
  <c r="T33" i="514"/>
  <c r="S33" i="514"/>
  <c r="R33" i="514"/>
  <c r="T32" i="514"/>
  <c r="S32" i="514"/>
  <c r="R32" i="514"/>
  <c r="T31" i="514"/>
  <c r="S31" i="514"/>
  <c r="R31" i="514"/>
  <c r="T30" i="514"/>
  <c r="S30" i="514"/>
  <c r="R30" i="514"/>
  <c r="T29" i="514"/>
  <c r="S29" i="514"/>
  <c r="R29" i="514"/>
  <c r="T28" i="514"/>
  <c r="S28" i="514"/>
  <c r="R28" i="514"/>
  <c r="T27" i="514"/>
  <c r="S27" i="514"/>
  <c r="R27" i="514"/>
  <c r="T26" i="514"/>
  <c r="S26" i="514"/>
  <c r="R26" i="514"/>
  <c r="T25" i="514"/>
  <c r="S25" i="514"/>
  <c r="R25" i="514"/>
  <c r="D20" i="514"/>
  <c r="S19" i="514"/>
  <c r="S18" i="514"/>
  <c r="S17" i="514"/>
  <c r="S16" i="514"/>
  <c r="S15" i="514"/>
  <c r="S14" i="514"/>
  <c r="S13" i="514"/>
  <c r="S12" i="514"/>
  <c r="R12" i="514"/>
  <c r="N9" i="514"/>
  <c r="I9" i="514"/>
  <c r="H9" i="514"/>
  <c r="O8" i="514"/>
  <c r="J8" i="514"/>
  <c r="K8" i="514" s="1"/>
  <c r="O7" i="514"/>
  <c r="K7" i="514"/>
  <c r="J7" i="514"/>
  <c r="O6" i="514"/>
  <c r="J6" i="514"/>
  <c r="K6" i="514" s="1"/>
  <c r="O5" i="514"/>
  <c r="O9" i="514" s="1"/>
  <c r="P9" i="514" s="1"/>
  <c r="K5" i="514"/>
  <c r="J5" i="514"/>
  <c r="J9" i="514" s="1"/>
  <c r="K9" i="514" s="1"/>
  <c r="R61" i="513"/>
  <c r="R59" i="513"/>
  <c r="E42" i="513"/>
  <c r="D42" i="513"/>
  <c r="C42" i="513"/>
  <c r="T41" i="513"/>
  <c r="R41" i="513"/>
  <c r="B41" i="513"/>
  <c r="S41" i="513" s="1"/>
  <c r="T40" i="513"/>
  <c r="R40" i="513"/>
  <c r="B40" i="513"/>
  <c r="S40" i="513" s="1"/>
  <c r="T39" i="513"/>
  <c r="R39" i="513"/>
  <c r="B39" i="513"/>
  <c r="B42" i="513" s="1"/>
  <c r="T36" i="513"/>
  <c r="S36" i="513"/>
  <c r="R36" i="513"/>
  <c r="T35" i="513"/>
  <c r="S35" i="513"/>
  <c r="R35" i="513"/>
  <c r="T34" i="513"/>
  <c r="S34" i="513"/>
  <c r="R34" i="513"/>
  <c r="T33" i="513"/>
  <c r="S33" i="513"/>
  <c r="R33" i="513"/>
  <c r="T32" i="513"/>
  <c r="S32" i="513"/>
  <c r="R32" i="513"/>
  <c r="T31" i="513"/>
  <c r="S31" i="513"/>
  <c r="R31" i="513"/>
  <c r="T30" i="513"/>
  <c r="S30" i="513"/>
  <c r="R30" i="513"/>
  <c r="T29" i="513"/>
  <c r="S29" i="513"/>
  <c r="R29" i="513"/>
  <c r="T28" i="513"/>
  <c r="S28" i="513"/>
  <c r="R28" i="513"/>
  <c r="T27" i="513"/>
  <c r="S27" i="513"/>
  <c r="R27" i="513"/>
  <c r="T26" i="513"/>
  <c r="S26" i="513"/>
  <c r="R26" i="513"/>
  <c r="T25" i="513"/>
  <c r="S25" i="513"/>
  <c r="R25" i="513"/>
  <c r="D20" i="513"/>
  <c r="S19" i="513"/>
  <c r="S18" i="513"/>
  <c r="S17" i="513"/>
  <c r="S16" i="513"/>
  <c r="S15" i="513"/>
  <c r="S14" i="513"/>
  <c r="S13" i="513"/>
  <c r="S12" i="513"/>
  <c r="R12" i="513"/>
  <c r="N9" i="513"/>
  <c r="I9" i="513"/>
  <c r="H9" i="513"/>
  <c r="O8" i="513"/>
  <c r="J8" i="513"/>
  <c r="K8" i="513" s="1"/>
  <c r="O7" i="513"/>
  <c r="K7" i="513"/>
  <c r="J7" i="513"/>
  <c r="O6" i="513"/>
  <c r="J6" i="513"/>
  <c r="K6" i="513" s="1"/>
  <c r="O5" i="513"/>
  <c r="O9" i="513" s="1"/>
  <c r="P9" i="513" s="1"/>
  <c r="K5" i="513"/>
  <c r="J5" i="513"/>
  <c r="J9" i="513" s="1"/>
  <c r="K9" i="513" s="1"/>
  <c r="R61" i="512"/>
  <c r="R59" i="512"/>
  <c r="E42" i="512"/>
  <c r="D42" i="512"/>
  <c r="C42" i="512"/>
  <c r="T41" i="512"/>
  <c r="R41" i="512"/>
  <c r="B41" i="512"/>
  <c r="S41" i="512" s="1"/>
  <c r="T40" i="512"/>
  <c r="R40" i="512"/>
  <c r="B40" i="512"/>
  <c r="S40" i="512" s="1"/>
  <c r="T39" i="512"/>
  <c r="R39" i="512"/>
  <c r="B39" i="512"/>
  <c r="B42" i="512" s="1"/>
  <c r="T36" i="512"/>
  <c r="S36" i="512"/>
  <c r="R36" i="512"/>
  <c r="T35" i="512"/>
  <c r="S35" i="512"/>
  <c r="R35" i="512"/>
  <c r="T34" i="512"/>
  <c r="S34" i="512"/>
  <c r="R34" i="512"/>
  <c r="T33" i="512"/>
  <c r="S33" i="512"/>
  <c r="R33" i="512"/>
  <c r="T32" i="512"/>
  <c r="S32" i="512"/>
  <c r="R32" i="512"/>
  <c r="T31" i="512"/>
  <c r="S31" i="512"/>
  <c r="R31" i="512"/>
  <c r="T30" i="512"/>
  <c r="S30" i="512"/>
  <c r="R30" i="512"/>
  <c r="T29" i="512"/>
  <c r="S29" i="512"/>
  <c r="R29" i="512"/>
  <c r="T28" i="512"/>
  <c r="S28" i="512"/>
  <c r="R28" i="512"/>
  <c r="T27" i="512"/>
  <c r="S27" i="512"/>
  <c r="R27" i="512"/>
  <c r="T26" i="512"/>
  <c r="S26" i="512"/>
  <c r="R26" i="512"/>
  <c r="T25" i="512"/>
  <c r="S25" i="512"/>
  <c r="R25" i="512"/>
  <c r="D20" i="512"/>
  <c r="S19" i="512"/>
  <c r="S18" i="512"/>
  <c r="S17" i="512"/>
  <c r="S16" i="512"/>
  <c r="S15" i="512"/>
  <c r="S14" i="512"/>
  <c r="S13" i="512"/>
  <c r="S12" i="512"/>
  <c r="R12" i="512"/>
  <c r="N9" i="512"/>
  <c r="I9" i="512"/>
  <c r="H9" i="512"/>
  <c r="O8" i="512"/>
  <c r="J8" i="512"/>
  <c r="K8" i="512" s="1"/>
  <c r="O7" i="512"/>
  <c r="K7" i="512"/>
  <c r="J7" i="512"/>
  <c r="O6" i="512"/>
  <c r="J6" i="512"/>
  <c r="K6" i="512" s="1"/>
  <c r="O5" i="512"/>
  <c r="O9" i="512" s="1"/>
  <c r="P9" i="512" s="1"/>
  <c r="K5" i="512"/>
  <c r="J5" i="512"/>
  <c r="J9" i="512" s="1"/>
  <c r="K9" i="512" s="1"/>
  <c r="R61" i="511"/>
  <c r="R59" i="511"/>
  <c r="E42" i="511"/>
  <c r="D42" i="511"/>
  <c r="C42" i="511"/>
  <c r="T41" i="511"/>
  <c r="R41" i="511"/>
  <c r="B41" i="511"/>
  <c r="S41" i="511" s="1"/>
  <c r="T40" i="511"/>
  <c r="R40" i="511"/>
  <c r="B40" i="511"/>
  <c r="S40" i="511" s="1"/>
  <c r="T39" i="511"/>
  <c r="R39" i="511"/>
  <c r="B39" i="511"/>
  <c r="B42" i="511" s="1"/>
  <c r="T36" i="511"/>
  <c r="S36" i="511"/>
  <c r="R36" i="511"/>
  <c r="T35" i="511"/>
  <c r="S35" i="511"/>
  <c r="R35" i="511"/>
  <c r="T34" i="511"/>
  <c r="S34" i="511"/>
  <c r="R34" i="511"/>
  <c r="T33" i="511"/>
  <c r="S33" i="511"/>
  <c r="R33" i="511"/>
  <c r="T32" i="511"/>
  <c r="S32" i="511"/>
  <c r="R32" i="511"/>
  <c r="T31" i="511"/>
  <c r="S31" i="511"/>
  <c r="R31" i="511"/>
  <c r="T30" i="511"/>
  <c r="S30" i="511"/>
  <c r="R30" i="511"/>
  <c r="T29" i="511"/>
  <c r="S29" i="511"/>
  <c r="R29" i="511"/>
  <c r="T28" i="511"/>
  <c r="S28" i="511"/>
  <c r="R28" i="511"/>
  <c r="T27" i="511"/>
  <c r="S27" i="511"/>
  <c r="R27" i="511"/>
  <c r="T26" i="511"/>
  <c r="S26" i="511"/>
  <c r="R26" i="511"/>
  <c r="T25" i="511"/>
  <c r="S25" i="511"/>
  <c r="R25" i="511"/>
  <c r="D20" i="511"/>
  <c r="S19" i="511"/>
  <c r="S18" i="511"/>
  <c r="S17" i="511"/>
  <c r="S16" i="511"/>
  <c r="S15" i="511"/>
  <c r="S14" i="511"/>
  <c r="S13" i="511"/>
  <c r="S12" i="511"/>
  <c r="R12" i="511"/>
  <c r="N9" i="511"/>
  <c r="I9" i="511"/>
  <c r="H9" i="511"/>
  <c r="O8" i="511"/>
  <c r="J8" i="511"/>
  <c r="K8" i="511" s="1"/>
  <c r="O7" i="511"/>
  <c r="K7" i="511"/>
  <c r="J7" i="511"/>
  <c r="O6" i="511"/>
  <c r="J6" i="511"/>
  <c r="K6" i="511" s="1"/>
  <c r="O5" i="511"/>
  <c r="O9" i="511" s="1"/>
  <c r="P9" i="511" s="1"/>
  <c r="K5" i="511"/>
  <c r="J5" i="511"/>
  <c r="J9" i="511" s="1"/>
  <c r="K9" i="511" s="1"/>
  <c r="R61" i="510"/>
  <c r="R59" i="510"/>
  <c r="E42" i="510"/>
  <c r="D42" i="510"/>
  <c r="C42" i="510"/>
  <c r="T41" i="510"/>
  <c r="R41" i="510"/>
  <c r="B41" i="510"/>
  <c r="S41" i="510" s="1"/>
  <c r="T40" i="510"/>
  <c r="R40" i="510"/>
  <c r="B40" i="510"/>
  <c r="S40" i="510" s="1"/>
  <c r="T39" i="510"/>
  <c r="R39" i="510"/>
  <c r="B39" i="510"/>
  <c r="B42" i="510" s="1"/>
  <c r="T36" i="510"/>
  <c r="S36" i="510"/>
  <c r="R36" i="510"/>
  <c r="T35" i="510"/>
  <c r="S35" i="510"/>
  <c r="R35" i="510"/>
  <c r="T34" i="510"/>
  <c r="S34" i="510"/>
  <c r="R34" i="510"/>
  <c r="T33" i="510"/>
  <c r="S33" i="510"/>
  <c r="R33" i="510"/>
  <c r="T32" i="510"/>
  <c r="S32" i="510"/>
  <c r="R32" i="510"/>
  <c r="T31" i="510"/>
  <c r="S31" i="510"/>
  <c r="R31" i="510"/>
  <c r="T30" i="510"/>
  <c r="S30" i="510"/>
  <c r="R30" i="510"/>
  <c r="T29" i="510"/>
  <c r="S29" i="510"/>
  <c r="R29" i="510"/>
  <c r="T28" i="510"/>
  <c r="S28" i="510"/>
  <c r="R28" i="510"/>
  <c r="T27" i="510"/>
  <c r="S27" i="510"/>
  <c r="R27" i="510"/>
  <c r="T26" i="510"/>
  <c r="S26" i="510"/>
  <c r="R26" i="510"/>
  <c r="T25" i="510"/>
  <c r="S25" i="510"/>
  <c r="R25" i="510"/>
  <c r="D20" i="510"/>
  <c r="S19" i="510"/>
  <c r="S18" i="510"/>
  <c r="S17" i="510"/>
  <c r="S16" i="510"/>
  <c r="S15" i="510"/>
  <c r="S14" i="510"/>
  <c r="S13" i="510"/>
  <c r="S12" i="510"/>
  <c r="R12" i="510"/>
  <c r="N9" i="510"/>
  <c r="I9" i="510"/>
  <c r="H9" i="510"/>
  <c r="O8" i="510"/>
  <c r="J8" i="510"/>
  <c r="K8" i="510" s="1"/>
  <c r="O7" i="510"/>
  <c r="K7" i="510"/>
  <c r="J7" i="510"/>
  <c r="O6" i="510"/>
  <c r="J6" i="510"/>
  <c r="K6" i="510" s="1"/>
  <c r="O5" i="510"/>
  <c r="O9" i="510" s="1"/>
  <c r="P9" i="510" s="1"/>
  <c r="K5" i="510"/>
  <c r="J5" i="510"/>
  <c r="J9" i="510" s="1"/>
  <c r="K9" i="510" s="1"/>
  <c r="R61" i="509"/>
  <c r="R59" i="509"/>
  <c r="E42" i="509"/>
  <c r="D42" i="509"/>
  <c r="C42" i="509"/>
  <c r="T41" i="509"/>
  <c r="R41" i="509"/>
  <c r="B41" i="509"/>
  <c r="S41" i="509" s="1"/>
  <c r="T40" i="509"/>
  <c r="R40" i="509"/>
  <c r="B40" i="509"/>
  <c r="S40" i="509" s="1"/>
  <c r="T39" i="509"/>
  <c r="R39" i="509"/>
  <c r="B39" i="509"/>
  <c r="B42" i="509" s="1"/>
  <c r="T36" i="509"/>
  <c r="S36" i="509"/>
  <c r="R36" i="509"/>
  <c r="T35" i="509"/>
  <c r="S35" i="509"/>
  <c r="R35" i="509"/>
  <c r="T34" i="509"/>
  <c r="S34" i="509"/>
  <c r="R34" i="509"/>
  <c r="T33" i="509"/>
  <c r="S33" i="509"/>
  <c r="R33" i="509"/>
  <c r="T32" i="509"/>
  <c r="S32" i="509"/>
  <c r="R32" i="509"/>
  <c r="T31" i="509"/>
  <c r="S31" i="509"/>
  <c r="R31" i="509"/>
  <c r="T30" i="509"/>
  <c r="S30" i="509"/>
  <c r="R30" i="509"/>
  <c r="T29" i="509"/>
  <c r="S29" i="509"/>
  <c r="R29" i="509"/>
  <c r="T28" i="509"/>
  <c r="S28" i="509"/>
  <c r="R28" i="509"/>
  <c r="T27" i="509"/>
  <c r="S27" i="509"/>
  <c r="R27" i="509"/>
  <c r="T26" i="509"/>
  <c r="S26" i="509"/>
  <c r="R26" i="509"/>
  <c r="T25" i="509"/>
  <c r="S25" i="509"/>
  <c r="R25" i="509"/>
  <c r="D20" i="509"/>
  <c r="S19" i="509"/>
  <c r="S18" i="509"/>
  <c r="S17" i="509"/>
  <c r="S16" i="509"/>
  <c r="S15" i="509"/>
  <c r="S14" i="509"/>
  <c r="S13" i="509"/>
  <c r="S12" i="509"/>
  <c r="R12" i="509"/>
  <c r="N9" i="509"/>
  <c r="I9" i="509"/>
  <c r="H9" i="509"/>
  <c r="O8" i="509"/>
  <c r="J8" i="509"/>
  <c r="K8" i="509" s="1"/>
  <c r="O7" i="509"/>
  <c r="K7" i="509"/>
  <c r="J7" i="509"/>
  <c r="O6" i="509"/>
  <c r="J6" i="509"/>
  <c r="K6" i="509" s="1"/>
  <c r="O5" i="509"/>
  <c r="O9" i="509" s="1"/>
  <c r="P9" i="509" s="1"/>
  <c r="K5" i="509"/>
  <c r="J5" i="509"/>
  <c r="J9" i="509" s="1"/>
  <c r="K9" i="509" s="1"/>
  <c r="R61" i="508"/>
  <c r="R59" i="508"/>
  <c r="E42" i="508"/>
  <c r="D42" i="508"/>
  <c r="C42" i="508"/>
  <c r="T41" i="508"/>
  <c r="R41" i="508"/>
  <c r="B41" i="508"/>
  <c r="S41" i="508" s="1"/>
  <c r="T40" i="508"/>
  <c r="R40" i="508"/>
  <c r="B40" i="508"/>
  <c r="S40" i="508" s="1"/>
  <c r="T39" i="508"/>
  <c r="R39" i="508"/>
  <c r="B39" i="508"/>
  <c r="B42" i="508" s="1"/>
  <c r="T36" i="508"/>
  <c r="S36" i="508"/>
  <c r="R36" i="508"/>
  <c r="T35" i="508"/>
  <c r="S35" i="508"/>
  <c r="R35" i="508"/>
  <c r="T34" i="508"/>
  <c r="S34" i="508"/>
  <c r="R34" i="508"/>
  <c r="T33" i="508"/>
  <c r="S33" i="508"/>
  <c r="R33" i="508"/>
  <c r="T32" i="508"/>
  <c r="S32" i="508"/>
  <c r="R32" i="508"/>
  <c r="T31" i="508"/>
  <c r="S31" i="508"/>
  <c r="R31" i="508"/>
  <c r="T30" i="508"/>
  <c r="S30" i="508"/>
  <c r="R30" i="508"/>
  <c r="T29" i="508"/>
  <c r="S29" i="508"/>
  <c r="R29" i="508"/>
  <c r="T28" i="508"/>
  <c r="S28" i="508"/>
  <c r="R28" i="508"/>
  <c r="T27" i="508"/>
  <c r="S27" i="508"/>
  <c r="R27" i="508"/>
  <c r="T26" i="508"/>
  <c r="S26" i="508"/>
  <c r="R26" i="508"/>
  <c r="T25" i="508"/>
  <c r="S25" i="508"/>
  <c r="R25" i="508"/>
  <c r="D20" i="508"/>
  <c r="S19" i="508"/>
  <c r="S18" i="508"/>
  <c r="S17" i="508"/>
  <c r="S16" i="508"/>
  <c r="S15" i="508"/>
  <c r="S14" i="508"/>
  <c r="S13" i="508"/>
  <c r="S12" i="508"/>
  <c r="R12" i="508"/>
  <c r="N9" i="508"/>
  <c r="I9" i="508"/>
  <c r="H9" i="508"/>
  <c r="O8" i="508"/>
  <c r="J8" i="508"/>
  <c r="K8" i="508" s="1"/>
  <c r="O7" i="508"/>
  <c r="K7" i="508"/>
  <c r="J7" i="508"/>
  <c r="O6" i="508"/>
  <c r="J6" i="508"/>
  <c r="K6" i="508" s="1"/>
  <c r="O5" i="508"/>
  <c r="O9" i="508" s="1"/>
  <c r="P9" i="508" s="1"/>
  <c r="K5" i="508"/>
  <c r="J5" i="508"/>
  <c r="J9" i="508" s="1"/>
  <c r="K9" i="508" s="1"/>
  <c r="R61" i="507"/>
  <c r="R59" i="507"/>
  <c r="E42" i="507"/>
  <c r="D42" i="507"/>
  <c r="C42" i="507"/>
  <c r="T41" i="507"/>
  <c r="R41" i="507"/>
  <c r="B41" i="507"/>
  <c r="S41" i="507" s="1"/>
  <c r="T40" i="507"/>
  <c r="R40" i="507"/>
  <c r="B40" i="507"/>
  <c r="S40" i="507" s="1"/>
  <c r="T39" i="507"/>
  <c r="R39" i="507"/>
  <c r="B39" i="507"/>
  <c r="B42" i="507" s="1"/>
  <c r="T36" i="507"/>
  <c r="S36" i="507"/>
  <c r="R36" i="507"/>
  <c r="T35" i="507"/>
  <c r="S35" i="507"/>
  <c r="R35" i="507"/>
  <c r="T34" i="507"/>
  <c r="S34" i="507"/>
  <c r="R34" i="507"/>
  <c r="T33" i="507"/>
  <c r="S33" i="507"/>
  <c r="R33" i="507"/>
  <c r="T32" i="507"/>
  <c r="S32" i="507"/>
  <c r="R32" i="507"/>
  <c r="T31" i="507"/>
  <c r="S31" i="507"/>
  <c r="R31" i="507"/>
  <c r="T30" i="507"/>
  <c r="S30" i="507"/>
  <c r="R30" i="507"/>
  <c r="T29" i="507"/>
  <c r="S29" i="507"/>
  <c r="R29" i="507"/>
  <c r="T28" i="507"/>
  <c r="S28" i="507"/>
  <c r="R28" i="507"/>
  <c r="T27" i="507"/>
  <c r="S27" i="507"/>
  <c r="R27" i="507"/>
  <c r="T26" i="507"/>
  <c r="S26" i="507"/>
  <c r="R26" i="507"/>
  <c r="T25" i="507"/>
  <c r="S25" i="507"/>
  <c r="R25" i="507"/>
  <c r="D20" i="507"/>
  <c r="S19" i="507"/>
  <c r="S18" i="507"/>
  <c r="S17" i="507"/>
  <c r="S16" i="507"/>
  <c r="S15" i="507"/>
  <c r="S14" i="507"/>
  <c r="S13" i="507"/>
  <c r="S12" i="507"/>
  <c r="R12" i="507"/>
  <c r="N9" i="507"/>
  <c r="I9" i="507"/>
  <c r="H9" i="507"/>
  <c r="O8" i="507"/>
  <c r="J8" i="507"/>
  <c r="K8" i="507" s="1"/>
  <c r="O7" i="507"/>
  <c r="K7" i="507"/>
  <c r="J7" i="507"/>
  <c r="O6" i="507"/>
  <c r="J6" i="507"/>
  <c r="K6" i="507" s="1"/>
  <c r="O5" i="507"/>
  <c r="O9" i="507" s="1"/>
  <c r="P9" i="507" s="1"/>
  <c r="K5" i="507"/>
  <c r="J5" i="507"/>
  <c r="J9" i="507" s="1"/>
  <c r="K9" i="507" s="1"/>
  <c r="R61" i="506"/>
  <c r="R59" i="506"/>
  <c r="E42" i="506"/>
  <c r="D42" i="506"/>
  <c r="C42" i="506"/>
  <c r="T41" i="506"/>
  <c r="R41" i="506"/>
  <c r="B41" i="506"/>
  <c r="S41" i="506" s="1"/>
  <c r="T40" i="506"/>
  <c r="R40" i="506"/>
  <c r="B40" i="506"/>
  <c r="S40" i="506" s="1"/>
  <c r="T39" i="506"/>
  <c r="R39" i="506"/>
  <c r="B39" i="506"/>
  <c r="B42" i="506" s="1"/>
  <c r="T36" i="506"/>
  <c r="S36" i="506"/>
  <c r="R36" i="506"/>
  <c r="T35" i="506"/>
  <c r="S35" i="506"/>
  <c r="R35" i="506"/>
  <c r="T34" i="506"/>
  <c r="S34" i="506"/>
  <c r="R34" i="506"/>
  <c r="T33" i="506"/>
  <c r="S33" i="506"/>
  <c r="R33" i="506"/>
  <c r="T32" i="506"/>
  <c r="S32" i="506"/>
  <c r="R32" i="506"/>
  <c r="T31" i="506"/>
  <c r="S31" i="506"/>
  <c r="R31" i="506"/>
  <c r="T30" i="506"/>
  <c r="S30" i="506"/>
  <c r="R30" i="506"/>
  <c r="T29" i="506"/>
  <c r="S29" i="506"/>
  <c r="R29" i="506"/>
  <c r="T28" i="506"/>
  <c r="S28" i="506"/>
  <c r="R28" i="506"/>
  <c r="T27" i="506"/>
  <c r="S27" i="506"/>
  <c r="R27" i="506"/>
  <c r="T26" i="506"/>
  <c r="S26" i="506"/>
  <c r="R26" i="506"/>
  <c r="T25" i="506"/>
  <c r="S25" i="506"/>
  <c r="R25" i="506"/>
  <c r="D20" i="506"/>
  <c r="S19" i="506"/>
  <c r="S18" i="506"/>
  <c r="S17" i="506"/>
  <c r="S16" i="506"/>
  <c r="S15" i="506"/>
  <c r="S14" i="506"/>
  <c r="S13" i="506"/>
  <c r="S12" i="506"/>
  <c r="R12" i="506"/>
  <c r="N9" i="506"/>
  <c r="I9" i="506"/>
  <c r="H9" i="506"/>
  <c r="O8" i="506"/>
  <c r="J8" i="506"/>
  <c r="K8" i="506" s="1"/>
  <c r="O7" i="506"/>
  <c r="K7" i="506"/>
  <c r="J7" i="506"/>
  <c r="O6" i="506"/>
  <c r="J6" i="506"/>
  <c r="K6" i="506" s="1"/>
  <c r="O5" i="506"/>
  <c r="O9" i="506" s="1"/>
  <c r="P9" i="506" s="1"/>
  <c r="K5" i="506"/>
  <c r="J5" i="506"/>
  <c r="J9" i="506" s="1"/>
  <c r="K9" i="506" s="1"/>
  <c r="R61" i="505"/>
  <c r="R59" i="505"/>
  <c r="E42" i="505"/>
  <c r="D42" i="505"/>
  <c r="C42" i="505"/>
  <c r="T41" i="505"/>
  <c r="R41" i="505"/>
  <c r="B41" i="505"/>
  <c r="S41" i="505" s="1"/>
  <c r="T40" i="505"/>
  <c r="R40" i="505"/>
  <c r="B40" i="505"/>
  <c r="S40" i="505" s="1"/>
  <c r="T39" i="505"/>
  <c r="R39" i="505"/>
  <c r="B39" i="505"/>
  <c r="B42" i="505" s="1"/>
  <c r="T36" i="505"/>
  <c r="S36" i="505"/>
  <c r="R36" i="505"/>
  <c r="T35" i="505"/>
  <c r="S35" i="505"/>
  <c r="R35" i="505"/>
  <c r="T34" i="505"/>
  <c r="S34" i="505"/>
  <c r="R34" i="505"/>
  <c r="T33" i="505"/>
  <c r="S33" i="505"/>
  <c r="R33" i="505"/>
  <c r="T32" i="505"/>
  <c r="S32" i="505"/>
  <c r="R32" i="505"/>
  <c r="T31" i="505"/>
  <c r="S31" i="505"/>
  <c r="R31" i="505"/>
  <c r="T30" i="505"/>
  <c r="S30" i="505"/>
  <c r="R30" i="505"/>
  <c r="T29" i="505"/>
  <c r="S29" i="505"/>
  <c r="R29" i="505"/>
  <c r="T28" i="505"/>
  <c r="S28" i="505"/>
  <c r="R28" i="505"/>
  <c r="T27" i="505"/>
  <c r="S27" i="505"/>
  <c r="R27" i="505"/>
  <c r="T26" i="505"/>
  <c r="S26" i="505"/>
  <c r="R26" i="505"/>
  <c r="T25" i="505"/>
  <c r="S25" i="505"/>
  <c r="R25" i="505"/>
  <c r="D20" i="505"/>
  <c r="S19" i="505"/>
  <c r="S18" i="505"/>
  <c r="S17" i="505"/>
  <c r="S16" i="505"/>
  <c r="S15" i="505"/>
  <c r="S14" i="505"/>
  <c r="S13" i="505"/>
  <c r="S12" i="505"/>
  <c r="R12" i="505"/>
  <c r="N9" i="505"/>
  <c r="I9" i="505"/>
  <c r="H9" i="505"/>
  <c r="O8" i="505"/>
  <c r="J8" i="505"/>
  <c r="K8" i="505" s="1"/>
  <c r="O7" i="505"/>
  <c r="K7" i="505"/>
  <c r="J7" i="505"/>
  <c r="O6" i="505"/>
  <c r="J6" i="505"/>
  <c r="K6" i="505" s="1"/>
  <c r="O5" i="505"/>
  <c r="O9" i="505" s="1"/>
  <c r="P9" i="505" s="1"/>
  <c r="K5" i="505"/>
  <c r="J5" i="505"/>
  <c r="J9" i="505" s="1"/>
  <c r="K9" i="505" s="1"/>
  <c r="R61" i="504"/>
  <c r="R59" i="504"/>
  <c r="E42" i="504"/>
  <c r="D42" i="504"/>
  <c r="C42" i="504"/>
  <c r="T41" i="504"/>
  <c r="R41" i="504"/>
  <c r="B41" i="504"/>
  <c r="S41" i="504" s="1"/>
  <c r="T40" i="504"/>
  <c r="R40" i="504"/>
  <c r="B40" i="504"/>
  <c r="S40" i="504" s="1"/>
  <c r="T39" i="504"/>
  <c r="R39" i="504"/>
  <c r="B39" i="504"/>
  <c r="B42" i="504" s="1"/>
  <c r="T36" i="504"/>
  <c r="S36" i="504"/>
  <c r="R36" i="504"/>
  <c r="T35" i="504"/>
  <c r="S35" i="504"/>
  <c r="R35" i="504"/>
  <c r="T34" i="504"/>
  <c r="S34" i="504"/>
  <c r="R34" i="504"/>
  <c r="T33" i="504"/>
  <c r="S33" i="504"/>
  <c r="R33" i="504"/>
  <c r="T32" i="504"/>
  <c r="S32" i="504"/>
  <c r="R32" i="504"/>
  <c r="T31" i="504"/>
  <c r="S31" i="504"/>
  <c r="R31" i="504"/>
  <c r="T30" i="504"/>
  <c r="S30" i="504"/>
  <c r="R30" i="504"/>
  <c r="T29" i="504"/>
  <c r="S29" i="504"/>
  <c r="R29" i="504"/>
  <c r="T28" i="504"/>
  <c r="S28" i="504"/>
  <c r="R28" i="504"/>
  <c r="T27" i="504"/>
  <c r="S27" i="504"/>
  <c r="R27" i="504"/>
  <c r="T26" i="504"/>
  <c r="S26" i="504"/>
  <c r="R26" i="504"/>
  <c r="T25" i="504"/>
  <c r="S25" i="504"/>
  <c r="R25" i="504"/>
  <c r="D20" i="504"/>
  <c r="S19" i="504"/>
  <c r="S18" i="504"/>
  <c r="S17" i="504"/>
  <c r="S16" i="504"/>
  <c r="S15" i="504"/>
  <c r="S14" i="504"/>
  <c r="S13" i="504"/>
  <c r="S12" i="504"/>
  <c r="R12" i="504"/>
  <c r="N9" i="504"/>
  <c r="I9" i="504"/>
  <c r="H9" i="504"/>
  <c r="O8" i="504"/>
  <c r="J8" i="504"/>
  <c r="K8" i="504" s="1"/>
  <c r="O7" i="504"/>
  <c r="K7" i="504"/>
  <c r="J7" i="504"/>
  <c r="O6" i="504"/>
  <c r="J6" i="504"/>
  <c r="K6" i="504" s="1"/>
  <c r="O5" i="504"/>
  <c r="O9" i="504" s="1"/>
  <c r="P9" i="504" s="1"/>
  <c r="K5" i="504"/>
  <c r="J5" i="504"/>
  <c r="J9" i="504" s="1"/>
  <c r="K9" i="504" s="1"/>
  <c r="R61" i="503"/>
  <c r="R59" i="503"/>
  <c r="E42" i="503"/>
  <c r="D42" i="503"/>
  <c r="C42" i="503"/>
  <c r="T41" i="503"/>
  <c r="R41" i="503"/>
  <c r="B41" i="503"/>
  <c r="S41" i="503" s="1"/>
  <c r="T40" i="503"/>
  <c r="R40" i="503"/>
  <c r="B40" i="503"/>
  <c r="S40" i="503" s="1"/>
  <c r="T39" i="503"/>
  <c r="R39" i="503"/>
  <c r="B39" i="503"/>
  <c r="B42" i="503" s="1"/>
  <c r="T36" i="503"/>
  <c r="S36" i="503"/>
  <c r="R36" i="503"/>
  <c r="T35" i="503"/>
  <c r="S35" i="503"/>
  <c r="R35" i="503"/>
  <c r="T34" i="503"/>
  <c r="S34" i="503"/>
  <c r="R34" i="503"/>
  <c r="T33" i="503"/>
  <c r="S33" i="503"/>
  <c r="R33" i="503"/>
  <c r="T32" i="503"/>
  <c r="S32" i="503"/>
  <c r="R32" i="503"/>
  <c r="T31" i="503"/>
  <c r="S31" i="503"/>
  <c r="R31" i="503"/>
  <c r="T30" i="503"/>
  <c r="S30" i="503"/>
  <c r="R30" i="503"/>
  <c r="T29" i="503"/>
  <c r="S29" i="503"/>
  <c r="R29" i="503"/>
  <c r="T28" i="503"/>
  <c r="S28" i="503"/>
  <c r="R28" i="503"/>
  <c r="T27" i="503"/>
  <c r="S27" i="503"/>
  <c r="R27" i="503"/>
  <c r="T26" i="503"/>
  <c r="S26" i="503"/>
  <c r="R26" i="503"/>
  <c r="T25" i="503"/>
  <c r="S25" i="503"/>
  <c r="R25" i="503"/>
  <c r="D20" i="503"/>
  <c r="S19" i="503"/>
  <c r="S18" i="503"/>
  <c r="S17" i="503"/>
  <c r="S16" i="503"/>
  <c r="S15" i="503"/>
  <c r="S14" i="503"/>
  <c r="S13" i="503"/>
  <c r="S12" i="503"/>
  <c r="R12" i="503"/>
  <c r="N9" i="503"/>
  <c r="I9" i="503"/>
  <c r="H9" i="503"/>
  <c r="O8" i="503"/>
  <c r="J8" i="503"/>
  <c r="K8" i="503" s="1"/>
  <c r="O7" i="503"/>
  <c r="K7" i="503"/>
  <c r="J7" i="503"/>
  <c r="O6" i="503"/>
  <c r="J6" i="503"/>
  <c r="K6" i="503" s="1"/>
  <c r="O5" i="503"/>
  <c r="O9" i="503" s="1"/>
  <c r="P9" i="503" s="1"/>
  <c r="K5" i="503"/>
  <c r="J5" i="503"/>
  <c r="J9" i="503" s="1"/>
  <c r="K9" i="503" s="1"/>
  <c r="R61" i="502"/>
  <c r="R59" i="502"/>
  <c r="E42" i="502"/>
  <c r="D42" i="502"/>
  <c r="C42" i="502"/>
  <c r="T41" i="502"/>
  <c r="R41" i="502"/>
  <c r="B41" i="502"/>
  <c r="S41" i="502" s="1"/>
  <c r="T40" i="502"/>
  <c r="R40" i="502"/>
  <c r="B40" i="502"/>
  <c r="S40" i="502" s="1"/>
  <c r="T39" i="502"/>
  <c r="R39" i="502"/>
  <c r="B39" i="502"/>
  <c r="B42" i="502" s="1"/>
  <c r="T36" i="502"/>
  <c r="S36" i="502"/>
  <c r="R36" i="502"/>
  <c r="T35" i="502"/>
  <c r="S35" i="502"/>
  <c r="R35" i="502"/>
  <c r="T34" i="502"/>
  <c r="S34" i="502"/>
  <c r="R34" i="502"/>
  <c r="T33" i="502"/>
  <c r="S33" i="502"/>
  <c r="R33" i="502"/>
  <c r="T32" i="502"/>
  <c r="S32" i="502"/>
  <c r="R32" i="502"/>
  <c r="T31" i="502"/>
  <c r="S31" i="502"/>
  <c r="R31" i="502"/>
  <c r="T30" i="502"/>
  <c r="S30" i="502"/>
  <c r="R30" i="502"/>
  <c r="T29" i="502"/>
  <c r="S29" i="502"/>
  <c r="R29" i="502"/>
  <c r="T28" i="502"/>
  <c r="S28" i="502"/>
  <c r="R28" i="502"/>
  <c r="T27" i="502"/>
  <c r="S27" i="502"/>
  <c r="R27" i="502"/>
  <c r="T26" i="502"/>
  <c r="S26" i="502"/>
  <c r="R26" i="502"/>
  <c r="T25" i="502"/>
  <c r="S25" i="502"/>
  <c r="R25" i="502"/>
  <c r="D20" i="502"/>
  <c r="S19" i="502"/>
  <c r="S18" i="502"/>
  <c r="S17" i="502"/>
  <c r="S16" i="502"/>
  <c r="S15" i="502"/>
  <c r="S14" i="502"/>
  <c r="S13" i="502"/>
  <c r="S12" i="502"/>
  <c r="R12" i="502"/>
  <c r="N9" i="502"/>
  <c r="I9" i="502"/>
  <c r="H9" i="502"/>
  <c r="O8" i="502"/>
  <c r="J8" i="502"/>
  <c r="K8" i="502" s="1"/>
  <c r="O7" i="502"/>
  <c r="K7" i="502"/>
  <c r="J7" i="502"/>
  <c r="O6" i="502"/>
  <c r="J6" i="502"/>
  <c r="K6" i="502" s="1"/>
  <c r="O5" i="502"/>
  <c r="O9" i="502" s="1"/>
  <c r="P9" i="502" s="1"/>
  <c r="K5" i="502"/>
  <c r="J5" i="502"/>
  <c r="J9" i="502" s="1"/>
  <c r="K9" i="502" s="1"/>
  <c r="R61" i="501"/>
  <c r="R59" i="501"/>
  <c r="E42" i="501"/>
  <c r="D42" i="501"/>
  <c r="C42" i="501"/>
  <c r="T41" i="501"/>
  <c r="R41" i="501"/>
  <c r="B41" i="501"/>
  <c r="S41" i="501" s="1"/>
  <c r="T40" i="501"/>
  <c r="R40" i="501"/>
  <c r="B40" i="501"/>
  <c r="S40" i="501" s="1"/>
  <c r="T39" i="501"/>
  <c r="R39" i="501"/>
  <c r="B39" i="501"/>
  <c r="B42" i="501" s="1"/>
  <c r="T36" i="501"/>
  <c r="S36" i="501"/>
  <c r="R36" i="501"/>
  <c r="T35" i="501"/>
  <c r="S35" i="501"/>
  <c r="R35" i="501"/>
  <c r="T34" i="501"/>
  <c r="S34" i="501"/>
  <c r="R34" i="501"/>
  <c r="T33" i="501"/>
  <c r="S33" i="501"/>
  <c r="R33" i="501"/>
  <c r="T32" i="501"/>
  <c r="S32" i="501"/>
  <c r="R32" i="501"/>
  <c r="T31" i="501"/>
  <c r="S31" i="501"/>
  <c r="R31" i="501"/>
  <c r="T30" i="501"/>
  <c r="S30" i="501"/>
  <c r="R30" i="501"/>
  <c r="T29" i="501"/>
  <c r="S29" i="501"/>
  <c r="R29" i="501"/>
  <c r="T28" i="501"/>
  <c r="S28" i="501"/>
  <c r="R28" i="501"/>
  <c r="T27" i="501"/>
  <c r="S27" i="501"/>
  <c r="R27" i="501"/>
  <c r="T26" i="501"/>
  <c r="S26" i="501"/>
  <c r="R26" i="501"/>
  <c r="T25" i="501"/>
  <c r="S25" i="501"/>
  <c r="R25" i="501"/>
  <c r="D20" i="501"/>
  <c r="S19" i="501"/>
  <c r="S18" i="501"/>
  <c r="S17" i="501"/>
  <c r="S16" i="501"/>
  <c r="S15" i="501"/>
  <c r="S14" i="501"/>
  <c r="S13" i="501"/>
  <c r="S12" i="501"/>
  <c r="R12" i="501"/>
  <c r="N9" i="501"/>
  <c r="I9" i="501"/>
  <c r="H9" i="501"/>
  <c r="O8" i="501"/>
  <c r="J8" i="501"/>
  <c r="K8" i="501" s="1"/>
  <c r="O7" i="501"/>
  <c r="K7" i="501"/>
  <c r="J7" i="501"/>
  <c r="O6" i="501"/>
  <c r="J6" i="501"/>
  <c r="K6" i="501" s="1"/>
  <c r="O5" i="501"/>
  <c r="O9" i="501" s="1"/>
  <c r="P9" i="501" s="1"/>
  <c r="K5" i="501"/>
  <c r="J5" i="501"/>
  <c r="J9" i="501" s="1"/>
  <c r="K9" i="501" s="1"/>
  <c r="R61" i="500"/>
  <c r="R59" i="500"/>
  <c r="E42" i="500"/>
  <c r="D42" i="500"/>
  <c r="C42" i="500"/>
  <c r="T41" i="500"/>
  <c r="R41" i="500"/>
  <c r="B41" i="500"/>
  <c r="S41" i="500" s="1"/>
  <c r="T40" i="500"/>
  <c r="R40" i="500"/>
  <c r="B40" i="500"/>
  <c r="S40" i="500" s="1"/>
  <c r="T39" i="500"/>
  <c r="R39" i="500"/>
  <c r="B39" i="500"/>
  <c r="B42" i="500" s="1"/>
  <c r="T36" i="500"/>
  <c r="S36" i="500"/>
  <c r="R36" i="500"/>
  <c r="T35" i="500"/>
  <c r="S35" i="500"/>
  <c r="R35" i="500"/>
  <c r="T34" i="500"/>
  <c r="S34" i="500"/>
  <c r="R34" i="500"/>
  <c r="T33" i="500"/>
  <c r="S33" i="500"/>
  <c r="R33" i="500"/>
  <c r="T32" i="500"/>
  <c r="S32" i="500"/>
  <c r="R32" i="500"/>
  <c r="T31" i="500"/>
  <c r="S31" i="500"/>
  <c r="R31" i="500"/>
  <c r="T30" i="500"/>
  <c r="S30" i="500"/>
  <c r="R30" i="500"/>
  <c r="T29" i="500"/>
  <c r="S29" i="500"/>
  <c r="R29" i="500"/>
  <c r="T28" i="500"/>
  <c r="S28" i="500"/>
  <c r="R28" i="500"/>
  <c r="T27" i="500"/>
  <c r="S27" i="500"/>
  <c r="R27" i="500"/>
  <c r="T26" i="500"/>
  <c r="S26" i="500"/>
  <c r="R26" i="500"/>
  <c r="T25" i="500"/>
  <c r="S25" i="500"/>
  <c r="R25" i="500"/>
  <c r="D20" i="500"/>
  <c r="S19" i="500"/>
  <c r="S18" i="500"/>
  <c r="S17" i="500"/>
  <c r="S16" i="500"/>
  <c r="S15" i="500"/>
  <c r="S14" i="500"/>
  <c r="S13" i="500"/>
  <c r="S12" i="500"/>
  <c r="R12" i="500"/>
  <c r="N9" i="500"/>
  <c r="I9" i="500"/>
  <c r="H9" i="500"/>
  <c r="O8" i="500"/>
  <c r="J8" i="500"/>
  <c r="K8" i="500" s="1"/>
  <c r="O7" i="500"/>
  <c r="K7" i="500"/>
  <c r="J7" i="500"/>
  <c r="O6" i="500"/>
  <c r="J6" i="500"/>
  <c r="K6" i="500" s="1"/>
  <c r="O5" i="500"/>
  <c r="O9" i="500" s="1"/>
  <c r="P9" i="500" s="1"/>
  <c r="K5" i="500"/>
  <c r="J5" i="500"/>
  <c r="J9" i="500" s="1"/>
  <c r="K9" i="500" s="1"/>
  <c r="R61" i="499"/>
  <c r="R59" i="499"/>
  <c r="E42" i="499"/>
  <c r="D42" i="499"/>
  <c r="C42" i="499"/>
  <c r="T41" i="499"/>
  <c r="R41" i="499"/>
  <c r="B41" i="499"/>
  <c r="S41" i="499" s="1"/>
  <c r="T40" i="499"/>
  <c r="R40" i="499"/>
  <c r="B40" i="499"/>
  <c r="S40" i="499" s="1"/>
  <c r="T39" i="499"/>
  <c r="R39" i="499"/>
  <c r="B39" i="499"/>
  <c r="B42" i="499" s="1"/>
  <c r="T36" i="499"/>
  <c r="S36" i="499"/>
  <c r="R36" i="499"/>
  <c r="T35" i="499"/>
  <c r="S35" i="499"/>
  <c r="R35" i="499"/>
  <c r="T34" i="499"/>
  <c r="S34" i="499"/>
  <c r="R34" i="499"/>
  <c r="T33" i="499"/>
  <c r="S33" i="499"/>
  <c r="R33" i="499"/>
  <c r="T32" i="499"/>
  <c r="S32" i="499"/>
  <c r="R32" i="499"/>
  <c r="T31" i="499"/>
  <c r="S31" i="499"/>
  <c r="R31" i="499"/>
  <c r="T30" i="499"/>
  <c r="S30" i="499"/>
  <c r="R30" i="499"/>
  <c r="T29" i="499"/>
  <c r="S29" i="499"/>
  <c r="R29" i="499"/>
  <c r="T28" i="499"/>
  <c r="S28" i="499"/>
  <c r="R28" i="499"/>
  <c r="T27" i="499"/>
  <c r="S27" i="499"/>
  <c r="R27" i="499"/>
  <c r="T26" i="499"/>
  <c r="S26" i="499"/>
  <c r="R26" i="499"/>
  <c r="T25" i="499"/>
  <c r="S25" i="499"/>
  <c r="R25" i="499"/>
  <c r="D20" i="499"/>
  <c r="S19" i="499"/>
  <c r="S18" i="499"/>
  <c r="S17" i="499"/>
  <c r="S16" i="499"/>
  <c r="S15" i="499"/>
  <c r="S14" i="499"/>
  <c r="S13" i="499"/>
  <c r="S12" i="499"/>
  <c r="R12" i="499"/>
  <c r="N9" i="499"/>
  <c r="I9" i="499"/>
  <c r="H9" i="499"/>
  <c r="O8" i="499"/>
  <c r="J8" i="499"/>
  <c r="K8" i="499" s="1"/>
  <c r="O7" i="499"/>
  <c r="K7" i="499"/>
  <c r="J7" i="499"/>
  <c r="O6" i="499"/>
  <c r="J6" i="499"/>
  <c r="K6" i="499" s="1"/>
  <c r="O5" i="499"/>
  <c r="O9" i="499" s="1"/>
  <c r="P9" i="499" s="1"/>
  <c r="K5" i="499"/>
  <c r="J5" i="499"/>
  <c r="J9" i="499" s="1"/>
  <c r="K9" i="499" s="1"/>
  <c r="R61" i="498"/>
  <c r="R59" i="498"/>
  <c r="E42" i="498"/>
  <c r="D42" i="498"/>
  <c r="C42" i="498"/>
  <c r="R41" i="498"/>
  <c r="B41" i="498"/>
  <c r="S41" i="498" s="1"/>
  <c r="R40" i="498"/>
  <c r="B40" i="498"/>
  <c r="S40" i="498" s="1"/>
  <c r="R39" i="498"/>
  <c r="B39" i="498"/>
  <c r="B42" i="498" s="1"/>
  <c r="T36" i="498"/>
  <c r="S36" i="498"/>
  <c r="R36" i="498"/>
  <c r="T35" i="498"/>
  <c r="S35" i="498"/>
  <c r="R35" i="498"/>
  <c r="T34" i="498"/>
  <c r="S34" i="498"/>
  <c r="R34" i="498"/>
  <c r="T33" i="498"/>
  <c r="S33" i="498"/>
  <c r="R33" i="498"/>
  <c r="T32" i="498"/>
  <c r="S32" i="498"/>
  <c r="R32" i="498"/>
  <c r="T31" i="498"/>
  <c r="S31" i="498"/>
  <c r="R31" i="498"/>
  <c r="T30" i="498"/>
  <c r="S30" i="498"/>
  <c r="R30" i="498"/>
  <c r="T29" i="498"/>
  <c r="S29" i="498"/>
  <c r="R29" i="498"/>
  <c r="T28" i="498"/>
  <c r="S28" i="498"/>
  <c r="R28" i="498"/>
  <c r="T27" i="498"/>
  <c r="S27" i="498"/>
  <c r="R27" i="498"/>
  <c r="T26" i="498"/>
  <c r="S26" i="498"/>
  <c r="R26" i="498"/>
  <c r="T25" i="498"/>
  <c r="S25" i="498"/>
  <c r="R25" i="498"/>
  <c r="D20" i="498"/>
  <c r="S19" i="498"/>
  <c r="S18" i="498"/>
  <c r="S17" i="498"/>
  <c r="S16" i="498"/>
  <c r="S15" i="498"/>
  <c r="S14" i="498"/>
  <c r="S13" i="498"/>
  <c r="S12" i="498"/>
  <c r="R12" i="498"/>
  <c r="N9" i="498"/>
  <c r="I9" i="498"/>
  <c r="H9" i="498"/>
  <c r="O8" i="498"/>
  <c r="K8" i="498"/>
  <c r="J8" i="498"/>
  <c r="O7" i="498"/>
  <c r="J7" i="498"/>
  <c r="K7" i="498" s="1"/>
  <c r="O6" i="498"/>
  <c r="K6" i="498"/>
  <c r="J6" i="498"/>
  <c r="O5" i="498"/>
  <c r="O9" i="498" s="1"/>
  <c r="P9" i="498" s="1"/>
  <c r="J5" i="498"/>
  <c r="J9" i="498" s="1"/>
  <c r="K9" i="498" s="1"/>
  <c r="R61" i="497"/>
  <c r="R59" i="497"/>
  <c r="E42" i="497"/>
  <c r="D42" i="497"/>
  <c r="C42" i="497"/>
  <c r="T41" i="497"/>
  <c r="R41" i="497"/>
  <c r="B41" i="497"/>
  <c r="S41" i="497" s="1"/>
  <c r="T40" i="497"/>
  <c r="R40" i="497"/>
  <c r="B40" i="497"/>
  <c r="S40" i="497" s="1"/>
  <c r="T39" i="497"/>
  <c r="R39" i="497"/>
  <c r="B39" i="497"/>
  <c r="B42" i="497" s="1"/>
  <c r="T36" i="497"/>
  <c r="S36" i="497"/>
  <c r="R36" i="497"/>
  <c r="T35" i="497"/>
  <c r="S35" i="497"/>
  <c r="R35" i="497"/>
  <c r="T34" i="497"/>
  <c r="S34" i="497"/>
  <c r="R34" i="497"/>
  <c r="T33" i="497"/>
  <c r="S33" i="497"/>
  <c r="R33" i="497"/>
  <c r="T32" i="497"/>
  <c r="S32" i="497"/>
  <c r="R32" i="497"/>
  <c r="T31" i="497"/>
  <c r="S31" i="497"/>
  <c r="R31" i="497"/>
  <c r="T30" i="497"/>
  <c r="S30" i="497"/>
  <c r="R30" i="497"/>
  <c r="T29" i="497"/>
  <c r="S29" i="497"/>
  <c r="R29" i="497"/>
  <c r="T28" i="497"/>
  <c r="S28" i="497"/>
  <c r="R28" i="497"/>
  <c r="T27" i="497"/>
  <c r="S27" i="497"/>
  <c r="R27" i="497"/>
  <c r="T26" i="497"/>
  <c r="S26" i="497"/>
  <c r="R26" i="497"/>
  <c r="T25" i="497"/>
  <c r="S25" i="497"/>
  <c r="R25" i="497"/>
  <c r="D20" i="497"/>
  <c r="S19" i="497"/>
  <c r="S18" i="497"/>
  <c r="S17" i="497"/>
  <c r="S16" i="497"/>
  <c r="S15" i="497"/>
  <c r="S14" i="497"/>
  <c r="S13" i="497"/>
  <c r="S12" i="497"/>
  <c r="R12" i="497"/>
  <c r="N9" i="497"/>
  <c r="I9" i="497"/>
  <c r="H9" i="497"/>
  <c r="O8" i="497"/>
  <c r="J8" i="497"/>
  <c r="K8" i="497" s="1"/>
  <c r="O7" i="497"/>
  <c r="K7" i="497"/>
  <c r="J7" i="497"/>
  <c r="O6" i="497"/>
  <c r="J6" i="497"/>
  <c r="K6" i="497" s="1"/>
  <c r="O5" i="497"/>
  <c r="O9" i="497" s="1"/>
  <c r="P9" i="497" s="1"/>
  <c r="K5" i="497"/>
  <c r="J5" i="497"/>
  <c r="J9" i="497" s="1"/>
  <c r="K9" i="497" s="1"/>
  <c r="R61" i="496"/>
  <c r="R59" i="496"/>
  <c r="E42" i="496"/>
  <c r="D42" i="496"/>
  <c r="C42" i="496"/>
  <c r="T41" i="496"/>
  <c r="R41" i="496"/>
  <c r="B41" i="496"/>
  <c r="S41" i="496" s="1"/>
  <c r="T40" i="496"/>
  <c r="R40" i="496"/>
  <c r="B40" i="496"/>
  <c r="S40" i="496" s="1"/>
  <c r="T39" i="496"/>
  <c r="R39" i="496"/>
  <c r="B39" i="496"/>
  <c r="B42" i="496" s="1"/>
  <c r="T36" i="496"/>
  <c r="S36" i="496"/>
  <c r="R36" i="496"/>
  <c r="T35" i="496"/>
  <c r="S35" i="496"/>
  <c r="R35" i="496"/>
  <c r="T34" i="496"/>
  <c r="S34" i="496"/>
  <c r="R34" i="496"/>
  <c r="T33" i="496"/>
  <c r="S33" i="496"/>
  <c r="R33" i="496"/>
  <c r="T32" i="496"/>
  <c r="S32" i="496"/>
  <c r="R32" i="496"/>
  <c r="T31" i="496"/>
  <c r="S31" i="496"/>
  <c r="R31" i="496"/>
  <c r="T30" i="496"/>
  <c r="S30" i="496"/>
  <c r="R30" i="496"/>
  <c r="T29" i="496"/>
  <c r="S29" i="496"/>
  <c r="R29" i="496"/>
  <c r="T28" i="496"/>
  <c r="S28" i="496"/>
  <c r="R28" i="496"/>
  <c r="T27" i="496"/>
  <c r="S27" i="496"/>
  <c r="R27" i="496"/>
  <c r="T26" i="496"/>
  <c r="S26" i="496"/>
  <c r="R26" i="496"/>
  <c r="T25" i="496"/>
  <c r="S25" i="496"/>
  <c r="R25" i="496"/>
  <c r="D20" i="496"/>
  <c r="S19" i="496"/>
  <c r="S18" i="496"/>
  <c r="S17" i="496"/>
  <c r="S16" i="496"/>
  <c r="S15" i="496"/>
  <c r="S14" i="496"/>
  <c r="S13" i="496"/>
  <c r="S12" i="496"/>
  <c r="R12" i="496"/>
  <c r="N9" i="496"/>
  <c r="I9" i="496"/>
  <c r="H9" i="496"/>
  <c r="O8" i="496"/>
  <c r="J8" i="496"/>
  <c r="K8" i="496" s="1"/>
  <c r="O7" i="496"/>
  <c r="K7" i="496"/>
  <c r="J7" i="496"/>
  <c r="O6" i="496"/>
  <c r="J6" i="496"/>
  <c r="K6" i="496" s="1"/>
  <c r="O5" i="496"/>
  <c r="O9" i="496" s="1"/>
  <c r="P9" i="496" s="1"/>
  <c r="K5" i="496"/>
  <c r="J5" i="496"/>
  <c r="J9" i="496" s="1"/>
  <c r="K9" i="496" s="1"/>
  <c r="R61" i="495"/>
  <c r="R59" i="495"/>
  <c r="E42" i="495"/>
  <c r="D42" i="495"/>
  <c r="C42" i="495"/>
  <c r="T41" i="495"/>
  <c r="R41" i="495"/>
  <c r="B41" i="495"/>
  <c r="S41" i="495" s="1"/>
  <c r="T40" i="495"/>
  <c r="R40" i="495"/>
  <c r="B40" i="495"/>
  <c r="S40" i="495" s="1"/>
  <c r="T39" i="495"/>
  <c r="R39" i="495"/>
  <c r="B39" i="495"/>
  <c r="B42" i="495" s="1"/>
  <c r="T36" i="495"/>
  <c r="S36" i="495"/>
  <c r="R36" i="495"/>
  <c r="T35" i="495"/>
  <c r="S35" i="495"/>
  <c r="R35" i="495"/>
  <c r="T34" i="495"/>
  <c r="S34" i="495"/>
  <c r="R34" i="495"/>
  <c r="T33" i="495"/>
  <c r="S33" i="495"/>
  <c r="R33" i="495"/>
  <c r="T32" i="495"/>
  <c r="S32" i="495"/>
  <c r="R32" i="495"/>
  <c r="T31" i="495"/>
  <c r="S31" i="495"/>
  <c r="R31" i="495"/>
  <c r="T30" i="495"/>
  <c r="S30" i="495"/>
  <c r="R30" i="495"/>
  <c r="T29" i="495"/>
  <c r="S29" i="495"/>
  <c r="R29" i="495"/>
  <c r="T28" i="495"/>
  <c r="S28" i="495"/>
  <c r="R28" i="495"/>
  <c r="T27" i="495"/>
  <c r="S27" i="495"/>
  <c r="R27" i="495"/>
  <c r="T26" i="495"/>
  <c r="S26" i="495"/>
  <c r="R26" i="495"/>
  <c r="T25" i="495"/>
  <c r="S25" i="495"/>
  <c r="R25" i="495"/>
  <c r="D20" i="495"/>
  <c r="S19" i="495"/>
  <c r="S18" i="495"/>
  <c r="S17" i="495"/>
  <c r="S16" i="495"/>
  <c r="S15" i="495"/>
  <c r="S14" i="495"/>
  <c r="S13" i="495"/>
  <c r="S12" i="495"/>
  <c r="R12" i="495"/>
  <c r="N9" i="495"/>
  <c r="I9" i="495"/>
  <c r="H9" i="495"/>
  <c r="O8" i="495"/>
  <c r="J8" i="495"/>
  <c r="K8" i="495" s="1"/>
  <c r="O7" i="495"/>
  <c r="K7" i="495"/>
  <c r="J7" i="495"/>
  <c r="O6" i="495"/>
  <c r="J6" i="495"/>
  <c r="K6" i="495" s="1"/>
  <c r="O5" i="495"/>
  <c r="O9" i="495" s="1"/>
  <c r="P9" i="495" s="1"/>
  <c r="K5" i="495"/>
  <c r="J5" i="495"/>
  <c r="J9" i="495" s="1"/>
  <c r="K9" i="495" s="1"/>
  <c r="R61" i="494"/>
  <c r="R59" i="494"/>
  <c r="E42" i="494"/>
  <c r="D42" i="494"/>
  <c r="C42" i="494"/>
  <c r="T41" i="494"/>
  <c r="R41" i="494"/>
  <c r="B41" i="494"/>
  <c r="S41" i="494" s="1"/>
  <c r="T40" i="494"/>
  <c r="R40" i="494"/>
  <c r="B40" i="494"/>
  <c r="S40" i="494" s="1"/>
  <c r="T39" i="494"/>
  <c r="R39" i="494"/>
  <c r="B39" i="494"/>
  <c r="B42" i="494" s="1"/>
  <c r="T36" i="494"/>
  <c r="S36" i="494"/>
  <c r="R36" i="494"/>
  <c r="T35" i="494"/>
  <c r="S35" i="494"/>
  <c r="R35" i="494"/>
  <c r="T34" i="494"/>
  <c r="S34" i="494"/>
  <c r="R34" i="494"/>
  <c r="T33" i="494"/>
  <c r="S33" i="494"/>
  <c r="R33" i="494"/>
  <c r="T32" i="494"/>
  <c r="S32" i="494"/>
  <c r="R32" i="494"/>
  <c r="T31" i="494"/>
  <c r="S31" i="494"/>
  <c r="R31" i="494"/>
  <c r="T30" i="494"/>
  <c r="S30" i="494"/>
  <c r="R30" i="494"/>
  <c r="T29" i="494"/>
  <c r="S29" i="494"/>
  <c r="R29" i="494"/>
  <c r="T28" i="494"/>
  <c r="S28" i="494"/>
  <c r="R28" i="494"/>
  <c r="T27" i="494"/>
  <c r="S27" i="494"/>
  <c r="R27" i="494"/>
  <c r="T26" i="494"/>
  <c r="S26" i="494"/>
  <c r="R26" i="494"/>
  <c r="T25" i="494"/>
  <c r="S25" i="494"/>
  <c r="R25" i="494"/>
  <c r="D20" i="494"/>
  <c r="S19" i="494"/>
  <c r="S18" i="494"/>
  <c r="S17" i="494"/>
  <c r="S16" i="494"/>
  <c r="S15" i="494"/>
  <c r="S14" i="494"/>
  <c r="S13" i="494"/>
  <c r="S12" i="494"/>
  <c r="R12" i="494"/>
  <c r="N9" i="494"/>
  <c r="I9" i="494"/>
  <c r="H9" i="494"/>
  <c r="O8" i="494"/>
  <c r="J8" i="494"/>
  <c r="K8" i="494" s="1"/>
  <c r="O7" i="494"/>
  <c r="K7" i="494"/>
  <c r="J7" i="494"/>
  <c r="O6" i="494"/>
  <c r="J6" i="494"/>
  <c r="K6" i="494" s="1"/>
  <c r="O5" i="494"/>
  <c r="O9" i="494" s="1"/>
  <c r="P9" i="494" s="1"/>
  <c r="K5" i="494"/>
  <c r="J5" i="494"/>
  <c r="J9" i="494" s="1"/>
  <c r="K9" i="494" s="1"/>
  <c r="R61" i="493"/>
  <c r="R59" i="493"/>
  <c r="E42" i="493"/>
  <c r="D42" i="493"/>
  <c r="C42" i="493"/>
  <c r="R41" i="493"/>
  <c r="B41" i="493"/>
  <c r="S41" i="493" s="1"/>
  <c r="R40" i="493"/>
  <c r="B40" i="493"/>
  <c r="S40" i="493" s="1"/>
  <c r="R39" i="493"/>
  <c r="B39" i="493"/>
  <c r="B42" i="493" s="1"/>
  <c r="T36" i="493"/>
  <c r="S36" i="493"/>
  <c r="R36" i="493"/>
  <c r="T35" i="493"/>
  <c r="S35" i="493"/>
  <c r="R35" i="493"/>
  <c r="T34" i="493"/>
  <c r="S34" i="493"/>
  <c r="R34" i="493"/>
  <c r="T33" i="493"/>
  <c r="S33" i="493"/>
  <c r="R33" i="493"/>
  <c r="T32" i="493"/>
  <c r="S32" i="493"/>
  <c r="R32" i="493"/>
  <c r="T31" i="493"/>
  <c r="S31" i="493"/>
  <c r="R31" i="493"/>
  <c r="T30" i="493"/>
  <c r="S30" i="493"/>
  <c r="R30" i="493"/>
  <c r="T29" i="493"/>
  <c r="S29" i="493"/>
  <c r="R29" i="493"/>
  <c r="T28" i="493"/>
  <c r="S28" i="493"/>
  <c r="R28" i="493"/>
  <c r="T27" i="493"/>
  <c r="S27" i="493"/>
  <c r="R27" i="493"/>
  <c r="T26" i="493"/>
  <c r="S26" i="493"/>
  <c r="R26" i="493"/>
  <c r="T25" i="493"/>
  <c r="S25" i="493"/>
  <c r="R25" i="493"/>
  <c r="D20" i="493"/>
  <c r="S19" i="493"/>
  <c r="S18" i="493"/>
  <c r="S17" i="493"/>
  <c r="S16" i="493"/>
  <c r="S15" i="493"/>
  <c r="S14" i="493"/>
  <c r="S13" i="493"/>
  <c r="S12" i="493"/>
  <c r="R12" i="493"/>
  <c r="N9" i="493"/>
  <c r="I9" i="493"/>
  <c r="H9" i="493"/>
  <c r="O8" i="493"/>
  <c r="K8" i="493"/>
  <c r="J8" i="493"/>
  <c r="O7" i="493"/>
  <c r="J7" i="493"/>
  <c r="K7" i="493" s="1"/>
  <c r="O6" i="493"/>
  <c r="K6" i="493"/>
  <c r="J6" i="493"/>
  <c r="O5" i="493"/>
  <c r="O9" i="493" s="1"/>
  <c r="P9" i="493" s="1"/>
  <c r="J5" i="493"/>
  <c r="J9" i="493" s="1"/>
  <c r="K9" i="493" s="1"/>
  <c r="R61" i="492"/>
  <c r="R59" i="492"/>
  <c r="E42" i="492"/>
  <c r="D42" i="492"/>
  <c r="C42" i="492"/>
  <c r="R41" i="492"/>
  <c r="B41" i="492"/>
  <c r="S41" i="492" s="1"/>
  <c r="R40" i="492"/>
  <c r="B40" i="492"/>
  <c r="S40" i="492" s="1"/>
  <c r="R39" i="492"/>
  <c r="B39" i="492"/>
  <c r="B42" i="492" s="1"/>
  <c r="T36" i="492"/>
  <c r="S36" i="492"/>
  <c r="R36" i="492"/>
  <c r="T35" i="492"/>
  <c r="S35" i="492"/>
  <c r="R35" i="492"/>
  <c r="T34" i="492"/>
  <c r="S34" i="492"/>
  <c r="R34" i="492"/>
  <c r="T33" i="492"/>
  <c r="S33" i="492"/>
  <c r="R33" i="492"/>
  <c r="T32" i="492"/>
  <c r="S32" i="492"/>
  <c r="R32" i="492"/>
  <c r="T31" i="492"/>
  <c r="S31" i="492"/>
  <c r="R31" i="492"/>
  <c r="T30" i="492"/>
  <c r="S30" i="492"/>
  <c r="R30" i="492"/>
  <c r="T29" i="492"/>
  <c r="S29" i="492"/>
  <c r="R29" i="492"/>
  <c r="T28" i="492"/>
  <c r="S28" i="492"/>
  <c r="R28" i="492"/>
  <c r="T27" i="492"/>
  <c r="S27" i="492"/>
  <c r="R27" i="492"/>
  <c r="T26" i="492"/>
  <c r="S26" i="492"/>
  <c r="R26" i="492"/>
  <c r="T25" i="492"/>
  <c r="S25" i="492"/>
  <c r="R25" i="492"/>
  <c r="D20" i="492"/>
  <c r="S19" i="492"/>
  <c r="S18" i="492"/>
  <c r="S17" i="492"/>
  <c r="S16" i="492"/>
  <c r="S15" i="492"/>
  <c r="S14" i="492"/>
  <c r="S13" i="492"/>
  <c r="S12" i="492"/>
  <c r="R12" i="492"/>
  <c r="N9" i="492"/>
  <c r="I9" i="492"/>
  <c r="H9" i="492"/>
  <c r="O8" i="492"/>
  <c r="K8" i="492"/>
  <c r="J8" i="492"/>
  <c r="O7" i="492"/>
  <c r="J7" i="492"/>
  <c r="K7" i="492" s="1"/>
  <c r="O6" i="492"/>
  <c r="K6" i="492"/>
  <c r="J6" i="492"/>
  <c r="O5" i="492"/>
  <c r="O9" i="492" s="1"/>
  <c r="P9" i="492" s="1"/>
  <c r="J5" i="492"/>
  <c r="K5" i="492" s="1"/>
  <c r="R61" i="491"/>
  <c r="R59" i="491"/>
  <c r="E42" i="491"/>
  <c r="D42" i="491"/>
  <c r="C42" i="491"/>
  <c r="T41" i="491"/>
  <c r="R41" i="491"/>
  <c r="B41" i="491"/>
  <c r="S41" i="491" s="1"/>
  <c r="T40" i="491"/>
  <c r="R40" i="491"/>
  <c r="B40" i="491"/>
  <c r="S40" i="491" s="1"/>
  <c r="T39" i="491"/>
  <c r="R39" i="491"/>
  <c r="B39" i="491"/>
  <c r="B42" i="491" s="1"/>
  <c r="T36" i="491"/>
  <c r="S36" i="491"/>
  <c r="R36" i="491"/>
  <c r="T35" i="491"/>
  <c r="S35" i="491"/>
  <c r="R35" i="491"/>
  <c r="T34" i="491"/>
  <c r="S34" i="491"/>
  <c r="R34" i="491"/>
  <c r="T33" i="491"/>
  <c r="S33" i="491"/>
  <c r="R33" i="491"/>
  <c r="T32" i="491"/>
  <c r="S32" i="491"/>
  <c r="R32" i="491"/>
  <c r="T31" i="491"/>
  <c r="S31" i="491"/>
  <c r="R31" i="491"/>
  <c r="T30" i="491"/>
  <c r="S30" i="491"/>
  <c r="R30" i="491"/>
  <c r="T29" i="491"/>
  <c r="S29" i="491"/>
  <c r="R29" i="491"/>
  <c r="T28" i="491"/>
  <c r="S28" i="491"/>
  <c r="R28" i="491"/>
  <c r="T27" i="491"/>
  <c r="S27" i="491"/>
  <c r="R27" i="491"/>
  <c r="T26" i="491"/>
  <c r="S26" i="491"/>
  <c r="R26" i="491"/>
  <c r="T25" i="491"/>
  <c r="S25" i="491"/>
  <c r="R25" i="491"/>
  <c r="D20" i="491"/>
  <c r="S19" i="491"/>
  <c r="S18" i="491"/>
  <c r="S17" i="491"/>
  <c r="S16" i="491"/>
  <c r="S15" i="491"/>
  <c r="S14" i="491"/>
  <c r="S13" i="491"/>
  <c r="S12" i="491"/>
  <c r="R12" i="491"/>
  <c r="N9" i="491"/>
  <c r="I9" i="491"/>
  <c r="H9" i="491"/>
  <c r="O8" i="491"/>
  <c r="J8" i="491"/>
  <c r="K8" i="491" s="1"/>
  <c r="O7" i="491"/>
  <c r="K7" i="491"/>
  <c r="J7" i="491"/>
  <c r="O6" i="491"/>
  <c r="J6" i="491"/>
  <c r="K6" i="491" s="1"/>
  <c r="O5" i="491"/>
  <c r="O9" i="491" s="1"/>
  <c r="P9" i="491" s="1"/>
  <c r="K5" i="491"/>
  <c r="J5" i="491"/>
  <c r="J9" i="491" s="1"/>
  <c r="K9" i="491" s="1"/>
  <c r="R61" i="490"/>
  <c r="R59" i="490"/>
  <c r="E42" i="490"/>
  <c r="D42" i="490"/>
  <c r="C42" i="490"/>
  <c r="T41" i="490"/>
  <c r="R41" i="490"/>
  <c r="B41" i="490"/>
  <c r="S41" i="490" s="1"/>
  <c r="T40" i="490"/>
  <c r="R40" i="490"/>
  <c r="B40" i="490"/>
  <c r="S40" i="490" s="1"/>
  <c r="T39" i="490"/>
  <c r="R39" i="490"/>
  <c r="B39" i="490"/>
  <c r="B42" i="490" s="1"/>
  <c r="T36" i="490"/>
  <c r="S36" i="490"/>
  <c r="R36" i="490"/>
  <c r="T35" i="490"/>
  <c r="S35" i="490"/>
  <c r="R35" i="490"/>
  <c r="T34" i="490"/>
  <c r="S34" i="490"/>
  <c r="R34" i="490"/>
  <c r="T33" i="490"/>
  <c r="S33" i="490"/>
  <c r="R33" i="490"/>
  <c r="T32" i="490"/>
  <c r="S32" i="490"/>
  <c r="R32" i="490"/>
  <c r="T31" i="490"/>
  <c r="S31" i="490"/>
  <c r="R31" i="490"/>
  <c r="T30" i="490"/>
  <c r="S30" i="490"/>
  <c r="R30" i="490"/>
  <c r="T29" i="490"/>
  <c r="S29" i="490"/>
  <c r="R29" i="490"/>
  <c r="T28" i="490"/>
  <c r="S28" i="490"/>
  <c r="R28" i="490"/>
  <c r="T27" i="490"/>
  <c r="S27" i="490"/>
  <c r="R27" i="490"/>
  <c r="T26" i="490"/>
  <c r="S26" i="490"/>
  <c r="R26" i="490"/>
  <c r="T25" i="490"/>
  <c r="S25" i="490"/>
  <c r="R25" i="490"/>
  <c r="D20" i="490"/>
  <c r="S19" i="490"/>
  <c r="S18" i="490"/>
  <c r="S17" i="490"/>
  <c r="S16" i="490"/>
  <c r="S15" i="490"/>
  <c r="S14" i="490"/>
  <c r="S13" i="490"/>
  <c r="S12" i="490"/>
  <c r="R12" i="490"/>
  <c r="N9" i="490"/>
  <c r="I9" i="490"/>
  <c r="H9" i="490"/>
  <c r="O8" i="490"/>
  <c r="J8" i="490"/>
  <c r="K8" i="490" s="1"/>
  <c r="O7" i="490"/>
  <c r="K7" i="490"/>
  <c r="J7" i="490"/>
  <c r="O6" i="490"/>
  <c r="J6" i="490"/>
  <c r="K6" i="490" s="1"/>
  <c r="O5" i="490"/>
  <c r="O9" i="490" s="1"/>
  <c r="P9" i="490" s="1"/>
  <c r="K5" i="490"/>
  <c r="J5" i="490"/>
  <c r="J9" i="490" s="1"/>
  <c r="K9" i="490" s="1"/>
  <c r="R61" i="489"/>
  <c r="R59" i="489"/>
  <c r="E42" i="489"/>
  <c r="D42" i="489"/>
  <c r="C42" i="489"/>
  <c r="T41" i="489"/>
  <c r="R41" i="489"/>
  <c r="B41" i="489"/>
  <c r="S41" i="489" s="1"/>
  <c r="T40" i="489"/>
  <c r="R40" i="489"/>
  <c r="B40" i="489"/>
  <c r="S40" i="489" s="1"/>
  <c r="T39" i="489"/>
  <c r="R39" i="489"/>
  <c r="B39" i="489"/>
  <c r="B42" i="489" s="1"/>
  <c r="T36" i="489"/>
  <c r="S36" i="489"/>
  <c r="R36" i="489"/>
  <c r="T35" i="489"/>
  <c r="S35" i="489"/>
  <c r="R35" i="489"/>
  <c r="T34" i="489"/>
  <c r="S34" i="489"/>
  <c r="R34" i="489"/>
  <c r="T33" i="489"/>
  <c r="S33" i="489"/>
  <c r="R33" i="489"/>
  <c r="T32" i="489"/>
  <c r="S32" i="489"/>
  <c r="R32" i="489"/>
  <c r="T31" i="489"/>
  <c r="S31" i="489"/>
  <c r="R31" i="489"/>
  <c r="T30" i="489"/>
  <c r="S30" i="489"/>
  <c r="R30" i="489"/>
  <c r="T29" i="489"/>
  <c r="S29" i="489"/>
  <c r="R29" i="489"/>
  <c r="T28" i="489"/>
  <c r="S28" i="489"/>
  <c r="R28" i="489"/>
  <c r="T27" i="489"/>
  <c r="S27" i="489"/>
  <c r="R27" i="489"/>
  <c r="T26" i="489"/>
  <c r="S26" i="489"/>
  <c r="R26" i="489"/>
  <c r="T25" i="489"/>
  <c r="S25" i="489"/>
  <c r="R25" i="489"/>
  <c r="D20" i="489"/>
  <c r="S19" i="489"/>
  <c r="S18" i="489"/>
  <c r="S17" i="489"/>
  <c r="S16" i="489"/>
  <c r="S15" i="489"/>
  <c r="S14" i="489"/>
  <c r="S13" i="489"/>
  <c r="S12" i="489"/>
  <c r="R12" i="489"/>
  <c r="N9" i="489"/>
  <c r="I9" i="489"/>
  <c r="H9" i="489"/>
  <c r="O8" i="489"/>
  <c r="J8" i="489"/>
  <c r="K8" i="489" s="1"/>
  <c r="O7" i="489"/>
  <c r="K7" i="489"/>
  <c r="J7" i="489"/>
  <c r="O6" i="489"/>
  <c r="J6" i="489"/>
  <c r="K6" i="489" s="1"/>
  <c r="O5" i="489"/>
  <c r="O9" i="489" s="1"/>
  <c r="P9" i="489" s="1"/>
  <c r="K5" i="489"/>
  <c r="J5" i="489"/>
  <c r="J9" i="489" s="1"/>
  <c r="K9" i="489" s="1"/>
  <c r="R61" i="488"/>
  <c r="R59" i="488"/>
  <c r="E42" i="488"/>
  <c r="D42" i="488"/>
  <c r="C42" i="488"/>
  <c r="T41" i="488"/>
  <c r="R41" i="488"/>
  <c r="B41" i="488"/>
  <c r="S41" i="488" s="1"/>
  <c r="T40" i="488"/>
  <c r="R40" i="488"/>
  <c r="B40" i="488"/>
  <c r="S40" i="488" s="1"/>
  <c r="T39" i="488"/>
  <c r="R39" i="488"/>
  <c r="B39" i="488"/>
  <c r="B42" i="488" s="1"/>
  <c r="T36" i="488"/>
  <c r="S36" i="488"/>
  <c r="R36" i="488"/>
  <c r="T35" i="488"/>
  <c r="S35" i="488"/>
  <c r="R35" i="488"/>
  <c r="T34" i="488"/>
  <c r="S34" i="488"/>
  <c r="R34" i="488"/>
  <c r="T33" i="488"/>
  <c r="S33" i="488"/>
  <c r="R33" i="488"/>
  <c r="T32" i="488"/>
  <c r="S32" i="488"/>
  <c r="R32" i="488"/>
  <c r="T31" i="488"/>
  <c r="S31" i="488"/>
  <c r="R31" i="488"/>
  <c r="T30" i="488"/>
  <c r="S30" i="488"/>
  <c r="R30" i="488"/>
  <c r="T29" i="488"/>
  <c r="S29" i="488"/>
  <c r="R29" i="488"/>
  <c r="T28" i="488"/>
  <c r="S28" i="488"/>
  <c r="R28" i="488"/>
  <c r="T27" i="488"/>
  <c r="S27" i="488"/>
  <c r="R27" i="488"/>
  <c r="T26" i="488"/>
  <c r="S26" i="488"/>
  <c r="R26" i="488"/>
  <c r="T25" i="488"/>
  <c r="S25" i="488"/>
  <c r="R25" i="488"/>
  <c r="D20" i="488"/>
  <c r="S19" i="488"/>
  <c r="S18" i="488"/>
  <c r="S17" i="488"/>
  <c r="S16" i="488"/>
  <c r="S15" i="488"/>
  <c r="S14" i="488"/>
  <c r="S13" i="488"/>
  <c r="S12" i="488"/>
  <c r="R12" i="488"/>
  <c r="N9" i="488"/>
  <c r="I9" i="488"/>
  <c r="H9" i="488"/>
  <c r="O8" i="488"/>
  <c r="J8" i="488"/>
  <c r="K8" i="488" s="1"/>
  <c r="O7" i="488"/>
  <c r="K7" i="488"/>
  <c r="J7" i="488"/>
  <c r="O6" i="488"/>
  <c r="J6" i="488"/>
  <c r="K6" i="488" s="1"/>
  <c r="O5" i="488"/>
  <c r="O9" i="488" s="1"/>
  <c r="P9" i="488" s="1"/>
  <c r="K5" i="488"/>
  <c r="J5" i="488"/>
  <c r="J9" i="488" s="1"/>
  <c r="K9" i="488" s="1"/>
  <c r="R61" i="487"/>
  <c r="R59" i="487"/>
  <c r="E42" i="487"/>
  <c r="D42" i="487"/>
  <c r="C42" i="487"/>
  <c r="T41" i="487"/>
  <c r="R41" i="487"/>
  <c r="B41" i="487"/>
  <c r="S41" i="487" s="1"/>
  <c r="T40" i="487"/>
  <c r="R40" i="487"/>
  <c r="B40" i="487"/>
  <c r="S40" i="487" s="1"/>
  <c r="T39" i="487"/>
  <c r="R39" i="487"/>
  <c r="B39" i="487"/>
  <c r="B42" i="487" s="1"/>
  <c r="T36" i="487"/>
  <c r="S36" i="487"/>
  <c r="R36" i="487"/>
  <c r="T35" i="487"/>
  <c r="S35" i="487"/>
  <c r="R35" i="487"/>
  <c r="T34" i="487"/>
  <c r="S34" i="487"/>
  <c r="R34" i="487"/>
  <c r="T33" i="487"/>
  <c r="S33" i="487"/>
  <c r="R33" i="487"/>
  <c r="T32" i="487"/>
  <c r="S32" i="487"/>
  <c r="R32" i="487"/>
  <c r="T31" i="487"/>
  <c r="S31" i="487"/>
  <c r="R31" i="487"/>
  <c r="T30" i="487"/>
  <c r="S30" i="487"/>
  <c r="R30" i="487"/>
  <c r="T29" i="487"/>
  <c r="S29" i="487"/>
  <c r="R29" i="487"/>
  <c r="T28" i="487"/>
  <c r="S28" i="487"/>
  <c r="R28" i="487"/>
  <c r="T27" i="487"/>
  <c r="S27" i="487"/>
  <c r="R27" i="487"/>
  <c r="T26" i="487"/>
  <c r="S26" i="487"/>
  <c r="R26" i="487"/>
  <c r="T25" i="487"/>
  <c r="S25" i="487"/>
  <c r="R25" i="487"/>
  <c r="D20" i="487"/>
  <c r="S19" i="487"/>
  <c r="S18" i="487"/>
  <c r="S17" i="487"/>
  <c r="S16" i="487"/>
  <c r="S15" i="487"/>
  <c r="S14" i="487"/>
  <c r="S13" i="487"/>
  <c r="S12" i="487"/>
  <c r="R12" i="487"/>
  <c r="N9" i="487"/>
  <c r="I9" i="487"/>
  <c r="H9" i="487"/>
  <c r="O8" i="487"/>
  <c r="J8" i="487"/>
  <c r="K8" i="487" s="1"/>
  <c r="O7" i="487"/>
  <c r="K7" i="487"/>
  <c r="J7" i="487"/>
  <c r="O6" i="487"/>
  <c r="J6" i="487"/>
  <c r="K6" i="487" s="1"/>
  <c r="O5" i="487"/>
  <c r="O9" i="487" s="1"/>
  <c r="P9" i="487" s="1"/>
  <c r="K5" i="487"/>
  <c r="J5" i="487"/>
  <c r="J9" i="487" s="1"/>
  <c r="K9" i="487" s="1"/>
  <c r="R61" i="486"/>
  <c r="R59" i="486"/>
  <c r="E42" i="486"/>
  <c r="D42" i="486"/>
  <c r="C42" i="486"/>
  <c r="T41" i="486"/>
  <c r="R41" i="486"/>
  <c r="B41" i="486"/>
  <c r="S41" i="486" s="1"/>
  <c r="T40" i="486"/>
  <c r="R40" i="486"/>
  <c r="B40" i="486"/>
  <c r="S40" i="486" s="1"/>
  <c r="T39" i="486"/>
  <c r="R39" i="486"/>
  <c r="B39" i="486"/>
  <c r="B42" i="486" s="1"/>
  <c r="T36" i="486"/>
  <c r="S36" i="486"/>
  <c r="R36" i="486"/>
  <c r="T35" i="486"/>
  <c r="S35" i="486"/>
  <c r="R35" i="486"/>
  <c r="T34" i="486"/>
  <c r="S34" i="486"/>
  <c r="R34" i="486"/>
  <c r="T33" i="486"/>
  <c r="S33" i="486"/>
  <c r="R33" i="486"/>
  <c r="T32" i="486"/>
  <c r="S32" i="486"/>
  <c r="R32" i="486"/>
  <c r="T31" i="486"/>
  <c r="S31" i="486"/>
  <c r="R31" i="486"/>
  <c r="T30" i="486"/>
  <c r="S30" i="486"/>
  <c r="R30" i="486"/>
  <c r="T29" i="486"/>
  <c r="S29" i="486"/>
  <c r="R29" i="486"/>
  <c r="T28" i="486"/>
  <c r="S28" i="486"/>
  <c r="R28" i="486"/>
  <c r="T27" i="486"/>
  <c r="S27" i="486"/>
  <c r="R27" i="486"/>
  <c r="T26" i="486"/>
  <c r="S26" i="486"/>
  <c r="R26" i="486"/>
  <c r="T25" i="486"/>
  <c r="S25" i="486"/>
  <c r="R25" i="486"/>
  <c r="D20" i="486"/>
  <c r="S19" i="486"/>
  <c r="S18" i="486"/>
  <c r="S17" i="486"/>
  <c r="S16" i="486"/>
  <c r="S15" i="486"/>
  <c r="S14" i="486"/>
  <c r="S13" i="486"/>
  <c r="S12" i="486"/>
  <c r="R12" i="486"/>
  <c r="N9" i="486"/>
  <c r="I9" i="486"/>
  <c r="H9" i="486"/>
  <c r="O8" i="486"/>
  <c r="J8" i="486"/>
  <c r="K8" i="486" s="1"/>
  <c r="O7" i="486"/>
  <c r="K7" i="486"/>
  <c r="J7" i="486"/>
  <c r="O6" i="486"/>
  <c r="J6" i="486"/>
  <c r="K6" i="486" s="1"/>
  <c r="O5" i="486"/>
  <c r="O9" i="486" s="1"/>
  <c r="P9" i="486" s="1"/>
  <c r="K5" i="486"/>
  <c r="J5" i="486"/>
  <c r="J9" i="486" s="1"/>
  <c r="K9" i="486" s="1"/>
  <c r="R61" i="485"/>
  <c r="R59" i="485"/>
  <c r="E42" i="485"/>
  <c r="D42" i="485"/>
  <c r="C42" i="485"/>
  <c r="T41" i="485"/>
  <c r="R41" i="485"/>
  <c r="B41" i="485"/>
  <c r="S41" i="485" s="1"/>
  <c r="T40" i="485"/>
  <c r="R40" i="485"/>
  <c r="B40" i="485"/>
  <c r="S40" i="485" s="1"/>
  <c r="T39" i="485"/>
  <c r="R39" i="485"/>
  <c r="B39" i="485"/>
  <c r="B42" i="485" s="1"/>
  <c r="T36" i="485"/>
  <c r="S36" i="485"/>
  <c r="R36" i="485"/>
  <c r="T35" i="485"/>
  <c r="S35" i="485"/>
  <c r="R35" i="485"/>
  <c r="T34" i="485"/>
  <c r="S34" i="485"/>
  <c r="R34" i="485"/>
  <c r="T33" i="485"/>
  <c r="S33" i="485"/>
  <c r="R33" i="485"/>
  <c r="T32" i="485"/>
  <c r="S32" i="485"/>
  <c r="R32" i="485"/>
  <c r="T31" i="485"/>
  <c r="S31" i="485"/>
  <c r="R31" i="485"/>
  <c r="T30" i="485"/>
  <c r="S30" i="485"/>
  <c r="R30" i="485"/>
  <c r="T29" i="485"/>
  <c r="S29" i="485"/>
  <c r="R29" i="485"/>
  <c r="T28" i="485"/>
  <c r="S28" i="485"/>
  <c r="R28" i="485"/>
  <c r="T27" i="485"/>
  <c r="S27" i="485"/>
  <c r="R27" i="485"/>
  <c r="T26" i="485"/>
  <c r="S26" i="485"/>
  <c r="R26" i="485"/>
  <c r="T25" i="485"/>
  <c r="S25" i="485"/>
  <c r="R25" i="485"/>
  <c r="D20" i="485"/>
  <c r="S19" i="485"/>
  <c r="S18" i="485"/>
  <c r="S17" i="485"/>
  <c r="S16" i="485"/>
  <c r="S15" i="485"/>
  <c r="S14" i="485"/>
  <c r="S13" i="485"/>
  <c r="S12" i="485"/>
  <c r="R12" i="485"/>
  <c r="N9" i="485"/>
  <c r="I9" i="485"/>
  <c r="H9" i="485"/>
  <c r="O8" i="485"/>
  <c r="J8" i="485"/>
  <c r="K8" i="485" s="1"/>
  <c r="O7" i="485"/>
  <c r="K7" i="485"/>
  <c r="J7" i="485"/>
  <c r="O6" i="485"/>
  <c r="J6" i="485"/>
  <c r="K6" i="485" s="1"/>
  <c r="O5" i="485"/>
  <c r="O9" i="485" s="1"/>
  <c r="P9" i="485" s="1"/>
  <c r="K5" i="485"/>
  <c r="J5" i="485"/>
  <c r="J9" i="485" s="1"/>
  <c r="K9" i="485" s="1"/>
  <c r="R61" i="484"/>
  <c r="R59" i="484"/>
  <c r="E42" i="484"/>
  <c r="D42" i="484"/>
  <c r="C42" i="484"/>
  <c r="T41" i="484"/>
  <c r="R41" i="484"/>
  <c r="B41" i="484"/>
  <c r="S41" i="484" s="1"/>
  <c r="T40" i="484"/>
  <c r="R40" i="484"/>
  <c r="B40" i="484"/>
  <c r="S40" i="484" s="1"/>
  <c r="T39" i="484"/>
  <c r="R39" i="484"/>
  <c r="B39" i="484"/>
  <c r="B42" i="484" s="1"/>
  <c r="T36" i="484"/>
  <c r="S36" i="484"/>
  <c r="R36" i="484"/>
  <c r="T35" i="484"/>
  <c r="S35" i="484"/>
  <c r="R35" i="484"/>
  <c r="T34" i="484"/>
  <c r="S34" i="484"/>
  <c r="R34" i="484"/>
  <c r="T33" i="484"/>
  <c r="S33" i="484"/>
  <c r="R33" i="484"/>
  <c r="T32" i="484"/>
  <c r="S32" i="484"/>
  <c r="R32" i="484"/>
  <c r="T31" i="484"/>
  <c r="S31" i="484"/>
  <c r="R31" i="484"/>
  <c r="T30" i="484"/>
  <c r="S30" i="484"/>
  <c r="R30" i="484"/>
  <c r="T29" i="484"/>
  <c r="S29" i="484"/>
  <c r="R29" i="484"/>
  <c r="T28" i="484"/>
  <c r="S28" i="484"/>
  <c r="R28" i="484"/>
  <c r="T27" i="484"/>
  <c r="S27" i="484"/>
  <c r="R27" i="484"/>
  <c r="T26" i="484"/>
  <c r="S26" i="484"/>
  <c r="R26" i="484"/>
  <c r="T25" i="484"/>
  <c r="S25" i="484"/>
  <c r="R25" i="484"/>
  <c r="D20" i="484"/>
  <c r="S19" i="484"/>
  <c r="S18" i="484"/>
  <c r="S17" i="484"/>
  <c r="S16" i="484"/>
  <c r="S15" i="484"/>
  <c r="S14" i="484"/>
  <c r="S13" i="484"/>
  <c r="S12" i="484"/>
  <c r="R12" i="484"/>
  <c r="N9" i="484"/>
  <c r="I9" i="484"/>
  <c r="H9" i="484"/>
  <c r="O8" i="484"/>
  <c r="J8" i="484"/>
  <c r="K8" i="484" s="1"/>
  <c r="O7" i="484"/>
  <c r="K7" i="484"/>
  <c r="J7" i="484"/>
  <c r="O6" i="484"/>
  <c r="J6" i="484"/>
  <c r="K6" i="484" s="1"/>
  <c r="O5" i="484"/>
  <c r="O9" i="484" s="1"/>
  <c r="P9" i="484" s="1"/>
  <c r="K5" i="484"/>
  <c r="J5" i="484"/>
  <c r="J9" i="484" s="1"/>
  <c r="K9" i="484" s="1"/>
  <c r="R61" i="483"/>
  <c r="R59" i="483"/>
  <c r="E42" i="483"/>
  <c r="D42" i="483"/>
  <c r="C42" i="483"/>
  <c r="T41" i="483"/>
  <c r="R41" i="483"/>
  <c r="B41" i="483"/>
  <c r="S41" i="483" s="1"/>
  <c r="T40" i="483"/>
  <c r="R40" i="483"/>
  <c r="B40" i="483"/>
  <c r="S40" i="483" s="1"/>
  <c r="T39" i="483"/>
  <c r="R39" i="483"/>
  <c r="B39" i="483"/>
  <c r="B42" i="483" s="1"/>
  <c r="T36" i="483"/>
  <c r="S36" i="483"/>
  <c r="R36" i="483"/>
  <c r="T35" i="483"/>
  <c r="S35" i="483"/>
  <c r="R35" i="483"/>
  <c r="T34" i="483"/>
  <c r="S34" i="483"/>
  <c r="R34" i="483"/>
  <c r="T33" i="483"/>
  <c r="S33" i="483"/>
  <c r="R33" i="483"/>
  <c r="T32" i="483"/>
  <c r="S32" i="483"/>
  <c r="R32" i="483"/>
  <c r="T31" i="483"/>
  <c r="S31" i="483"/>
  <c r="R31" i="483"/>
  <c r="T30" i="483"/>
  <c r="S30" i="483"/>
  <c r="R30" i="483"/>
  <c r="T29" i="483"/>
  <c r="S29" i="483"/>
  <c r="R29" i="483"/>
  <c r="T28" i="483"/>
  <c r="S28" i="483"/>
  <c r="R28" i="483"/>
  <c r="T27" i="483"/>
  <c r="S27" i="483"/>
  <c r="R27" i="483"/>
  <c r="T26" i="483"/>
  <c r="S26" i="483"/>
  <c r="R26" i="483"/>
  <c r="T25" i="483"/>
  <c r="S25" i="483"/>
  <c r="R25" i="483"/>
  <c r="D20" i="483"/>
  <c r="S19" i="483"/>
  <c r="S18" i="483"/>
  <c r="S17" i="483"/>
  <c r="S16" i="483"/>
  <c r="S15" i="483"/>
  <c r="S14" i="483"/>
  <c r="S13" i="483"/>
  <c r="S12" i="483"/>
  <c r="R12" i="483"/>
  <c r="N9" i="483"/>
  <c r="I9" i="483"/>
  <c r="H9" i="483"/>
  <c r="O8" i="483"/>
  <c r="J8" i="483"/>
  <c r="K8" i="483" s="1"/>
  <c r="O7" i="483"/>
  <c r="K7" i="483"/>
  <c r="J7" i="483"/>
  <c r="O6" i="483"/>
  <c r="J6" i="483"/>
  <c r="K6" i="483" s="1"/>
  <c r="O5" i="483"/>
  <c r="O9" i="483" s="1"/>
  <c r="P9" i="483" s="1"/>
  <c r="K5" i="483"/>
  <c r="J5" i="483"/>
  <c r="J9" i="483" s="1"/>
  <c r="K9" i="483" s="1"/>
  <c r="R61" i="482"/>
  <c r="R59" i="482"/>
  <c r="E42" i="482"/>
  <c r="D42" i="482"/>
  <c r="C42" i="482"/>
  <c r="T41" i="482"/>
  <c r="R41" i="482"/>
  <c r="B41" i="482"/>
  <c r="S41" i="482" s="1"/>
  <c r="T40" i="482"/>
  <c r="R40" i="482"/>
  <c r="B40" i="482"/>
  <c r="S40" i="482" s="1"/>
  <c r="T39" i="482"/>
  <c r="R39" i="482"/>
  <c r="B39" i="482"/>
  <c r="B42" i="482" s="1"/>
  <c r="T36" i="482"/>
  <c r="S36" i="482"/>
  <c r="R36" i="482"/>
  <c r="T35" i="482"/>
  <c r="S35" i="482"/>
  <c r="R35" i="482"/>
  <c r="T34" i="482"/>
  <c r="S34" i="482"/>
  <c r="R34" i="482"/>
  <c r="T33" i="482"/>
  <c r="S33" i="482"/>
  <c r="R33" i="482"/>
  <c r="T32" i="482"/>
  <c r="S32" i="482"/>
  <c r="R32" i="482"/>
  <c r="T31" i="482"/>
  <c r="S31" i="482"/>
  <c r="R31" i="482"/>
  <c r="T30" i="482"/>
  <c r="S30" i="482"/>
  <c r="R30" i="482"/>
  <c r="T29" i="482"/>
  <c r="S29" i="482"/>
  <c r="R29" i="482"/>
  <c r="T28" i="482"/>
  <c r="S28" i="482"/>
  <c r="R28" i="482"/>
  <c r="T27" i="482"/>
  <c r="S27" i="482"/>
  <c r="R27" i="482"/>
  <c r="T26" i="482"/>
  <c r="S26" i="482"/>
  <c r="R26" i="482"/>
  <c r="T25" i="482"/>
  <c r="S25" i="482"/>
  <c r="R25" i="482"/>
  <c r="D20" i="482"/>
  <c r="S19" i="482"/>
  <c r="S18" i="482"/>
  <c r="S17" i="482"/>
  <c r="S16" i="482"/>
  <c r="S15" i="482"/>
  <c r="S14" i="482"/>
  <c r="S13" i="482"/>
  <c r="S12" i="482"/>
  <c r="R12" i="482"/>
  <c r="N9" i="482"/>
  <c r="I9" i="482"/>
  <c r="H9" i="482"/>
  <c r="O8" i="482"/>
  <c r="J8" i="482"/>
  <c r="K8" i="482" s="1"/>
  <c r="O7" i="482"/>
  <c r="K7" i="482"/>
  <c r="J7" i="482"/>
  <c r="O6" i="482"/>
  <c r="J6" i="482"/>
  <c r="K6" i="482" s="1"/>
  <c r="O5" i="482"/>
  <c r="O9" i="482" s="1"/>
  <c r="P9" i="482" s="1"/>
  <c r="K5" i="482"/>
  <c r="J5" i="482"/>
  <c r="J9" i="482" s="1"/>
  <c r="K9" i="482" s="1"/>
  <c r="R61" i="481"/>
  <c r="R59" i="481"/>
  <c r="E42" i="481"/>
  <c r="D42" i="481"/>
  <c r="C42" i="481"/>
  <c r="T41" i="481"/>
  <c r="R41" i="481"/>
  <c r="B41" i="481"/>
  <c r="S41" i="481" s="1"/>
  <c r="T40" i="481"/>
  <c r="R40" i="481"/>
  <c r="B40" i="481"/>
  <c r="S40" i="481" s="1"/>
  <c r="T39" i="481"/>
  <c r="R39" i="481"/>
  <c r="B39" i="481"/>
  <c r="B42" i="481" s="1"/>
  <c r="T36" i="481"/>
  <c r="S36" i="481"/>
  <c r="R36" i="481"/>
  <c r="T35" i="481"/>
  <c r="S35" i="481"/>
  <c r="R35" i="481"/>
  <c r="T34" i="481"/>
  <c r="S34" i="481"/>
  <c r="R34" i="481"/>
  <c r="T33" i="481"/>
  <c r="S33" i="481"/>
  <c r="R33" i="481"/>
  <c r="T32" i="481"/>
  <c r="S32" i="481"/>
  <c r="R32" i="481"/>
  <c r="T31" i="481"/>
  <c r="S31" i="481"/>
  <c r="R31" i="481"/>
  <c r="T30" i="481"/>
  <c r="S30" i="481"/>
  <c r="R30" i="481"/>
  <c r="T29" i="481"/>
  <c r="S29" i="481"/>
  <c r="R29" i="481"/>
  <c r="T28" i="481"/>
  <c r="S28" i="481"/>
  <c r="R28" i="481"/>
  <c r="T27" i="481"/>
  <c r="S27" i="481"/>
  <c r="R27" i="481"/>
  <c r="T26" i="481"/>
  <c r="S26" i="481"/>
  <c r="R26" i="481"/>
  <c r="T25" i="481"/>
  <c r="S25" i="481"/>
  <c r="R25" i="481"/>
  <c r="D20" i="481"/>
  <c r="S19" i="481"/>
  <c r="S18" i="481"/>
  <c r="S17" i="481"/>
  <c r="S16" i="481"/>
  <c r="S15" i="481"/>
  <c r="S14" i="481"/>
  <c r="S13" i="481"/>
  <c r="S12" i="481"/>
  <c r="R12" i="481"/>
  <c r="N9" i="481"/>
  <c r="I9" i="481"/>
  <c r="H9" i="481"/>
  <c r="O8" i="481"/>
  <c r="J8" i="481"/>
  <c r="K8" i="481" s="1"/>
  <c r="O7" i="481"/>
  <c r="K7" i="481"/>
  <c r="J7" i="481"/>
  <c r="O6" i="481"/>
  <c r="J6" i="481"/>
  <c r="K6" i="481" s="1"/>
  <c r="O5" i="481"/>
  <c r="O9" i="481" s="1"/>
  <c r="P9" i="481" s="1"/>
  <c r="K5" i="481"/>
  <c r="J5" i="481"/>
  <c r="J9" i="481" s="1"/>
  <c r="K9" i="481" s="1"/>
  <c r="R61" i="480"/>
  <c r="R59" i="480"/>
  <c r="E42" i="480"/>
  <c r="D42" i="480"/>
  <c r="C42" i="480"/>
  <c r="R41" i="480"/>
  <c r="B41" i="480"/>
  <c r="S41" i="480" s="1"/>
  <c r="R40" i="480"/>
  <c r="B40" i="480"/>
  <c r="S40" i="480" s="1"/>
  <c r="R39" i="480"/>
  <c r="B39" i="480"/>
  <c r="B42" i="480" s="1"/>
  <c r="T36" i="480"/>
  <c r="S36" i="480"/>
  <c r="R36" i="480"/>
  <c r="T35" i="480"/>
  <c r="S35" i="480"/>
  <c r="R35" i="480"/>
  <c r="T34" i="480"/>
  <c r="S34" i="480"/>
  <c r="R34" i="480"/>
  <c r="T33" i="480"/>
  <c r="S33" i="480"/>
  <c r="R33" i="480"/>
  <c r="T32" i="480"/>
  <c r="S32" i="480"/>
  <c r="R32" i="480"/>
  <c r="T31" i="480"/>
  <c r="S31" i="480"/>
  <c r="R31" i="480"/>
  <c r="T30" i="480"/>
  <c r="S30" i="480"/>
  <c r="R30" i="480"/>
  <c r="T29" i="480"/>
  <c r="S29" i="480"/>
  <c r="R29" i="480"/>
  <c r="T28" i="480"/>
  <c r="S28" i="480"/>
  <c r="R28" i="480"/>
  <c r="T27" i="480"/>
  <c r="S27" i="480"/>
  <c r="R27" i="480"/>
  <c r="T26" i="480"/>
  <c r="S26" i="480"/>
  <c r="R26" i="480"/>
  <c r="T25" i="480"/>
  <c r="S25" i="480"/>
  <c r="R25" i="480"/>
  <c r="D20" i="480"/>
  <c r="S19" i="480"/>
  <c r="S18" i="480"/>
  <c r="S17" i="480"/>
  <c r="S16" i="480"/>
  <c r="S15" i="480"/>
  <c r="S14" i="480"/>
  <c r="S13" i="480"/>
  <c r="S12" i="480"/>
  <c r="R12" i="480"/>
  <c r="N9" i="480"/>
  <c r="J9" i="480"/>
  <c r="K9" i="480" s="1"/>
  <c r="I9" i="480"/>
  <c r="H9" i="480"/>
  <c r="O8" i="480"/>
  <c r="K8" i="480"/>
  <c r="J8" i="480"/>
  <c r="O7" i="480"/>
  <c r="J7" i="480"/>
  <c r="K7" i="480" s="1"/>
  <c r="O6" i="480"/>
  <c r="K6" i="480"/>
  <c r="J6" i="480"/>
  <c r="O5" i="480"/>
  <c r="O9" i="480" s="1"/>
  <c r="P9" i="480" s="1"/>
  <c r="J5" i="480"/>
  <c r="K5" i="480" s="1"/>
  <c r="R61" i="479"/>
  <c r="R59" i="479"/>
  <c r="E42" i="479"/>
  <c r="D42" i="479"/>
  <c r="C42" i="479"/>
  <c r="T41" i="479"/>
  <c r="R41" i="479"/>
  <c r="B41" i="479"/>
  <c r="S41" i="479" s="1"/>
  <c r="T40" i="479"/>
  <c r="R40" i="479"/>
  <c r="B40" i="479"/>
  <c r="S40" i="479" s="1"/>
  <c r="T39" i="479"/>
  <c r="R39" i="479"/>
  <c r="B39" i="479"/>
  <c r="B42" i="479" s="1"/>
  <c r="T36" i="479"/>
  <c r="S36" i="479"/>
  <c r="R36" i="479"/>
  <c r="T35" i="479"/>
  <c r="S35" i="479"/>
  <c r="R35" i="479"/>
  <c r="T34" i="479"/>
  <c r="S34" i="479"/>
  <c r="R34" i="479"/>
  <c r="T33" i="479"/>
  <c r="S33" i="479"/>
  <c r="R33" i="479"/>
  <c r="T32" i="479"/>
  <c r="S32" i="479"/>
  <c r="R32" i="479"/>
  <c r="T31" i="479"/>
  <c r="S31" i="479"/>
  <c r="R31" i="479"/>
  <c r="T30" i="479"/>
  <c r="S30" i="479"/>
  <c r="R30" i="479"/>
  <c r="T29" i="479"/>
  <c r="S29" i="479"/>
  <c r="R29" i="479"/>
  <c r="T28" i="479"/>
  <c r="S28" i="479"/>
  <c r="R28" i="479"/>
  <c r="T27" i="479"/>
  <c r="S27" i="479"/>
  <c r="R27" i="479"/>
  <c r="T26" i="479"/>
  <c r="S26" i="479"/>
  <c r="R26" i="479"/>
  <c r="T25" i="479"/>
  <c r="S25" i="479"/>
  <c r="R25" i="479"/>
  <c r="D20" i="479"/>
  <c r="S19" i="479"/>
  <c r="S18" i="479"/>
  <c r="S17" i="479"/>
  <c r="S16" i="479"/>
  <c r="S15" i="479"/>
  <c r="S14" i="479"/>
  <c r="S13" i="479"/>
  <c r="S12" i="479"/>
  <c r="R12" i="479"/>
  <c r="N9" i="479"/>
  <c r="I9" i="479"/>
  <c r="H9" i="479"/>
  <c r="O8" i="479"/>
  <c r="J8" i="479"/>
  <c r="K8" i="479" s="1"/>
  <c r="O7" i="479"/>
  <c r="K7" i="479"/>
  <c r="J7" i="479"/>
  <c r="O6" i="479"/>
  <c r="J6" i="479"/>
  <c r="K6" i="479" s="1"/>
  <c r="O5" i="479"/>
  <c r="O9" i="479" s="1"/>
  <c r="P9" i="479" s="1"/>
  <c r="K5" i="479"/>
  <c r="J5" i="479"/>
  <c r="J9" i="479" s="1"/>
  <c r="K9" i="479" s="1"/>
  <c r="R61" i="478"/>
  <c r="R59" i="478"/>
  <c r="E42" i="478"/>
  <c r="D42" i="478"/>
  <c r="C42" i="478"/>
  <c r="T41" i="478"/>
  <c r="R41" i="478"/>
  <c r="B41" i="478"/>
  <c r="S41" i="478" s="1"/>
  <c r="T40" i="478"/>
  <c r="R40" i="478"/>
  <c r="B40" i="478"/>
  <c r="S40" i="478" s="1"/>
  <c r="T39" i="478"/>
  <c r="R39" i="478"/>
  <c r="B39" i="478"/>
  <c r="B42" i="478" s="1"/>
  <c r="T36" i="478"/>
  <c r="S36" i="478"/>
  <c r="R36" i="478"/>
  <c r="T35" i="478"/>
  <c r="S35" i="478"/>
  <c r="R35" i="478"/>
  <c r="T34" i="478"/>
  <c r="S34" i="478"/>
  <c r="R34" i="478"/>
  <c r="T33" i="478"/>
  <c r="S33" i="478"/>
  <c r="R33" i="478"/>
  <c r="T32" i="478"/>
  <c r="S32" i="478"/>
  <c r="R32" i="478"/>
  <c r="T31" i="478"/>
  <c r="S31" i="478"/>
  <c r="R31" i="478"/>
  <c r="T30" i="478"/>
  <c r="S30" i="478"/>
  <c r="R30" i="478"/>
  <c r="T29" i="478"/>
  <c r="S29" i="478"/>
  <c r="R29" i="478"/>
  <c r="T28" i="478"/>
  <c r="S28" i="478"/>
  <c r="R28" i="478"/>
  <c r="T27" i="478"/>
  <c r="S27" i="478"/>
  <c r="R27" i="478"/>
  <c r="T26" i="478"/>
  <c r="S26" i="478"/>
  <c r="R26" i="478"/>
  <c r="T25" i="478"/>
  <c r="S25" i="478"/>
  <c r="R25" i="478"/>
  <c r="D20" i="478"/>
  <c r="S19" i="478"/>
  <c r="S18" i="478"/>
  <c r="S17" i="478"/>
  <c r="S16" i="478"/>
  <c r="S15" i="478"/>
  <c r="S14" i="478"/>
  <c r="S13" i="478"/>
  <c r="S12" i="478"/>
  <c r="R12" i="478"/>
  <c r="N9" i="478"/>
  <c r="I9" i="478"/>
  <c r="H9" i="478"/>
  <c r="O8" i="478"/>
  <c r="J8" i="478"/>
  <c r="K8" i="478" s="1"/>
  <c r="O7" i="478"/>
  <c r="K7" i="478"/>
  <c r="J7" i="478"/>
  <c r="O6" i="478"/>
  <c r="J6" i="478"/>
  <c r="K6" i="478" s="1"/>
  <c r="O5" i="478"/>
  <c r="O9" i="478" s="1"/>
  <c r="P9" i="478" s="1"/>
  <c r="K5" i="478"/>
  <c r="J5" i="478"/>
  <c r="J9" i="478" s="1"/>
  <c r="K9" i="478" s="1"/>
  <c r="R61" i="477"/>
  <c r="R59" i="477"/>
  <c r="E42" i="477"/>
  <c r="D42" i="477"/>
  <c r="C42" i="477"/>
  <c r="T41" i="477"/>
  <c r="R41" i="477"/>
  <c r="B41" i="477"/>
  <c r="S41" i="477" s="1"/>
  <c r="T40" i="477"/>
  <c r="R40" i="477"/>
  <c r="B40" i="477"/>
  <c r="S40" i="477" s="1"/>
  <c r="T39" i="477"/>
  <c r="R39" i="477"/>
  <c r="B39" i="477"/>
  <c r="B42" i="477" s="1"/>
  <c r="T36" i="477"/>
  <c r="S36" i="477"/>
  <c r="R36" i="477"/>
  <c r="T35" i="477"/>
  <c r="S35" i="477"/>
  <c r="R35" i="477"/>
  <c r="T34" i="477"/>
  <c r="S34" i="477"/>
  <c r="R34" i="477"/>
  <c r="T33" i="477"/>
  <c r="S33" i="477"/>
  <c r="R33" i="477"/>
  <c r="T32" i="477"/>
  <c r="S32" i="477"/>
  <c r="R32" i="477"/>
  <c r="T31" i="477"/>
  <c r="S31" i="477"/>
  <c r="R31" i="477"/>
  <c r="T30" i="477"/>
  <c r="S30" i="477"/>
  <c r="R30" i="477"/>
  <c r="T29" i="477"/>
  <c r="S29" i="477"/>
  <c r="R29" i="477"/>
  <c r="T28" i="477"/>
  <c r="S28" i="477"/>
  <c r="R28" i="477"/>
  <c r="T27" i="477"/>
  <c r="S27" i="477"/>
  <c r="R27" i="477"/>
  <c r="T26" i="477"/>
  <c r="S26" i="477"/>
  <c r="R26" i="477"/>
  <c r="T25" i="477"/>
  <c r="S25" i="477"/>
  <c r="R25" i="477"/>
  <c r="D20" i="477"/>
  <c r="S19" i="477"/>
  <c r="S18" i="477"/>
  <c r="S17" i="477"/>
  <c r="S16" i="477"/>
  <c r="S15" i="477"/>
  <c r="S14" i="477"/>
  <c r="S13" i="477"/>
  <c r="S12" i="477"/>
  <c r="R12" i="477"/>
  <c r="N9" i="477"/>
  <c r="I9" i="477"/>
  <c r="H9" i="477"/>
  <c r="O8" i="477"/>
  <c r="J8" i="477"/>
  <c r="K8" i="477" s="1"/>
  <c r="O7" i="477"/>
  <c r="K7" i="477"/>
  <c r="J7" i="477"/>
  <c r="O6" i="477"/>
  <c r="J6" i="477"/>
  <c r="K6" i="477" s="1"/>
  <c r="O5" i="477"/>
  <c r="O9" i="477" s="1"/>
  <c r="P9" i="477" s="1"/>
  <c r="K5" i="477"/>
  <c r="J5" i="477"/>
  <c r="J9" i="477" s="1"/>
  <c r="K9" i="477" s="1"/>
  <c r="R61" i="476"/>
  <c r="R59" i="476"/>
  <c r="E42" i="476"/>
  <c r="D42" i="476"/>
  <c r="C42" i="476"/>
  <c r="T41" i="476"/>
  <c r="R41" i="476"/>
  <c r="B41" i="476"/>
  <c r="S41" i="476" s="1"/>
  <c r="T40" i="476"/>
  <c r="R40" i="476"/>
  <c r="B40" i="476"/>
  <c r="S40" i="476" s="1"/>
  <c r="T39" i="476"/>
  <c r="R39" i="476"/>
  <c r="B39" i="476"/>
  <c r="B42" i="476" s="1"/>
  <c r="T36" i="476"/>
  <c r="S36" i="476"/>
  <c r="R36" i="476"/>
  <c r="T35" i="476"/>
  <c r="S35" i="476"/>
  <c r="R35" i="476"/>
  <c r="T34" i="476"/>
  <c r="S34" i="476"/>
  <c r="R34" i="476"/>
  <c r="T33" i="476"/>
  <c r="S33" i="476"/>
  <c r="R33" i="476"/>
  <c r="T32" i="476"/>
  <c r="S32" i="476"/>
  <c r="R32" i="476"/>
  <c r="T31" i="476"/>
  <c r="S31" i="476"/>
  <c r="R31" i="476"/>
  <c r="T30" i="476"/>
  <c r="S30" i="476"/>
  <c r="R30" i="476"/>
  <c r="T29" i="476"/>
  <c r="S29" i="476"/>
  <c r="R29" i="476"/>
  <c r="T28" i="476"/>
  <c r="S28" i="476"/>
  <c r="R28" i="476"/>
  <c r="T27" i="476"/>
  <c r="S27" i="476"/>
  <c r="R27" i="476"/>
  <c r="T26" i="476"/>
  <c r="S26" i="476"/>
  <c r="R26" i="476"/>
  <c r="T25" i="476"/>
  <c r="S25" i="476"/>
  <c r="R25" i="476"/>
  <c r="D20" i="476"/>
  <c r="S19" i="476"/>
  <c r="S18" i="476"/>
  <c r="S17" i="476"/>
  <c r="S16" i="476"/>
  <c r="S15" i="476"/>
  <c r="S14" i="476"/>
  <c r="S13" i="476"/>
  <c r="S12" i="476"/>
  <c r="R12" i="476"/>
  <c r="N9" i="476"/>
  <c r="I9" i="476"/>
  <c r="H9" i="476"/>
  <c r="O8" i="476"/>
  <c r="J8" i="476"/>
  <c r="K8" i="476" s="1"/>
  <c r="O7" i="476"/>
  <c r="K7" i="476"/>
  <c r="J7" i="476"/>
  <c r="O6" i="476"/>
  <c r="J6" i="476"/>
  <c r="K6" i="476" s="1"/>
  <c r="O5" i="476"/>
  <c r="O9" i="476" s="1"/>
  <c r="P9" i="476" s="1"/>
  <c r="K5" i="476"/>
  <c r="J5" i="476"/>
  <c r="J9" i="476" s="1"/>
  <c r="K9" i="476" s="1"/>
  <c r="R61" i="475"/>
  <c r="R59" i="475"/>
  <c r="E42" i="475"/>
  <c r="D42" i="475"/>
  <c r="C42" i="475"/>
  <c r="T41" i="475"/>
  <c r="R41" i="475"/>
  <c r="B41" i="475"/>
  <c r="S41" i="475" s="1"/>
  <c r="T40" i="475"/>
  <c r="R40" i="475"/>
  <c r="B40" i="475"/>
  <c r="S40" i="475" s="1"/>
  <c r="T39" i="475"/>
  <c r="R39" i="475"/>
  <c r="B39" i="475"/>
  <c r="B42" i="475" s="1"/>
  <c r="T36" i="475"/>
  <c r="S36" i="475"/>
  <c r="R36" i="475"/>
  <c r="T35" i="475"/>
  <c r="S35" i="475"/>
  <c r="R35" i="475"/>
  <c r="T34" i="475"/>
  <c r="S34" i="475"/>
  <c r="R34" i="475"/>
  <c r="T33" i="475"/>
  <c r="S33" i="475"/>
  <c r="R33" i="475"/>
  <c r="T32" i="475"/>
  <c r="S32" i="475"/>
  <c r="R32" i="475"/>
  <c r="T31" i="475"/>
  <c r="S31" i="475"/>
  <c r="R31" i="475"/>
  <c r="T30" i="475"/>
  <c r="S30" i="475"/>
  <c r="R30" i="475"/>
  <c r="T29" i="475"/>
  <c r="S29" i="475"/>
  <c r="R29" i="475"/>
  <c r="T28" i="475"/>
  <c r="S28" i="475"/>
  <c r="R28" i="475"/>
  <c r="T27" i="475"/>
  <c r="S27" i="475"/>
  <c r="R27" i="475"/>
  <c r="T26" i="475"/>
  <c r="S26" i="475"/>
  <c r="R26" i="475"/>
  <c r="T25" i="475"/>
  <c r="S25" i="475"/>
  <c r="R25" i="475"/>
  <c r="D20" i="475"/>
  <c r="S19" i="475"/>
  <c r="S18" i="475"/>
  <c r="S17" i="475"/>
  <c r="S16" i="475"/>
  <c r="S15" i="475"/>
  <c r="S14" i="475"/>
  <c r="S13" i="475"/>
  <c r="S12" i="475"/>
  <c r="R12" i="475"/>
  <c r="N9" i="475"/>
  <c r="I9" i="475"/>
  <c r="H9" i="475"/>
  <c r="O8" i="475"/>
  <c r="J8" i="475"/>
  <c r="K8" i="475" s="1"/>
  <c r="O7" i="475"/>
  <c r="K7" i="475"/>
  <c r="J7" i="475"/>
  <c r="O6" i="475"/>
  <c r="J6" i="475"/>
  <c r="K6" i="475" s="1"/>
  <c r="O5" i="475"/>
  <c r="O9" i="475" s="1"/>
  <c r="P9" i="475" s="1"/>
  <c r="K5" i="475"/>
  <c r="J5" i="475"/>
  <c r="J9" i="475" s="1"/>
  <c r="K9" i="475" s="1"/>
  <c r="R61" i="474"/>
  <c r="R59" i="474"/>
  <c r="E42" i="474"/>
  <c r="D42" i="474"/>
  <c r="C42" i="474"/>
  <c r="T41" i="474"/>
  <c r="R41" i="474"/>
  <c r="B41" i="474"/>
  <c r="S41" i="474" s="1"/>
  <c r="T40" i="474"/>
  <c r="R40" i="474"/>
  <c r="B40" i="474"/>
  <c r="S40" i="474" s="1"/>
  <c r="T39" i="474"/>
  <c r="R39" i="474"/>
  <c r="B39" i="474"/>
  <c r="B42" i="474" s="1"/>
  <c r="T36" i="474"/>
  <c r="S36" i="474"/>
  <c r="R36" i="474"/>
  <c r="T35" i="474"/>
  <c r="S35" i="474"/>
  <c r="R35" i="474"/>
  <c r="T34" i="474"/>
  <c r="S34" i="474"/>
  <c r="R34" i="474"/>
  <c r="T33" i="474"/>
  <c r="S33" i="474"/>
  <c r="R33" i="474"/>
  <c r="T32" i="474"/>
  <c r="S32" i="474"/>
  <c r="R32" i="474"/>
  <c r="T31" i="474"/>
  <c r="S31" i="474"/>
  <c r="R31" i="474"/>
  <c r="T30" i="474"/>
  <c r="S30" i="474"/>
  <c r="R30" i="474"/>
  <c r="T29" i="474"/>
  <c r="S29" i="474"/>
  <c r="R29" i="474"/>
  <c r="T28" i="474"/>
  <c r="S28" i="474"/>
  <c r="R28" i="474"/>
  <c r="T27" i="474"/>
  <c r="S27" i="474"/>
  <c r="R27" i="474"/>
  <c r="T26" i="474"/>
  <c r="S26" i="474"/>
  <c r="R26" i="474"/>
  <c r="T25" i="474"/>
  <c r="S25" i="474"/>
  <c r="R25" i="474"/>
  <c r="D20" i="474"/>
  <c r="S19" i="474"/>
  <c r="S18" i="474"/>
  <c r="S17" i="474"/>
  <c r="S16" i="474"/>
  <c r="S15" i="474"/>
  <c r="S14" i="474"/>
  <c r="S13" i="474"/>
  <c r="S12" i="474"/>
  <c r="R12" i="474"/>
  <c r="N9" i="474"/>
  <c r="I9" i="474"/>
  <c r="H9" i="474"/>
  <c r="O8" i="474"/>
  <c r="J8" i="474"/>
  <c r="K8" i="474" s="1"/>
  <c r="O7" i="474"/>
  <c r="K7" i="474"/>
  <c r="J7" i="474"/>
  <c r="O6" i="474"/>
  <c r="J6" i="474"/>
  <c r="K6" i="474" s="1"/>
  <c r="O5" i="474"/>
  <c r="O9" i="474" s="1"/>
  <c r="P9" i="474" s="1"/>
  <c r="K5" i="474"/>
  <c r="J5" i="474"/>
  <c r="J9" i="474" s="1"/>
  <c r="K9" i="474" s="1"/>
  <c r="R61" i="473"/>
  <c r="R59" i="473"/>
  <c r="E42" i="473"/>
  <c r="D42" i="473"/>
  <c r="C42" i="473"/>
  <c r="T41" i="473"/>
  <c r="R41" i="473"/>
  <c r="B41" i="473"/>
  <c r="S41" i="473" s="1"/>
  <c r="T40" i="473"/>
  <c r="R40" i="473"/>
  <c r="B40" i="473"/>
  <c r="S40" i="473" s="1"/>
  <c r="T39" i="473"/>
  <c r="R39" i="473"/>
  <c r="B39" i="473"/>
  <c r="B42" i="473" s="1"/>
  <c r="T36" i="473"/>
  <c r="S36" i="473"/>
  <c r="R36" i="473"/>
  <c r="T35" i="473"/>
  <c r="S35" i="473"/>
  <c r="R35" i="473"/>
  <c r="T34" i="473"/>
  <c r="S34" i="473"/>
  <c r="R34" i="473"/>
  <c r="T33" i="473"/>
  <c r="S33" i="473"/>
  <c r="R33" i="473"/>
  <c r="T32" i="473"/>
  <c r="S32" i="473"/>
  <c r="R32" i="473"/>
  <c r="T31" i="473"/>
  <c r="S31" i="473"/>
  <c r="R31" i="473"/>
  <c r="T30" i="473"/>
  <c r="S30" i="473"/>
  <c r="R30" i="473"/>
  <c r="T29" i="473"/>
  <c r="S29" i="473"/>
  <c r="R29" i="473"/>
  <c r="T28" i="473"/>
  <c r="S28" i="473"/>
  <c r="R28" i="473"/>
  <c r="T27" i="473"/>
  <c r="S27" i="473"/>
  <c r="R27" i="473"/>
  <c r="T26" i="473"/>
  <c r="S26" i="473"/>
  <c r="R26" i="473"/>
  <c r="T25" i="473"/>
  <c r="S25" i="473"/>
  <c r="R25" i="473"/>
  <c r="D20" i="473"/>
  <c r="S19" i="473"/>
  <c r="S18" i="473"/>
  <c r="S17" i="473"/>
  <c r="S16" i="473"/>
  <c r="S15" i="473"/>
  <c r="S14" i="473"/>
  <c r="S13" i="473"/>
  <c r="S12" i="473"/>
  <c r="R12" i="473"/>
  <c r="N9" i="473"/>
  <c r="I9" i="473"/>
  <c r="H9" i="473"/>
  <c r="O8" i="473"/>
  <c r="J8" i="473"/>
  <c r="K8" i="473" s="1"/>
  <c r="O7" i="473"/>
  <c r="K7" i="473"/>
  <c r="J7" i="473"/>
  <c r="O6" i="473"/>
  <c r="J6" i="473"/>
  <c r="K6" i="473" s="1"/>
  <c r="O5" i="473"/>
  <c r="O9" i="473" s="1"/>
  <c r="P9" i="473" s="1"/>
  <c r="K5" i="473"/>
  <c r="J5" i="473"/>
  <c r="J9" i="473" s="1"/>
  <c r="K9" i="473" s="1"/>
  <c r="R61" i="472"/>
  <c r="R59" i="472"/>
  <c r="E42" i="472"/>
  <c r="D42" i="472"/>
  <c r="C42" i="472"/>
  <c r="T41" i="472"/>
  <c r="R41" i="472"/>
  <c r="B41" i="472"/>
  <c r="S41" i="472" s="1"/>
  <c r="T40" i="472"/>
  <c r="R40" i="472"/>
  <c r="B40" i="472"/>
  <c r="S40" i="472" s="1"/>
  <c r="T39" i="472"/>
  <c r="R39" i="472"/>
  <c r="B39" i="472"/>
  <c r="B42" i="472" s="1"/>
  <c r="T36" i="472"/>
  <c r="S36" i="472"/>
  <c r="R36" i="472"/>
  <c r="T35" i="472"/>
  <c r="S35" i="472"/>
  <c r="R35" i="472"/>
  <c r="T34" i="472"/>
  <c r="S34" i="472"/>
  <c r="R34" i="472"/>
  <c r="T33" i="472"/>
  <c r="S33" i="472"/>
  <c r="R33" i="472"/>
  <c r="T32" i="472"/>
  <c r="S32" i="472"/>
  <c r="R32" i="472"/>
  <c r="T31" i="472"/>
  <c r="S31" i="472"/>
  <c r="R31" i="472"/>
  <c r="T30" i="472"/>
  <c r="S30" i="472"/>
  <c r="R30" i="472"/>
  <c r="T29" i="472"/>
  <c r="S29" i="472"/>
  <c r="R29" i="472"/>
  <c r="T28" i="472"/>
  <c r="S28" i="472"/>
  <c r="R28" i="472"/>
  <c r="T27" i="472"/>
  <c r="S27" i="472"/>
  <c r="R27" i="472"/>
  <c r="T26" i="472"/>
  <c r="S26" i="472"/>
  <c r="R26" i="472"/>
  <c r="T25" i="472"/>
  <c r="S25" i="472"/>
  <c r="R25" i="472"/>
  <c r="D20" i="472"/>
  <c r="S19" i="472"/>
  <c r="S18" i="472"/>
  <c r="S17" i="472"/>
  <c r="S16" i="472"/>
  <c r="S15" i="472"/>
  <c r="S14" i="472"/>
  <c r="S13" i="472"/>
  <c r="S12" i="472"/>
  <c r="R12" i="472"/>
  <c r="N9" i="472"/>
  <c r="I9" i="472"/>
  <c r="H9" i="472"/>
  <c r="O8" i="472"/>
  <c r="J8" i="472"/>
  <c r="K8" i="472" s="1"/>
  <c r="O7" i="472"/>
  <c r="K7" i="472"/>
  <c r="J7" i="472"/>
  <c r="O6" i="472"/>
  <c r="J6" i="472"/>
  <c r="K6" i="472" s="1"/>
  <c r="O5" i="472"/>
  <c r="O9" i="472" s="1"/>
  <c r="P9" i="472" s="1"/>
  <c r="K5" i="472"/>
  <c r="J5" i="472"/>
  <c r="J9" i="472" s="1"/>
  <c r="K9" i="472" s="1"/>
  <c r="R61" i="471"/>
  <c r="R59" i="471"/>
  <c r="E42" i="471"/>
  <c r="D42" i="471"/>
  <c r="C42" i="471"/>
  <c r="T41" i="471"/>
  <c r="R41" i="471"/>
  <c r="B41" i="471"/>
  <c r="S41" i="471" s="1"/>
  <c r="T40" i="471"/>
  <c r="R40" i="471"/>
  <c r="B40" i="471"/>
  <c r="S40" i="471" s="1"/>
  <c r="T39" i="471"/>
  <c r="R39" i="471"/>
  <c r="B39" i="471"/>
  <c r="B42" i="471" s="1"/>
  <c r="T36" i="471"/>
  <c r="S36" i="471"/>
  <c r="R36" i="471"/>
  <c r="T35" i="471"/>
  <c r="S35" i="471"/>
  <c r="R35" i="471"/>
  <c r="T34" i="471"/>
  <c r="S34" i="471"/>
  <c r="R34" i="471"/>
  <c r="T33" i="471"/>
  <c r="S33" i="471"/>
  <c r="R33" i="471"/>
  <c r="T32" i="471"/>
  <c r="S32" i="471"/>
  <c r="R32" i="471"/>
  <c r="T31" i="471"/>
  <c r="S31" i="471"/>
  <c r="R31" i="471"/>
  <c r="T30" i="471"/>
  <c r="S30" i="471"/>
  <c r="R30" i="471"/>
  <c r="T29" i="471"/>
  <c r="S29" i="471"/>
  <c r="R29" i="471"/>
  <c r="T28" i="471"/>
  <c r="S28" i="471"/>
  <c r="R28" i="471"/>
  <c r="T27" i="471"/>
  <c r="S27" i="471"/>
  <c r="R27" i="471"/>
  <c r="T26" i="471"/>
  <c r="S26" i="471"/>
  <c r="R26" i="471"/>
  <c r="T25" i="471"/>
  <c r="S25" i="471"/>
  <c r="R25" i="471"/>
  <c r="D20" i="471"/>
  <c r="S19" i="471"/>
  <c r="S18" i="471"/>
  <c r="S17" i="471"/>
  <c r="S16" i="471"/>
  <c r="S15" i="471"/>
  <c r="S14" i="471"/>
  <c r="S13" i="471"/>
  <c r="S12" i="471"/>
  <c r="R12" i="471"/>
  <c r="N9" i="471"/>
  <c r="I9" i="471"/>
  <c r="H9" i="471"/>
  <c r="O8" i="471"/>
  <c r="J8" i="471"/>
  <c r="K8" i="471" s="1"/>
  <c r="O7" i="471"/>
  <c r="K7" i="471"/>
  <c r="J7" i="471"/>
  <c r="O6" i="471"/>
  <c r="J6" i="471"/>
  <c r="K6" i="471" s="1"/>
  <c r="O5" i="471"/>
  <c r="O9" i="471" s="1"/>
  <c r="P9" i="471" s="1"/>
  <c r="K5" i="471"/>
  <c r="J5" i="471"/>
  <c r="J9" i="471" s="1"/>
  <c r="K9" i="471" s="1"/>
  <c r="R61" i="470"/>
  <c r="R59" i="470"/>
  <c r="E42" i="470"/>
  <c r="D42" i="470"/>
  <c r="C42" i="470"/>
  <c r="T41" i="470"/>
  <c r="R41" i="470"/>
  <c r="B41" i="470"/>
  <c r="S41" i="470" s="1"/>
  <c r="T40" i="470"/>
  <c r="R40" i="470"/>
  <c r="B40" i="470"/>
  <c r="S40" i="470" s="1"/>
  <c r="T39" i="470"/>
  <c r="R39" i="470"/>
  <c r="B39" i="470"/>
  <c r="B42" i="470" s="1"/>
  <c r="T36" i="470"/>
  <c r="S36" i="470"/>
  <c r="R36" i="470"/>
  <c r="T35" i="470"/>
  <c r="S35" i="470"/>
  <c r="R35" i="470"/>
  <c r="T34" i="470"/>
  <c r="S34" i="470"/>
  <c r="R34" i="470"/>
  <c r="T33" i="470"/>
  <c r="S33" i="470"/>
  <c r="R33" i="470"/>
  <c r="T32" i="470"/>
  <c r="S32" i="470"/>
  <c r="R32" i="470"/>
  <c r="T31" i="470"/>
  <c r="S31" i="470"/>
  <c r="R31" i="470"/>
  <c r="T30" i="470"/>
  <c r="S30" i="470"/>
  <c r="R30" i="470"/>
  <c r="T29" i="470"/>
  <c r="S29" i="470"/>
  <c r="R29" i="470"/>
  <c r="T28" i="470"/>
  <c r="S28" i="470"/>
  <c r="R28" i="470"/>
  <c r="T27" i="470"/>
  <c r="S27" i="470"/>
  <c r="R27" i="470"/>
  <c r="T26" i="470"/>
  <c r="S26" i="470"/>
  <c r="R26" i="470"/>
  <c r="T25" i="470"/>
  <c r="S25" i="470"/>
  <c r="R25" i="470"/>
  <c r="D20" i="470"/>
  <c r="S19" i="470"/>
  <c r="S18" i="470"/>
  <c r="S17" i="470"/>
  <c r="S16" i="470"/>
  <c r="S15" i="470"/>
  <c r="S14" i="470"/>
  <c r="S13" i="470"/>
  <c r="S12" i="470"/>
  <c r="R12" i="470"/>
  <c r="N9" i="470"/>
  <c r="I9" i="470"/>
  <c r="H9" i="470"/>
  <c r="O8" i="470"/>
  <c r="J8" i="470"/>
  <c r="K8" i="470" s="1"/>
  <c r="O7" i="470"/>
  <c r="K7" i="470"/>
  <c r="J7" i="470"/>
  <c r="O6" i="470"/>
  <c r="J6" i="470"/>
  <c r="K6" i="470" s="1"/>
  <c r="O5" i="470"/>
  <c r="O9" i="470" s="1"/>
  <c r="P9" i="470" s="1"/>
  <c r="K5" i="470"/>
  <c r="J5" i="470"/>
  <c r="J9" i="470" s="1"/>
  <c r="K9" i="470" s="1"/>
  <c r="R61" i="469"/>
  <c r="R59" i="469"/>
  <c r="E42" i="469"/>
  <c r="D42" i="469"/>
  <c r="C42" i="469"/>
  <c r="T41" i="469"/>
  <c r="R41" i="469"/>
  <c r="B41" i="469"/>
  <c r="S41" i="469" s="1"/>
  <c r="T40" i="469"/>
  <c r="R40" i="469"/>
  <c r="B40" i="469"/>
  <c r="S40" i="469" s="1"/>
  <c r="T39" i="469"/>
  <c r="R39" i="469"/>
  <c r="B39" i="469"/>
  <c r="B42" i="469" s="1"/>
  <c r="T36" i="469"/>
  <c r="S36" i="469"/>
  <c r="R36" i="469"/>
  <c r="T35" i="469"/>
  <c r="S35" i="469"/>
  <c r="R35" i="469"/>
  <c r="T34" i="469"/>
  <c r="S34" i="469"/>
  <c r="R34" i="469"/>
  <c r="T33" i="469"/>
  <c r="S33" i="469"/>
  <c r="R33" i="469"/>
  <c r="T32" i="469"/>
  <c r="S32" i="469"/>
  <c r="R32" i="469"/>
  <c r="T31" i="469"/>
  <c r="S31" i="469"/>
  <c r="R31" i="469"/>
  <c r="T30" i="469"/>
  <c r="S30" i="469"/>
  <c r="R30" i="469"/>
  <c r="T29" i="469"/>
  <c r="S29" i="469"/>
  <c r="R29" i="469"/>
  <c r="T28" i="469"/>
  <c r="S28" i="469"/>
  <c r="R28" i="469"/>
  <c r="T27" i="469"/>
  <c r="S27" i="469"/>
  <c r="R27" i="469"/>
  <c r="T26" i="469"/>
  <c r="S26" i="469"/>
  <c r="R26" i="469"/>
  <c r="T25" i="469"/>
  <c r="S25" i="469"/>
  <c r="R25" i="469"/>
  <c r="D20" i="469"/>
  <c r="S19" i="469"/>
  <c r="S18" i="469"/>
  <c r="S17" i="469"/>
  <c r="S16" i="469"/>
  <c r="S15" i="469"/>
  <c r="S14" i="469"/>
  <c r="S13" i="469"/>
  <c r="S12" i="469"/>
  <c r="R12" i="469"/>
  <c r="N9" i="469"/>
  <c r="I9" i="469"/>
  <c r="H9" i="469"/>
  <c r="O8" i="469"/>
  <c r="J8" i="469"/>
  <c r="K8" i="469" s="1"/>
  <c r="O7" i="469"/>
  <c r="K7" i="469"/>
  <c r="J7" i="469"/>
  <c r="O6" i="469"/>
  <c r="J6" i="469"/>
  <c r="K6" i="469" s="1"/>
  <c r="O5" i="469"/>
  <c r="O9" i="469" s="1"/>
  <c r="P9" i="469" s="1"/>
  <c r="K5" i="469"/>
  <c r="J5" i="469"/>
  <c r="J9" i="469" s="1"/>
  <c r="K9" i="469" s="1"/>
  <c r="R61" i="468"/>
  <c r="R59" i="468"/>
  <c r="E42" i="468"/>
  <c r="D42" i="468"/>
  <c r="C42" i="468"/>
  <c r="T41" i="468"/>
  <c r="R41" i="468"/>
  <c r="B41" i="468"/>
  <c r="S41" i="468" s="1"/>
  <c r="T40" i="468"/>
  <c r="R40" i="468"/>
  <c r="B40" i="468"/>
  <c r="S40" i="468" s="1"/>
  <c r="T39" i="468"/>
  <c r="R39" i="468"/>
  <c r="B39" i="468"/>
  <c r="B42" i="468" s="1"/>
  <c r="T36" i="468"/>
  <c r="S36" i="468"/>
  <c r="R36" i="468"/>
  <c r="T35" i="468"/>
  <c r="S35" i="468"/>
  <c r="R35" i="468"/>
  <c r="T34" i="468"/>
  <c r="S34" i="468"/>
  <c r="R34" i="468"/>
  <c r="T33" i="468"/>
  <c r="S33" i="468"/>
  <c r="R33" i="468"/>
  <c r="T32" i="468"/>
  <c r="S32" i="468"/>
  <c r="R32" i="468"/>
  <c r="T31" i="468"/>
  <c r="S31" i="468"/>
  <c r="R31" i="468"/>
  <c r="T30" i="468"/>
  <c r="S30" i="468"/>
  <c r="R30" i="468"/>
  <c r="T29" i="468"/>
  <c r="S29" i="468"/>
  <c r="R29" i="468"/>
  <c r="T28" i="468"/>
  <c r="S28" i="468"/>
  <c r="R28" i="468"/>
  <c r="T27" i="468"/>
  <c r="S27" i="468"/>
  <c r="R27" i="468"/>
  <c r="T26" i="468"/>
  <c r="S26" i="468"/>
  <c r="R26" i="468"/>
  <c r="T25" i="468"/>
  <c r="S25" i="468"/>
  <c r="R25" i="468"/>
  <c r="D20" i="468"/>
  <c r="S19" i="468"/>
  <c r="S18" i="468"/>
  <c r="S17" i="468"/>
  <c r="S16" i="468"/>
  <c r="S15" i="468"/>
  <c r="S14" i="468"/>
  <c r="S13" i="468"/>
  <c r="S12" i="468"/>
  <c r="R12" i="468"/>
  <c r="N9" i="468"/>
  <c r="I9" i="468"/>
  <c r="H9" i="468"/>
  <c r="O8" i="468"/>
  <c r="J8" i="468"/>
  <c r="K8" i="468" s="1"/>
  <c r="O7" i="468"/>
  <c r="K7" i="468"/>
  <c r="J7" i="468"/>
  <c r="O6" i="468"/>
  <c r="J6" i="468"/>
  <c r="K6" i="468" s="1"/>
  <c r="O5" i="468"/>
  <c r="O9" i="468" s="1"/>
  <c r="P9" i="468" s="1"/>
  <c r="K5" i="468"/>
  <c r="J5" i="468"/>
  <c r="J9" i="468" s="1"/>
  <c r="K9" i="468" s="1"/>
  <c r="R61" i="467"/>
  <c r="R59" i="467"/>
  <c r="E42" i="467"/>
  <c r="D42" i="467"/>
  <c r="C42" i="467"/>
  <c r="T41" i="467"/>
  <c r="R41" i="467"/>
  <c r="B41" i="467"/>
  <c r="S41" i="467" s="1"/>
  <c r="T40" i="467"/>
  <c r="R40" i="467"/>
  <c r="B40" i="467"/>
  <c r="S40" i="467" s="1"/>
  <c r="T39" i="467"/>
  <c r="R39" i="467"/>
  <c r="B39" i="467"/>
  <c r="B42" i="467" s="1"/>
  <c r="T36" i="467"/>
  <c r="S36" i="467"/>
  <c r="R36" i="467"/>
  <c r="T35" i="467"/>
  <c r="S35" i="467"/>
  <c r="R35" i="467"/>
  <c r="T34" i="467"/>
  <c r="S34" i="467"/>
  <c r="R34" i="467"/>
  <c r="T33" i="467"/>
  <c r="S33" i="467"/>
  <c r="R33" i="467"/>
  <c r="T32" i="467"/>
  <c r="S32" i="467"/>
  <c r="R32" i="467"/>
  <c r="T31" i="467"/>
  <c r="S31" i="467"/>
  <c r="R31" i="467"/>
  <c r="T30" i="467"/>
  <c r="S30" i="467"/>
  <c r="R30" i="467"/>
  <c r="T29" i="467"/>
  <c r="S29" i="467"/>
  <c r="R29" i="467"/>
  <c r="T28" i="467"/>
  <c r="S28" i="467"/>
  <c r="R28" i="467"/>
  <c r="T27" i="467"/>
  <c r="S27" i="467"/>
  <c r="R27" i="467"/>
  <c r="T26" i="467"/>
  <c r="S26" i="467"/>
  <c r="R26" i="467"/>
  <c r="T25" i="467"/>
  <c r="S25" i="467"/>
  <c r="R25" i="467"/>
  <c r="D20" i="467"/>
  <c r="S19" i="467"/>
  <c r="S18" i="467"/>
  <c r="S17" i="467"/>
  <c r="S16" i="467"/>
  <c r="S15" i="467"/>
  <c r="S14" i="467"/>
  <c r="S13" i="467"/>
  <c r="S12" i="467"/>
  <c r="R12" i="467"/>
  <c r="N9" i="467"/>
  <c r="I9" i="467"/>
  <c r="H9" i="467"/>
  <c r="O8" i="467"/>
  <c r="J8" i="467"/>
  <c r="K8" i="467" s="1"/>
  <c r="O7" i="467"/>
  <c r="K7" i="467"/>
  <c r="J7" i="467"/>
  <c r="O6" i="467"/>
  <c r="J6" i="467"/>
  <c r="K6" i="467" s="1"/>
  <c r="O5" i="467"/>
  <c r="O9" i="467" s="1"/>
  <c r="P9" i="467" s="1"/>
  <c r="K5" i="467"/>
  <c r="J5" i="467"/>
  <c r="J9" i="467" s="1"/>
  <c r="K9" i="467" s="1"/>
  <c r="R61" i="466"/>
  <c r="R59" i="466"/>
  <c r="E42" i="466"/>
  <c r="D42" i="466"/>
  <c r="C42" i="466"/>
  <c r="T41" i="466"/>
  <c r="R41" i="466"/>
  <c r="B41" i="466"/>
  <c r="S41" i="466" s="1"/>
  <c r="T40" i="466"/>
  <c r="R40" i="466"/>
  <c r="B40" i="466"/>
  <c r="S40" i="466" s="1"/>
  <c r="T39" i="466"/>
  <c r="R39" i="466"/>
  <c r="B39" i="466"/>
  <c r="B42" i="466" s="1"/>
  <c r="T36" i="466"/>
  <c r="S36" i="466"/>
  <c r="R36" i="466"/>
  <c r="T35" i="466"/>
  <c r="S35" i="466"/>
  <c r="R35" i="466"/>
  <c r="T34" i="466"/>
  <c r="S34" i="466"/>
  <c r="R34" i="466"/>
  <c r="T33" i="466"/>
  <c r="S33" i="466"/>
  <c r="R33" i="466"/>
  <c r="T32" i="466"/>
  <c r="S32" i="466"/>
  <c r="R32" i="466"/>
  <c r="T31" i="466"/>
  <c r="S31" i="466"/>
  <c r="R31" i="466"/>
  <c r="T30" i="466"/>
  <c r="S30" i="466"/>
  <c r="R30" i="466"/>
  <c r="T29" i="466"/>
  <c r="S29" i="466"/>
  <c r="R29" i="466"/>
  <c r="T28" i="466"/>
  <c r="S28" i="466"/>
  <c r="R28" i="466"/>
  <c r="T27" i="466"/>
  <c r="S27" i="466"/>
  <c r="R27" i="466"/>
  <c r="T26" i="466"/>
  <c r="S26" i="466"/>
  <c r="R26" i="466"/>
  <c r="T25" i="466"/>
  <c r="S25" i="466"/>
  <c r="R25" i="466"/>
  <c r="D20" i="466"/>
  <c r="S19" i="466"/>
  <c r="S18" i="466"/>
  <c r="S17" i="466"/>
  <c r="S16" i="466"/>
  <c r="S15" i="466"/>
  <c r="S14" i="466"/>
  <c r="S13" i="466"/>
  <c r="S12" i="466"/>
  <c r="R12" i="466"/>
  <c r="N9" i="466"/>
  <c r="I9" i="466"/>
  <c r="H9" i="466"/>
  <c r="O8" i="466"/>
  <c r="J8" i="466"/>
  <c r="K8" i="466" s="1"/>
  <c r="O7" i="466"/>
  <c r="K7" i="466"/>
  <c r="J7" i="466"/>
  <c r="O6" i="466"/>
  <c r="J6" i="466"/>
  <c r="K6" i="466" s="1"/>
  <c r="O5" i="466"/>
  <c r="O9" i="466" s="1"/>
  <c r="P9" i="466" s="1"/>
  <c r="K5" i="466"/>
  <c r="J5" i="466"/>
  <c r="J9" i="466" s="1"/>
  <c r="K9" i="466" s="1"/>
  <c r="R61" i="465"/>
  <c r="R59" i="465"/>
  <c r="E42" i="465"/>
  <c r="D42" i="465"/>
  <c r="C42" i="465"/>
  <c r="T41" i="465"/>
  <c r="R41" i="465"/>
  <c r="B41" i="465"/>
  <c r="S41" i="465" s="1"/>
  <c r="T40" i="465"/>
  <c r="R40" i="465"/>
  <c r="B40" i="465"/>
  <c r="S40" i="465" s="1"/>
  <c r="T39" i="465"/>
  <c r="R39" i="465"/>
  <c r="B39" i="465"/>
  <c r="B42" i="465" s="1"/>
  <c r="T36" i="465"/>
  <c r="S36" i="465"/>
  <c r="R36" i="465"/>
  <c r="T35" i="465"/>
  <c r="S35" i="465"/>
  <c r="R35" i="465"/>
  <c r="T34" i="465"/>
  <c r="S34" i="465"/>
  <c r="R34" i="465"/>
  <c r="T33" i="465"/>
  <c r="S33" i="465"/>
  <c r="R33" i="465"/>
  <c r="T32" i="465"/>
  <c r="S32" i="465"/>
  <c r="R32" i="465"/>
  <c r="T31" i="465"/>
  <c r="S31" i="465"/>
  <c r="R31" i="465"/>
  <c r="T30" i="465"/>
  <c r="S30" i="465"/>
  <c r="R30" i="465"/>
  <c r="T29" i="465"/>
  <c r="S29" i="465"/>
  <c r="R29" i="465"/>
  <c r="T28" i="465"/>
  <c r="S28" i="465"/>
  <c r="R28" i="465"/>
  <c r="T27" i="465"/>
  <c r="S27" i="465"/>
  <c r="R27" i="465"/>
  <c r="T26" i="465"/>
  <c r="S26" i="465"/>
  <c r="R26" i="465"/>
  <c r="T25" i="465"/>
  <c r="S25" i="465"/>
  <c r="R25" i="465"/>
  <c r="D20" i="465"/>
  <c r="S19" i="465"/>
  <c r="S18" i="465"/>
  <c r="S17" i="465"/>
  <c r="S16" i="465"/>
  <c r="S15" i="465"/>
  <c r="S14" i="465"/>
  <c r="S13" i="465"/>
  <c r="S12" i="465"/>
  <c r="R12" i="465"/>
  <c r="N9" i="465"/>
  <c r="I9" i="465"/>
  <c r="H9" i="465"/>
  <c r="O8" i="465"/>
  <c r="J8" i="465"/>
  <c r="K8" i="465" s="1"/>
  <c r="O7" i="465"/>
  <c r="K7" i="465"/>
  <c r="J7" i="465"/>
  <c r="O6" i="465"/>
  <c r="J6" i="465"/>
  <c r="K6" i="465" s="1"/>
  <c r="O5" i="465"/>
  <c r="O9" i="465" s="1"/>
  <c r="P9" i="465" s="1"/>
  <c r="K5" i="465"/>
  <c r="J5" i="465"/>
  <c r="J9" i="465" s="1"/>
  <c r="K9" i="465" s="1"/>
  <c r="R61" i="464"/>
  <c r="R59" i="464"/>
  <c r="E42" i="464"/>
  <c r="D42" i="464"/>
  <c r="C42" i="464"/>
  <c r="T41" i="464"/>
  <c r="R41" i="464"/>
  <c r="B41" i="464"/>
  <c r="S41" i="464" s="1"/>
  <c r="T40" i="464"/>
  <c r="R40" i="464"/>
  <c r="B40" i="464"/>
  <c r="S40" i="464" s="1"/>
  <c r="T39" i="464"/>
  <c r="R39" i="464"/>
  <c r="B39" i="464"/>
  <c r="B42" i="464" s="1"/>
  <c r="T36" i="464"/>
  <c r="S36" i="464"/>
  <c r="R36" i="464"/>
  <c r="T35" i="464"/>
  <c r="S35" i="464"/>
  <c r="R35" i="464"/>
  <c r="T34" i="464"/>
  <c r="S34" i="464"/>
  <c r="R34" i="464"/>
  <c r="T33" i="464"/>
  <c r="S33" i="464"/>
  <c r="R33" i="464"/>
  <c r="T32" i="464"/>
  <c r="S32" i="464"/>
  <c r="R32" i="464"/>
  <c r="T31" i="464"/>
  <c r="S31" i="464"/>
  <c r="R31" i="464"/>
  <c r="T30" i="464"/>
  <c r="S30" i="464"/>
  <c r="R30" i="464"/>
  <c r="T29" i="464"/>
  <c r="S29" i="464"/>
  <c r="R29" i="464"/>
  <c r="T28" i="464"/>
  <c r="S28" i="464"/>
  <c r="R28" i="464"/>
  <c r="T27" i="464"/>
  <c r="S27" i="464"/>
  <c r="R27" i="464"/>
  <c r="T26" i="464"/>
  <c r="S26" i="464"/>
  <c r="R26" i="464"/>
  <c r="T25" i="464"/>
  <c r="S25" i="464"/>
  <c r="R25" i="464"/>
  <c r="D20" i="464"/>
  <c r="S19" i="464"/>
  <c r="S18" i="464"/>
  <c r="S17" i="464"/>
  <c r="S16" i="464"/>
  <c r="S15" i="464"/>
  <c r="S14" i="464"/>
  <c r="S13" i="464"/>
  <c r="S12" i="464"/>
  <c r="R12" i="464"/>
  <c r="N9" i="464"/>
  <c r="I9" i="464"/>
  <c r="H9" i="464"/>
  <c r="O8" i="464"/>
  <c r="J8" i="464"/>
  <c r="K8" i="464" s="1"/>
  <c r="O7" i="464"/>
  <c r="K7" i="464"/>
  <c r="J7" i="464"/>
  <c r="O6" i="464"/>
  <c r="J6" i="464"/>
  <c r="K6" i="464" s="1"/>
  <c r="O5" i="464"/>
  <c r="O9" i="464" s="1"/>
  <c r="P9" i="464" s="1"/>
  <c r="K5" i="464"/>
  <c r="J5" i="464"/>
  <c r="J9" i="464" s="1"/>
  <c r="K9" i="464" s="1"/>
  <c r="R61" i="463"/>
  <c r="R59" i="463"/>
  <c r="E42" i="463"/>
  <c r="D42" i="463"/>
  <c r="C42" i="463"/>
  <c r="T41" i="463"/>
  <c r="R41" i="463"/>
  <c r="B41" i="463"/>
  <c r="S41" i="463" s="1"/>
  <c r="T40" i="463"/>
  <c r="R40" i="463"/>
  <c r="B40" i="463"/>
  <c r="S40" i="463" s="1"/>
  <c r="T39" i="463"/>
  <c r="R39" i="463"/>
  <c r="B39" i="463"/>
  <c r="B42" i="463" s="1"/>
  <c r="T36" i="463"/>
  <c r="S36" i="463"/>
  <c r="R36" i="463"/>
  <c r="T35" i="463"/>
  <c r="S35" i="463"/>
  <c r="R35" i="463"/>
  <c r="T34" i="463"/>
  <c r="S34" i="463"/>
  <c r="R34" i="463"/>
  <c r="T33" i="463"/>
  <c r="S33" i="463"/>
  <c r="R33" i="463"/>
  <c r="T32" i="463"/>
  <c r="S32" i="463"/>
  <c r="R32" i="463"/>
  <c r="T31" i="463"/>
  <c r="S31" i="463"/>
  <c r="R31" i="463"/>
  <c r="T30" i="463"/>
  <c r="S30" i="463"/>
  <c r="R30" i="463"/>
  <c r="T29" i="463"/>
  <c r="S29" i="463"/>
  <c r="R29" i="463"/>
  <c r="T28" i="463"/>
  <c r="S28" i="463"/>
  <c r="R28" i="463"/>
  <c r="T27" i="463"/>
  <c r="S27" i="463"/>
  <c r="R27" i="463"/>
  <c r="T26" i="463"/>
  <c r="S26" i="463"/>
  <c r="R26" i="463"/>
  <c r="T25" i="463"/>
  <c r="S25" i="463"/>
  <c r="R25" i="463"/>
  <c r="D20" i="463"/>
  <c r="S19" i="463"/>
  <c r="S18" i="463"/>
  <c r="S17" i="463"/>
  <c r="S16" i="463"/>
  <c r="S15" i="463"/>
  <c r="S14" i="463"/>
  <c r="S13" i="463"/>
  <c r="S12" i="463"/>
  <c r="R12" i="463"/>
  <c r="N9" i="463"/>
  <c r="I9" i="463"/>
  <c r="H9" i="463"/>
  <c r="O8" i="463"/>
  <c r="J8" i="463"/>
  <c r="K8" i="463" s="1"/>
  <c r="O7" i="463"/>
  <c r="K7" i="463"/>
  <c r="J7" i="463"/>
  <c r="O6" i="463"/>
  <c r="J6" i="463"/>
  <c r="K6" i="463" s="1"/>
  <c r="O5" i="463"/>
  <c r="O9" i="463" s="1"/>
  <c r="P9" i="463" s="1"/>
  <c r="K5" i="463"/>
  <c r="J5" i="463"/>
  <c r="J9" i="463" s="1"/>
  <c r="K9" i="463" s="1"/>
  <c r="R61" i="462"/>
  <c r="R59" i="462"/>
  <c r="E42" i="462"/>
  <c r="D42" i="462"/>
  <c r="C42" i="462"/>
  <c r="T41" i="462"/>
  <c r="R41" i="462"/>
  <c r="B41" i="462"/>
  <c r="S41" i="462" s="1"/>
  <c r="T40" i="462"/>
  <c r="R40" i="462"/>
  <c r="B40" i="462"/>
  <c r="S40" i="462" s="1"/>
  <c r="T39" i="462"/>
  <c r="R39" i="462"/>
  <c r="B39" i="462"/>
  <c r="B42" i="462" s="1"/>
  <c r="T36" i="462"/>
  <c r="S36" i="462"/>
  <c r="R36" i="462"/>
  <c r="T35" i="462"/>
  <c r="S35" i="462"/>
  <c r="R35" i="462"/>
  <c r="T34" i="462"/>
  <c r="S34" i="462"/>
  <c r="R34" i="462"/>
  <c r="T33" i="462"/>
  <c r="S33" i="462"/>
  <c r="R33" i="462"/>
  <c r="T32" i="462"/>
  <c r="S32" i="462"/>
  <c r="R32" i="462"/>
  <c r="T31" i="462"/>
  <c r="S31" i="462"/>
  <c r="R31" i="462"/>
  <c r="T30" i="462"/>
  <c r="S30" i="462"/>
  <c r="R30" i="462"/>
  <c r="T29" i="462"/>
  <c r="S29" i="462"/>
  <c r="R29" i="462"/>
  <c r="T28" i="462"/>
  <c r="S28" i="462"/>
  <c r="R28" i="462"/>
  <c r="T27" i="462"/>
  <c r="S27" i="462"/>
  <c r="R27" i="462"/>
  <c r="T26" i="462"/>
  <c r="S26" i="462"/>
  <c r="R26" i="462"/>
  <c r="T25" i="462"/>
  <c r="S25" i="462"/>
  <c r="R25" i="462"/>
  <c r="D20" i="462"/>
  <c r="S19" i="462"/>
  <c r="S18" i="462"/>
  <c r="S17" i="462"/>
  <c r="S16" i="462"/>
  <c r="S15" i="462"/>
  <c r="S14" i="462"/>
  <c r="S13" i="462"/>
  <c r="S12" i="462"/>
  <c r="R12" i="462"/>
  <c r="N9" i="462"/>
  <c r="I9" i="462"/>
  <c r="H9" i="462"/>
  <c r="O8" i="462"/>
  <c r="J8" i="462"/>
  <c r="K8" i="462" s="1"/>
  <c r="O7" i="462"/>
  <c r="K7" i="462"/>
  <c r="J7" i="462"/>
  <c r="O6" i="462"/>
  <c r="J6" i="462"/>
  <c r="K6" i="462" s="1"/>
  <c r="O5" i="462"/>
  <c r="O9" i="462" s="1"/>
  <c r="P9" i="462" s="1"/>
  <c r="K5" i="462"/>
  <c r="J5" i="462"/>
  <c r="J9" i="462" s="1"/>
  <c r="K9" i="462" s="1"/>
  <c r="R61" i="461"/>
  <c r="R59" i="461"/>
  <c r="E42" i="461"/>
  <c r="D42" i="461"/>
  <c r="C42" i="461"/>
  <c r="T41" i="461"/>
  <c r="R41" i="461"/>
  <c r="B41" i="461"/>
  <c r="S41" i="461" s="1"/>
  <c r="T40" i="461"/>
  <c r="R40" i="461"/>
  <c r="B40" i="461"/>
  <c r="S40" i="461" s="1"/>
  <c r="T39" i="461"/>
  <c r="R39" i="461"/>
  <c r="B39" i="461"/>
  <c r="B42" i="461" s="1"/>
  <c r="T36" i="461"/>
  <c r="S36" i="461"/>
  <c r="R36" i="461"/>
  <c r="T35" i="461"/>
  <c r="S35" i="461"/>
  <c r="R35" i="461"/>
  <c r="T34" i="461"/>
  <c r="S34" i="461"/>
  <c r="R34" i="461"/>
  <c r="T33" i="461"/>
  <c r="S33" i="461"/>
  <c r="R33" i="461"/>
  <c r="T32" i="461"/>
  <c r="S32" i="461"/>
  <c r="R32" i="461"/>
  <c r="T31" i="461"/>
  <c r="S31" i="461"/>
  <c r="R31" i="461"/>
  <c r="T30" i="461"/>
  <c r="S30" i="461"/>
  <c r="R30" i="461"/>
  <c r="T29" i="461"/>
  <c r="S29" i="461"/>
  <c r="R29" i="461"/>
  <c r="T28" i="461"/>
  <c r="S28" i="461"/>
  <c r="R28" i="461"/>
  <c r="T27" i="461"/>
  <c r="S27" i="461"/>
  <c r="R27" i="461"/>
  <c r="T26" i="461"/>
  <c r="S26" i="461"/>
  <c r="R26" i="461"/>
  <c r="T25" i="461"/>
  <c r="S25" i="461"/>
  <c r="R25" i="461"/>
  <c r="D20" i="461"/>
  <c r="S19" i="461"/>
  <c r="S18" i="461"/>
  <c r="S17" i="461"/>
  <c r="S16" i="461"/>
  <c r="S15" i="461"/>
  <c r="S14" i="461"/>
  <c r="S13" i="461"/>
  <c r="S12" i="461"/>
  <c r="R12" i="461"/>
  <c r="N9" i="461"/>
  <c r="I9" i="461"/>
  <c r="H9" i="461"/>
  <c r="O8" i="461"/>
  <c r="J8" i="461"/>
  <c r="K8" i="461" s="1"/>
  <c r="O7" i="461"/>
  <c r="K7" i="461"/>
  <c r="J7" i="461"/>
  <c r="O6" i="461"/>
  <c r="J6" i="461"/>
  <c r="K6" i="461" s="1"/>
  <c r="O5" i="461"/>
  <c r="O9" i="461" s="1"/>
  <c r="P9" i="461" s="1"/>
  <c r="K5" i="461"/>
  <c r="J5" i="461"/>
  <c r="J9" i="461" s="1"/>
  <c r="K9" i="461" s="1"/>
  <c r="R61" i="460"/>
  <c r="R59" i="460"/>
  <c r="E42" i="460"/>
  <c r="D42" i="460"/>
  <c r="C42" i="460"/>
  <c r="T41" i="460"/>
  <c r="R41" i="460"/>
  <c r="B41" i="460"/>
  <c r="S41" i="460" s="1"/>
  <c r="T40" i="460"/>
  <c r="R40" i="460"/>
  <c r="B40" i="460"/>
  <c r="S40" i="460" s="1"/>
  <c r="T39" i="460"/>
  <c r="R39" i="460"/>
  <c r="B39" i="460"/>
  <c r="B42" i="460" s="1"/>
  <c r="T36" i="460"/>
  <c r="S36" i="460"/>
  <c r="R36" i="460"/>
  <c r="T35" i="460"/>
  <c r="S35" i="460"/>
  <c r="R35" i="460"/>
  <c r="T34" i="460"/>
  <c r="S34" i="460"/>
  <c r="R34" i="460"/>
  <c r="T33" i="460"/>
  <c r="S33" i="460"/>
  <c r="R33" i="460"/>
  <c r="T32" i="460"/>
  <c r="S32" i="460"/>
  <c r="R32" i="460"/>
  <c r="T31" i="460"/>
  <c r="S31" i="460"/>
  <c r="R31" i="460"/>
  <c r="T30" i="460"/>
  <c r="S30" i="460"/>
  <c r="R30" i="460"/>
  <c r="T29" i="460"/>
  <c r="S29" i="460"/>
  <c r="R29" i="460"/>
  <c r="T28" i="460"/>
  <c r="S28" i="460"/>
  <c r="R28" i="460"/>
  <c r="T27" i="460"/>
  <c r="S27" i="460"/>
  <c r="R27" i="460"/>
  <c r="T26" i="460"/>
  <c r="S26" i="460"/>
  <c r="R26" i="460"/>
  <c r="T25" i="460"/>
  <c r="S25" i="460"/>
  <c r="R25" i="460"/>
  <c r="D20" i="460"/>
  <c r="S19" i="460"/>
  <c r="S18" i="460"/>
  <c r="S17" i="460"/>
  <c r="S16" i="460"/>
  <c r="S15" i="460"/>
  <c r="S14" i="460"/>
  <c r="S13" i="460"/>
  <c r="S12" i="460"/>
  <c r="R12" i="460"/>
  <c r="N9" i="460"/>
  <c r="I9" i="460"/>
  <c r="H9" i="460"/>
  <c r="O8" i="460"/>
  <c r="J8" i="460"/>
  <c r="K8" i="460" s="1"/>
  <c r="O7" i="460"/>
  <c r="K7" i="460"/>
  <c r="J7" i="460"/>
  <c r="O6" i="460"/>
  <c r="J6" i="460"/>
  <c r="K6" i="460" s="1"/>
  <c r="O5" i="460"/>
  <c r="O9" i="460" s="1"/>
  <c r="P9" i="460" s="1"/>
  <c r="K5" i="460"/>
  <c r="J5" i="460"/>
  <c r="J9" i="460" s="1"/>
  <c r="K9" i="460" s="1"/>
  <c r="R61" i="459"/>
  <c r="R59" i="459"/>
  <c r="E42" i="459"/>
  <c r="D42" i="459"/>
  <c r="C42" i="459"/>
  <c r="T41" i="459"/>
  <c r="R41" i="459"/>
  <c r="B41" i="459"/>
  <c r="S41" i="459" s="1"/>
  <c r="T40" i="459"/>
  <c r="R40" i="459"/>
  <c r="B40" i="459"/>
  <c r="S40" i="459" s="1"/>
  <c r="T39" i="459"/>
  <c r="R39" i="459"/>
  <c r="B39" i="459"/>
  <c r="B42" i="459" s="1"/>
  <c r="T36" i="459"/>
  <c r="S36" i="459"/>
  <c r="R36" i="459"/>
  <c r="T35" i="459"/>
  <c r="S35" i="459"/>
  <c r="R35" i="459"/>
  <c r="T34" i="459"/>
  <c r="S34" i="459"/>
  <c r="R34" i="459"/>
  <c r="T33" i="459"/>
  <c r="S33" i="459"/>
  <c r="R33" i="459"/>
  <c r="T32" i="459"/>
  <c r="S32" i="459"/>
  <c r="R32" i="459"/>
  <c r="T31" i="459"/>
  <c r="S31" i="459"/>
  <c r="R31" i="459"/>
  <c r="T30" i="459"/>
  <c r="S30" i="459"/>
  <c r="R30" i="459"/>
  <c r="T29" i="459"/>
  <c r="S29" i="459"/>
  <c r="R29" i="459"/>
  <c r="T28" i="459"/>
  <c r="S28" i="459"/>
  <c r="R28" i="459"/>
  <c r="T27" i="459"/>
  <c r="S27" i="459"/>
  <c r="R27" i="459"/>
  <c r="T26" i="459"/>
  <c r="S26" i="459"/>
  <c r="R26" i="459"/>
  <c r="T25" i="459"/>
  <c r="S25" i="459"/>
  <c r="R25" i="459"/>
  <c r="D20" i="459"/>
  <c r="S19" i="459"/>
  <c r="S18" i="459"/>
  <c r="S17" i="459"/>
  <c r="S16" i="459"/>
  <c r="S15" i="459"/>
  <c r="S14" i="459"/>
  <c r="S13" i="459"/>
  <c r="S12" i="459"/>
  <c r="R12" i="459"/>
  <c r="N9" i="459"/>
  <c r="I9" i="459"/>
  <c r="H9" i="459"/>
  <c r="O8" i="459"/>
  <c r="J8" i="459"/>
  <c r="K8" i="459" s="1"/>
  <c r="O7" i="459"/>
  <c r="K7" i="459"/>
  <c r="J7" i="459"/>
  <c r="O6" i="459"/>
  <c r="J6" i="459"/>
  <c r="K6" i="459" s="1"/>
  <c r="O5" i="459"/>
  <c r="O9" i="459" s="1"/>
  <c r="P9" i="459" s="1"/>
  <c r="K5" i="459"/>
  <c r="J5" i="459"/>
  <c r="J9" i="459" s="1"/>
  <c r="K9" i="459" s="1"/>
  <c r="R61" i="458"/>
  <c r="R59" i="458"/>
  <c r="E42" i="458"/>
  <c r="D42" i="458"/>
  <c r="C42" i="458"/>
  <c r="T41" i="458"/>
  <c r="R41" i="458"/>
  <c r="B41" i="458"/>
  <c r="S41" i="458" s="1"/>
  <c r="T40" i="458"/>
  <c r="R40" i="458"/>
  <c r="B40" i="458"/>
  <c r="S40" i="458" s="1"/>
  <c r="T39" i="458"/>
  <c r="R39" i="458"/>
  <c r="B39" i="458"/>
  <c r="B42" i="458" s="1"/>
  <c r="T36" i="458"/>
  <c r="S36" i="458"/>
  <c r="R36" i="458"/>
  <c r="T35" i="458"/>
  <c r="S35" i="458"/>
  <c r="R35" i="458"/>
  <c r="T34" i="458"/>
  <c r="S34" i="458"/>
  <c r="R34" i="458"/>
  <c r="T33" i="458"/>
  <c r="S33" i="458"/>
  <c r="R33" i="458"/>
  <c r="T32" i="458"/>
  <c r="S32" i="458"/>
  <c r="R32" i="458"/>
  <c r="T31" i="458"/>
  <c r="S31" i="458"/>
  <c r="R31" i="458"/>
  <c r="T30" i="458"/>
  <c r="S30" i="458"/>
  <c r="R30" i="458"/>
  <c r="T29" i="458"/>
  <c r="S29" i="458"/>
  <c r="R29" i="458"/>
  <c r="T28" i="458"/>
  <c r="S28" i="458"/>
  <c r="R28" i="458"/>
  <c r="T27" i="458"/>
  <c r="S27" i="458"/>
  <c r="R27" i="458"/>
  <c r="T26" i="458"/>
  <c r="S26" i="458"/>
  <c r="R26" i="458"/>
  <c r="T25" i="458"/>
  <c r="S25" i="458"/>
  <c r="R25" i="458"/>
  <c r="D20" i="458"/>
  <c r="S19" i="458"/>
  <c r="S18" i="458"/>
  <c r="S17" i="458"/>
  <c r="S16" i="458"/>
  <c r="S15" i="458"/>
  <c r="S14" i="458"/>
  <c r="S13" i="458"/>
  <c r="S12" i="458"/>
  <c r="R12" i="458"/>
  <c r="N9" i="458"/>
  <c r="I9" i="458"/>
  <c r="H9" i="458"/>
  <c r="O8" i="458"/>
  <c r="J8" i="458"/>
  <c r="K8" i="458" s="1"/>
  <c r="O7" i="458"/>
  <c r="K7" i="458"/>
  <c r="J7" i="458"/>
  <c r="O6" i="458"/>
  <c r="J6" i="458"/>
  <c r="K6" i="458" s="1"/>
  <c r="O5" i="458"/>
  <c r="O9" i="458" s="1"/>
  <c r="P9" i="458" s="1"/>
  <c r="K5" i="458"/>
  <c r="J5" i="458"/>
  <c r="J9" i="458" s="1"/>
  <c r="K9" i="458" s="1"/>
  <c r="R61" i="457"/>
  <c r="R59" i="457"/>
  <c r="E42" i="457"/>
  <c r="D42" i="457"/>
  <c r="C42" i="457"/>
  <c r="T41" i="457"/>
  <c r="R41" i="457"/>
  <c r="B41" i="457"/>
  <c r="S41" i="457" s="1"/>
  <c r="T40" i="457"/>
  <c r="R40" i="457"/>
  <c r="B40" i="457"/>
  <c r="S40" i="457" s="1"/>
  <c r="T39" i="457"/>
  <c r="R39" i="457"/>
  <c r="B39" i="457"/>
  <c r="B42" i="457" s="1"/>
  <c r="T36" i="457"/>
  <c r="S36" i="457"/>
  <c r="R36" i="457"/>
  <c r="T35" i="457"/>
  <c r="S35" i="457"/>
  <c r="R35" i="457"/>
  <c r="T34" i="457"/>
  <c r="S34" i="457"/>
  <c r="R34" i="457"/>
  <c r="T33" i="457"/>
  <c r="S33" i="457"/>
  <c r="R33" i="457"/>
  <c r="T32" i="457"/>
  <c r="S32" i="457"/>
  <c r="R32" i="457"/>
  <c r="T31" i="457"/>
  <c r="S31" i="457"/>
  <c r="R31" i="457"/>
  <c r="T30" i="457"/>
  <c r="S30" i="457"/>
  <c r="R30" i="457"/>
  <c r="T29" i="457"/>
  <c r="S29" i="457"/>
  <c r="R29" i="457"/>
  <c r="T28" i="457"/>
  <c r="S28" i="457"/>
  <c r="R28" i="457"/>
  <c r="T27" i="457"/>
  <c r="S27" i="457"/>
  <c r="R27" i="457"/>
  <c r="T26" i="457"/>
  <c r="S26" i="457"/>
  <c r="R26" i="457"/>
  <c r="T25" i="457"/>
  <c r="S25" i="457"/>
  <c r="R25" i="457"/>
  <c r="D20" i="457"/>
  <c r="S19" i="457"/>
  <c r="S18" i="457"/>
  <c r="S17" i="457"/>
  <c r="S16" i="457"/>
  <c r="S15" i="457"/>
  <c r="S14" i="457"/>
  <c r="S13" i="457"/>
  <c r="S12" i="457"/>
  <c r="R12" i="457"/>
  <c r="N9" i="457"/>
  <c r="I9" i="457"/>
  <c r="H9" i="457"/>
  <c r="O8" i="457"/>
  <c r="J8" i="457"/>
  <c r="K8" i="457" s="1"/>
  <c r="O7" i="457"/>
  <c r="K7" i="457"/>
  <c r="J7" i="457"/>
  <c r="O6" i="457"/>
  <c r="J6" i="457"/>
  <c r="K6" i="457" s="1"/>
  <c r="O5" i="457"/>
  <c r="O9" i="457" s="1"/>
  <c r="P9" i="457" s="1"/>
  <c r="K5" i="457"/>
  <c r="J5" i="457"/>
  <c r="J9" i="457" s="1"/>
  <c r="K9" i="457" s="1"/>
  <c r="R61" i="456"/>
  <c r="R59" i="456"/>
  <c r="E42" i="456"/>
  <c r="D42" i="456"/>
  <c r="C42" i="456"/>
  <c r="T41" i="456"/>
  <c r="R41" i="456"/>
  <c r="B41" i="456"/>
  <c r="S41" i="456" s="1"/>
  <c r="T40" i="456"/>
  <c r="R40" i="456"/>
  <c r="B40" i="456"/>
  <c r="S40" i="456" s="1"/>
  <c r="T39" i="456"/>
  <c r="R39" i="456"/>
  <c r="B39" i="456"/>
  <c r="B42" i="456" s="1"/>
  <c r="T36" i="456"/>
  <c r="S36" i="456"/>
  <c r="R36" i="456"/>
  <c r="T35" i="456"/>
  <c r="S35" i="456"/>
  <c r="R35" i="456"/>
  <c r="T34" i="456"/>
  <c r="S34" i="456"/>
  <c r="R34" i="456"/>
  <c r="T33" i="456"/>
  <c r="S33" i="456"/>
  <c r="R33" i="456"/>
  <c r="T32" i="456"/>
  <c r="S32" i="456"/>
  <c r="R32" i="456"/>
  <c r="T31" i="456"/>
  <c r="S31" i="456"/>
  <c r="R31" i="456"/>
  <c r="T30" i="456"/>
  <c r="S30" i="456"/>
  <c r="R30" i="456"/>
  <c r="T29" i="456"/>
  <c r="S29" i="456"/>
  <c r="R29" i="456"/>
  <c r="T28" i="456"/>
  <c r="S28" i="456"/>
  <c r="R28" i="456"/>
  <c r="T27" i="456"/>
  <c r="S27" i="456"/>
  <c r="R27" i="456"/>
  <c r="T26" i="456"/>
  <c r="S26" i="456"/>
  <c r="R26" i="456"/>
  <c r="T25" i="456"/>
  <c r="S25" i="456"/>
  <c r="R25" i="456"/>
  <c r="D20" i="456"/>
  <c r="S19" i="456"/>
  <c r="S18" i="456"/>
  <c r="S17" i="456"/>
  <c r="S16" i="456"/>
  <c r="S15" i="456"/>
  <c r="S14" i="456"/>
  <c r="S13" i="456"/>
  <c r="S12" i="456"/>
  <c r="R12" i="456"/>
  <c r="N9" i="456"/>
  <c r="I9" i="456"/>
  <c r="H9" i="456"/>
  <c r="O8" i="456"/>
  <c r="J8" i="456"/>
  <c r="K8" i="456" s="1"/>
  <c r="O7" i="456"/>
  <c r="K7" i="456"/>
  <c r="J7" i="456"/>
  <c r="O6" i="456"/>
  <c r="J6" i="456"/>
  <c r="K6" i="456" s="1"/>
  <c r="O5" i="456"/>
  <c r="O9" i="456" s="1"/>
  <c r="P9" i="456" s="1"/>
  <c r="K5" i="456"/>
  <c r="J5" i="456"/>
  <c r="J9" i="456" s="1"/>
  <c r="K9" i="456" s="1"/>
  <c r="R61" i="455"/>
  <c r="R59" i="455"/>
  <c r="E42" i="455"/>
  <c r="D42" i="455"/>
  <c r="C42" i="455"/>
  <c r="T41" i="455"/>
  <c r="R41" i="455"/>
  <c r="B41" i="455"/>
  <c r="S41" i="455" s="1"/>
  <c r="T40" i="455"/>
  <c r="R40" i="455"/>
  <c r="B40" i="455"/>
  <c r="S40" i="455" s="1"/>
  <c r="T39" i="455"/>
  <c r="R39" i="455"/>
  <c r="B39" i="455"/>
  <c r="B42" i="455" s="1"/>
  <c r="T36" i="455"/>
  <c r="S36" i="455"/>
  <c r="R36" i="455"/>
  <c r="T35" i="455"/>
  <c r="S35" i="455"/>
  <c r="R35" i="455"/>
  <c r="T34" i="455"/>
  <c r="S34" i="455"/>
  <c r="R34" i="455"/>
  <c r="T33" i="455"/>
  <c r="S33" i="455"/>
  <c r="R33" i="455"/>
  <c r="T32" i="455"/>
  <c r="S32" i="455"/>
  <c r="R32" i="455"/>
  <c r="T31" i="455"/>
  <c r="S31" i="455"/>
  <c r="R31" i="455"/>
  <c r="T30" i="455"/>
  <c r="S30" i="455"/>
  <c r="R30" i="455"/>
  <c r="T29" i="455"/>
  <c r="S29" i="455"/>
  <c r="R29" i="455"/>
  <c r="T28" i="455"/>
  <c r="S28" i="455"/>
  <c r="R28" i="455"/>
  <c r="T27" i="455"/>
  <c r="S27" i="455"/>
  <c r="R27" i="455"/>
  <c r="T26" i="455"/>
  <c r="S26" i="455"/>
  <c r="R26" i="455"/>
  <c r="T25" i="455"/>
  <c r="S25" i="455"/>
  <c r="R25" i="455"/>
  <c r="D20" i="455"/>
  <c r="S19" i="455"/>
  <c r="S18" i="455"/>
  <c r="S17" i="455"/>
  <c r="S16" i="455"/>
  <c r="S15" i="455"/>
  <c r="S14" i="455"/>
  <c r="S13" i="455"/>
  <c r="S12" i="455"/>
  <c r="R12" i="455"/>
  <c r="N9" i="455"/>
  <c r="I9" i="455"/>
  <c r="H9" i="455"/>
  <c r="O8" i="455"/>
  <c r="J8" i="455"/>
  <c r="K8" i="455" s="1"/>
  <c r="O7" i="455"/>
  <c r="K7" i="455"/>
  <c r="J7" i="455"/>
  <c r="O6" i="455"/>
  <c r="J6" i="455"/>
  <c r="K6" i="455" s="1"/>
  <c r="O5" i="455"/>
  <c r="O9" i="455" s="1"/>
  <c r="P9" i="455" s="1"/>
  <c r="K5" i="455"/>
  <c r="J5" i="455"/>
  <c r="J9" i="455" s="1"/>
  <c r="K9" i="455" s="1"/>
  <c r="R61" i="454"/>
  <c r="R59" i="454"/>
  <c r="E42" i="454"/>
  <c r="D42" i="454"/>
  <c r="C42" i="454"/>
  <c r="T41" i="454"/>
  <c r="R41" i="454"/>
  <c r="B41" i="454"/>
  <c r="S41" i="454" s="1"/>
  <c r="T40" i="454"/>
  <c r="R40" i="454"/>
  <c r="B40" i="454"/>
  <c r="S40" i="454" s="1"/>
  <c r="T39" i="454"/>
  <c r="R39" i="454"/>
  <c r="B39" i="454"/>
  <c r="B42" i="454" s="1"/>
  <c r="T36" i="454"/>
  <c r="S36" i="454"/>
  <c r="R36" i="454"/>
  <c r="T35" i="454"/>
  <c r="S35" i="454"/>
  <c r="R35" i="454"/>
  <c r="T34" i="454"/>
  <c r="S34" i="454"/>
  <c r="R34" i="454"/>
  <c r="T33" i="454"/>
  <c r="S33" i="454"/>
  <c r="R33" i="454"/>
  <c r="T32" i="454"/>
  <c r="S32" i="454"/>
  <c r="R32" i="454"/>
  <c r="T31" i="454"/>
  <c r="S31" i="454"/>
  <c r="R31" i="454"/>
  <c r="T30" i="454"/>
  <c r="S30" i="454"/>
  <c r="R30" i="454"/>
  <c r="T29" i="454"/>
  <c r="S29" i="454"/>
  <c r="R29" i="454"/>
  <c r="T28" i="454"/>
  <c r="S28" i="454"/>
  <c r="R28" i="454"/>
  <c r="T27" i="454"/>
  <c r="S27" i="454"/>
  <c r="R27" i="454"/>
  <c r="T26" i="454"/>
  <c r="S26" i="454"/>
  <c r="R26" i="454"/>
  <c r="T25" i="454"/>
  <c r="S25" i="454"/>
  <c r="R25" i="454"/>
  <c r="D20" i="454"/>
  <c r="S19" i="454"/>
  <c r="S18" i="454"/>
  <c r="S17" i="454"/>
  <c r="S16" i="454"/>
  <c r="S15" i="454"/>
  <c r="S14" i="454"/>
  <c r="S13" i="454"/>
  <c r="S12" i="454"/>
  <c r="R12" i="454"/>
  <c r="N9" i="454"/>
  <c r="I9" i="454"/>
  <c r="H9" i="454"/>
  <c r="O8" i="454"/>
  <c r="J8" i="454"/>
  <c r="K8" i="454" s="1"/>
  <c r="O7" i="454"/>
  <c r="K7" i="454"/>
  <c r="J7" i="454"/>
  <c r="O6" i="454"/>
  <c r="J6" i="454"/>
  <c r="K6" i="454" s="1"/>
  <c r="O5" i="454"/>
  <c r="O9" i="454" s="1"/>
  <c r="P9" i="454" s="1"/>
  <c r="K5" i="454"/>
  <c r="J5" i="454"/>
  <c r="J9" i="454" s="1"/>
  <c r="K9" i="454" s="1"/>
  <c r="R61" i="453"/>
  <c r="R59" i="453"/>
  <c r="E42" i="453"/>
  <c r="D42" i="453"/>
  <c r="C42" i="453"/>
  <c r="T41" i="453"/>
  <c r="R41" i="453"/>
  <c r="B41" i="453"/>
  <c r="S41" i="453" s="1"/>
  <c r="T40" i="453"/>
  <c r="R40" i="453"/>
  <c r="B40" i="453"/>
  <c r="S40" i="453" s="1"/>
  <c r="T39" i="453"/>
  <c r="R39" i="453"/>
  <c r="B39" i="453"/>
  <c r="B42" i="453" s="1"/>
  <c r="T36" i="453"/>
  <c r="S36" i="453"/>
  <c r="R36" i="453"/>
  <c r="T35" i="453"/>
  <c r="S35" i="453"/>
  <c r="R35" i="453"/>
  <c r="T34" i="453"/>
  <c r="S34" i="453"/>
  <c r="R34" i="453"/>
  <c r="T33" i="453"/>
  <c r="S33" i="453"/>
  <c r="R33" i="453"/>
  <c r="T32" i="453"/>
  <c r="S32" i="453"/>
  <c r="R32" i="453"/>
  <c r="T31" i="453"/>
  <c r="S31" i="453"/>
  <c r="R31" i="453"/>
  <c r="T30" i="453"/>
  <c r="S30" i="453"/>
  <c r="R30" i="453"/>
  <c r="T29" i="453"/>
  <c r="S29" i="453"/>
  <c r="R29" i="453"/>
  <c r="T28" i="453"/>
  <c r="S28" i="453"/>
  <c r="R28" i="453"/>
  <c r="T27" i="453"/>
  <c r="S27" i="453"/>
  <c r="R27" i="453"/>
  <c r="T26" i="453"/>
  <c r="S26" i="453"/>
  <c r="R26" i="453"/>
  <c r="T25" i="453"/>
  <c r="S25" i="453"/>
  <c r="R25" i="453"/>
  <c r="D20" i="453"/>
  <c r="S19" i="453"/>
  <c r="S18" i="453"/>
  <c r="S17" i="453"/>
  <c r="S16" i="453"/>
  <c r="S15" i="453"/>
  <c r="S14" i="453"/>
  <c r="S13" i="453"/>
  <c r="S12" i="453"/>
  <c r="R12" i="453"/>
  <c r="N9" i="453"/>
  <c r="I9" i="453"/>
  <c r="H9" i="453"/>
  <c r="O8" i="453"/>
  <c r="J8" i="453"/>
  <c r="K8" i="453" s="1"/>
  <c r="O7" i="453"/>
  <c r="K7" i="453"/>
  <c r="J7" i="453"/>
  <c r="O6" i="453"/>
  <c r="J6" i="453"/>
  <c r="K6" i="453" s="1"/>
  <c r="O5" i="453"/>
  <c r="O9" i="453" s="1"/>
  <c r="P9" i="453" s="1"/>
  <c r="K5" i="453"/>
  <c r="J5" i="453"/>
  <c r="J9" i="453" s="1"/>
  <c r="K9" i="453" s="1"/>
  <c r="R61" i="452"/>
  <c r="R59" i="452"/>
  <c r="E42" i="452"/>
  <c r="D42" i="452"/>
  <c r="C42" i="452"/>
  <c r="R41" i="452"/>
  <c r="B41" i="452"/>
  <c r="S41" i="452" s="1"/>
  <c r="R40" i="452"/>
  <c r="B40" i="452"/>
  <c r="S40" i="452" s="1"/>
  <c r="R39" i="452"/>
  <c r="B39" i="452"/>
  <c r="B42" i="452" s="1"/>
  <c r="T36" i="452"/>
  <c r="S36" i="452"/>
  <c r="R36" i="452"/>
  <c r="T35" i="452"/>
  <c r="S35" i="452"/>
  <c r="R35" i="452"/>
  <c r="T34" i="452"/>
  <c r="S34" i="452"/>
  <c r="R34" i="452"/>
  <c r="T33" i="452"/>
  <c r="S33" i="452"/>
  <c r="R33" i="452"/>
  <c r="T32" i="452"/>
  <c r="S32" i="452"/>
  <c r="R32" i="452"/>
  <c r="T31" i="452"/>
  <c r="S31" i="452"/>
  <c r="R31" i="452"/>
  <c r="T30" i="452"/>
  <c r="S30" i="452"/>
  <c r="R30" i="452"/>
  <c r="T29" i="452"/>
  <c r="S29" i="452"/>
  <c r="R29" i="452"/>
  <c r="T28" i="452"/>
  <c r="S28" i="452"/>
  <c r="R28" i="452"/>
  <c r="T27" i="452"/>
  <c r="S27" i="452"/>
  <c r="R27" i="452"/>
  <c r="T26" i="452"/>
  <c r="S26" i="452"/>
  <c r="R26" i="452"/>
  <c r="T25" i="452"/>
  <c r="S25" i="452"/>
  <c r="R25" i="452"/>
  <c r="D20" i="452"/>
  <c r="S19" i="452"/>
  <c r="S18" i="452"/>
  <c r="S17" i="452"/>
  <c r="S16" i="452"/>
  <c r="S15" i="452"/>
  <c r="S14" i="452"/>
  <c r="S13" i="452"/>
  <c r="S12" i="452"/>
  <c r="R12" i="452"/>
  <c r="N9" i="452"/>
  <c r="I9" i="452"/>
  <c r="H9" i="452"/>
  <c r="O8" i="452"/>
  <c r="K8" i="452"/>
  <c r="J8" i="452"/>
  <c r="O7" i="452"/>
  <c r="J7" i="452"/>
  <c r="K7" i="452" s="1"/>
  <c r="O6" i="452"/>
  <c r="K6" i="452"/>
  <c r="J6" i="452"/>
  <c r="O5" i="452"/>
  <c r="O9" i="452" s="1"/>
  <c r="P9" i="452" s="1"/>
  <c r="J5" i="452"/>
  <c r="J9" i="452" s="1"/>
  <c r="K9" i="452" s="1"/>
  <c r="R61" i="451"/>
  <c r="R59" i="451"/>
  <c r="E42" i="451"/>
  <c r="D42" i="451"/>
  <c r="C42" i="451"/>
  <c r="T41" i="451"/>
  <c r="R41" i="451"/>
  <c r="B41" i="451"/>
  <c r="S41" i="451" s="1"/>
  <c r="T40" i="451"/>
  <c r="R40" i="451"/>
  <c r="B40" i="451"/>
  <c r="S40" i="451" s="1"/>
  <c r="T39" i="451"/>
  <c r="R39" i="451"/>
  <c r="B39" i="451"/>
  <c r="B42" i="451" s="1"/>
  <c r="T36" i="451"/>
  <c r="S36" i="451"/>
  <c r="R36" i="451"/>
  <c r="T35" i="451"/>
  <c r="S35" i="451"/>
  <c r="R35" i="451"/>
  <c r="T34" i="451"/>
  <c r="S34" i="451"/>
  <c r="R34" i="451"/>
  <c r="T33" i="451"/>
  <c r="S33" i="451"/>
  <c r="R33" i="451"/>
  <c r="T32" i="451"/>
  <c r="S32" i="451"/>
  <c r="R32" i="451"/>
  <c r="T31" i="451"/>
  <c r="S31" i="451"/>
  <c r="R31" i="451"/>
  <c r="T30" i="451"/>
  <c r="S30" i="451"/>
  <c r="R30" i="451"/>
  <c r="T29" i="451"/>
  <c r="S29" i="451"/>
  <c r="R29" i="451"/>
  <c r="T28" i="451"/>
  <c r="S28" i="451"/>
  <c r="R28" i="451"/>
  <c r="T27" i="451"/>
  <c r="S27" i="451"/>
  <c r="R27" i="451"/>
  <c r="T26" i="451"/>
  <c r="S26" i="451"/>
  <c r="R26" i="451"/>
  <c r="T25" i="451"/>
  <c r="S25" i="451"/>
  <c r="R25" i="451"/>
  <c r="D20" i="451"/>
  <c r="S19" i="451"/>
  <c r="S18" i="451"/>
  <c r="S17" i="451"/>
  <c r="S16" i="451"/>
  <c r="S15" i="451"/>
  <c r="S14" i="451"/>
  <c r="S13" i="451"/>
  <c r="S12" i="451"/>
  <c r="R12" i="451"/>
  <c r="N9" i="451"/>
  <c r="I9" i="451"/>
  <c r="H9" i="451"/>
  <c r="O8" i="451"/>
  <c r="J8" i="451"/>
  <c r="K8" i="451" s="1"/>
  <c r="O7" i="451"/>
  <c r="K7" i="451"/>
  <c r="J7" i="451"/>
  <c r="O6" i="451"/>
  <c r="J6" i="451"/>
  <c r="K6" i="451" s="1"/>
  <c r="O5" i="451"/>
  <c r="O9" i="451" s="1"/>
  <c r="P9" i="451" s="1"/>
  <c r="K5" i="451"/>
  <c r="J5" i="451"/>
  <c r="J9" i="451" s="1"/>
  <c r="K9" i="451" s="1"/>
  <c r="R61" i="450"/>
  <c r="R59" i="450"/>
  <c r="E42" i="450"/>
  <c r="D42" i="450"/>
  <c r="C42" i="450"/>
  <c r="T41" i="450"/>
  <c r="R41" i="450"/>
  <c r="B41" i="450"/>
  <c r="S41" i="450" s="1"/>
  <c r="T40" i="450"/>
  <c r="R40" i="450"/>
  <c r="B40" i="450"/>
  <c r="S40" i="450" s="1"/>
  <c r="T39" i="450"/>
  <c r="R39" i="450"/>
  <c r="B39" i="450"/>
  <c r="B42" i="450" s="1"/>
  <c r="T36" i="450"/>
  <c r="S36" i="450"/>
  <c r="R36" i="450"/>
  <c r="T35" i="450"/>
  <c r="S35" i="450"/>
  <c r="R35" i="450"/>
  <c r="T34" i="450"/>
  <c r="S34" i="450"/>
  <c r="R34" i="450"/>
  <c r="T33" i="450"/>
  <c r="S33" i="450"/>
  <c r="R33" i="450"/>
  <c r="T32" i="450"/>
  <c r="S32" i="450"/>
  <c r="R32" i="450"/>
  <c r="T31" i="450"/>
  <c r="S31" i="450"/>
  <c r="R31" i="450"/>
  <c r="T30" i="450"/>
  <c r="S30" i="450"/>
  <c r="R30" i="450"/>
  <c r="T29" i="450"/>
  <c r="S29" i="450"/>
  <c r="R29" i="450"/>
  <c r="T28" i="450"/>
  <c r="S28" i="450"/>
  <c r="R28" i="450"/>
  <c r="T27" i="450"/>
  <c r="S27" i="450"/>
  <c r="R27" i="450"/>
  <c r="T26" i="450"/>
  <c r="S26" i="450"/>
  <c r="R26" i="450"/>
  <c r="T25" i="450"/>
  <c r="S25" i="450"/>
  <c r="R25" i="450"/>
  <c r="D20" i="450"/>
  <c r="S19" i="450"/>
  <c r="S18" i="450"/>
  <c r="S17" i="450"/>
  <c r="S16" i="450"/>
  <c r="S15" i="450"/>
  <c r="S14" i="450"/>
  <c r="S13" i="450"/>
  <c r="S12" i="450"/>
  <c r="R12" i="450"/>
  <c r="N9" i="450"/>
  <c r="I9" i="450"/>
  <c r="H9" i="450"/>
  <c r="O8" i="450"/>
  <c r="J8" i="450"/>
  <c r="K8" i="450" s="1"/>
  <c r="O7" i="450"/>
  <c r="K7" i="450"/>
  <c r="J7" i="450"/>
  <c r="O6" i="450"/>
  <c r="J6" i="450"/>
  <c r="K6" i="450" s="1"/>
  <c r="O5" i="450"/>
  <c r="O9" i="450" s="1"/>
  <c r="P9" i="450" s="1"/>
  <c r="K5" i="450"/>
  <c r="J5" i="450"/>
  <c r="J9" i="450" s="1"/>
  <c r="K9" i="450" s="1"/>
  <c r="R61" i="449"/>
  <c r="R59" i="449"/>
  <c r="E42" i="449"/>
  <c r="D42" i="449"/>
  <c r="C42" i="449"/>
  <c r="T41" i="449"/>
  <c r="R41" i="449"/>
  <c r="B41" i="449"/>
  <c r="S41" i="449" s="1"/>
  <c r="T40" i="449"/>
  <c r="R40" i="449"/>
  <c r="B40" i="449"/>
  <c r="S40" i="449" s="1"/>
  <c r="T39" i="449"/>
  <c r="R39" i="449"/>
  <c r="B39" i="449"/>
  <c r="B42" i="449" s="1"/>
  <c r="T36" i="449"/>
  <c r="S36" i="449"/>
  <c r="R36" i="449"/>
  <c r="T35" i="449"/>
  <c r="S35" i="449"/>
  <c r="R35" i="449"/>
  <c r="T34" i="449"/>
  <c r="S34" i="449"/>
  <c r="R34" i="449"/>
  <c r="T33" i="449"/>
  <c r="S33" i="449"/>
  <c r="R33" i="449"/>
  <c r="T32" i="449"/>
  <c r="S32" i="449"/>
  <c r="R32" i="449"/>
  <c r="T31" i="449"/>
  <c r="S31" i="449"/>
  <c r="R31" i="449"/>
  <c r="T30" i="449"/>
  <c r="S30" i="449"/>
  <c r="R30" i="449"/>
  <c r="T29" i="449"/>
  <c r="S29" i="449"/>
  <c r="R29" i="449"/>
  <c r="T28" i="449"/>
  <c r="S28" i="449"/>
  <c r="R28" i="449"/>
  <c r="T27" i="449"/>
  <c r="S27" i="449"/>
  <c r="R27" i="449"/>
  <c r="T26" i="449"/>
  <c r="S26" i="449"/>
  <c r="R26" i="449"/>
  <c r="T25" i="449"/>
  <c r="S25" i="449"/>
  <c r="R25" i="449"/>
  <c r="D20" i="449"/>
  <c r="S19" i="449"/>
  <c r="S18" i="449"/>
  <c r="S17" i="449"/>
  <c r="S16" i="449"/>
  <c r="S15" i="449"/>
  <c r="S14" i="449"/>
  <c r="S13" i="449"/>
  <c r="S12" i="449"/>
  <c r="R12" i="449"/>
  <c r="N9" i="449"/>
  <c r="I9" i="449"/>
  <c r="H9" i="449"/>
  <c r="O8" i="449"/>
  <c r="J8" i="449"/>
  <c r="K8" i="449" s="1"/>
  <c r="O7" i="449"/>
  <c r="K7" i="449"/>
  <c r="J7" i="449"/>
  <c r="O6" i="449"/>
  <c r="J6" i="449"/>
  <c r="K6" i="449" s="1"/>
  <c r="O5" i="449"/>
  <c r="O9" i="449" s="1"/>
  <c r="P9" i="449" s="1"/>
  <c r="K5" i="449"/>
  <c r="J5" i="449"/>
  <c r="J9" i="449" s="1"/>
  <c r="K9" i="449" s="1"/>
  <c r="R61" i="448"/>
  <c r="R59" i="448"/>
  <c r="E42" i="448"/>
  <c r="D42" i="448"/>
  <c r="C42" i="448"/>
  <c r="T41" i="448"/>
  <c r="R41" i="448"/>
  <c r="B41" i="448"/>
  <c r="S41" i="448" s="1"/>
  <c r="T40" i="448"/>
  <c r="R40" i="448"/>
  <c r="B40" i="448"/>
  <c r="S40" i="448" s="1"/>
  <c r="T39" i="448"/>
  <c r="R39" i="448"/>
  <c r="B39" i="448"/>
  <c r="B42" i="448" s="1"/>
  <c r="T36" i="448"/>
  <c r="S36" i="448"/>
  <c r="R36" i="448"/>
  <c r="T35" i="448"/>
  <c r="S35" i="448"/>
  <c r="R35" i="448"/>
  <c r="T34" i="448"/>
  <c r="S34" i="448"/>
  <c r="R34" i="448"/>
  <c r="T33" i="448"/>
  <c r="S33" i="448"/>
  <c r="R33" i="448"/>
  <c r="T32" i="448"/>
  <c r="S32" i="448"/>
  <c r="R32" i="448"/>
  <c r="T31" i="448"/>
  <c r="S31" i="448"/>
  <c r="R31" i="448"/>
  <c r="T30" i="448"/>
  <c r="S30" i="448"/>
  <c r="R30" i="448"/>
  <c r="T29" i="448"/>
  <c r="S29" i="448"/>
  <c r="R29" i="448"/>
  <c r="T28" i="448"/>
  <c r="S28" i="448"/>
  <c r="R28" i="448"/>
  <c r="T27" i="448"/>
  <c r="S27" i="448"/>
  <c r="R27" i="448"/>
  <c r="T26" i="448"/>
  <c r="S26" i="448"/>
  <c r="R26" i="448"/>
  <c r="T25" i="448"/>
  <c r="S25" i="448"/>
  <c r="R25" i="448"/>
  <c r="D20" i="448"/>
  <c r="S19" i="448"/>
  <c r="S18" i="448"/>
  <c r="S17" i="448"/>
  <c r="S16" i="448"/>
  <c r="S15" i="448"/>
  <c r="S14" i="448"/>
  <c r="S13" i="448"/>
  <c r="S12" i="448"/>
  <c r="R12" i="448"/>
  <c r="N9" i="448"/>
  <c r="I9" i="448"/>
  <c r="H9" i="448"/>
  <c r="O8" i="448"/>
  <c r="J8" i="448"/>
  <c r="K8" i="448" s="1"/>
  <c r="O7" i="448"/>
  <c r="K7" i="448"/>
  <c r="J7" i="448"/>
  <c r="O6" i="448"/>
  <c r="J6" i="448"/>
  <c r="K6" i="448" s="1"/>
  <c r="O5" i="448"/>
  <c r="O9" i="448" s="1"/>
  <c r="P9" i="448" s="1"/>
  <c r="K5" i="448"/>
  <c r="J5" i="448"/>
  <c r="J9" i="448" s="1"/>
  <c r="K9" i="448" s="1"/>
  <c r="R61" i="447"/>
  <c r="R59" i="447"/>
  <c r="E42" i="447"/>
  <c r="D42" i="447"/>
  <c r="C42" i="447"/>
  <c r="T41" i="447"/>
  <c r="R41" i="447"/>
  <c r="B41" i="447"/>
  <c r="S41" i="447" s="1"/>
  <c r="T40" i="447"/>
  <c r="R40" i="447"/>
  <c r="B40" i="447"/>
  <c r="S40" i="447" s="1"/>
  <c r="T39" i="447"/>
  <c r="R39" i="447"/>
  <c r="B39" i="447"/>
  <c r="B42" i="447" s="1"/>
  <c r="T36" i="447"/>
  <c r="S36" i="447"/>
  <c r="R36" i="447"/>
  <c r="T35" i="447"/>
  <c r="S35" i="447"/>
  <c r="R35" i="447"/>
  <c r="T34" i="447"/>
  <c r="S34" i="447"/>
  <c r="R34" i="447"/>
  <c r="T33" i="447"/>
  <c r="S33" i="447"/>
  <c r="R33" i="447"/>
  <c r="T32" i="447"/>
  <c r="S32" i="447"/>
  <c r="R32" i="447"/>
  <c r="T31" i="447"/>
  <c r="S31" i="447"/>
  <c r="R31" i="447"/>
  <c r="T30" i="447"/>
  <c r="S30" i="447"/>
  <c r="R30" i="447"/>
  <c r="T29" i="447"/>
  <c r="S29" i="447"/>
  <c r="R29" i="447"/>
  <c r="T28" i="447"/>
  <c r="S28" i="447"/>
  <c r="R28" i="447"/>
  <c r="T27" i="447"/>
  <c r="S27" i="447"/>
  <c r="R27" i="447"/>
  <c r="T26" i="447"/>
  <c r="S26" i="447"/>
  <c r="R26" i="447"/>
  <c r="T25" i="447"/>
  <c r="S25" i="447"/>
  <c r="R25" i="447"/>
  <c r="D20" i="447"/>
  <c r="S19" i="447"/>
  <c r="S18" i="447"/>
  <c r="S17" i="447"/>
  <c r="S16" i="447"/>
  <c r="S15" i="447"/>
  <c r="S14" i="447"/>
  <c r="S13" i="447"/>
  <c r="S12" i="447"/>
  <c r="R12" i="447"/>
  <c r="N9" i="447"/>
  <c r="I9" i="447"/>
  <c r="H9" i="447"/>
  <c r="O8" i="447"/>
  <c r="J8" i="447"/>
  <c r="K8" i="447" s="1"/>
  <c r="O7" i="447"/>
  <c r="K7" i="447"/>
  <c r="J7" i="447"/>
  <c r="O6" i="447"/>
  <c r="J6" i="447"/>
  <c r="K6" i="447" s="1"/>
  <c r="O5" i="447"/>
  <c r="O9" i="447" s="1"/>
  <c r="P9" i="447" s="1"/>
  <c r="K5" i="447"/>
  <c r="J5" i="447"/>
  <c r="J9" i="447" s="1"/>
  <c r="K9" i="447" s="1"/>
  <c r="R61" i="446"/>
  <c r="R59" i="446"/>
  <c r="E42" i="446"/>
  <c r="D42" i="446"/>
  <c r="C42" i="446"/>
  <c r="R41" i="446"/>
  <c r="B41" i="446"/>
  <c r="S41" i="446" s="1"/>
  <c r="R40" i="446"/>
  <c r="B40" i="446"/>
  <c r="T40" i="446" s="1"/>
  <c r="R39" i="446"/>
  <c r="B39" i="446"/>
  <c r="B42" i="446" s="1"/>
  <c r="T36" i="446"/>
  <c r="S36" i="446"/>
  <c r="R36" i="446"/>
  <c r="T35" i="446"/>
  <c r="S35" i="446"/>
  <c r="R35" i="446"/>
  <c r="T34" i="446"/>
  <c r="S34" i="446"/>
  <c r="R34" i="446"/>
  <c r="T33" i="446"/>
  <c r="S33" i="446"/>
  <c r="R33" i="446"/>
  <c r="T32" i="446"/>
  <c r="S32" i="446"/>
  <c r="R32" i="446"/>
  <c r="T31" i="446"/>
  <c r="S31" i="446"/>
  <c r="R31" i="446"/>
  <c r="T30" i="446"/>
  <c r="S30" i="446"/>
  <c r="R30" i="446"/>
  <c r="T29" i="446"/>
  <c r="S29" i="446"/>
  <c r="R29" i="446"/>
  <c r="T28" i="446"/>
  <c r="S28" i="446"/>
  <c r="R28" i="446"/>
  <c r="T27" i="446"/>
  <c r="S27" i="446"/>
  <c r="R27" i="446"/>
  <c r="T26" i="446"/>
  <c r="S26" i="446"/>
  <c r="R26" i="446"/>
  <c r="T25" i="446"/>
  <c r="S25" i="446"/>
  <c r="R25" i="446"/>
  <c r="D20" i="446"/>
  <c r="S19" i="446"/>
  <c r="S18" i="446"/>
  <c r="S17" i="446"/>
  <c r="S16" i="446"/>
  <c r="S15" i="446"/>
  <c r="S14" i="446"/>
  <c r="S13" i="446"/>
  <c r="S12" i="446"/>
  <c r="R12" i="446"/>
  <c r="N9" i="446"/>
  <c r="I9" i="446"/>
  <c r="H9" i="446"/>
  <c r="O8" i="446"/>
  <c r="K8" i="446"/>
  <c r="J8" i="446"/>
  <c r="O7" i="446"/>
  <c r="J7" i="446"/>
  <c r="K7" i="446" s="1"/>
  <c r="O6" i="446"/>
  <c r="K6" i="446"/>
  <c r="J6" i="446"/>
  <c r="O5" i="446"/>
  <c r="O9" i="446" s="1"/>
  <c r="P9" i="446" s="1"/>
  <c r="J5" i="446"/>
  <c r="K5" i="446" s="1"/>
  <c r="R72" i="541" l="1"/>
  <c r="T42" i="541"/>
  <c r="R65" i="541"/>
  <c r="L9" i="541"/>
  <c r="R9" i="541" s="1"/>
  <c r="R3" i="541" s="1"/>
  <c r="R4" i="541" s="1"/>
  <c r="S9" i="541"/>
  <c r="S39" i="541"/>
  <c r="R72" i="540"/>
  <c r="T42" i="540"/>
  <c r="R65" i="540"/>
  <c r="L9" i="540"/>
  <c r="R9" i="540" s="1"/>
  <c r="R3" i="540" s="1"/>
  <c r="R4" i="540" s="1"/>
  <c r="S9" i="540"/>
  <c r="K5" i="540"/>
  <c r="S39" i="540"/>
  <c r="R72" i="539"/>
  <c r="T42" i="539"/>
  <c r="R65" i="539"/>
  <c r="L9" i="539"/>
  <c r="R9" i="539" s="1"/>
  <c r="S9" i="539"/>
  <c r="S39" i="539"/>
  <c r="R72" i="538"/>
  <c r="T42" i="538"/>
  <c r="R65" i="538"/>
  <c r="L9" i="538"/>
  <c r="R9" i="538" s="1"/>
  <c r="R3" i="538" s="1"/>
  <c r="R4" i="538" s="1"/>
  <c r="S9" i="538"/>
  <c r="S39" i="538"/>
  <c r="R72" i="537"/>
  <c r="T42" i="537"/>
  <c r="R65" i="537"/>
  <c r="L9" i="537"/>
  <c r="R9" i="537" s="1"/>
  <c r="R3" i="537" s="1"/>
  <c r="R4" i="537" s="1"/>
  <c r="S9" i="537"/>
  <c r="S39" i="537"/>
  <c r="R72" i="536"/>
  <c r="T42" i="536"/>
  <c r="R65" i="536"/>
  <c r="L9" i="536"/>
  <c r="R9" i="536" s="1"/>
  <c r="S9" i="536"/>
  <c r="S39" i="536"/>
  <c r="R72" i="535"/>
  <c r="T42" i="535"/>
  <c r="R65" i="535"/>
  <c r="L9" i="535"/>
  <c r="R9" i="535" s="1"/>
  <c r="R3" i="535" s="1"/>
  <c r="R4" i="535" s="1"/>
  <c r="S9" i="535"/>
  <c r="S39" i="535"/>
  <c r="R72" i="534"/>
  <c r="T42" i="534"/>
  <c r="R65" i="534"/>
  <c r="L9" i="534"/>
  <c r="R9" i="534" s="1"/>
  <c r="R3" i="534" s="1"/>
  <c r="R4" i="534" s="1"/>
  <c r="S9" i="534"/>
  <c r="S39" i="534"/>
  <c r="R72" i="533"/>
  <c r="T42" i="533"/>
  <c r="R65" i="533"/>
  <c r="L9" i="533"/>
  <c r="R9" i="533" s="1"/>
  <c r="S9" i="533"/>
  <c r="S39" i="533"/>
  <c r="R72" i="532"/>
  <c r="T42" i="532"/>
  <c r="R65" i="532"/>
  <c r="L9" i="532"/>
  <c r="R9" i="532" s="1"/>
  <c r="S9" i="532"/>
  <c r="S39" i="532"/>
  <c r="R72" i="531"/>
  <c r="T42" i="531"/>
  <c r="R65" i="531"/>
  <c r="L9" i="531"/>
  <c r="R9" i="531" s="1"/>
  <c r="R3" i="531" s="1"/>
  <c r="R4" i="531" s="1"/>
  <c r="S9" i="531"/>
  <c r="S39" i="531"/>
  <c r="R72" i="530"/>
  <c r="T42" i="530"/>
  <c r="R65" i="530"/>
  <c r="L9" i="530"/>
  <c r="R9" i="530" s="1"/>
  <c r="S9" i="530"/>
  <c r="S39" i="530"/>
  <c r="R72" i="529"/>
  <c r="T42" i="529"/>
  <c r="R65" i="529"/>
  <c r="L9" i="529"/>
  <c r="R9" i="529" s="1"/>
  <c r="S9" i="529"/>
  <c r="S39" i="529"/>
  <c r="R72" i="528"/>
  <c r="T42" i="528"/>
  <c r="R65" i="528"/>
  <c r="L9" i="528"/>
  <c r="R9" i="528" s="1"/>
  <c r="S9" i="528"/>
  <c r="S39" i="528"/>
  <c r="R72" i="527"/>
  <c r="T42" i="527"/>
  <c r="R65" i="527"/>
  <c r="L9" i="527"/>
  <c r="R9" i="527" s="1"/>
  <c r="S9" i="527"/>
  <c r="S39" i="527"/>
  <c r="R72" i="526"/>
  <c r="T42" i="526"/>
  <c r="R65" i="526"/>
  <c r="L9" i="526"/>
  <c r="R9" i="526" s="1"/>
  <c r="R3" i="526" s="1"/>
  <c r="R4" i="526" s="1"/>
  <c r="S9" i="526"/>
  <c r="S39" i="526"/>
  <c r="R72" i="525"/>
  <c r="T42" i="525"/>
  <c r="R65" i="525"/>
  <c r="L9" i="525"/>
  <c r="R9" i="525" s="1"/>
  <c r="S9" i="525"/>
  <c r="S39" i="525"/>
  <c r="R72" i="524"/>
  <c r="T42" i="524"/>
  <c r="R65" i="524"/>
  <c r="L9" i="524"/>
  <c r="R9" i="524" s="1"/>
  <c r="S9" i="524"/>
  <c r="S39" i="524"/>
  <c r="R72" i="523"/>
  <c r="T42" i="523"/>
  <c r="R65" i="523"/>
  <c r="L9" i="523"/>
  <c r="R9" i="523" s="1"/>
  <c r="S9" i="523"/>
  <c r="S39" i="523"/>
  <c r="R72" i="522"/>
  <c r="T42" i="522"/>
  <c r="R65" i="522"/>
  <c r="L9" i="522"/>
  <c r="R9" i="522" s="1"/>
  <c r="S9" i="522"/>
  <c r="S39" i="522"/>
  <c r="R72" i="521"/>
  <c r="T42" i="521"/>
  <c r="R65" i="521"/>
  <c r="L9" i="521"/>
  <c r="R9" i="521" s="1"/>
  <c r="R3" i="521" s="1"/>
  <c r="R4" i="521" s="1"/>
  <c r="S9" i="521"/>
  <c r="S39" i="521"/>
  <c r="R72" i="520"/>
  <c r="T42" i="520"/>
  <c r="R65" i="520"/>
  <c r="L9" i="520"/>
  <c r="R9" i="520" s="1"/>
  <c r="R3" i="520" s="1"/>
  <c r="R4" i="520" s="1"/>
  <c r="S9" i="520"/>
  <c r="S39" i="520"/>
  <c r="R72" i="519"/>
  <c r="T42" i="519"/>
  <c r="R65" i="519"/>
  <c r="L9" i="519"/>
  <c r="R9" i="519" s="1"/>
  <c r="S9" i="519"/>
  <c r="S39" i="519"/>
  <c r="R72" i="518"/>
  <c r="T42" i="518"/>
  <c r="R65" i="518"/>
  <c r="L9" i="518"/>
  <c r="R9" i="518" s="1"/>
  <c r="S9" i="518"/>
  <c r="S39" i="518"/>
  <c r="R72" i="517"/>
  <c r="T42" i="517"/>
  <c r="R65" i="517"/>
  <c r="L9" i="517"/>
  <c r="R9" i="517" s="1"/>
  <c r="S9" i="517"/>
  <c r="S39" i="517"/>
  <c r="R72" i="516"/>
  <c r="T42" i="516"/>
  <c r="R65" i="516"/>
  <c r="L9" i="516"/>
  <c r="R9" i="516" s="1"/>
  <c r="R3" i="516" s="1"/>
  <c r="R4" i="516" s="1"/>
  <c r="S9" i="516"/>
  <c r="S39" i="516"/>
  <c r="R72" i="515"/>
  <c r="T42" i="515"/>
  <c r="R65" i="515"/>
  <c r="L9" i="515"/>
  <c r="R9" i="515" s="1"/>
  <c r="R3" i="515" s="1"/>
  <c r="R4" i="515" s="1"/>
  <c r="S9" i="515"/>
  <c r="S39" i="515"/>
  <c r="R72" i="514"/>
  <c r="T42" i="514"/>
  <c r="R65" i="514"/>
  <c r="L9" i="514"/>
  <c r="R9" i="514" s="1"/>
  <c r="S9" i="514"/>
  <c r="S39" i="514"/>
  <c r="R72" i="513"/>
  <c r="T42" i="513"/>
  <c r="R65" i="513"/>
  <c r="L9" i="513"/>
  <c r="R9" i="513" s="1"/>
  <c r="S9" i="513"/>
  <c r="S39" i="513"/>
  <c r="R72" i="512"/>
  <c r="T42" i="512"/>
  <c r="R65" i="512"/>
  <c r="L9" i="512"/>
  <c r="R9" i="512" s="1"/>
  <c r="S9" i="512"/>
  <c r="S39" i="512"/>
  <c r="R72" i="511"/>
  <c r="T42" i="511"/>
  <c r="R65" i="511"/>
  <c r="L9" i="511"/>
  <c r="R9" i="511" s="1"/>
  <c r="R3" i="511" s="1"/>
  <c r="R4" i="511" s="1"/>
  <c r="S9" i="511"/>
  <c r="S39" i="511"/>
  <c r="R72" i="510"/>
  <c r="T42" i="510"/>
  <c r="R65" i="510"/>
  <c r="L9" i="510"/>
  <c r="R9" i="510" s="1"/>
  <c r="S9" i="510"/>
  <c r="S39" i="510"/>
  <c r="R72" i="509"/>
  <c r="T42" i="509"/>
  <c r="R65" i="509"/>
  <c r="L9" i="509"/>
  <c r="R9" i="509" s="1"/>
  <c r="S9" i="509"/>
  <c r="S39" i="509"/>
  <c r="R72" i="508"/>
  <c r="T42" i="508"/>
  <c r="R65" i="508"/>
  <c r="L9" i="508"/>
  <c r="R9" i="508" s="1"/>
  <c r="R3" i="508" s="1"/>
  <c r="R4" i="508" s="1"/>
  <c r="S9" i="508"/>
  <c r="S39" i="508"/>
  <c r="R72" i="507"/>
  <c r="T42" i="507"/>
  <c r="R65" i="507"/>
  <c r="L9" i="507"/>
  <c r="R9" i="507" s="1"/>
  <c r="R3" i="507" s="1"/>
  <c r="R4" i="507" s="1"/>
  <c r="S9" i="507"/>
  <c r="S39" i="507"/>
  <c r="R72" i="506"/>
  <c r="T42" i="506"/>
  <c r="R65" i="506"/>
  <c r="L9" i="506"/>
  <c r="R9" i="506" s="1"/>
  <c r="S9" i="506"/>
  <c r="S39" i="506"/>
  <c r="R72" i="505"/>
  <c r="T42" i="505"/>
  <c r="R65" i="505"/>
  <c r="L9" i="505"/>
  <c r="R9" i="505" s="1"/>
  <c r="S9" i="505"/>
  <c r="S39" i="505"/>
  <c r="R72" i="504"/>
  <c r="T42" i="504"/>
  <c r="R65" i="504"/>
  <c r="L9" i="504"/>
  <c r="R9" i="504" s="1"/>
  <c r="S9" i="504"/>
  <c r="S39" i="504"/>
  <c r="R72" i="503"/>
  <c r="T42" i="503"/>
  <c r="R65" i="503"/>
  <c r="L9" i="503"/>
  <c r="R9" i="503" s="1"/>
  <c r="R3" i="503" s="1"/>
  <c r="R4" i="503" s="1"/>
  <c r="S9" i="503"/>
  <c r="S39" i="503"/>
  <c r="R72" i="502"/>
  <c r="T42" i="502"/>
  <c r="R65" i="502"/>
  <c r="L9" i="502"/>
  <c r="R9" i="502" s="1"/>
  <c r="S9" i="502"/>
  <c r="S39" i="502"/>
  <c r="R72" i="501"/>
  <c r="T42" i="501"/>
  <c r="R65" i="501"/>
  <c r="L9" i="501"/>
  <c r="R9" i="501" s="1"/>
  <c r="S9" i="501"/>
  <c r="S39" i="501"/>
  <c r="R72" i="500"/>
  <c r="T42" i="500"/>
  <c r="R65" i="500"/>
  <c r="L9" i="500"/>
  <c r="R9" i="500" s="1"/>
  <c r="R3" i="500" s="1"/>
  <c r="R4" i="500" s="1"/>
  <c r="S9" i="500"/>
  <c r="S39" i="500"/>
  <c r="R72" i="499"/>
  <c r="T42" i="499"/>
  <c r="R65" i="499"/>
  <c r="L9" i="499"/>
  <c r="R9" i="499" s="1"/>
  <c r="S9" i="499"/>
  <c r="S39" i="499"/>
  <c r="L9" i="498"/>
  <c r="R9" i="498" s="1"/>
  <c r="R3" i="498" s="1"/>
  <c r="R4" i="498" s="1"/>
  <c r="S9" i="498"/>
  <c r="R72" i="498"/>
  <c r="T42" i="498"/>
  <c r="R65" i="498"/>
  <c r="K5" i="498"/>
  <c r="T39" i="498"/>
  <c r="T40" i="498"/>
  <c r="T41" i="498"/>
  <c r="S39" i="498"/>
  <c r="R72" i="497"/>
  <c r="T42" i="497"/>
  <c r="R65" i="497"/>
  <c r="L9" i="497"/>
  <c r="R9" i="497" s="1"/>
  <c r="R3" i="497" s="1"/>
  <c r="R4" i="497" s="1"/>
  <c r="S9" i="497"/>
  <c r="S39" i="497"/>
  <c r="R72" i="496"/>
  <c r="T42" i="496"/>
  <c r="R65" i="496"/>
  <c r="L9" i="496"/>
  <c r="R9" i="496" s="1"/>
  <c r="R3" i="496" s="1"/>
  <c r="R4" i="496" s="1"/>
  <c r="S9" i="496"/>
  <c r="S39" i="496"/>
  <c r="R72" i="495"/>
  <c r="T42" i="495"/>
  <c r="R65" i="495"/>
  <c r="L9" i="495"/>
  <c r="R9" i="495" s="1"/>
  <c r="R3" i="495" s="1"/>
  <c r="R4" i="495" s="1"/>
  <c r="S9" i="495"/>
  <c r="S39" i="495"/>
  <c r="R72" i="494"/>
  <c r="T42" i="494"/>
  <c r="R65" i="494"/>
  <c r="L9" i="494"/>
  <c r="R9" i="494" s="1"/>
  <c r="S9" i="494"/>
  <c r="S39" i="494"/>
  <c r="L9" i="493"/>
  <c r="R9" i="493" s="1"/>
  <c r="R3" i="493" s="1"/>
  <c r="R4" i="493" s="1"/>
  <c r="S9" i="493"/>
  <c r="R72" i="493"/>
  <c r="T42" i="493"/>
  <c r="R65" i="493"/>
  <c r="K5" i="493"/>
  <c r="T39" i="493"/>
  <c r="T40" i="493"/>
  <c r="T41" i="493"/>
  <c r="S39" i="493"/>
  <c r="R72" i="492"/>
  <c r="T42" i="492"/>
  <c r="R65" i="492"/>
  <c r="J9" i="492"/>
  <c r="K9" i="492" s="1"/>
  <c r="T39" i="492"/>
  <c r="T40" i="492"/>
  <c r="T41" i="492"/>
  <c r="S39" i="492"/>
  <c r="R72" i="491"/>
  <c r="T42" i="491"/>
  <c r="R65" i="491"/>
  <c r="L9" i="491"/>
  <c r="R9" i="491" s="1"/>
  <c r="R3" i="491" s="1"/>
  <c r="R4" i="491" s="1"/>
  <c r="S9" i="491"/>
  <c r="S39" i="491"/>
  <c r="R72" i="490"/>
  <c r="T42" i="490"/>
  <c r="R65" i="490"/>
  <c r="L9" i="490"/>
  <c r="R9" i="490" s="1"/>
  <c r="S9" i="490"/>
  <c r="S39" i="490"/>
  <c r="R72" i="489"/>
  <c r="T42" i="489"/>
  <c r="R65" i="489"/>
  <c r="L9" i="489"/>
  <c r="R9" i="489" s="1"/>
  <c r="R3" i="489" s="1"/>
  <c r="R4" i="489" s="1"/>
  <c r="S9" i="489"/>
  <c r="S39" i="489"/>
  <c r="R72" i="488"/>
  <c r="T42" i="488"/>
  <c r="R65" i="488"/>
  <c r="L9" i="488"/>
  <c r="R9" i="488" s="1"/>
  <c r="S9" i="488"/>
  <c r="S39" i="488"/>
  <c r="R72" i="487"/>
  <c r="T42" i="487"/>
  <c r="R65" i="487"/>
  <c r="L9" i="487"/>
  <c r="R9" i="487" s="1"/>
  <c r="R3" i="487" s="1"/>
  <c r="R4" i="487" s="1"/>
  <c r="S9" i="487"/>
  <c r="S39" i="487"/>
  <c r="R72" i="486"/>
  <c r="T42" i="486"/>
  <c r="R65" i="486"/>
  <c r="L9" i="486"/>
  <c r="R9" i="486" s="1"/>
  <c r="S9" i="486"/>
  <c r="S39" i="486"/>
  <c r="R72" i="485"/>
  <c r="T42" i="485"/>
  <c r="R65" i="485"/>
  <c r="L9" i="485"/>
  <c r="R9" i="485" s="1"/>
  <c r="S9" i="485"/>
  <c r="S39" i="485"/>
  <c r="L9" i="484"/>
  <c r="R9" i="484" s="1"/>
  <c r="R3" i="484" s="1"/>
  <c r="R4" i="484" s="1"/>
  <c r="S9" i="484"/>
  <c r="R72" i="484"/>
  <c r="T42" i="484"/>
  <c r="R65" i="484"/>
  <c r="S39" i="484"/>
  <c r="R72" i="483"/>
  <c r="T42" i="483"/>
  <c r="R65" i="483"/>
  <c r="L9" i="483"/>
  <c r="R9" i="483" s="1"/>
  <c r="S9" i="483"/>
  <c r="S39" i="483"/>
  <c r="R72" i="482"/>
  <c r="T42" i="482"/>
  <c r="R65" i="482"/>
  <c r="L9" i="482"/>
  <c r="R9" i="482" s="1"/>
  <c r="S9" i="482"/>
  <c r="S39" i="482"/>
  <c r="R72" i="481"/>
  <c r="T42" i="481"/>
  <c r="R65" i="481"/>
  <c r="L9" i="481"/>
  <c r="R9" i="481" s="1"/>
  <c r="R3" i="481" s="1"/>
  <c r="R4" i="481" s="1"/>
  <c r="S9" i="481"/>
  <c r="S39" i="481"/>
  <c r="L9" i="480"/>
  <c r="R9" i="480" s="1"/>
  <c r="R3" i="480" s="1"/>
  <c r="R4" i="480" s="1"/>
  <c r="S9" i="480"/>
  <c r="R72" i="480"/>
  <c r="T42" i="480"/>
  <c r="R65" i="480"/>
  <c r="T39" i="480"/>
  <c r="T40" i="480"/>
  <c r="T41" i="480"/>
  <c r="S39" i="480"/>
  <c r="R72" i="479"/>
  <c r="T42" i="479"/>
  <c r="R65" i="479"/>
  <c r="L9" i="479"/>
  <c r="R9" i="479" s="1"/>
  <c r="R3" i="479" s="1"/>
  <c r="R4" i="479" s="1"/>
  <c r="S9" i="479"/>
  <c r="S39" i="479"/>
  <c r="R72" i="478"/>
  <c r="T42" i="478"/>
  <c r="R65" i="478"/>
  <c r="L9" i="478"/>
  <c r="R9" i="478" s="1"/>
  <c r="S9" i="478"/>
  <c r="S39" i="478"/>
  <c r="R72" i="477"/>
  <c r="T42" i="477"/>
  <c r="R65" i="477"/>
  <c r="L9" i="477"/>
  <c r="R9" i="477" s="1"/>
  <c r="R3" i="477" s="1"/>
  <c r="R4" i="477" s="1"/>
  <c r="S9" i="477"/>
  <c r="S39" i="477"/>
  <c r="R72" i="476"/>
  <c r="T42" i="476"/>
  <c r="R65" i="476"/>
  <c r="L9" i="476"/>
  <c r="R9" i="476" s="1"/>
  <c r="R3" i="476" s="1"/>
  <c r="R4" i="476" s="1"/>
  <c r="S9" i="476"/>
  <c r="S39" i="476"/>
  <c r="R72" i="475"/>
  <c r="T42" i="475"/>
  <c r="R65" i="475"/>
  <c r="L9" i="475"/>
  <c r="R9" i="475" s="1"/>
  <c r="S9" i="475"/>
  <c r="S39" i="475"/>
  <c r="R72" i="474"/>
  <c r="T42" i="474"/>
  <c r="R65" i="474"/>
  <c r="L9" i="474"/>
  <c r="R9" i="474" s="1"/>
  <c r="R3" i="474" s="1"/>
  <c r="R4" i="474" s="1"/>
  <c r="S9" i="474"/>
  <c r="S39" i="474"/>
  <c r="R72" i="473"/>
  <c r="T42" i="473"/>
  <c r="R65" i="473"/>
  <c r="L9" i="473"/>
  <c r="R9" i="473" s="1"/>
  <c r="R3" i="473" s="1"/>
  <c r="R4" i="473" s="1"/>
  <c r="S9" i="473"/>
  <c r="S39" i="473"/>
  <c r="R72" i="472"/>
  <c r="T42" i="472"/>
  <c r="R65" i="472"/>
  <c r="L9" i="472"/>
  <c r="R9" i="472" s="1"/>
  <c r="S9" i="472"/>
  <c r="S39" i="472"/>
  <c r="R72" i="471"/>
  <c r="T42" i="471"/>
  <c r="R65" i="471"/>
  <c r="L9" i="471"/>
  <c r="R9" i="471" s="1"/>
  <c r="S9" i="471"/>
  <c r="S39" i="471"/>
  <c r="R72" i="470"/>
  <c r="T42" i="470"/>
  <c r="R65" i="470"/>
  <c r="L9" i="470"/>
  <c r="R9" i="470" s="1"/>
  <c r="S9" i="470"/>
  <c r="S39" i="470"/>
  <c r="R72" i="469"/>
  <c r="T42" i="469"/>
  <c r="R65" i="469"/>
  <c r="L9" i="469"/>
  <c r="R9" i="469" s="1"/>
  <c r="S9" i="469"/>
  <c r="S39" i="469"/>
  <c r="R72" i="468"/>
  <c r="T42" i="468"/>
  <c r="R65" i="468"/>
  <c r="L9" i="468"/>
  <c r="R9" i="468" s="1"/>
  <c r="S9" i="468"/>
  <c r="S39" i="468"/>
  <c r="R72" i="467"/>
  <c r="T42" i="467"/>
  <c r="R65" i="467"/>
  <c r="L9" i="467"/>
  <c r="R9" i="467" s="1"/>
  <c r="R3" i="467" s="1"/>
  <c r="R4" i="467" s="1"/>
  <c r="S9" i="467"/>
  <c r="S39" i="467"/>
  <c r="R72" i="466"/>
  <c r="T42" i="466"/>
  <c r="R65" i="466"/>
  <c r="L9" i="466"/>
  <c r="R9" i="466" s="1"/>
  <c r="S9" i="466"/>
  <c r="S39" i="466"/>
  <c r="R72" i="465"/>
  <c r="T42" i="465"/>
  <c r="R65" i="465"/>
  <c r="L9" i="465"/>
  <c r="R9" i="465" s="1"/>
  <c r="S9" i="465"/>
  <c r="S39" i="465"/>
  <c r="R72" i="464"/>
  <c r="T42" i="464"/>
  <c r="R65" i="464"/>
  <c r="L9" i="464"/>
  <c r="R9" i="464" s="1"/>
  <c r="S9" i="464"/>
  <c r="S39" i="464"/>
  <c r="R72" i="463"/>
  <c r="T42" i="463"/>
  <c r="R65" i="463"/>
  <c r="L9" i="463"/>
  <c r="R9" i="463" s="1"/>
  <c r="S9" i="463"/>
  <c r="S39" i="463"/>
  <c r="L9" i="462"/>
  <c r="R9" i="462" s="1"/>
  <c r="S9" i="462"/>
  <c r="R72" i="462"/>
  <c r="T42" i="462"/>
  <c r="R65" i="462"/>
  <c r="S39" i="462"/>
  <c r="R72" i="461"/>
  <c r="T42" i="461"/>
  <c r="R65" i="461"/>
  <c r="L9" i="461"/>
  <c r="R9" i="461" s="1"/>
  <c r="R3" i="461" s="1"/>
  <c r="R4" i="461" s="1"/>
  <c r="S9" i="461"/>
  <c r="S39" i="461"/>
  <c r="R72" i="460"/>
  <c r="T42" i="460"/>
  <c r="R65" i="460"/>
  <c r="L9" i="460"/>
  <c r="R9" i="460" s="1"/>
  <c r="S9" i="460"/>
  <c r="S39" i="460"/>
  <c r="R72" i="459"/>
  <c r="T42" i="459"/>
  <c r="R65" i="459"/>
  <c r="L9" i="459"/>
  <c r="R9" i="459" s="1"/>
  <c r="S9" i="459"/>
  <c r="S39" i="459"/>
  <c r="R72" i="458"/>
  <c r="T42" i="458"/>
  <c r="R65" i="458"/>
  <c r="L9" i="458"/>
  <c r="R9" i="458" s="1"/>
  <c r="S9" i="458"/>
  <c r="S39" i="458"/>
  <c r="R72" i="457"/>
  <c r="T42" i="457"/>
  <c r="R65" i="457"/>
  <c r="L9" i="457"/>
  <c r="R9" i="457" s="1"/>
  <c r="S9" i="457"/>
  <c r="S39" i="457"/>
  <c r="R72" i="456"/>
  <c r="T42" i="456"/>
  <c r="R65" i="456"/>
  <c r="L9" i="456"/>
  <c r="R9" i="456" s="1"/>
  <c r="S9" i="456"/>
  <c r="S39" i="456"/>
  <c r="R72" i="455"/>
  <c r="T42" i="455"/>
  <c r="R65" i="455"/>
  <c r="L9" i="455"/>
  <c r="R9" i="455" s="1"/>
  <c r="S9" i="455"/>
  <c r="S39" i="455"/>
  <c r="R72" i="454"/>
  <c r="T42" i="454"/>
  <c r="R65" i="454"/>
  <c r="L9" i="454"/>
  <c r="R9" i="454" s="1"/>
  <c r="S9" i="454"/>
  <c r="S39" i="454"/>
  <c r="R72" i="453"/>
  <c r="T42" i="453"/>
  <c r="R65" i="453"/>
  <c r="L9" i="453"/>
  <c r="R9" i="453" s="1"/>
  <c r="S9" i="453"/>
  <c r="S39" i="453"/>
  <c r="L9" i="452"/>
  <c r="R9" i="452" s="1"/>
  <c r="S9" i="452"/>
  <c r="R72" i="452"/>
  <c r="T42" i="452"/>
  <c r="R65" i="452"/>
  <c r="S39" i="452"/>
  <c r="K5" i="452"/>
  <c r="T39" i="452"/>
  <c r="T40" i="452"/>
  <c r="T41" i="452"/>
  <c r="R72" i="451"/>
  <c r="T42" i="451"/>
  <c r="R65" i="451"/>
  <c r="L9" i="451"/>
  <c r="R9" i="451" s="1"/>
  <c r="S9" i="451"/>
  <c r="S39" i="451"/>
  <c r="R72" i="450"/>
  <c r="T42" i="450"/>
  <c r="R65" i="450"/>
  <c r="L9" i="450"/>
  <c r="R9" i="450" s="1"/>
  <c r="R3" i="450" s="1"/>
  <c r="R4" i="450" s="1"/>
  <c r="S9" i="450"/>
  <c r="S39" i="450"/>
  <c r="R72" i="449"/>
  <c r="T42" i="449"/>
  <c r="R65" i="449"/>
  <c r="L9" i="449"/>
  <c r="R9" i="449" s="1"/>
  <c r="S9" i="449"/>
  <c r="S39" i="449"/>
  <c r="R72" i="448"/>
  <c r="T42" i="448"/>
  <c r="R65" i="448"/>
  <c r="L9" i="448"/>
  <c r="R9" i="448" s="1"/>
  <c r="S9" i="448"/>
  <c r="S39" i="448"/>
  <c r="R72" i="447"/>
  <c r="T42" i="447"/>
  <c r="R65" i="447"/>
  <c r="L9" i="447"/>
  <c r="R9" i="447" s="1"/>
  <c r="S9" i="447"/>
  <c r="S39" i="447"/>
  <c r="R72" i="446"/>
  <c r="T42" i="446"/>
  <c r="R65" i="446"/>
  <c r="J9" i="446"/>
  <c r="K9" i="446" s="1"/>
  <c r="S40" i="446"/>
  <c r="T39" i="446"/>
  <c r="T41" i="446"/>
  <c r="S39" i="446"/>
  <c r="R61" i="445"/>
  <c r="R59" i="445"/>
  <c r="E42" i="445"/>
  <c r="D42" i="445"/>
  <c r="C42" i="445"/>
  <c r="T41" i="445"/>
  <c r="R41" i="445"/>
  <c r="B41" i="445"/>
  <c r="S41" i="445" s="1"/>
  <c r="T40" i="445"/>
  <c r="R40" i="445"/>
  <c r="B40" i="445"/>
  <c r="S40" i="445" s="1"/>
  <c r="T39" i="445"/>
  <c r="R39" i="445"/>
  <c r="B39" i="445"/>
  <c r="B42" i="445" s="1"/>
  <c r="T36" i="445"/>
  <c r="S36" i="445"/>
  <c r="R36" i="445"/>
  <c r="T35" i="445"/>
  <c r="S35" i="445"/>
  <c r="R35" i="445"/>
  <c r="T34" i="445"/>
  <c r="S34" i="445"/>
  <c r="R34" i="445"/>
  <c r="T33" i="445"/>
  <c r="S33" i="445"/>
  <c r="R33" i="445"/>
  <c r="T32" i="445"/>
  <c r="S32" i="445"/>
  <c r="R32" i="445"/>
  <c r="T31" i="445"/>
  <c r="S31" i="445"/>
  <c r="R31" i="445"/>
  <c r="T30" i="445"/>
  <c r="S30" i="445"/>
  <c r="R30" i="445"/>
  <c r="T29" i="445"/>
  <c r="S29" i="445"/>
  <c r="R29" i="445"/>
  <c r="T28" i="445"/>
  <c r="S28" i="445"/>
  <c r="R28" i="445"/>
  <c r="T27" i="445"/>
  <c r="S27" i="445"/>
  <c r="R27" i="445"/>
  <c r="T26" i="445"/>
  <c r="S26" i="445"/>
  <c r="R26" i="445"/>
  <c r="T25" i="445"/>
  <c r="S25" i="445"/>
  <c r="R25" i="445"/>
  <c r="D20" i="445"/>
  <c r="S19" i="445"/>
  <c r="S18" i="445"/>
  <c r="S17" i="445"/>
  <c r="S16" i="445"/>
  <c r="S15" i="445"/>
  <c r="S14" i="445"/>
  <c r="S13" i="445"/>
  <c r="S12" i="445"/>
  <c r="R12" i="445"/>
  <c r="N9" i="445"/>
  <c r="I9" i="445"/>
  <c r="H9" i="445"/>
  <c r="O8" i="445"/>
  <c r="J8" i="445"/>
  <c r="K8" i="445" s="1"/>
  <c r="O7" i="445"/>
  <c r="K7" i="445"/>
  <c r="J7" i="445"/>
  <c r="O6" i="445"/>
  <c r="J6" i="445"/>
  <c r="K6" i="445" s="1"/>
  <c r="O5" i="445"/>
  <c r="O9" i="445" s="1"/>
  <c r="P9" i="445" s="1"/>
  <c r="K5" i="445"/>
  <c r="J5" i="445"/>
  <c r="J9" i="445" s="1"/>
  <c r="K9" i="445" s="1"/>
  <c r="R61" i="444"/>
  <c r="R59" i="444"/>
  <c r="E42" i="444"/>
  <c r="D42" i="444"/>
  <c r="C42" i="444"/>
  <c r="R41" i="444"/>
  <c r="B41" i="444"/>
  <c r="T41" i="444" s="1"/>
  <c r="R40" i="444"/>
  <c r="B40" i="444"/>
  <c r="T40" i="444" s="1"/>
  <c r="R39" i="444"/>
  <c r="B39" i="444"/>
  <c r="T39" i="444" s="1"/>
  <c r="T36" i="444"/>
  <c r="S36" i="444"/>
  <c r="R36" i="444"/>
  <c r="T35" i="444"/>
  <c r="S35" i="444"/>
  <c r="R35" i="444"/>
  <c r="T34" i="444"/>
  <c r="S34" i="444"/>
  <c r="R34" i="444"/>
  <c r="T33" i="444"/>
  <c r="S33" i="444"/>
  <c r="R33" i="444"/>
  <c r="T32" i="444"/>
  <c r="S32" i="444"/>
  <c r="R32" i="444"/>
  <c r="T31" i="444"/>
  <c r="S31" i="444"/>
  <c r="R31" i="444"/>
  <c r="T30" i="444"/>
  <c r="S30" i="444"/>
  <c r="R30" i="444"/>
  <c r="T29" i="444"/>
  <c r="S29" i="444"/>
  <c r="R29" i="444"/>
  <c r="T28" i="444"/>
  <c r="S28" i="444"/>
  <c r="R28" i="444"/>
  <c r="T27" i="444"/>
  <c r="S27" i="444"/>
  <c r="R27" i="444"/>
  <c r="T26" i="444"/>
  <c r="S26" i="444"/>
  <c r="R26" i="444"/>
  <c r="T25" i="444"/>
  <c r="S25" i="444"/>
  <c r="R25" i="444"/>
  <c r="D20" i="444"/>
  <c r="S19" i="444"/>
  <c r="S18" i="444"/>
  <c r="S17" i="444"/>
  <c r="S16" i="444"/>
  <c r="S15" i="444"/>
  <c r="S14" i="444"/>
  <c r="S13" i="444"/>
  <c r="S12" i="444"/>
  <c r="R12" i="444"/>
  <c r="N9" i="444"/>
  <c r="I9" i="444"/>
  <c r="H9" i="444"/>
  <c r="O8" i="444"/>
  <c r="K8" i="444"/>
  <c r="J8" i="444"/>
  <c r="O7" i="444"/>
  <c r="J7" i="444"/>
  <c r="K7" i="444" s="1"/>
  <c r="O6" i="444"/>
  <c r="K6" i="444"/>
  <c r="J6" i="444"/>
  <c r="O5" i="444"/>
  <c r="O9" i="444" s="1"/>
  <c r="P9" i="444" s="1"/>
  <c r="J5" i="444"/>
  <c r="K5" i="444" s="1"/>
  <c r="R61" i="443"/>
  <c r="R59" i="443"/>
  <c r="E42" i="443"/>
  <c r="D42" i="443"/>
  <c r="C42" i="443"/>
  <c r="R41" i="443"/>
  <c r="B41" i="443"/>
  <c r="T41" i="443" s="1"/>
  <c r="R40" i="443"/>
  <c r="B40" i="443"/>
  <c r="T40" i="443" s="1"/>
  <c r="R39" i="443"/>
  <c r="B39" i="443"/>
  <c r="T39" i="443" s="1"/>
  <c r="T36" i="443"/>
  <c r="S36" i="443"/>
  <c r="R36" i="443"/>
  <c r="T35" i="443"/>
  <c r="S35" i="443"/>
  <c r="R35" i="443"/>
  <c r="T34" i="443"/>
  <c r="S34" i="443"/>
  <c r="R34" i="443"/>
  <c r="T33" i="443"/>
  <c r="S33" i="443"/>
  <c r="R33" i="443"/>
  <c r="T32" i="443"/>
  <c r="S32" i="443"/>
  <c r="R32" i="443"/>
  <c r="T31" i="443"/>
  <c r="S31" i="443"/>
  <c r="R31" i="443"/>
  <c r="T30" i="443"/>
  <c r="S30" i="443"/>
  <c r="R30" i="443"/>
  <c r="T29" i="443"/>
  <c r="S29" i="443"/>
  <c r="R29" i="443"/>
  <c r="T28" i="443"/>
  <c r="S28" i="443"/>
  <c r="R28" i="443"/>
  <c r="T27" i="443"/>
  <c r="S27" i="443"/>
  <c r="R27" i="443"/>
  <c r="T26" i="443"/>
  <c r="S26" i="443"/>
  <c r="R26" i="443"/>
  <c r="T25" i="443"/>
  <c r="S25" i="443"/>
  <c r="R25" i="443"/>
  <c r="D20" i="443"/>
  <c r="S19" i="443"/>
  <c r="S18" i="443"/>
  <c r="S17" i="443"/>
  <c r="S16" i="443"/>
  <c r="S15" i="443"/>
  <c r="S14" i="443"/>
  <c r="S13" i="443"/>
  <c r="S12" i="443"/>
  <c r="R12" i="443"/>
  <c r="N9" i="443"/>
  <c r="I9" i="443"/>
  <c r="H9" i="443"/>
  <c r="O8" i="443"/>
  <c r="K8" i="443"/>
  <c r="J8" i="443"/>
  <c r="O7" i="443"/>
  <c r="J7" i="443"/>
  <c r="K7" i="443" s="1"/>
  <c r="O6" i="443"/>
  <c r="K6" i="443"/>
  <c r="J6" i="443"/>
  <c r="O5" i="443"/>
  <c r="O9" i="443" s="1"/>
  <c r="P9" i="443" s="1"/>
  <c r="J5" i="443"/>
  <c r="K5" i="443" s="1"/>
  <c r="R3" i="539" l="1"/>
  <c r="R4" i="539" s="1"/>
  <c r="R3" i="536"/>
  <c r="R4" i="536" s="1"/>
  <c r="R3" i="533"/>
  <c r="R4" i="533" s="1"/>
  <c r="R3" i="532"/>
  <c r="R4" i="532" s="1"/>
  <c r="R3" i="530"/>
  <c r="R4" i="530" s="1"/>
  <c r="R3" i="529"/>
  <c r="R4" i="529" s="1"/>
  <c r="R3" i="528"/>
  <c r="R4" i="528" s="1"/>
  <c r="R3" i="527"/>
  <c r="R4" i="527" s="1"/>
  <c r="R3" i="525"/>
  <c r="R4" i="525" s="1"/>
  <c r="R3" i="524"/>
  <c r="R4" i="524" s="1"/>
  <c r="R3" i="523"/>
  <c r="R4" i="523" s="1"/>
  <c r="R3" i="522"/>
  <c r="R4" i="522" s="1"/>
  <c r="R3" i="519"/>
  <c r="R4" i="519" s="1"/>
  <c r="R3" i="518"/>
  <c r="R4" i="518" s="1"/>
  <c r="R3" i="517"/>
  <c r="R4" i="517" s="1"/>
  <c r="R3" i="514"/>
  <c r="R4" i="514" s="1"/>
  <c r="R3" i="513"/>
  <c r="R4" i="513" s="1"/>
  <c r="R3" i="512"/>
  <c r="R4" i="512" s="1"/>
  <c r="R3" i="510"/>
  <c r="R4" i="510" s="1"/>
  <c r="R3" i="509"/>
  <c r="R4" i="509" s="1"/>
  <c r="R3" i="506"/>
  <c r="R4" i="506" s="1"/>
  <c r="R3" i="505"/>
  <c r="R4" i="505" s="1"/>
  <c r="R3" i="504"/>
  <c r="R4" i="504" s="1"/>
  <c r="R3" i="502"/>
  <c r="R4" i="502" s="1"/>
  <c r="R3" i="501"/>
  <c r="R4" i="501" s="1"/>
  <c r="R3" i="499"/>
  <c r="R4" i="499" s="1"/>
  <c r="R3" i="494"/>
  <c r="R4" i="494" s="1"/>
  <c r="S9" i="492"/>
  <c r="L9" i="492"/>
  <c r="R9" i="492" s="1"/>
  <c r="R3" i="492" s="1"/>
  <c r="R4" i="492" s="1"/>
  <c r="R3" i="490"/>
  <c r="R4" i="490" s="1"/>
  <c r="R3" i="488"/>
  <c r="R4" i="488" s="1"/>
  <c r="R3" i="486"/>
  <c r="R4" i="486" s="1"/>
  <c r="R3" i="485"/>
  <c r="R4" i="485" s="1"/>
  <c r="R3" i="483"/>
  <c r="R4" i="483" s="1"/>
  <c r="R3" i="482"/>
  <c r="R4" i="482" s="1"/>
  <c r="R3" i="478"/>
  <c r="R4" i="478" s="1"/>
  <c r="R3" i="475"/>
  <c r="R4" i="475" s="1"/>
  <c r="R3" i="472"/>
  <c r="R4" i="472" s="1"/>
  <c r="R3" i="471"/>
  <c r="R4" i="471" s="1"/>
  <c r="R3" i="470"/>
  <c r="R4" i="470" s="1"/>
  <c r="R3" i="469"/>
  <c r="R4" i="469" s="1"/>
  <c r="R3" i="468"/>
  <c r="R4" i="468" s="1"/>
  <c r="R3" i="466"/>
  <c r="R4" i="466" s="1"/>
  <c r="R3" i="465"/>
  <c r="R4" i="465" s="1"/>
  <c r="R3" i="464"/>
  <c r="R4" i="464" s="1"/>
  <c r="R3" i="463"/>
  <c r="R4" i="463" s="1"/>
  <c r="R3" i="462"/>
  <c r="R4" i="462" s="1"/>
  <c r="R3" i="460"/>
  <c r="R4" i="460" s="1"/>
  <c r="R3" i="459"/>
  <c r="R4" i="459" s="1"/>
  <c r="R3" i="458"/>
  <c r="R4" i="458" s="1"/>
  <c r="R3" i="457"/>
  <c r="R4" i="457" s="1"/>
  <c r="R3" i="456"/>
  <c r="R4" i="456" s="1"/>
  <c r="R3" i="455"/>
  <c r="R4" i="455" s="1"/>
  <c r="R3" i="454"/>
  <c r="R4" i="454" s="1"/>
  <c r="R3" i="453"/>
  <c r="R4" i="453" s="1"/>
  <c r="R3" i="452"/>
  <c r="R4" i="452" s="1"/>
  <c r="R3" i="451"/>
  <c r="R4" i="451" s="1"/>
  <c r="R3" i="449"/>
  <c r="R4" i="449" s="1"/>
  <c r="R3" i="448"/>
  <c r="R4" i="448" s="1"/>
  <c r="R3" i="447"/>
  <c r="R4" i="447" s="1"/>
  <c r="S9" i="446"/>
  <c r="L9" i="446"/>
  <c r="R9" i="446" s="1"/>
  <c r="R3" i="446" s="1"/>
  <c r="R4" i="446" s="1"/>
  <c r="R72" i="445"/>
  <c r="T42" i="445"/>
  <c r="R65" i="445"/>
  <c r="L9" i="445"/>
  <c r="R9" i="445" s="1"/>
  <c r="R3" i="445" s="1"/>
  <c r="R4" i="445" s="1"/>
  <c r="S9" i="445"/>
  <c r="J9" i="444"/>
  <c r="K9" i="444" s="1"/>
  <c r="S39" i="444"/>
  <c r="S40" i="444"/>
  <c r="S41" i="444"/>
  <c r="B42" i="444"/>
  <c r="S39" i="445"/>
  <c r="J9" i="443"/>
  <c r="K9" i="443" s="1"/>
  <c r="S39" i="443"/>
  <c r="S40" i="443"/>
  <c r="S41" i="443"/>
  <c r="B42" i="443"/>
  <c r="S26" i="442"/>
  <c r="S27" i="442"/>
  <c r="S28" i="442"/>
  <c r="S29" i="442"/>
  <c r="S30" i="442"/>
  <c r="S31" i="442"/>
  <c r="S32" i="442"/>
  <c r="S33" i="442"/>
  <c r="S34" i="442"/>
  <c r="S35" i="442"/>
  <c r="S36" i="442"/>
  <c r="R65" i="444" l="1"/>
  <c r="R72" i="444"/>
  <c r="T42" i="444"/>
  <c r="S9" i="444"/>
  <c r="L9" i="444"/>
  <c r="R9" i="444" s="1"/>
  <c r="R72" i="443"/>
  <c r="R65" i="443"/>
  <c r="T42" i="443"/>
  <c r="S9" i="443"/>
  <c r="L9" i="443"/>
  <c r="R9" i="443" s="1"/>
  <c r="R3" i="443" s="1"/>
  <c r="R4" i="443" s="1"/>
  <c r="R61" i="442"/>
  <c r="R59" i="442"/>
  <c r="E42" i="442"/>
  <c r="D42" i="442"/>
  <c r="C42" i="442"/>
  <c r="R41" i="442"/>
  <c r="B41" i="442"/>
  <c r="S41" i="442" s="1"/>
  <c r="R40" i="442"/>
  <c r="B40" i="442"/>
  <c r="S40" i="442" s="1"/>
  <c r="R39" i="442"/>
  <c r="B39" i="442"/>
  <c r="T36" i="442"/>
  <c r="R36" i="442"/>
  <c r="T35" i="442"/>
  <c r="R35" i="442"/>
  <c r="T34" i="442"/>
  <c r="R34" i="442"/>
  <c r="T33" i="442"/>
  <c r="R33" i="442"/>
  <c r="T32" i="442"/>
  <c r="R32" i="442"/>
  <c r="T31" i="442"/>
  <c r="R31" i="442"/>
  <c r="T30" i="442"/>
  <c r="R30" i="442"/>
  <c r="T29" i="442"/>
  <c r="R29" i="442"/>
  <c r="T28" i="442"/>
  <c r="R28" i="442"/>
  <c r="T27" i="442"/>
  <c r="R27" i="442"/>
  <c r="T26" i="442"/>
  <c r="R26" i="442"/>
  <c r="T25" i="442"/>
  <c r="S25" i="442"/>
  <c r="R25" i="442"/>
  <c r="D20" i="442"/>
  <c r="S19" i="442"/>
  <c r="S18" i="442"/>
  <c r="S17" i="442"/>
  <c r="S16" i="442"/>
  <c r="S15" i="442"/>
  <c r="S14" i="442"/>
  <c r="S13" i="442"/>
  <c r="S12" i="442"/>
  <c r="R12" i="442"/>
  <c r="N9" i="442"/>
  <c r="I9" i="442"/>
  <c r="H9" i="442"/>
  <c r="O8" i="442"/>
  <c r="J8" i="442"/>
  <c r="K8" i="442" s="1"/>
  <c r="O7" i="442"/>
  <c r="J7" i="442"/>
  <c r="K7" i="442" s="1"/>
  <c r="O6" i="442"/>
  <c r="J6" i="442"/>
  <c r="K6" i="442" s="1"/>
  <c r="O5" i="442"/>
  <c r="J5" i="442"/>
  <c r="R3" i="444" l="1"/>
  <c r="R4" i="444" s="1"/>
  <c r="J9" i="442"/>
  <c r="K9" i="442" s="1"/>
  <c r="L9" i="442" s="1"/>
  <c r="R9" i="442" s="1"/>
  <c r="B42" i="442"/>
  <c r="T42" i="442" s="1"/>
  <c r="O9" i="442"/>
  <c r="P9" i="442" s="1"/>
  <c r="T39" i="442"/>
  <c r="K5" i="442"/>
  <c r="T40" i="442"/>
  <c r="T41" i="442"/>
  <c r="R72" i="442"/>
  <c r="S39" i="442"/>
  <c r="C5" i="5"/>
  <c r="R65" i="442" l="1"/>
  <c r="S9" i="442"/>
  <c r="R3" i="442"/>
  <c r="R4" i="442" s="1"/>
  <c r="L4" i="5" l="1"/>
  <c r="W21" i="5" l="1"/>
  <c r="U21" i="5"/>
  <c r="T64" i="5"/>
  <c r="U38" i="5"/>
  <c r="T18" i="5"/>
  <c r="V31" i="5"/>
  <c r="U12" i="5"/>
  <c r="T94" i="5"/>
  <c r="U25" i="5"/>
  <c r="U46" i="5"/>
  <c r="V47" i="5"/>
  <c r="V96" i="5"/>
  <c r="T45" i="5"/>
  <c r="U97" i="5"/>
  <c r="S15" i="5"/>
  <c r="W30" i="5"/>
  <c r="V34" i="5"/>
  <c r="W60" i="5"/>
  <c r="U66" i="5"/>
  <c r="W82" i="5"/>
  <c r="W67" i="5"/>
  <c r="W63" i="5"/>
  <c r="S24" i="5"/>
  <c r="R59" i="5"/>
  <c r="R90" i="5"/>
  <c r="Q29" i="5"/>
  <c r="P11" i="5"/>
  <c r="W55" i="5"/>
  <c r="S22" i="5"/>
  <c r="R81" i="5"/>
  <c r="Q51" i="5"/>
  <c r="W8" i="5"/>
  <c r="V26" i="5"/>
  <c r="W12" i="5"/>
  <c r="U50" i="5"/>
  <c r="W34" i="5"/>
  <c r="W68" i="5"/>
  <c r="W64" i="5"/>
  <c r="V102" i="5"/>
  <c r="W62" i="5"/>
  <c r="W27" i="5"/>
  <c r="W49" i="5"/>
  <c r="U35" i="5"/>
  <c r="R75" i="5"/>
  <c r="Q45" i="5"/>
  <c r="V32" i="5"/>
  <c r="R16" i="5"/>
  <c r="W74" i="5"/>
  <c r="W51" i="5"/>
  <c r="W47" i="5"/>
  <c r="S20" i="5"/>
  <c r="R79" i="5"/>
  <c r="Q49" i="5"/>
  <c r="U43" i="5"/>
  <c r="R24" i="5"/>
  <c r="M28" i="5"/>
  <c r="M44" i="5"/>
  <c r="M60" i="5"/>
  <c r="M76" i="5"/>
  <c r="M92" i="5"/>
  <c r="V16" i="5"/>
  <c r="S42" i="5"/>
  <c r="R101" i="5"/>
  <c r="W22" i="5"/>
  <c r="T32" i="5"/>
  <c r="W44" i="5"/>
  <c r="T61" i="5"/>
  <c r="W66" i="5"/>
  <c r="W35" i="5"/>
  <c r="W31" i="5"/>
  <c r="S16" i="5"/>
  <c r="W94" i="5"/>
  <c r="W91" i="5"/>
  <c r="U9" i="5"/>
  <c r="T78" i="5"/>
  <c r="R91" i="5"/>
  <c r="Q61" i="5"/>
  <c r="U75" i="5"/>
  <c r="R48" i="5"/>
  <c r="W70" i="5"/>
  <c r="W43" i="5"/>
  <c r="W65" i="5"/>
  <c r="T46" i="5"/>
  <c r="W93" i="5"/>
  <c r="U73" i="5"/>
  <c r="R42" i="5"/>
  <c r="T27" i="5"/>
  <c r="W104" i="5"/>
  <c r="V72" i="5"/>
  <c r="R46" i="5"/>
  <c r="V37" i="5"/>
  <c r="M32" i="5"/>
  <c r="M64" i="5"/>
  <c r="M96" i="5"/>
  <c r="S9" i="5"/>
  <c r="W78" i="5"/>
  <c r="W59" i="5"/>
  <c r="W81" i="5"/>
  <c r="V56" i="5"/>
  <c r="R83" i="5"/>
  <c r="Q53" i="5"/>
  <c r="T54" i="5"/>
  <c r="R32" i="5"/>
  <c r="W73" i="5"/>
  <c r="U51" i="5"/>
  <c r="R30" i="5"/>
  <c r="T99" i="5"/>
  <c r="M31" i="5"/>
  <c r="M63" i="5"/>
  <c r="M95" i="5"/>
  <c r="S90" i="5"/>
  <c r="Q71" i="5"/>
  <c r="N29" i="5"/>
  <c r="N45" i="5"/>
  <c r="N61" i="5"/>
  <c r="P79" i="5"/>
  <c r="N81" i="5"/>
  <c r="E32" i="5"/>
  <c r="E89" i="5"/>
  <c r="G90" i="5"/>
  <c r="H20" i="5"/>
  <c r="H49" i="5"/>
  <c r="E66" i="5"/>
  <c r="E87" i="5"/>
  <c r="G25" i="5"/>
  <c r="H54" i="5"/>
  <c r="H83" i="5"/>
  <c r="W54" i="5"/>
  <c r="V42" i="5"/>
  <c r="W11" i="5"/>
  <c r="U82" i="5"/>
  <c r="W33" i="5"/>
  <c r="T26" i="5"/>
  <c r="V24" i="5"/>
  <c r="S48" i="5"/>
  <c r="W61" i="5"/>
  <c r="V44" i="5"/>
  <c r="T52" i="5"/>
  <c r="T95" i="5"/>
  <c r="R26" i="5"/>
  <c r="Q93" i="5"/>
  <c r="V93" i="5"/>
  <c r="Q16" i="5"/>
  <c r="W37" i="5"/>
  <c r="V28" i="5"/>
  <c r="T36" i="5"/>
  <c r="V67" i="5"/>
  <c r="U45" i="5"/>
  <c r="V36" i="5"/>
  <c r="Q10" i="5"/>
  <c r="S54" i="5"/>
  <c r="U49" i="5"/>
  <c r="U92" i="5"/>
  <c r="Q14" i="5"/>
  <c r="S62" i="5"/>
  <c r="M36" i="5"/>
  <c r="M68" i="5"/>
  <c r="M100" i="5"/>
  <c r="S73" i="5"/>
  <c r="W53" i="5"/>
  <c r="U39" i="5"/>
  <c r="V46" i="5"/>
  <c r="T89" i="5"/>
  <c r="T56" i="5"/>
  <c r="U79" i="5"/>
  <c r="Q26" i="5"/>
  <c r="S86" i="5"/>
  <c r="T48" i="5"/>
  <c r="U47" i="5"/>
  <c r="T66" i="5"/>
  <c r="Q7" i="5"/>
  <c r="T74" i="5"/>
  <c r="Q5" i="5"/>
  <c r="M48" i="5"/>
  <c r="T29" i="5"/>
  <c r="V50" i="5"/>
  <c r="T58" i="5"/>
  <c r="Q18" i="5"/>
  <c r="S70" i="5"/>
  <c r="V52" i="5"/>
  <c r="Q97" i="5"/>
  <c r="M47" i="5"/>
  <c r="V80" i="5"/>
  <c r="M17" i="5"/>
  <c r="N53" i="5"/>
  <c r="P95" i="5"/>
  <c r="E96" i="5"/>
  <c r="G55" i="5"/>
  <c r="M6" i="5"/>
  <c r="G60" i="5"/>
  <c r="H19" i="5"/>
  <c r="W69" i="5"/>
  <c r="T50" i="5"/>
  <c r="U57" i="5"/>
  <c r="U100" i="5"/>
  <c r="V66" i="5"/>
  <c r="U58" i="5"/>
  <c r="Q42" i="5"/>
  <c r="S21" i="5"/>
  <c r="V70" i="5"/>
  <c r="U24" i="5"/>
  <c r="Q46" i="5"/>
  <c r="S29" i="5"/>
  <c r="M38" i="5"/>
  <c r="M70" i="5"/>
  <c r="M102" i="5"/>
  <c r="S104" i="5"/>
  <c r="T72" i="5"/>
  <c r="V79" i="5"/>
  <c r="Q50" i="5"/>
  <c r="S37" i="5"/>
  <c r="U74" i="5"/>
  <c r="N12" i="5"/>
  <c r="M51" i="5"/>
  <c r="U96" i="5"/>
  <c r="M21" i="5"/>
  <c r="N55" i="5"/>
  <c r="P99" i="5"/>
  <c r="E15" i="5"/>
  <c r="G71" i="5"/>
  <c r="E18" i="5"/>
  <c r="G76" i="5"/>
  <c r="H35" i="5"/>
  <c r="T42" i="5"/>
  <c r="S60" i="5"/>
  <c r="Q89" i="5"/>
  <c r="R104" i="5"/>
  <c r="O46" i="5"/>
  <c r="O78" i="5"/>
  <c r="T70" i="5"/>
  <c r="W15" i="5"/>
  <c r="R71" i="5"/>
  <c r="T22" i="5"/>
  <c r="O27" i="5"/>
  <c r="O59" i="5"/>
  <c r="O91" i="5"/>
  <c r="S34" i="5"/>
  <c r="Q63" i="5"/>
  <c r="M20" i="5"/>
  <c r="P54" i="5"/>
  <c r="P98" i="5"/>
  <c r="E11" i="5"/>
  <c r="G67" i="5"/>
  <c r="E14" i="5"/>
  <c r="G72" i="5"/>
  <c r="Q12" i="5"/>
  <c r="P43" i="5"/>
  <c r="P76" i="5"/>
  <c r="E20" i="5"/>
  <c r="G78" i="5"/>
  <c r="H37" i="5"/>
  <c r="E61" i="5"/>
  <c r="H42" i="5"/>
  <c r="H66" i="5"/>
  <c r="U61" i="5"/>
  <c r="U53" i="5"/>
  <c r="T97" i="5"/>
  <c r="V68" i="5"/>
  <c r="S80" i="5"/>
  <c r="U87" i="5"/>
  <c r="U72" i="5"/>
  <c r="P7" i="5"/>
  <c r="Q80" i="5"/>
  <c r="U71" i="5"/>
  <c r="U40" i="5"/>
  <c r="T31" i="5"/>
  <c r="S85" i="5"/>
  <c r="T67" i="5"/>
  <c r="S93" i="5"/>
  <c r="M72" i="5"/>
  <c r="R37" i="5"/>
  <c r="V76" i="5"/>
  <c r="T51" i="5"/>
  <c r="P6" i="5"/>
  <c r="Q64" i="5"/>
  <c r="V45" i="5"/>
  <c r="S61" i="5"/>
  <c r="M71" i="5"/>
  <c r="R21" i="5"/>
  <c r="N33" i="5"/>
  <c r="N65" i="5"/>
  <c r="N89" i="5"/>
  <c r="E81" i="5"/>
  <c r="H52" i="5"/>
  <c r="E98" i="5"/>
  <c r="G57" i="5"/>
  <c r="W58" i="5"/>
  <c r="V71" i="5"/>
  <c r="S32" i="5"/>
  <c r="T57" i="5"/>
  <c r="R80" i="5"/>
  <c r="S52" i="5"/>
  <c r="R88" i="5"/>
  <c r="M78" i="5"/>
  <c r="R36" i="5"/>
  <c r="U78" i="5"/>
  <c r="R96" i="5"/>
  <c r="S30" i="5"/>
  <c r="S57" i="5"/>
  <c r="N63" i="5"/>
  <c r="E47" i="5"/>
  <c r="E82" i="5"/>
  <c r="H99" i="5"/>
  <c r="S91" i="5"/>
  <c r="O13" i="5"/>
  <c r="O86" i="5"/>
  <c r="V83" i="5"/>
  <c r="S46" i="5"/>
  <c r="O67" i="5"/>
  <c r="S65" i="5"/>
  <c r="P30" i="5"/>
  <c r="N84" i="5"/>
  <c r="H32" i="5"/>
  <c r="G69" i="5"/>
  <c r="P51" i="5"/>
  <c r="E84" i="5"/>
  <c r="H101" i="5"/>
  <c r="H7" i="5"/>
  <c r="T33" i="5"/>
  <c r="U15" i="5"/>
  <c r="R98" i="5"/>
  <c r="S38" i="5"/>
  <c r="T10" i="5"/>
  <c r="Q65" i="5"/>
  <c r="M45" i="5"/>
  <c r="T38" i="5"/>
  <c r="M15" i="5"/>
  <c r="N52" i="5"/>
  <c r="P93" i="5"/>
  <c r="E88" i="5"/>
  <c r="G47" i="5"/>
  <c r="H5" i="5"/>
  <c r="G52" i="5"/>
  <c r="H11" i="5"/>
  <c r="T79" i="5"/>
  <c r="N23" i="5"/>
  <c r="O56" i="5"/>
  <c r="U65" i="5"/>
  <c r="Q38" i="5"/>
  <c r="O37" i="5"/>
  <c r="O101" i="5"/>
  <c r="S50" i="5"/>
  <c r="P64" i="5"/>
  <c r="E73" i="5"/>
  <c r="E94" i="5"/>
  <c r="M18" i="5"/>
  <c r="P96" i="5"/>
  <c r="G59" i="5"/>
  <c r="G64" i="5"/>
  <c r="H95" i="5"/>
  <c r="V23" i="5"/>
  <c r="Q69" i="5"/>
  <c r="R64" i="5"/>
  <c r="T13" i="5"/>
  <c r="U80" i="5"/>
  <c r="M65" i="5"/>
  <c r="S25" i="5"/>
  <c r="N30" i="5"/>
  <c r="N62" i="5"/>
  <c r="N83" i="5"/>
  <c r="E7" i="5"/>
  <c r="H28" i="5"/>
  <c r="E74" i="5"/>
  <c r="G33" i="5"/>
  <c r="H91" i="5"/>
  <c r="S28" i="5"/>
  <c r="R40" i="5"/>
  <c r="O76" i="5"/>
  <c r="U95" i="5"/>
  <c r="N25" i="5"/>
  <c r="O57" i="5"/>
  <c r="U103" i="5"/>
  <c r="M16" i="5"/>
  <c r="P94" i="5"/>
  <c r="G51" i="5"/>
  <c r="G56" i="5"/>
  <c r="P41" i="5"/>
  <c r="M5" i="5"/>
  <c r="H21" i="5"/>
  <c r="H26" i="5"/>
  <c r="T16" i="5"/>
  <c r="U10" i="5"/>
  <c r="W85" i="5"/>
  <c r="V60" i="5"/>
  <c r="T68" i="5"/>
  <c r="T19" i="5"/>
  <c r="U77" i="5"/>
  <c r="V95" i="5"/>
  <c r="Q58" i="5"/>
  <c r="S53" i="5"/>
  <c r="U69" i="5"/>
  <c r="T69" i="5"/>
  <c r="V87" i="5"/>
  <c r="P13" i="5"/>
  <c r="T93" i="5"/>
  <c r="N14" i="5"/>
  <c r="M52" i="5"/>
  <c r="T11" i="5"/>
  <c r="V74" i="5"/>
  <c r="U90" i="5"/>
  <c r="V99" i="5"/>
  <c r="P15" i="5"/>
  <c r="V91" i="5"/>
  <c r="V29" i="5"/>
  <c r="S84" i="5"/>
  <c r="M80" i="5"/>
  <c r="U94" i="5"/>
  <c r="P14" i="5"/>
  <c r="S68" i="5"/>
  <c r="M79" i="5"/>
  <c r="N37" i="5"/>
  <c r="N97" i="5"/>
  <c r="H84" i="5"/>
  <c r="G89" i="5"/>
  <c r="T80" i="5"/>
  <c r="T101" i="5"/>
  <c r="V17" i="5"/>
  <c r="P17" i="5"/>
  <c r="V25" i="5"/>
  <c r="N18" i="5"/>
  <c r="M54" i="5"/>
  <c r="V53" i="5"/>
  <c r="U28" i="5"/>
  <c r="P18" i="5"/>
  <c r="S35" i="5"/>
  <c r="M83" i="5"/>
  <c r="N39" i="5"/>
  <c r="N101" i="5"/>
  <c r="H100" i="5"/>
  <c r="H6" i="5"/>
  <c r="V40" i="5"/>
  <c r="U86" i="5"/>
  <c r="O62" i="5"/>
  <c r="W19" i="5"/>
  <c r="Q41" i="5"/>
  <c r="O43" i="5"/>
  <c r="W103" i="5"/>
  <c r="R45" i="5"/>
  <c r="P70" i="5"/>
  <c r="G38" i="5"/>
  <c r="E57" i="5"/>
  <c r="P27" i="5"/>
  <c r="N78" i="5"/>
  <c r="H8" i="5"/>
  <c r="G13" i="5"/>
  <c r="W13" i="5"/>
  <c r="W75" i="5"/>
  <c r="U67" i="5"/>
  <c r="U14" i="5"/>
  <c r="V69" i="5"/>
  <c r="V78" i="5"/>
  <c r="Q74" i="5"/>
  <c r="Q78" i="5"/>
  <c r="M104" i="5"/>
  <c r="T84" i="5"/>
  <c r="U48" i="5"/>
  <c r="Q62" i="5"/>
  <c r="M103" i="5"/>
  <c r="N49" i="5"/>
  <c r="E64" i="5"/>
  <c r="H81" i="5"/>
  <c r="H86" i="5"/>
  <c r="W99" i="5"/>
  <c r="Q77" i="5"/>
  <c r="Q81" i="5"/>
  <c r="U59" i="5"/>
  <c r="Q85" i="5"/>
  <c r="M67" i="5"/>
  <c r="N85" i="5"/>
  <c r="G41" i="5"/>
  <c r="N19" i="5"/>
  <c r="U64" i="5"/>
  <c r="O35" i="5"/>
  <c r="T98" i="5"/>
  <c r="E37" i="5"/>
  <c r="M14" i="5"/>
  <c r="G43" i="5"/>
  <c r="H79" i="5"/>
  <c r="S40" i="5"/>
  <c r="Q67" i="5"/>
  <c r="R56" i="5"/>
  <c r="R20" i="5"/>
  <c r="N68" i="5"/>
  <c r="G18" i="5"/>
  <c r="E25" i="5"/>
  <c r="W57" i="5"/>
  <c r="O21" i="5"/>
  <c r="V13" i="5"/>
  <c r="O69" i="5"/>
  <c r="P32" i="5"/>
  <c r="H48" i="5"/>
  <c r="P53" i="5"/>
  <c r="E6" i="5"/>
  <c r="T20" i="5"/>
  <c r="U18" i="5"/>
  <c r="R62" i="5"/>
  <c r="M97" i="5"/>
  <c r="N46" i="5"/>
  <c r="E40" i="5"/>
  <c r="H57" i="5"/>
  <c r="H62" i="5"/>
  <c r="Q57" i="5"/>
  <c r="U27" i="5"/>
  <c r="O25" i="5"/>
  <c r="Q31" i="5"/>
  <c r="E92" i="5"/>
  <c r="R44" i="5"/>
  <c r="G62" i="5"/>
  <c r="H34" i="5"/>
  <c r="T87" i="5"/>
  <c r="V88" i="5"/>
  <c r="W36" i="5"/>
  <c r="U99" i="5"/>
  <c r="V51" i="5"/>
  <c r="T102" i="5"/>
  <c r="M66" i="5"/>
  <c r="S41" i="5"/>
  <c r="W100" i="5"/>
  <c r="V104" i="5"/>
  <c r="Q33" i="5"/>
  <c r="W71" i="5"/>
  <c r="N51" i="5"/>
  <c r="E80" i="5"/>
  <c r="H97" i="5"/>
  <c r="H102" i="5"/>
  <c r="U101" i="5"/>
  <c r="R73" i="5"/>
  <c r="O74" i="5"/>
  <c r="V57" i="5"/>
  <c r="N21" i="5"/>
  <c r="O55" i="5"/>
  <c r="V85" i="5"/>
  <c r="M10" i="5"/>
  <c r="P90" i="5"/>
  <c r="G35" i="5"/>
  <c r="G40" i="5"/>
  <c r="P39" i="5"/>
  <c r="N102" i="5"/>
  <c r="H104" i="5"/>
  <c r="H10" i="5"/>
  <c r="T40" i="5"/>
  <c r="S71" i="5"/>
  <c r="O16" i="5"/>
  <c r="O7" i="5"/>
  <c r="Q52" i="5"/>
  <c r="N72" i="5"/>
  <c r="G50" i="5"/>
  <c r="E79" i="5"/>
  <c r="U33" i="5"/>
  <c r="O32" i="5"/>
  <c r="S44" i="5"/>
  <c r="O77" i="5"/>
  <c r="P40" i="5"/>
  <c r="H13" i="5"/>
  <c r="P61" i="5"/>
  <c r="E70" i="5"/>
  <c r="V35" i="5"/>
  <c r="V90" i="5"/>
  <c r="Q94" i="5"/>
  <c r="W40" i="5"/>
  <c r="N50" i="5"/>
  <c r="E72" i="5"/>
  <c r="H89" i="5"/>
  <c r="H94" i="5"/>
  <c r="N15" i="5"/>
  <c r="V21" i="5"/>
  <c r="O33" i="5"/>
  <c r="M12" i="5"/>
  <c r="E83" i="5"/>
  <c r="Q9" i="5"/>
  <c r="G27" i="5"/>
  <c r="H47" i="5"/>
  <c r="V43" i="5"/>
  <c r="Q13" i="5"/>
  <c r="W20" i="5"/>
  <c r="Q17" i="5"/>
  <c r="M42" i="5"/>
  <c r="W7" i="5"/>
  <c r="W28" i="5"/>
  <c r="Q21" i="5"/>
  <c r="W80" i="5"/>
  <c r="M59" i="5"/>
  <c r="N27" i="5"/>
  <c r="N77" i="5"/>
  <c r="G103" i="5"/>
  <c r="G9" i="5"/>
  <c r="V63" i="5"/>
  <c r="N11" i="5"/>
  <c r="O50" i="5"/>
  <c r="T91" i="5"/>
  <c r="R38" i="5"/>
  <c r="O31" i="5"/>
  <c r="O95" i="5"/>
  <c r="M8" i="5"/>
  <c r="P58" i="5"/>
  <c r="E53" i="5"/>
  <c r="E46" i="5"/>
  <c r="Q47" i="5"/>
  <c r="P84" i="5"/>
  <c r="G11" i="5"/>
  <c r="G16" i="5"/>
  <c r="H15" i="5"/>
  <c r="V62" i="5"/>
  <c r="U104" i="5"/>
  <c r="Q30" i="5"/>
  <c r="M101" i="5"/>
  <c r="N48" i="5"/>
  <c r="E56" i="5"/>
  <c r="H73" i="5"/>
  <c r="H78" i="5"/>
  <c r="N7" i="5"/>
  <c r="T49" i="5"/>
  <c r="O29" i="5"/>
  <c r="Q95" i="5"/>
  <c r="E27" i="5"/>
  <c r="Q76" i="5"/>
  <c r="G94" i="5"/>
  <c r="H98" i="5"/>
  <c r="Q98" i="5"/>
  <c r="V89" i="5"/>
  <c r="M57" i="5"/>
  <c r="N26" i="5"/>
  <c r="N75" i="5"/>
  <c r="G95" i="5"/>
  <c r="G100" i="5"/>
  <c r="V97" i="5"/>
  <c r="O68" i="5"/>
  <c r="N9" i="5"/>
  <c r="U70" i="5"/>
  <c r="P78" i="5"/>
  <c r="E77" i="5"/>
  <c r="N90" i="5"/>
  <c r="G61" i="5"/>
  <c r="T17" i="5"/>
  <c r="U76" i="5"/>
  <c r="T63" i="5"/>
  <c r="R11" i="5"/>
  <c r="V81" i="5"/>
  <c r="Q90" i="5"/>
  <c r="U6" i="5"/>
  <c r="U60" i="5"/>
  <c r="U68" i="5"/>
  <c r="M56" i="5"/>
  <c r="V11" i="5"/>
  <c r="Q82" i="5"/>
  <c r="T47" i="5"/>
  <c r="M55" i="5"/>
  <c r="M25" i="5"/>
  <c r="P103" i="5"/>
  <c r="G87" i="5"/>
  <c r="G92" i="5"/>
  <c r="W76" i="5"/>
  <c r="V30" i="5"/>
  <c r="T30" i="5"/>
  <c r="M62" i="5"/>
  <c r="U41" i="5"/>
  <c r="R94" i="5"/>
  <c r="N47" i="5"/>
  <c r="H65" i="5"/>
  <c r="T35" i="5"/>
  <c r="O70" i="5"/>
  <c r="N13" i="5"/>
  <c r="V101" i="5"/>
  <c r="P82" i="5"/>
  <c r="G8" i="5"/>
  <c r="N94" i="5"/>
  <c r="G77" i="5"/>
  <c r="W17" i="5"/>
  <c r="U11" i="5"/>
  <c r="R95" i="5"/>
  <c r="M93" i="5"/>
  <c r="N44" i="5"/>
  <c r="E24" i="5"/>
  <c r="H41" i="5"/>
  <c r="H46" i="5"/>
  <c r="Q86" i="5"/>
  <c r="O104" i="5"/>
  <c r="O9" i="5"/>
  <c r="Q60" i="5"/>
  <c r="E60" i="5"/>
  <c r="R13" i="5"/>
  <c r="G30" i="5"/>
  <c r="G85" i="5"/>
  <c r="Q34" i="5"/>
  <c r="V15" i="5"/>
  <c r="M49" i="5"/>
  <c r="M19" i="5"/>
  <c r="P97" i="5"/>
  <c r="G63" i="5"/>
  <c r="G68" i="5"/>
  <c r="W79" i="5"/>
  <c r="O60" i="5"/>
  <c r="Q102" i="5"/>
  <c r="W72" i="5"/>
  <c r="P68" i="5"/>
  <c r="E29" i="5"/>
  <c r="P104" i="5"/>
  <c r="G96" i="5"/>
  <c r="U7" i="5"/>
  <c r="S96" i="5"/>
  <c r="Q19" i="5"/>
  <c r="Q27" i="5"/>
  <c r="R100" i="5"/>
  <c r="Q35" i="5"/>
  <c r="R85" i="5"/>
  <c r="G10" i="5"/>
  <c r="W25" i="5"/>
  <c r="O26" i="5"/>
  <c r="U56" i="5"/>
  <c r="O71" i="5"/>
  <c r="P34" i="5"/>
  <c r="H64" i="5"/>
  <c r="P55" i="5"/>
  <c r="E22" i="5"/>
  <c r="W92" i="5"/>
  <c r="V103" i="5"/>
  <c r="M23" i="5"/>
  <c r="G79" i="5"/>
  <c r="U83" i="5"/>
  <c r="Q73" i="5"/>
  <c r="P72" i="5"/>
  <c r="N82" i="5"/>
  <c r="T92" i="5"/>
  <c r="R25" i="5"/>
  <c r="N66" i="5"/>
  <c r="E9" i="5"/>
  <c r="Q8" i="5"/>
  <c r="O65" i="5"/>
  <c r="H16" i="5"/>
  <c r="H85" i="5"/>
  <c r="W18" i="5"/>
  <c r="W16" i="5"/>
  <c r="M58" i="5"/>
  <c r="W50" i="5"/>
  <c r="R63" i="5"/>
  <c r="N43" i="5"/>
  <c r="H33" i="5"/>
  <c r="U62" i="5"/>
  <c r="O66" i="5"/>
  <c r="Q104" i="5"/>
  <c r="V7" i="5"/>
  <c r="P74" i="5"/>
  <c r="E43" i="5"/>
  <c r="N86" i="5"/>
  <c r="G45" i="5"/>
  <c r="U8" i="5"/>
  <c r="S94" i="5"/>
  <c r="N64" i="5"/>
  <c r="E90" i="5"/>
  <c r="Q72" i="5"/>
  <c r="O61" i="5"/>
  <c r="G83" i="5"/>
  <c r="H53" i="5"/>
  <c r="P24" i="5"/>
  <c r="M89" i="5"/>
  <c r="E8" i="5"/>
  <c r="H30" i="5"/>
  <c r="O100" i="5"/>
  <c r="R92" i="5"/>
  <c r="S82" i="5"/>
  <c r="G104" i="5"/>
  <c r="P23" i="5"/>
  <c r="V65" i="5"/>
  <c r="S87" i="5"/>
  <c r="R15" i="5"/>
  <c r="M88" i="5"/>
  <c r="T71" i="5"/>
  <c r="P22" i="5"/>
  <c r="S99" i="5"/>
  <c r="M87" i="5"/>
  <c r="N41" i="5"/>
  <c r="T6" i="5"/>
  <c r="H17" i="5"/>
  <c r="H22" i="5"/>
  <c r="W98" i="5"/>
  <c r="R10" i="5"/>
  <c r="R14" i="5"/>
  <c r="M94" i="5"/>
  <c r="R18" i="5"/>
  <c r="M35" i="5"/>
  <c r="P83" i="5"/>
  <c r="G12" i="5"/>
  <c r="Q54" i="5"/>
  <c r="O102" i="5"/>
  <c r="Q75" i="5"/>
  <c r="Q28" i="5"/>
  <c r="E44" i="5"/>
  <c r="S49" i="5"/>
  <c r="G14" i="5"/>
  <c r="G37" i="5"/>
  <c r="T14" i="5"/>
  <c r="R97" i="5"/>
  <c r="T86" i="5"/>
  <c r="S58" i="5"/>
  <c r="N60" i="5"/>
  <c r="E75" i="5"/>
  <c r="E58" i="5"/>
  <c r="H75" i="5"/>
  <c r="R9" i="5"/>
  <c r="T15" i="5"/>
  <c r="O53" i="5"/>
  <c r="Q79" i="5"/>
  <c r="G19" i="5"/>
  <c r="P37" i="5"/>
  <c r="H88" i="5"/>
  <c r="T7" i="5"/>
  <c r="P16" i="5"/>
  <c r="S100" i="5"/>
  <c r="M81" i="5"/>
  <c r="N38" i="5"/>
  <c r="N99" i="5"/>
  <c r="H92" i="5"/>
  <c r="G97" i="5"/>
  <c r="R87" i="5"/>
  <c r="O92" i="5"/>
  <c r="R41" i="5"/>
  <c r="R61" i="5"/>
  <c r="N96" i="5"/>
  <c r="H82" i="5"/>
  <c r="E39" i="5"/>
  <c r="H55" i="5"/>
  <c r="U102" i="5"/>
  <c r="U42" i="5"/>
  <c r="T53" i="5"/>
  <c r="M50" i="5"/>
  <c r="V55" i="5"/>
  <c r="T104" i="5"/>
  <c r="N35" i="5"/>
  <c r="H68" i="5"/>
  <c r="W48" i="5"/>
  <c r="O58" i="5"/>
  <c r="Q70" i="5"/>
  <c r="O103" i="5"/>
  <c r="P66" i="5"/>
  <c r="E13" i="5"/>
  <c r="P100" i="5"/>
  <c r="G80" i="5"/>
  <c r="V9" i="5"/>
  <c r="N16" i="5"/>
  <c r="N56" i="5"/>
  <c r="E26" i="5"/>
  <c r="T59" i="5"/>
  <c r="O45" i="5"/>
  <c r="G54" i="5"/>
  <c r="H24" i="5"/>
  <c r="P8" i="5"/>
  <c r="M73" i="5"/>
  <c r="N91" i="5"/>
  <c r="G65" i="5"/>
  <c r="O84" i="5"/>
  <c r="S33" i="5"/>
  <c r="G53" i="5"/>
  <c r="H90" i="5"/>
  <c r="R43" i="5"/>
  <c r="R47" i="5"/>
  <c r="M90" i="5"/>
  <c r="R51" i="5"/>
  <c r="M27" i="5"/>
  <c r="P75" i="5"/>
  <c r="E51" i="5"/>
  <c r="R86" i="5"/>
  <c r="O98" i="5"/>
  <c r="Q40" i="5"/>
  <c r="R60" i="5"/>
  <c r="E12" i="5"/>
  <c r="S18" i="5"/>
  <c r="E55" i="5"/>
  <c r="H103" i="5"/>
  <c r="Q101" i="5"/>
  <c r="M69" i="5"/>
  <c r="N87" i="5"/>
  <c r="G49" i="5"/>
  <c r="O80" i="5"/>
  <c r="S66" i="5"/>
  <c r="G88" i="5"/>
  <c r="H58" i="5"/>
  <c r="O24" i="5"/>
  <c r="Q23" i="5"/>
  <c r="G66" i="5"/>
  <c r="V54" i="5"/>
  <c r="S11" i="5"/>
  <c r="P44" i="5"/>
  <c r="P65" i="5"/>
  <c r="AJ7" i="23"/>
  <c r="N13" i="23"/>
  <c r="N10" i="23"/>
  <c r="R18" i="23"/>
  <c r="U23" i="23"/>
  <c r="X28" i="23"/>
  <c r="X14" i="23"/>
  <c r="Z25" i="23"/>
  <c r="Q8" i="23"/>
  <c r="T13" i="23"/>
  <c r="U85" i="5"/>
  <c r="T55" i="5"/>
  <c r="U20" i="5"/>
  <c r="S79" i="5"/>
  <c r="T39" i="5"/>
  <c r="S55" i="5"/>
  <c r="P19" i="5"/>
  <c r="O14" i="5"/>
  <c r="T23" i="5"/>
  <c r="S31" i="5"/>
  <c r="S56" i="5"/>
  <c r="Q83" i="5"/>
  <c r="S51" i="5"/>
  <c r="Q91" i="5"/>
  <c r="M84" i="5"/>
  <c r="Q36" i="5"/>
  <c r="V33" i="5"/>
  <c r="S47" i="5"/>
  <c r="S88" i="5"/>
  <c r="O6" i="5"/>
  <c r="S64" i="5"/>
  <c r="Q48" i="5"/>
  <c r="Q56" i="5"/>
  <c r="R68" i="5"/>
  <c r="S72" i="5"/>
  <c r="Q99" i="5"/>
  <c r="Q24" i="5"/>
  <c r="R52" i="5"/>
  <c r="N69" i="5"/>
  <c r="G26" i="5"/>
  <c r="E35" i="5"/>
  <c r="W89" i="5"/>
  <c r="U44" i="5"/>
  <c r="S63" i="5"/>
  <c r="S23" i="5"/>
  <c r="O10" i="5"/>
  <c r="S83" i="5"/>
  <c r="O11" i="5"/>
  <c r="M86" i="5"/>
  <c r="Q68" i="5"/>
  <c r="S39" i="5"/>
  <c r="O12" i="5"/>
  <c r="Q59" i="5"/>
  <c r="Q20" i="5"/>
  <c r="N71" i="5"/>
  <c r="E63" i="5"/>
  <c r="R22" i="5"/>
  <c r="O94" i="5"/>
  <c r="R8" i="5"/>
  <c r="R93" i="5"/>
  <c r="N100" i="5"/>
  <c r="H31" i="5"/>
  <c r="E67" i="5"/>
  <c r="H71" i="5"/>
  <c r="W97" i="5"/>
  <c r="R58" i="5"/>
  <c r="T88" i="5"/>
  <c r="M40" i="5"/>
  <c r="R50" i="5"/>
  <c r="M39" i="5"/>
  <c r="P87" i="5"/>
  <c r="G28" i="5"/>
  <c r="U23" i="5"/>
  <c r="M46" i="5"/>
  <c r="T73" i="5"/>
  <c r="H36" i="5"/>
  <c r="O54" i="5"/>
  <c r="O99" i="5"/>
  <c r="E78" i="5"/>
  <c r="G48" i="5"/>
  <c r="P12" i="5"/>
  <c r="M77" i="5"/>
  <c r="N95" i="5"/>
  <c r="G81" i="5"/>
  <c r="O88" i="5"/>
  <c r="S97" i="5"/>
  <c r="G101" i="5"/>
  <c r="H23" i="5"/>
  <c r="U17" i="5"/>
  <c r="Q87" i="5"/>
  <c r="G98" i="5"/>
  <c r="W83" i="5"/>
  <c r="R39" i="5"/>
  <c r="P52" i="5"/>
  <c r="P73" i="5"/>
  <c r="V27" i="5"/>
  <c r="T24" i="5"/>
  <c r="T28" i="5"/>
  <c r="M34" i="5"/>
  <c r="U29" i="5"/>
  <c r="W84" i="5"/>
  <c r="M13" i="5"/>
  <c r="G39" i="5"/>
  <c r="W52" i="5"/>
  <c r="O42" i="5"/>
  <c r="R7" i="5"/>
  <c r="O87" i="5"/>
  <c r="P50" i="5"/>
  <c r="H93" i="5"/>
  <c r="P71" i="5"/>
  <c r="E71" i="5"/>
  <c r="V49" i="5"/>
  <c r="S67" i="5"/>
  <c r="N40" i="5"/>
  <c r="H9" i="5"/>
  <c r="R54" i="5"/>
  <c r="R72" i="5"/>
  <c r="N104" i="5"/>
  <c r="E97" i="5"/>
  <c r="R66" i="5"/>
  <c r="M41" i="5"/>
  <c r="P89" i="5"/>
  <c r="G36" i="5"/>
  <c r="O52" i="5"/>
  <c r="O97" i="5"/>
  <c r="E62" i="5"/>
  <c r="G32" i="5"/>
  <c r="W32" i="5"/>
  <c r="V98" i="5"/>
  <c r="M74" i="5"/>
  <c r="W96" i="5"/>
  <c r="W87" i="5"/>
  <c r="N59" i="5"/>
  <c r="E50" i="5"/>
  <c r="S27" i="5"/>
  <c r="O82" i="5"/>
  <c r="U16" i="5"/>
  <c r="S98" i="5"/>
  <c r="N76" i="5"/>
  <c r="G21" i="5"/>
  <c r="E52" i="5"/>
  <c r="H74" i="5"/>
  <c r="R34" i="5"/>
  <c r="M37" i="5"/>
  <c r="P85" i="5"/>
  <c r="G20" i="5"/>
  <c r="O48" i="5"/>
  <c r="O93" i="5"/>
  <c r="E30" i="5"/>
  <c r="E95" i="5"/>
  <c r="R33" i="5"/>
  <c r="V100" i="5"/>
  <c r="E45" i="5"/>
  <c r="H59" i="5"/>
  <c r="T37" i="5"/>
  <c r="Q44" i="5"/>
  <c r="P33" i="5"/>
  <c r="V10" i="5"/>
  <c r="U89" i="5"/>
  <c r="U22" i="5"/>
  <c r="R17" i="5"/>
  <c r="P21" i="5"/>
  <c r="U93" i="5"/>
  <c r="G42" i="5"/>
  <c r="V22" i="5"/>
  <c r="O30" i="5"/>
  <c r="S12" i="5"/>
  <c r="O75" i="5"/>
  <c r="P38" i="5"/>
  <c r="H96" i="5"/>
  <c r="P59" i="5"/>
  <c r="E54" i="5"/>
  <c r="W86" i="5"/>
  <c r="U13" i="5"/>
  <c r="W101" i="5"/>
  <c r="T9" i="5"/>
  <c r="T8" i="5"/>
  <c r="U81" i="5"/>
  <c r="M9" i="5"/>
  <c r="G23" i="5"/>
  <c r="U37" i="5"/>
  <c r="U31" i="5"/>
  <c r="T34" i="5"/>
  <c r="N31" i="5"/>
  <c r="U36" i="5"/>
  <c r="R102" i="5"/>
  <c r="P62" i="5"/>
  <c r="P92" i="5"/>
  <c r="T77" i="5"/>
  <c r="S36" i="5"/>
  <c r="N36" i="5"/>
  <c r="H76" i="5"/>
  <c r="R23" i="5"/>
  <c r="S13" i="5"/>
  <c r="N88" i="5"/>
  <c r="E100" i="5"/>
  <c r="R99" i="5"/>
  <c r="M33" i="5"/>
  <c r="P81" i="5"/>
  <c r="E103" i="5"/>
  <c r="O44" i="5"/>
  <c r="O89" i="5"/>
  <c r="V6" i="5"/>
  <c r="E101" i="5"/>
  <c r="T25" i="5"/>
  <c r="R74" i="5"/>
  <c r="R78" i="5"/>
  <c r="M98" i="5"/>
  <c r="R82" i="5"/>
  <c r="M43" i="5"/>
  <c r="P91" i="5"/>
  <c r="G44" i="5"/>
  <c r="Q25" i="5"/>
  <c r="W39" i="5"/>
  <c r="O17" i="5"/>
  <c r="Q92" i="5"/>
  <c r="E76" i="5"/>
  <c r="R77" i="5"/>
  <c r="G46" i="5"/>
  <c r="H18" i="5"/>
  <c r="P20" i="5"/>
  <c r="M85" i="5"/>
  <c r="N103" i="5"/>
  <c r="H14" i="5"/>
  <c r="O96" i="5"/>
  <c r="R28" i="5"/>
  <c r="H63" i="5"/>
  <c r="H87" i="5"/>
  <c r="U30" i="5"/>
  <c r="M11" i="5"/>
  <c r="G31" i="5"/>
  <c r="U98" i="5"/>
  <c r="R70" i="5"/>
  <c r="P60" i="5"/>
  <c r="P88" i="5"/>
  <c r="T83" i="5"/>
  <c r="R49" i="5"/>
  <c r="R57" i="5"/>
  <c r="R69" i="5"/>
  <c r="R65" i="5"/>
  <c r="S26" i="5"/>
  <c r="E59" i="5"/>
  <c r="H67" i="5"/>
  <c r="Q43" i="5"/>
  <c r="T62" i="5"/>
  <c r="O63" i="5"/>
  <c r="P26" i="5"/>
  <c r="G99" i="5"/>
  <c r="P47" i="5"/>
  <c r="H69" i="5"/>
  <c r="V82" i="5"/>
  <c r="T60" i="5"/>
  <c r="M7" i="5"/>
  <c r="G15" i="5"/>
  <c r="V84" i="5"/>
  <c r="R103" i="5"/>
  <c r="P56" i="5"/>
  <c r="P80" i="5"/>
  <c r="V92" i="5"/>
  <c r="N24" i="5"/>
  <c r="N58" i="5"/>
  <c r="E42" i="5"/>
  <c r="S78" i="5"/>
  <c r="O49" i="5"/>
  <c r="G86" i="5"/>
  <c r="H56" i="5"/>
  <c r="T82" i="5"/>
  <c r="V61" i="5"/>
  <c r="V73" i="5"/>
  <c r="V41" i="5"/>
  <c r="N22" i="5"/>
  <c r="U52" i="5"/>
  <c r="N20" i="5"/>
  <c r="N57" i="5"/>
  <c r="E34" i="5"/>
  <c r="W95" i="5"/>
  <c r="T65" i="5"/>
  <c r="V75" i="5"/>
  <c r="E48" i="5"/>
  <c r="S45" i="5"/>
  <c r="O51" i="5"/>
  <c r="G102" i="5"/>
  <c r="H72" i="5"/>
  <c r="R67" i="5"/>
  <c r="M29" i="5"/>
  <c r="P77" i="5"/>
  <c r="E69" i="5"/>
  <c r="O40" i="5"/>
  <c r="O85" i="5"/>
  <c r="H77" i="5"/>
  <c r="S101" i="5"/>
  <c r="E33" i="5"/>
  <c r="U54" i="5"/>
  <c r="M99" i="5"/>
  <c r="T85" i="5"/>
  <c r="P35" i="5"/>
  <c r="W9" i="5"/>
  <c r="G82" i="5"/>
  <c r="S75" i="5"/>
  <c r="P69" i="5"/>
  <c r="U26" i="5"/>
  <c r="N8" i="5"/>
  <c r="N54" i="5"/>
  <c r="E10" i="5"/>
  <c r="V64" i="5"/>
  <c r="O41" i="5"/>
  <c r="G22" i="5"/>
  <c r="G91" i="5"/>
  <c r="V14" i="5"/>
  <c r="S19" i="5"/>
  <c r="S8" i="5"/>
  <c r="N67" i="5"/>
  <c r="R55" i="5"/>
  <c r="S77" i="5"/>
  <c r="N92" i="5"/>
  <c r="E19" i="5"/>
  <c r="Q66" i="5"/>
  <c r="P101" i="5"/>
  <c r="O64" i="5"/>
  <c r="E85" i="5"/>
  <c r="Q96" i="5"/>
  <c r="E99" i="5"/>
  <c r="U34" i="5"/>
  <c r="P49" i="5"/>
  <c r="W24" i="5"/>
  <c r="S10" i="5"/>
  <c r="M91" i="5"/>
  <c r="H38" i="5"/>
  <c r="U63" i="5"/>
  <c r="R76" i="5"/>
  <c r="P31" i="5"/>
  <c r="W77" i="5"/>
  <c r="S89" i="5"/>
  <c r="W26" i="5"/>
  <c r="M24" i="5"/>
  <c r="U91" i="5"/>
  <c r="N42" i="5"/>
  <c r="Q22" i="5"/>
  <c r="E28" i="5"/>
  <c r="R19" i="5"/>
  <c r="S95" i="5"/>
  <c r="O19" i="5"/>
  <c r="S103" i="5"/>
  <c r="O15" i="5"/>
  <c r="N73" i="5"/>
  <c r="E93" i="5"/>
  <c r="W29" i="5"/>
  <c r="M30" i="5"/>
  <c r="V38" i="5"/>
  <c r="G7" i="5"/>
  <c r="O38" i="5"/>
  <c r="O83" i="5"/>
  <c r="H61" i="5"/>
  <c r="E21" i="5"/>
  <c r="Q37" i="5"/>
  <c r="M61" i="5"/>
  <c r="N79" i="5"/>
  <c r="G17" i="5"/>
  <c r="O72" i="5"/>
  <c r="T43" i="5"/>
  <c r="G24" i="5"/>
  <c r="G93" i="5"/>
  <c r="O8" i="5"/>
  <c r="R84" i="5"/>
  <c r="G34" i="5"/>
  <c r="T12" i="5"/>
  <c r="V94" i="5"/>
  <c r="P36" i="5"/>
  <c r="P57" i="5"/>
  <c r="V58" i="5"/>
  <c r="P9" i="5"/>
  <c r="T81" i="5"/>
  <c r="M75" i="5"/>
  <c r="G73" i="5"/>
  <c r="V86" i="5"/>
  <c r="S17" i="5"/>
  <c r="M22" i="5"/>
  <c r="W46" i="5"/>
  <c r="U32" i="5"/>
  <c r="H43" i="5"/>
  <c r="T75" i="5"/>
  <c r="H51" i="5"/>
  <c r="S74" i="5"/>
  <c r="H70" i="5"/>
  <c r="Q15" i="5"/>
  <c r="V18" i="5"/>
  <c r="Q55" i="5"/>
  <c r="V19" i="5"/>
  <c r="P48" i="5"/>
  <c r="E41" i="5"/>
  <c r="S102" i="5"/>
  <c r="V59" i="5"/>
  <c r="E104" i="5"/>
  <c r="H27" i="5"/>
  <c r="T41" i="5"/>
  <c r="S81" i="5"/>
  <c r="P25" i="5"/>
  <c r="W102" i="5"/>
  <c r="T100" i="5"/>
  <c r="M82" i="5"/>
  <c r="R89" i="5"/>
  <c r="E17" i="5"/>
  <c r="O90" i="5"/>
  <c r="R29" i="5"/>
  <c r="H50" i="5"/>
  <c r="H39" i="5"/>
  <c r="M53" i="5"/>
  <c r="G84" i="5"/>
  <c r="V48" i="5"/>
  <c r="G29" i="5"/>
  <c r="R53" i="5"/>
  <c r="W90" i="5"/>
  <c r="P28" i="5"/>
  <c r="U84" i="5"/>
  <c r="W56" i="5"/>
  <c r="W88" i="5"/>
  <c r="E16" i="5"/>
  <c r="S14" i="5"/>
  <c r="O47" i="5"/>
  <c r="G70" i="5"/>
  <c r="H40" i="5"/>
  <c r="Q32" i="5"/>
  <c r="E65" i="5"/>
  <c r="U19" i="5"/>
  <c r="P45" i="5"/>
  <c r="R31" i="5"/>
  <c r="H25" i="5"/>
  <c r="Q11" i="5"/>
  <c r="E91" i="5"/>
  <c r="O22" i="5"/>
  <c r="O18" i="5"/>
  <c r="Q100" i="5"/>
  <c r="O20" i="5"/>
  <c r="Q84" i="5"/>
  <c r="G58" i="5"/>
  <c r="W38" i="5"/>
  <c r="W41" i="5"/>
  <c r="W45" i="5"/>
  <c r="Q103" i="5"/>
  <c r="T76" i="5"/>
  <c r="S43" i="5"/>
  <c r="P46" i="5"/>
  <c r="P67" i="5"/>
  <c r="V12" i="5"/>
  <c r="V8" i="5"/>
  <c r="N28" i="5"/>
  <c r="H12" i="5"/>
  <c r="V77" i="5"/>
  <c r="N17" i="5"/>
  <c r="P86" i="5"/>
  <c r="N98" i="5"/>
  <c r="S7" i="5"/>
  <c r="Q88" i="5"/>
  <c r="N70" i="5"/>
  <c r="E49" i="5"/>
  <c r="O28" i="5"/>
  <c r="O73" i="5"/>
  <c r="H80" i="5"/>
  <c r="E38" i="5"/>
  <c r="T90" i="5"/>
  <c r="N10" i="5"/>
  <c r="P10" i="5"/>
  <c r="N93" i="5"/>
  <c r="W23" i="5"/>
  <c r="O39" i="5"/>
  <c r="G6" i="5"/>
  <c r="G75" i="5"/>
  <c r="S69" i="5"/>
  <c r="E23" i="5"/>
  <c r="V20" i="5"/>
  <c r="P29" i="5"/>
  <c r="U88" i="5"/>
  <c r="H60" i="5"/>
  <c r="T96" i="5"/>
  <c r="E68" i="5"/>
  <c r="W10" i="5"/>
  <c r="W14" i="5"/>
  <c r="Q39" i="5"/>
  <c r="T44" i="5"/>
  <c r="S76" i="5"/>
  <c r="P42" i="5"/>
  <c r="P63" i="5"/>
  <c r="U55" i="5"/>
  <c r="N32" i="5"/>
  <c r="S92" i="5"/>
  <c r="P102" i="5"/>
  <c r="R35" i="5"/>
  <c r="N74" i="5"/>
  <c r="O36" i="5"/>
  <c r="H45" i="5"/>
  <c r="Y10" i="23"/>
  <c r="Q15" i="23"/>
  <c r="AI25" i="23"/>
  <c r="W20" i="23"/>
  <c r="AE10" i="23"/>
  <c r="Z10" i="23"/>
  <c r="X18" i="23"/>
  <c r="AA23" i="23"/>
  <c r="AD28" i="23"/>
  <c r="W15" i="23"/>
  <c r="M26" i="23"/>
  <c r="AB7" i="23"/>
  <c r="AE12" i="23"/>
  <c r="W9" i="23"/>
  <c r="AI17" i="23"/>
  <c r="M23" i="23"/>
  <c r="P28" i="23"/>
  <c r="Q13" i="23"/>
  <c r="AI24" i="23"/>
  <c r="AH7" i="23"/>
  <c r="AK12" i="23"/>
  <c r="AI9" i="23"/>
  <c r="P18" i="23"/>
  <c r="S23" i="23"/>
  <c r="V28" i="23"/>
  <c r="P14" i="23"/>
  <c r="V25" i="23"/>
  <c r="P11" i="23"/>
  <c r="T16" i="23"/>
  <c r="Z26" i="23"/>
  <c r="AD21" i="23"/>
  <c r="V11" i="23"/>
  <c r="Z16" i="23"/>
  <c r="AF26" i="23"/>
  <c r="Q22" i="23"/>
  <c r="AG10" i="23"/>
  <c r="AG15" i="23"/>
  <c r="R26" i="23"/>
  <c r="N21" i="23"/>
  <c r="N11" i="23"/>
  <c r="R16" i="23"/>
  <c r="X26" i="23"/>
  <c r="Z21" i="23"/>
  <c r="AF33" i="23"/>
  <c r="AI38" i="23"/>
  <c r="M44" i="23"/>
  <c r="P49" i="23"/>
  <c r="S54" i="23"/>
  <c r="V59" i="23"/>
  <c r="Y20" i="23"/>
  <c r="R36" i="23"/>
  <c r="X46" i="23"/>
  <c r="AD56" i="23"/>
  <c r="Z64" i="23"/>
  <c r="AC69" i="23"/>
  <c r="AF74" i="23"/>
  <c r="AI79" i="23"/>
  <c r="M85" i="23"/>
  <c r="P90" i="23"/>
  <c r="AD33" i="23"/>
  <c r="AG38" i="23"/>
  <c r="AJ43" i="23"/>
  <c r="N49" i="23"/>
  <c r="Q54" i="23"/>
  <c r="T59" i="23"/>
  <c r="Q20" i="23"/>
  <c r="N36" i="23"/>
  <c r="T46" i="23"/>
  <c r="Z56" i="23"/>
  <c r="X64" i="23"/>
  <c r="AA69" i="23"/>
  <c r="AD74" i="23"/>
  <c r="AG79" i="23"/>
  <c r="AJ84" i="23"/>
  <c r="N90" i="23"/>
  <c r="Q16" i="23"/>
  <c r="AE34" i="23"/>
  <c r="AH39" i="23"/>
  <c r="AK44" i="23"/>
  <c r="O50" i="23"/>
  <c r="R55" i="23"/>
  <c r="U60" i="23"/>
  <c r="U24" i="23"/>
  <c r="P38" i="23"/>
  <c r="V48" i="23"/>
  <c r="AB58" i="23"/>
  <c r="Y65" i="23"/>
  <c r="AB70" i="23"/>
  <c r="AE75" i="23"/>
  <c r="AH80" i="23"/>
  <c r="AK85" i="23"/>
  <c r="W12" i="23"/>
  <c r="AA17" i="23"/>
  <c r="AG27" i="23"/>
  <c r="S24" i="23"/>
  <c r="AC12" i="23"/>
  <c r="AG17" i="23"/>
  <c r="N28" i="23"/>
  <c r="AE24" i="23"/>
  <c r="O12" i="23"/>
  <c r="S17" i="23"/>
  <c r="Y27" i="23"/>
  <c r="AB23" i="23"/>
  <c r="U12" i="23"/>
  <c r="Y17" i="23"/>
  <c r="AE27" i="23"/>
  <c r="O24" i="23"/>
  <c r="W34" i="23"/>
  <c r="Z39" i="23"/>
  <c r="AC44" i="23"/>
  <c r="AF49" i="23"/>
  <c r="AI54" i="23"/>
  <c r="M60" i="23"/>
  <c r="N23" i="23"/>
  <c r="Y37" i="23"/>
  <c r="AE47" i="23"/>
  <c r="AK57" i="23"/>
  <c r="Q65" i="23"/>
  <c r="T70" i="23"/>
  <c r="W75" i="23"/>
  <c r="Z80" i="23"/>
  <c r="AC85" i="23"/>
  <c r="AF90" i="23"/>
  <c r="U34" i="23"/>
  <c r="X39" i="23"/>
  <c r="AA44" i="23"/>
  <c r="AD49" i="23"/>
  <c r="AG54" i="23"/>
  <c r="AJ59" i="23"/>
  <c r="AE22" i="23"/>
  <c r="U37" i="23"/>
  <c r="AA47" i="23"/>
  <c r="AG57" i="23"/>
  <c r="O65" i="23"/>
  <c r="R70" i="23"/>
  <c r="U75" i="23"/>
  <c r="X80" i="23"/>
  <c r="AA85" i="23"/>
  <c r="AD90" i="23"/>
  <c r="AE18" i="23"/>
  <c r="V35" i="23"/>
  <c r="Y40" i="23"/>
  <c r="AB45" i="23"/>
  <c r="AE50" i="23"/>
  <c r="AH55" i="23"/>
  <c r="R12" i="5"/>
  <c r="N34" i="5"/>
  <c r="N80" i="5"/>
  <c r="M26" i="5"/>
  <c r="G74" i="5"/>
  <c r="O79" i="5"/>
  <c r="E86" i="5"/>
  <c r="H44" i="5"/>
  <c r="E36" i="5"/>
  <c r="E31" i="5"/>
  <c r="E102" i="5"/>
  <c r="AF20" i="23"/>
  <c r="AC30" i="23"/>
  <c r="AC15" i="23"/>
  <c r="P26" i="23"/>
  <c r="AI20" i="23"/>
  <c r="Q10" i="23"/>
  <c r="Z14" i="23"/>
  <c r="AA25" i="23"/>
  <c r="AF19" i="23"/>
  <c r="W10" i="23"/>
  <c r="M15" i="23"/>
  <c r="AG25" i="23"/>
  <c r="S20" i="23"/>
  <c r="R6" i="23"/>
  <c r="AF6" i="23"/>
  <c r="AD6" i="23"/>
  <c r="AE7" i="23"/>
  <c r="AJ15" i="23"/>
  <c r="U31" i="23"/>
  <c r="N6" i="23"/>
  <c r="X6" i="23"/>
  <c r="U36" i="23"/>
  <c r="AA46" i="23"/>
  <c r="AG56" i="23"/>
  <c r="AE30" i="23"/>
  <c r="AA51" i="23"/>
  <c r="O67" i="23"/>
  <c r="U77" i="23"/>
  <c r="AA87" i="23"/>
  <c r="S36" i="23"/>
  <c r="Y46" i="23"/>
  <c r="AE56" i="23"/>
  <c r="W30" i="23"/>
  <c r="W51" i="23"/>
  <c r="M67" i="23"/>
  <c r="S77" i="23"/>
  <c r="Y87" i="23"/>
  <c r="Q32" i="23"/>
  <c r="W42" i="23"/>
  <c r="AC52" i="23"/>
  <c r="N12" i="23"/>
  <c r="S43" i="23"/>
  <c r="AJ62" i="23"/>
  <c r="Q73" i="23"/>
  <c r="W83" i="23"/>
  <c r="AF8" i="23"/>
  <c r="AI11" i="23"/>
  <c r="S9" i="23"/>
  <c r="AH12" i="23"/>
  <c r="P8" i="23"/>
  <c r="AB10" i="23"/>
  <c r="AB8" i="23"/>
  <c r="AA11" i="23"/>
  <c r="AK36" i="23"/>
  <c r="R47" i="23"/>
  <c r="X57" i="23"/>
  <c r="V32" i="23"/>
  <c r="AH52" i="23"/>
  <c r="AE67" i="23"/>
  <c r="AK77" i="23"/>
  <c r="R88" i="23"/>
  <c r="AI36" i="23"/>
  <c r="P47" i="23"/>
  <c r="V57" i="23"/>
  <c r="R32" i="23"/>
  <c r="AD52" i="23"/>
  <c r="AC67" i="23"/>
  <c r="AI77" i="23"/>
  <c r="P88" i="23"/>
  <c r="AG32" i="23"/>
  <c r="N43" i="23"/>
  <c r="T53" i="23"/>
  <c r="AK60" i="23"/>
  <c r="AI26" i="23"/>
  <c r="W39" i="23"/>
  <c r="AC49" i="23"/>
  <c r="AI59" i="23"/>
  <c r="P66" i="23"/>
  <c r="S71" i="23"/>
  <c r="V76" i="23"/>
  <c r="Y81" i="23"/>
  <c r="AB86" i="23"/>
  <c r="AE91" i="23"/>
  <c r="T35" i="23"/>
  <c r="W40" i="23"/>
  <c r="Z45" i="23"/>
  <c r="AC50" i="23"/>
  <c r="AF55" i="23"/>
  <c r="AI60" i="23"/>
  <c r="AA26" i="23"/>
  <c r="S39" i="23"/>
  <c r="Y49" i="23"/>
  <c r="AE59" i="23"/>
  <c r="N66" i="23"/>
  <c r="Q71" i="23"/>
  <c r="T76" i="23"/>
  <c r="W81" i="23"/>
  <c r="Z86" i="23"/>
  <c r="AC91" i="23"/>
  <c r="Y31" i="23"/>
  <c r="AE41" i="23"/>
  <c r="Q62" i="23"/>
  <c r="W72" i="23"/>
  <c r="AC82" i="23"/>
  <c r="AI92" i="23"/>
  <c r="AA98" i="23"/>
  <c r="AD103" i="23"/>
  <c r="V94" i="23"/>
  <c r="AB48" i="23"/>
  <c r="AB65" i="23"/>
  <c r="AH75" i="23"/>
  <c r="Y92" i="23"/>
  <c r="P104" i="23"/>
  <c r="L68" i="23"/>
  <c r="AE8" i="23"/>
  <c r="AC11" i="23"/>
  <c r="P24" i="23"/>
  <c r="AI16" i="23"/>
  <c r="AK8" i="23"/>
  <c r="P12" i="23"/>
  <c r="V24" i="23"/>
  <c r="V17" i="23"/>
  <c r="AA34" i="23"/>
  <c r="AG44" i="23"/>
  <c r="N55" i="23"/>
  <c r="AD23" i="23"/>
  <c r="N48" i="23"/>
  <c r="U65" i="23"/>
  <c r="AA75" i="23"/>
  <c r="AG85" i="23"/>
  <c r="Y34" i="23"/>
  <c r="AE44" i="23"/>
  <c r="AK54" i="23"/>
  <c r="V23" i="23"/>
  <c r="AI47" i="23"/>
  <c r="S65" i="23"/>
  <c r="Y75" i="23"/>
  <c r="AE85" i="23"/>
  <c r="V19" i="23"/>
  <c r="N50" i="23"/>
  <c r="AA76" i="23"/>
  <c r="Z95" i="23"/>
  <c r="V83" i="23"/>
  <c r="AJ56" i="23"/>
  <c r="Q80" i="23"/>
  <c r="N104" i="23"/>
  <c r="K6" i="23"/>
  <c r="K35" i="23"/>
  <c r="J64" i="23"/>
  <c r="J93" i="23"/>
  <c r="I23" i="23"/>
  <c r="F52" i="23"/>
  <c r="F81" i="23"/>
  <c r="E87" i="23"/>
  <c r="D40" i="23"/>
  <c r="D69" i="23"/>
  <c r="C23" i="23"/>
  <c r="Y16" i="23"/>
  <c r="R34" i="23"/>
  <c r="Z8" i="23"/>
  <c r="AD34" i="23"/>
  <c r="P48" i="23"/>
  <c r="V65" i="23"/>
  <c r="AB75" i="23"/>
  <c r="AH85" i="23"/>
  <c r="N95" i="23"/>
  <c r="Q100" i="23"/>
  <c r="AB81" i="23"/>
  <c r="S97" i="23"/>
  <c r="M55" i="23"/>
  <c r="AG68" i="23"/>
  <c r="N79" i="23"/>
  <c r="AF96" i="23"/>
  <c r="O103" i="23"/>
  <c r="L9" i="23"/>
  <c r="AJ11" i="23"/>
  <c r="O17" i="23"/>
  <c r="U27" i="23"/>
  <c r="T23" i="23"/>
  <c r="Q12" i="23"/>
  <c r="U17" i="23"/>
  <c r="AA27" i="23"/>
  <c r="AF23" i="23"/>
  <c r="AF37" i="23"/>
  <c r="M48" i="23"/>
  <c r="S58" i="23"/>
  <c r="AK33" i="23"/>
  <c r="X54" i="23"/>
  <c r="Z68" i="23"/>
  <c r="AF78" i="23"/>
  <c r="M89" i="23"/>
  <c r="AD37" i="23"/>
  <c r="AJ47" i="23"/>
  <c r="Q58" i="23"/>
  <c r="AG33" i="23"/>
  <c r="T54" i="23"/>
  <c r="X68" i="23"/>
  <c r="AD78" i="23"/>
  <c r="AJ88" i="23"/>
  <c r="AG31" i="23"/>
  <c r="Y62" i="23"/>
  <c r="AK82" i="23"/>
  <c r="AE98" i="23"/>
  <c r="AB94" i="23"/>
  <c r="AG89" i="23"/>
  <c r="V33" i="23"/>
  <c r="Y38" i="23"/>
  <c r="AB43" i="23"/>
  <c r="AE48" i="23"/>
  <c r="AH53" i="23"/>
  <c r="AK58" i="23"/>
  <c r="AI18" i="23"/>
  <c r="W35" i="23"/>
  <c r="AC45" i="23"/>
  <c r="AI55" i="23"/>
  <c r="P64" i="23"/>
  <c r="S69" i="23"/>
  <c r="V74" i="23"/>
  <c r="Y79" i="23"/>
  <c r="AB84" i="23"/>
  <c r="AE89" i="23"/>
  <c r="AH23" i="23"/>
  <c r="AI37" i="23"/>
  <c r="Z54" i="23"/>
  <c r="AA68" i="23"/>
  <c r="AG78" i="23"/>
  <c r="N89" i="23"/>
  <c r="AC96" i="23"/>
  <c r="AF101" i="23"/>
  <c r="AD87" i="23"/>
  <c r="T100" i="23"/>
  <c r="W61" i="23"/>
  <c r="M72" i="23"/>
  <c r="Q84" i="23"/>
  <c r="R100" i="23"/>
  <c r="L20" i="23"/>
  <c r="L49" i="23"/>
  <c r="P15" i="23"/>
  <c r="T20" i="23"/>
  <c r="Z30" i="23"/>
  <c r="AD29" i="23"/>
  <c r="V15" i="23"/>
  <c r="Z20" i="23"/>
  <c r="AF30" i="23"/>
  <c r="Q30" i="23"/>
  <c r="AK40" i="23"/>
  <c r="R51" i="23"/>
  <c r="X61" i="23"/>
  <c r="V40" i="23"/>
  <c r="AH60" i="23"/>
  <c r="AE71" i="23"/>
  <c r="AK81" i="23"/>
  <c r="R92" i="23"/>
  <c r="AI40" i="23"/>
  <c r="P51" i="23"/>
  <c r="V61" i="23"/>
  <c r="R40" i="23"/>
  <c r="AD60" i="23"/>
  <c r="AC71" i="23"/>
  <c r="AI81" i="23"/>
  <c r="P92" i="23"/>
  <c r="R38" i="23"/>
  <c r="AI68" i="23"/>
  <c r="V89" i="23"/>
  <c r="AJ101" i="23"/>
  <c r="AB100" i="23"/>
  <c r="U72" i="23"/>
  <c r="Z100" i="23"/>
  <c r="L53" i="23"/>
  <c r="K86" i="23"/>
  <c r="J16" i="23"/>
  <c r="J45" i="23"/>
  <c r="I74" i="23"/>
  <c r="I103" i="23"/>
  <c r="F33" i="23"/>
  <c r="E62" i="23"/>
  <c r="E69" i="23"/>
  <c r="D21" i="23"/>
  <c r="C50" i="23"/>
  <c r="W93" i="23"/>
  <c r="T29" i="23"/>
  <c r="AB40" i="23"/>
  <c r="S30" i="23"/>
  <c r="O41" i="23"/>
  <c r="AJ60" i="23"/>
  <c r="AF71" i="23"/>
  <c r="M82" i="23"/>
  <c r="S92" i="23"/>
  <c r="S98" i="23"/>
  <c r="V103" i="23"/>
  <c r="X93" i="23"/>
  <c r="U47" i="23"/>
  <c r="AK64" i="23"/>
  <c r="R75" i="23"/>
  <c r="N91" i="23"/>
  <c r="Y103" i="23"/>
  <c r="L60" i="23"/>
  <c r="O8" i="23"/>
  <c r="V10" i="23"/>
  <c r="Y23" i="23"/>
  <c r="O15" i="23"/>
  <c r="U8" i="23"/>
  <c r="AH10" i="23"/>
  <c r="AE23" i="23"/>
  <c r="N16" i="23"/>
  <c r="AJ33" i="23"/>
  <c r="Q44" i="23"/>
  <c r="W54" i="23"/>
  <c r="P21" i="23"/>
  <c r="AF46" i="23"/>
  <c r="AD64" i="23"/>
  <c r="AJ74" i="23"/>
  <c r="Q85" i="23"/>
  <c r="AH33" i="23"/>
  <c r="O44" i="23"/>
  <c r="U54" i="23"/>
  <c r="AG20" i="23"/>
  <c r="AB46" i="23"/>
  <c r="AB64" i="23"/>
  <c r="AH74" i="23"/>
  <c r="O85" i="23"/>
  <c r="AG16" i="23"/>
  <c r="Y47" i="23"/>
  <c r="T75" i="23"/>
  <c r="AI94" i="23"/>
  <c r="AG80" i="23"/>
  <c r="V54" i="23"/>
  <c r="AE78" i="23"/>
  <c r="AF102" i="23"/>
  <c r="L97" i="23"/>
  <c r="K27" i="23"/>
  <c r="J56" i="23"/>
  <c r="O82" i="23"/>
  <c r="K14" i="23"/>
  <c r="J72" i="23"/>
  <c r="I18" i="23"/>
  <c r="I47" i="23"/>
  <c r="F76" i="23"/>
  <c r="E6" i="23"/>
  <c r="E13" i="23"/>
  <c r="D64" i="23"/>
  <c r="D93" i="23"/>
  <c r="C83" i="23"/>
  <c r="U20" i="23"/>
  <c r="P36" i="23"/>
  <c r="M51" i="23"/>
  <c r="AG66" i="23"/>
  <c r="N77" i="23"/>
  <c r="AE49" i="23"/>
  <c r="W76" i="23"/>
  <c r="P91" i="23"/>
  <c r="AD97" i="23"/>
  <c r="AG102" i="23"/>
  <c r="V91" i="23"/>
  <c r="O45" i="23"/>
  <c r="AH63" i="23"/>
  <c r="O74" i="23"/>
  <c r="Y88" i="23"/>
  <c r="V102" i="23"/>
  <c r="L46" i="23"/>
  <c r="L75" i="23"/>
  <c r="K104" i="23"/>
  <c r="J34" i="23"/>
  <c r="J63" i="23"/>
  <c r="I92" i="23"/>
  <c r="F22" i="23"/>
  <c r="F51" i="23"/>
  <c r="E80" i="23"/>
  <c r="D10" i="23"/>
  <c r="D39" i="23"/>
  <c r="C68" i="23"/>
  <c r="C97" i="23"/>
  <c r="C79" i="23"/>
  <c r="AB11" i="23"/>
  <c r="AF16" i="23"/>
  <c r="M27" i="23"/>
  <c r="AC22" i="23"/>
  <c r="AH11" i="23"/>
  <c r="M17" i="23"/>
  <c r="S27" i="23"/>
  <c r="P23" i="23"/>
  <c r="X37" i="23"/>
  <c r="AD47" i="23"/>
  <c r="AJ57" i="23"/>
  <c r="U33" i="23"/>
  <c r="AG53" i="23"/>
  <c r="R68" i="23"/>
  <c r="X78" i="23"/>
  <c r="AD88" i="23"/>
  <c r="V37" i="23"/>
  <c r="AB47" i="23"/>
  <c r="AH57" i="23"/>
  <c r="Q33" i="23"/>
  <c r="AC53" i="23"/>
  <c r="P68" i="23"/>
  <c r="V78" i="23"/>
  <c r="AB88" i="23"/>
  <c r="AI30" i="23"/>
  <c r="AA61" i="23"/>
  <c r="U82" i="23"/>
  <c r="W98" i="23"/>
  <c r="N94" i="23"/>
  <c r="T65" i="23"/>
  <c r="AH91" i="23"/>
  <c r="L64" i="23"/>
  <c r="K42" i="23"/>
  <c r="K71" i="23"/>
  <c r="J100" i="23"/>
  <c r="I30" i="23"/>
  <c r="I59" i="23"/>
  <c r="F88" i="23"/>
  <c r="E18" i="23"/>
  <c r="E25" i="23"/>
  <c r="D76" i="23"/>
  <c r="C6" i="23"/>
  <c r="AJ5" i="23"/>
  <c r="S22" i="23"/>
  <c r="O37" i="23"/>
  <c r="AJ52" i="23"/>
  <c r="AF67" i="23"/>
  <c r="M78" i="23"/>
  <c r="S88" i="23"/>
  <c r="S96" i="23"/>
  <c r="V101" i="23"/>
  <c r="S86" i="23"/>
  <c r="AA99" i="23"/>
  <c r="AG59" i="23"/>
  <c r="R71" i="23"/>
  <c r="W82" i="23"/>
  <c r="U99" i="23"/>
  <c r="L23" i="23"/>
  <c r="K81" i="23"/>
  <c r="R9" i="23"/>
  <c r="AB12" i="23"/>
  <c r="AB24" i="23"/>
  <c r="AH17" i="23"/>
  <c r="X9" i="23"/>
  <c r="O13" i="23"/>
  <c r="AH24" i="23"/>
  <c r="U18" i="23"/>
  <c r="AI8" i="23"/>
  <c r="AK11" i="23"/>
  <c r="T24" i="23"/>
  <c r="R17" i="23"/>
  <c r="P9" i="23"/>
  <c r="X12" i="23"/>
  <c r="Z24" i="23"/>
  <c r="AD17" i="23"/>
  <c r="AD13" i="23"/>
  <c r="O29" i="23"/>
  <c r="AJ13" i="23"/>
  <c r="U29" i="23"/>
  <c r="V13" i="23"/>
  <c r="AF28" i="23"/>
  <c r="AB13" i="23"/>
  <c r="M29" i="23"/>
  <c r="N35" i="23"/>
  <c r="T45" i="23"/>
  <c r="Z55" i="23"/>
  <c r="AB25" i="23"/>
  <c r="M49" i="23"/>
  <c r="AG65" i="23"/>
  <c r="N76" i="23"/>
  <c r="T86" i="23"/>
  <c r="AK34" i="23"/>
  <c r="R45" i="23"/>
  <c r="X55" i="23"/>
  <c r="T25" i="23"/>
  <c r="AH48" i="23"/>
  <c r="AE65" i="23"/>
  <c r="AK75" i="23"/>
  <c r="R86" i="23"/>
  <c r="T21" i="23"/>
  <c r="P41" i="23"/>
  <c r="V51" i="23"/>
  <c r="AB61" i="23"/>
  <c r="AD40" i="23"/>
  <c r="Q61" i="23"/>
  <c r="AI71" i="23"/>
  <c r="P82" i="23"/>
  <c r="AK14" i="23"/>
  <c r="V30" i="23"/>
  <c r="R15" i="23"/>
  <c r="AB30" i="23"/>
  <c r="AC14" i="23"/>
  <c r="N30" i="23"/>
  <c r="AI14" i="23"/>
  <c r="T30" i="23"/>
  <c r="AD35" i="23"/>
  <c r="AJ45" i="23"/>
  <c r="Q56" i="23"/>
  <c r="Q28" i="23"/>
  <c r="T50" i="23"/>
  <c r="X66" i="23"/>
  <c r="AD76" i="23"/>
  <c r="AJ86" i="23"/>
  <c r="AB35" i="23"/>
  <c r="AH45" i="23"/>
  <c r="O56" i="23"/>
  <c r="AH27" i="23"/>
  <c r="P50" i="23"/>
  <c r="V66" i="23"/>
  <c r="AB76" i="23"/>
  <c r="AH86" i="23"/>
  <c r="Z31" i="23"/>
  <c r="AF41" i="23"/>
  <c r="M52" i="23"/>
  <c r="AJ6" i="23"/>
  <c r="AK41" i="23"/>
  <c r="T62" i="23"/>
  <c r="Z72" i="23"/>
  <c r="AF82" i="23"/>
  <c r="X31" i="23"/>
  <c r="AD41" i="23"/>
  <c r="AJ51" i="23"/>
  <c r="T6" i="23"/>
  <c r="AG41" i="23"/>
  <c r="R62" i="23"/>
  <c r="X72" i="23"/>
  <c r="AD82" i="23"/>
  <c r="AC93" i="23"/>
  <c r="AH46" i="23"/>
  <c r="AK74" i="23"/>
  <c r="AE94" i="23"/>
  <c r="AK104" i="23"/>
  <c r="AE53" i="23"/>
  <c r="W78" i="23"/>
  <c r="X102" i="23"/>
  <c r="T11" i="23"/>
  <c r="AD26" i="23"/>
  <c r="Z11" i="23"/>
  <c r="AJ26" i="23"/>
  <c r="P37" i="23"/>
  <c r="AB57" i="23"/>
  <c r="Q53" i="23"/>
  <c r="P78" i="23"/>
  <c r="N37" i="23"/>
  <c r="Z57" i="23"/>
  <c r="M53" i="23"/>
  <c r="N78" i="23"/>
  <c r="AB29" i="23"/>
  <c r="AD81" i="23"/>
  <c r="AK92" i="23"/>
  <c r="W90" i="23"/>
  <c r="K38" i="23"/>
  <c r="J96" i="23"/>
  <c r="I55" i="23"/>
  <c r="E14" i="23"/>
  <c r="D72" i="23"/>
  <c r="C99" i="23"/>
  <c r="AF36" i="23"/>
  <c r="S37" i="23"/>
  <c r="AJ67" i="23"/>
  <c r="W88" i="23"/>
  <c r="X101" i="23"/>
  <c r="AE99" i="23"/>
  <c r="V71" i="23"/>
  <c r="Y99" i="23"/>
  <c r="L41" i="23"/>
  <c r="AC19" i="23"/>
  <c r="W28" i="23"/>
  <c r="AI19" i="23"/>
  <c r="AI28" i="23"/>
  <c r="AA50" i="23"/>
  <c r="O39" i="23"/>
  <c r="O71" i="23"/>
  <c r="AA91" i="23"/>
  <c r="Y50" i="23"/>
  <c r="AJ38" i="23"/>
  <c r="M71" i="23"/>
  <c r="Y91" i="23"/>
  <c r="AB67" i="23"/>
  <c r="T101" i="23"/>
  <c r="O91" i="23"/>
  <c r="AF39" i="23"/>
  <c r="M50" i="23"/>
  <c r="S60" i="23"/>
  <c r="AK37" i="23"/>
  <c r="X58" i="23"/>
  <c r="Z70" i="23"/>
  <c r="AF80" i="23"/>
  <c r="M91" i="23"/>
  <c r="X40" i="23"/>
  <c r="P71" i="23"/>
  <c r="AB91" i="23"/>
  <c r="N103" i="23"/>
  <c r="N46" i="23"/>
  <c r="AA74" i="23"/>
  <c r="AH102" i="23"/>
  <c r="X7" i="23"/>
  <c r="AH22" i="23"/>
  <c r="AD7" i="23"/>
  <c r="O23" i="23"/>
  <c r="T33" i="23"/>
  <c r="AF53" i="23"/>
  <c r="Y45" i="23"/>
  <c r="T74" i="23"/>
  <c r="R33" i="23"/>
  <c r="AD53" i="23"/>
  <c r="U45" i="23"/>
  <c r="R74" i="23"/>
  <c r="V12" i="23"/>
  <c r="M74" i="23"/>
  <c r="Y104" i="23"/>
  <c r="X77" i="23"/>
  <c r="L89" i="23"/>
  <c r="J48" i="23"/>
  <c r="I7" i="23"/>
  <c r="F65" i="23"/>
  <c r="D24" i="23"/>
  <c r="C90" i="23"/>
  <c r="AJ32" i="23"/>
  <c r="W33" i="23"/>
  <c r="O64" i="23"/>
  <c r="AA84" i="23"/>
  <c r="Z99" i="23"/>
  <c r="P96" i="23"/>
  <c r="Z67" i="23"/>
  <c r="U95" i="23"/>
  <c r="L92" i="23"/>
  <c r="Y15" i="23"/>
  <c r="AE20" i="23"/>
  <c r="AK15" i="23"/>
  <c r="R21" i="23"/>
  <c r="AE46" i="23"/>
  <c r="V31" i="23"/>
  <c r="S67" i="23"/>
  <c r="AE87" i="23"/>
  <c r="AC46" i="23"/>
  <c r="N31" i="23"/>
  <c r="Q67" i="23"/>
  <c r="AC87" i="23"/>
  <c r="AE57" i="23"/>
  <c r="X97" i="23"/>
  <c r="V63" i="23"/>
  <c r="L40" i="23"/>
  <c r="K59" i="23"/>
  <c r="Q99" i="23"/>
  <c r="J21" i="23"/>
  <c r="I79" i="23"/>
  <c r="E38" i="23"/>
  <c r="D96" i="23"/>
  <c r="K5" i="23"/>
  <c r="AD38" i="23"/>
  <c r="V69" i="23"/>
  <c r="AK59" i="23"/>
  <c r="AD93" i="23"/>
  <c r="O104" i="23"/>
  <c r="R50" i="23"/>
  <c r="AC76" i="23"/>
  <c r="AD100" i="23"/>
  <c r="K8" i="23"/>
  <c r="J66" i="23"/>
  <c r="I25" i="23"/>
  <c r="F83" i="23"/>
  <c r="D42" i="23"/>
  <c r="C100" i="23"/>
  <c r="V5" i="23"/>
  <c r="U19" i="23"/>
  <c r="AF27" i="23"/>
  <c r="AA19" i="23"/>
  <c r="S28" i="23"/>
  <c r="S50" i="23"/>
  <c r="X38" i="23"/>
  <c r="AF70" i="23"/>
  <c r="S91" i="23"/>
  <c r="Q50" i="23"/>
  <c r="T38" i="23"/>
  <c r="AD70" i="23"/>
  <c r="Q91" i="23"/>
  <c r="AK66" i="23"/>
  <c r="AK100" i="23"/>
  <c r="W70" i="23"/>
  <c r="L29" i="23"/>
  <c r="K103" i="23"/>
  <c r="I62" i="23"/>
  <c r="F21" i="23"/>
  <c r="E57" i="23"/>
  <c r="C38" i="23"/>
  <c r="V27" i="23"/>
  <c r="N58" i="23"/>
  <c r="AA80" i="23"/>
  <c r="Z97" i="23"/>
  <c r="AI90" i="23"/>
  <c r="Z63" i="23"/>
  <c r="AH87" i="23"/>
  <c r="L87" i="23"/>
  <c r="I40" i="23"/>
  <c r="F98" i="23"/>
  <c r="E35" i="23"/>
  <c r="C16" i="23"/>
  <c r="C86" i="23"/>
  <c r="L82" i="23"/>
  <c r="J67" i="23"/>
  <c r="E93" i="23"/>
  <c r="C87" i="23"/>
  <c r="AA72" i="23"/>
  <c r="R89" i="23"/>
  <c r="AE96" i="23"/>
  <c r="AH101" i="23"/>
  <c r="M88" i="23"/>
  <c r="X100" i="23"/>
  <c r="AE61" i="23"/>
  <c r="Q72" i="23"/>
  <c r="Y84" i="23"/>
  <c r="V100" i="23"/>
  <c r="L22" i="23"/>
  <c r="L51" i="23"/>
  <c r="K80" i="23"/>
  <c r="J10" i="23"/>
  <c r="J39" i="23"/>
  <c r="I68" i="23"/>
  <c r="I97" i="23"/>
  <c r="F27" i="23"/>
  <c r="E56" i="23"/>
  <c r="E63" i="23"/>
  <c r="D15" i="23"/>
  <c r="C44" i="23"/>
  <c r="C73" i="23"/>
  <c r="C39" i="23"/>
  <c r="AD9" i="23"/>
  <c r="AA13" i="23"/>
  <c r="O25" i="23"/>
  <c r="AG18" i="23"/>
  <c r="AJ9" i="23"/>
  <c r="N14" i="23"/>
  <c r="U25" i="23"/>
  <c r="T19" i="23"/>
  <c r="Z35" i="23"/>
  <c r="AF45" i="23"/>
  <c r="M56" i="23"/>
  <c r="Z27" i="23"/>
  <c r="AK49" i="23"/>
  <c r="T66" i="23"/>
  <c r="Z76" i="23"/>
  <c r="AF86" i="23"/>
  <c r="X35" i="23"/>
  <c r="AD45" i="23"/>
  <c r="AJ55" i="23"/>
  <c r="R27" i="23"/>
  <c r="AG49" i="23"/>
  <c r="R66" i="23"/>
  <c r="X76" i="23"/>
  <c r="AD86" i="23"/>
  <c r="R23" i="23"/>
  <c r="AI53" i="23"/>
  <c r="Y78" i="23"/>
  <c r="Y96" i="23"/>
  <c r="R87" i="23"/>
  <c r="AF60" i="23"/>
  <c r="Z83" i="23"/>
  <c r="L16" i="23"/>
  <c r="K18" i="23"/>
  <c r="K47" i="23"/>
  <c r="J76" i="23"/>
  <c r="I6" i="23"/>
  <c r="I35" i="23"/>
  <c r="F64" i="23"/>
  <c r="F93" i="23"/>
  <c r="E99" i="23"/>
  <c r="D52" i="23"/>
  <c r="D81" i="23"/>
  <c r="C55" i="23"/>
  <c r="W18" i="23"/>
  <c r="Q35" i="23"/>
  <c r="O49" i="23"/>
  <c r="AH65" i="23"/>
  <c r="O76" i="23"/>
  <c r="U86" i="23"/>
  <c r="T95" i="23"/>
  <c r="W100" i="23"/>
  <c r="AA82" i="23"/>
  <c r="AE97" i="23"/>
  <c r="AK55" i="23"/>
  <c r="T69" i="23"/>
  <c r="AD79" i="23"/>
  <c r="U97" i="23"/>
  <c r="L74" i="23"/>
  <c r="K33" i="23"/>
  <c r="J91" i="23"/>
  <c r="F50" i="23"/>
  <c r="E85" i="23"/>
  <c r="T21" i="5"/>
  <c r="S59" i="5"/>
  <c r="R27" i="5"/>
  <c r="W42" i="5"/>
  <c r="O34" i="5"/>
  <c r="H29" i="5"/>
  <c r="T103" i="5"/>
  <c r="V39" i="5"/>
  <c r="O23" i="5"/>
  <c r="O81" i="5"/>
  <c r="AB15" i="23"/>
  <c r="M31" i="23"/>
  <c r="AH15" i="23"/>
  <c r="M21" i="23"/>
  <c r="S31" i="23"/>
  <c r="AK30" i="23"/>
  <c r="T15" i="23"/>
  <c r="X20" i="23"/>
  <c r="AD30" i="23"/>
  <c r="M30" i="23"/>
  <c r="Z15" i="23"/>
  <c r="AD20" i="23"/>
  <c r="AJ30" i="23"/>
  <c r="M6" i="23"/>
  <c r="W21" i="23"/>
  <c r="S6" i="23"/>
  <c r="AC21" i="23"/>
  <c r="S6" i="5"/>
  <c r="O21" i="23"/>
  <c r="N6" i="5"/>
  <c r="U21" i="23"/>
  <c r="Y30" i="23"/>
  <c r="X41" i="23"/>
  <c r="AD51" i="23"/>
  <c r="AJ61" i="23"/>
  <c r="U41" i="23"/>
  <c r="AG61" i="23"/>
  <c r="R72" i="23"/>
  <c r="X82" i="23"/>
  <c r="AD92" i="23"/>
  <c r="V41" i="23"/>
  <c r="AB51" i="23"/>
  <c r="AH61" i="23"/>
  <c r="Q41" i="23"/>
  <c r="AC61" i="23"/>
  <c r="P72" i="23"/>
  <c r="V82" i="23"/>
  <c r="AB92" i="23"/>
  <c r="T37" i="23"/>
  <c r="Z47" i="23"/>
  <c r="AF57" i="23"/>
  <c r="M33" i="23"/>
  <c r="Y53" i="23"/>
  <c r="N68" i="23"/>
  <c r="T78" i="23"/>
  <c r="T7" i="23"/>
  <c r="AD22" i="23"/>
  <c r="Z7" i="23"/>
  <c r="AJ22" i="23"/>
  <c r="AK6" i="23"/>
  <c r="V22" i="23"/>
  <c r="R7" i="23"/>
  <c r="AB22" i="23"/>
  <c r="AH31" i="23"/>
  <c r="O42" i="23"/>
  <c r="U52" i="23"/>
  <c r="Y9" i="23"/>
  <c r="AB42" i="23"/>
  <c r="AB62" i="23"/>
  <c r="AH72" i="23"/>
  <c r="O83" i="23"/>
  <c r="AF31" i="23"/>
  <c r="M42" i="23"/>
  <c r="S52" i="23"/>
  <c r="AH8" i="23"/>
  <c r="X42" i="23"/>
  <c r="Z62" i="23"/>
  <c r="AF72" i="23"/>
  <c r="M83" i="23"/>
  <c r="U93" i="23"/>
  <c r="AJ37" i="23"/>
  <c r="Q48" i="23"/>
  <c r="W58" i="23"/>
  <c r="AC16" i="23"/>
  <c r="T34" i="23"/>
  <c r="Z44" i="23"/>
  <c r="AF54" i="23"/>
  <c r="AA63" i="23"/>
  <c r="AD68" i="23"/>
  <c r="AG73" i="23"/>
  <c r="AJ78" i="23"/>
  <c r="N84" i="23"/>
  <c r="Q89" i="23"/>
  <c r="AE32" i="23"/>
  <c r="AH37" i="23"/>
  <c r="AK42" i="23"/>
  <c r="O48" i="23"/>
  <c r="R53" i="23"/>
  <c r="U58" i="23"/>
  <c r="U16" i="23"/>
  <c r="P34" i="23"/>
  <c r="V44" i="23"/>
  <c r="AB54" i="23"/>
  <c r="Y63" i="23"/>
  <c r="AB68" i="23"/>
  <c r="AE73" i="23"/>
  <c r="AH78" i="23"/>
  <c r="AK83" i="23"/>
  <c r="O89" i="23"/>
  <c r="M20" i="23"/>
  <c r="AB36" i="23"/>
  <c r="AK51" i="23"/>
  <c r="T67" i="23"/>
  <c r="Z77" i="23"/>
  <c r="AF87" i="23"/>
  <c r="M96" i="23"/>
  <c r="P101" i="23"/>
  <c r="T85" i="23"/>
  <c r="O99" i="23"/>
  <c r="AH58" i="23"/>
  <c r="AE70" i="23"/>
  <c r="X81" i="23"/>
  <c r="AF98" i="23"/>
  <c r="AF104" i="23"/>
  <c r="L33" i="23"/>
  <c r="AH13" i="23"/>
  <c r="M19" i="23"/>
  <c r="S29" i="23"/>
  <c r="P27" i="23"/>
  <c r="O14" i="23"/>
  <c r="S19" i="23"/>
  <c r="Y29" i="23"/>
  <c r="AB27" i="23"/>
  <c r="AD39" i="23"/>
  <c r="AJ49" i="23"/>
  <c r="Q60" i="23"/>
  <c r="AG37" i="23"/>
  <c r="T58" i="23"/>
  <c r="X70" i="23"/>
  <c r="AD80" i="23"/>
  <c r="AJ90" i="23"/>
  <c r="AB39" i="23"/>
  <c r="AH49" i="23"/>
  <c r="O60" i="23"/>
  <c r="AC37" i="23"/>
  <c r="P58" i="23"/>
  <c r="V70" i="23"/>
  <c r="AB80" i="23"/>
  <c r="AH90" i="23"/>
  <c r="AC35" i="23"/>
  <c r="U66" i="23"/>
  <c r="AG86" i="23"/>
  <c r="AC100" i="23"/>
  <c r="R98" i="23"/>
  <c r="AF69" i="23"/>
  <c r="AG97" i="23"/>
  <c r="L21" i="23"/>
  <c r="K70" i="23"/>
  <c r="K99" i="23"/>
  <c r="J29" i="23"/>
  <c r="I58" i="23"/>
  <c r="I87" i="23"/>
  <c r="F17" i="23"/>
  <c r="E46" i="23"/>
  <c r="E53" i="23"/>
  <c r="D104" i="23"/>
  <c r="C34" i="23"/>
  <c r="AF92" i="23"/>
  <c r="AE26" i="23"/>
  <c r="U39" i="23"/>
  <c r="AD27" i="23"/>
  <c r="AG39" i="23"/>
  <c r="V58" i="23"/>
  <c r="Y70" i="23"/>
  <c r="AE80" i="23"/>
  <c r="AK90" i="23"/>
  <c r="AB97" i="23"/>
  <c r="AE102" i="23"/>
  <c r="R91" i="23"/>
  <c r="AF44" i="23"/>
  <c r="AD63" i="23"/>
  <c r="AJ73" i="23"/>
  <c r="Q88" i="23"/>
  <c r="R102" i="23"/>
  <c r="L44" i="23"/>
  <c r="AG6" i="23"/>
  <c r="AG7" i="23"/>
  <c r="R22" i="23"/>
  <c r="AK9" i="23"/>
  <c r="N7" i="23"/>
  <c r="T8" i="23"/>
  <c r="X22" i="23"/>
  <c r="AJ10" i="23"/>
  <c r="AC32" i="23"/>
  <c r="AI42" i="23"/>
  <c r="P53" i="23"/>
  <c r="AI15" i="23"/>
  <c r="R44" i="23"/>
  <c r="W63" i="23"/>
  <c r="AC73" i="23"/>
  <c r="AI83" i="23"/>
  <c r="AA32" i="23"/>
  <c r="AG42" i="23"/>
  <c r="N53" i="23"/>
  <c r="S15" i="23"/>
  <c r="N44" i="23"/>
  <c r="U63" i="23"/>
  <c r="AA73" i="23"/>
  <c r="AG83" i="23"/>
  <c r="S7" i="23"/>
  <c r="V42" i="23"/>
  <c r="AE72" i="23"/>
  <c r="R93" i="23"/>
  <c r="AH103" i="23"/>
  <c r="S49" i="23"/>
  <c r="V92" i="23"/>
  <c r="AJ35" i="23"/>
  <c r="N41" i="23"/>
  <c r="Q46" i="23"/>
  <c r="T51" i="23"/>
  <c r="W56" i="23"/>
  <c r="Z61" i="23"/>
  <c r="P29" i="23"/>
  <c r="Z40" i="23"/>
  <c r="AF50" i="23"/>
  <c r="M61" i="23"/>
  <c r="AD66" i="23"/>
  <c r="AG71" i="23"/>
  <c r="AJ76" i="23"/>
  <c r="N82" i="23"/>
  <c r="Q87" i="23"/>
  <c r="T92" i="23"/>
  <c r="AF32" i="23"/>
  <c r="T44" i="23"/>
  <c r="X63" i="23"/>
  <c r="AD73" i="23"/>
  <c r="AJ83" i="23"/>
  <c r="O94" i="23"/>
  <c r="R99" i="23"/>
  <c r="U104" i="23"/>
  <c r="Y95" i="23"/>
  <c r="Q51" i="23"/>
  <c r="AI66" i="23"/>
  <c r="P77" i="23"/>
  <c r="AD94" i="23"/>
  <c r="Q101" i="23"/>
  <c r="L84" i="23"/>
  <c r="M10" i="23"/>
  <c r="R14" i="23"/>
  <c r="W25" i="23"/>
  <c r="X19" i="23"/>
  <c r="S10" i="23"/>
  <c r="AD14" i="23"/>
  <c r="AC25" i="23"/>
  <c r="AJ19" i="23"/>
  <c r="AH35" i="23"/>
  <c r="O46" i="23"/>
  <c r="U56" i="23"/>
  <c r="AG28" i="23"/>
  <c r="AB50" i="23"/>
  <c r="AB66" i="23"/>
  <c r="AH76" i="23"/>
  <c r="O87" i="23"/>
  <c r="AF35" i="23"/>
  <c r="M46" i="23"/>
  <c r="S56" i="23"/>
  <c r="Y28" i="23"/>
  <c r="X50" i="23"/>
  <c r="Z66" i="23"/>
  <c r="AF76" i="23"/>
  <c r="M87" i="23"/>
  <c r="Y24" i="23"/>
  <c r="Q55" i="23"/>
  <c r="P79" i="23"/>
  <c r="AG96" i="23"/>
  <c r="U88" i="23"/>
  <c r="N62" i="23"/>
  <c r="AG84" i="23"/>
  <c r="L24" i="23"/>
  <c r="K22" i="23"/>
  <c r="K51" i="23"/>
  <c r="J80" i="23"/>
  <c r="I10" i="23"/>
  <c r="I39" i="23"/>
  <c r="F68" i="23"/>
  <c r="F97" i="23"/>
  <c r="E103" i="23"/>
  <c r="D56" i="23"/>
  <c r="D85" i="23"/>
  <c r="C63" i="23"/>
  <c r="N19" i="23"/>
  <c r="Y35" i="23"/>
  <c r="X17" i="23"/>
  <c r="AK35" i="23"/>
  <c r="AD50" i="23"/>
  <c r="AC66" i="23"/>
  <c r="AI76" i="23"/>
  <c r="P87" i="23"/>
  <c r="AD95" i="23"/>
  <c r="AG100" i="23"/>
  <c r="M84" i="23"/>
  <c r="Z98" i="23"/>
  <c r="AA57" i="23"/>
  <c r="O70" i="23"/>
  <c r="Y80" i="23"/>
  <c r="P98" i="23"/>
  <c r="V104" i="23"/>
  <c r="L25" i="23"/>
  <c r="R13" i="23"/>
  <c r="V18" i="23"/>
  <c r="AB28" i="23"/>
  <c r="AH25" i="23"/>
  <c r="X13" i="23"/>
  <c r="AB18" i="23"/>
  <c r="AH28" i="23"/>
  <c r="U26" i="23"/>
  <c r="N39" i="23"/>
  <c r="T49" i="23"/>
  <c r="Z59" i="23"/>
  <c r="Z36" i="23"/>
  <c r="M57" i="23"/>
  <c r="AG69" i="23"/>
  <c r="N80" i="23"/>
  <c r="T90" i="23"/>
  <c r="AK38" i="23"/>
  <c r="R49" i="23"/>
  <c r="X59" i="23"/>
  <c r="V36" i="23"/>
  <c r="AH56" i="23"/>
  <c r="AE69" i="23"/>
  <c r="AK79" i="23"/>
  <c r="R90" i="23"/>
  <c r="V34" i="23"/>
  <c r="N65" i="23"/>
  <c r="Z85" i="23"/>
  <c r="M100" i="23"/>
  <c r="M97" i="23"/>
  <c r="Y68" i="23"/>
  <c r="X96" i="23"/>
  <c r="L104" i="23"/>
  <c r="K62" i="23"/>
  <c r="K91" i="23"/>
  <c r="Y59" i="23"/>
  <c r="L8" i="23"/>
  <c r="K43" i="23"/>
  <c r="J53" i="23"/>
  <c r="I82" i="23"/>
  <c r="F12" i="23"/>
  <c r="F41" i="23"/>
  <c r="E70" i="23"/>
  <c r="E77" i="23"/>
  <c r="D29" i="23"/>
  <c r="C58" i="23"/>
  <c r="AE93" i="23"/>
  <c r="AA30" i="23"/>
  <c r="S41" i="23"/>
  <c r="S61" i="23"/>
  <c r="AJ71" i="23"/>
  <c r="Q82" i="23"/>
  <c r="Q66" i="23"/>
  <c r="M86" i="23"/>
  <c r="P95" i="23"/>
  <c r="S100" i="23"/>
  <c r="AJ81" i="23"/>
  <c r="W97" i="23"/>
  <c r="U55" i="23"/>
  <c r="AK68" i="23"/>
  <c r="R79" i="23"/>
  <c r="AJ96" i="23"/>
  <c r="S103" i="23"/>
  <c r="L11" i="23"/>
  <c r="K40" i="23"/>
  <c r="K69" i="23"/>
  <c r="J98" i="23"/>
  <c r="I28" i="23"/>
  <c r="I57" i="23"/>
  <c r="F86" i="23"/>
  <c r="E16" i="23"/>
  <c r="E23" i="23"/>
  <c r="D74" i="23"/>
  <c r="D103" i="23"/>
  <c r="C33" i="23"/>
  <c r="F5" i="23"/>
  <c r="Y6" i="23"/>
  <c r="Q7" i="23"/>
  <c r="AI21" i="23"/>
  <c r="AD8" i="23"/>
  <c r="AE6" i="23"/>
  <c r="AC7" i="23"/>
  <c r="P22" i="23"/>
  <c r="AC9" i="23"/>
  <c r="U32" i="23"/>
  <c r="AA42" i="23"/>
  <c r="AG52" i="23"/>
  <c r="U13" i="23"/>
  <c r="AA43" i="23"/>
  <c r="O63" i="23"/>
  <c r="U73" i="23"/>
  <c r="AA83" i="23"/>
  <c r="S32" i="23"/>
  <c r="Y42" i="23"/>
  <c r="AE52" i="23"/>
  <c r="AD12" i="23"/>
  <c r="W43" i="23"/>
  <c r="M63" i="23"/>
  <c r="S73" i="23"/>
  <c r="Y83" i="23"/>
  <c r="AG93" i="23"/>
  <c r="W41" i="23"/>
  <c r="O72" i="23"/>
  <c r="AA92" i="23"/>
  <c r="Z103" i="23"/>
  <c r="AK47" i="23"/>
  <c r="Z75" i="23"/>
  <c r="AG103" i="23"/>
  <c r="L77" i="23"/>
  <c r="K7" i="23"/>
  <c r="J36" i="23"/>
  <c r="J65" i="23"/>
  <c r="I94" i="23"/>
  <c r="F24" i="23"/>
  <c r="F53" i="23"/>
  <c r="E82" i="23"/>
  <c r="D12" i="23"/>
  <c r="D41" i="23"/>
  <c r="C74" i="23"/>
  <c r="AI7" i="23"/>
  <c r="AK31" i="23"/>
  <c r="AD42" i="23"/>
  <c r="AC62" i="23"/>
  <c r="AI72" i="23"/>
  <c r="P83" i="23"/>
  <c r="V93" i="23"/>
  <c r="AG98" i="23"/>
  <c r="AJ103" i="23"/>
  <c r="AF94" i="23"/>
  <c r="AA49" i="23"/>
  <c r="O66" i="23"/>
  <c r="U76" i="23"/>
  <c r="AB93" i="23"/>
  <c r="R104" i="23"/>
  <c r="K52" i="23"/>
  <c r="J11" i="23"/>
  <c r="U14" i="23"/>
  <c r="Y19" i="23"/>
  <c r="AE29" i="23"/>
  <c r="O28" i="23"/>
  <c r="AA14" i="23"/>
  <c r="AE19" i="23"/>
  <c r="AK29" i="23"/>
  <c r="AA28" i="23"/>
  <c r="M14" i="23"/>
  <c r="Q19" i="23"/>
  <c r="W29" i="23"/>
  <c r="X27" i="23"/>
  <c r="S14" i="23"/>
  <c r="W19" i="23"/>
  <c r="AC29" i="23"/>
  <c r="AJ27" i="23"/>
  <c r="AH18" i="23"/>
  <c r="AG26" i="23"/>
  <c r="O19" i="23"/>
  <c r="T27" i="23"/>
  <c r="Z18" i="23"/>
  <c r="Q26" i="23"/>
  <c r="AF18" i="23"/>
  <c r="AC26" i="23"/>
  <c r="Q40" i="23"/>
  <c r="W50" i="23"/>
  <c r="AC60" i="23"/>
  <c r="AF38" i="23"/>
  <c r="S59" i="23"/>
  <c r="AJ70" i="23"/>
  <c r="Q81" i="23"/>
  <c r="W91" i="23"/>
  <c r="O40" i="23"/>
  <c r="U50" i="23"/>
  <c r="AA60" i="23"/>
  <c r="AB38" i="23"/>
  <c r="O59" i="23"/>
  <c r="AH70" i="23"/>
  <c r="O81" i="23"/>
  <c r="U91" i="23"/>
  <c r="M36" i="23"/>
  <c r="S46" i="23"/>
  <c r="Y56" i="23"/>
  <c r="X29" i="23"/>
  <c r="AJ50" i="23"/>
  <c r="AF66" i="23"/>
  <c r="M77" i="23"/>
  <c r="S87" i="23"/>
  <c r="P20" i="23"/>
  <c r="V29" i="23"/>
  <c r="V20" i="23"/>
  <c r="AH29" i="23"/>
  <c r="AG19" i="23"/>
  <c r="AE28" i="23"/>
  <c r="N20" i="23"/>
  <c r="R29" i="23"/>
  <c r="AG40" i="23"/>
  <c r="N51" i="23"/>
  <c r="T61" i="23"/>
  <c r="N40" i="23"/>
  <c r="Z60" i="23"/>
  <c r="AA71" i="23"/>
  <c r="AG81" i="23"/>
  <c r="N92" i="23"/>
  <c r="AE40" i="23"/>
  <c r="AK50" i="23"/>
  <c r="R61" i="23"/>
  <c r="AI39" i="23"/>
  <c r="V60" i="23"/>
  <c r="AE81" i="23"/>
  <c r="AC36" i="23"/>
  <c r="P57" i="23"/>
  <c r="R52" i="23"/>
  <c r="AC77" i="23"/>
  <c r="AA36" i="23"/>
  <c r="N57" i="23"/>
  <c r="N52" i="23"/>
  <c r="AA77" i="23"/>
  <c r="N34" i="23"/>
  <c r="R85" i="23"/>
  <c r="AD96" i="23"/>
  <c r="N96" i="23"/>
  <c r="X16" i="23"/>
  <c r="AD16" i="23"/>
  <c r="V47" i="23"/>
  <c r="AI67" i="23"/>
  <c r="T47" i="23"/>
  <c r="AG67" i="23"/>
  <c r="T60" i="23"/>
  <c r="AC64" i="23"/>
  <c r="K67" i="23"/>
  <c r="F84" i="23"/>
  <c r="D101" i="23"/>
  <c r="AA22" i="23"/>
  <c r="Q78" i="23"/>
  <c r="AA86" i="23"/>
  <c r="AE82" i="23"/>
  <c r="Y14" i="23"/>
  <c r="AE14" i="23"/>
  <c r="U40" i="23"/>
  <c r="AA59" i="23"/>
  <c r="S40" i="23"/>
  <c r="W59" i="23"/>
  <c r="AJ36" i="23"/>
  <c r="W99" i="23"/>
  <c r="AI44" i="23"/>
  <c r="M24" i="23"/>
  <c r="W65" i="23"/>
  <c r="AI85" i="23"/>
  <c r="AC59" i="23"/>
  <c r="AJ97" i="23"/>
  <c r="U64" i="23"/>
  <c r="L52" i="23"/>
  <c r="Z12" i="23"/>
  <c r="Y13" i="23"/>
  <c r="AA18" i="23"/>
  <c r="Z84" i="23"/>
  <c r="S18" i="23"/>
  <c r="X84" i="23"/>
  <c r="S94" i="23"/>
  <c r="Y101" i="23"/>
  <c r="J77" i="23"/>
  <c r="E94" i="23"/>
  <c r="AE11" i="23"/>
  <c r="AA45" i="23"/>
  <c r="W94" i="23"/>
  <c r="X52" i="23"/>
  <c r="AG101" i="23"/>
  <c r="N26" i="23"/>
  <c r="T26" i="23"/>
  <c r="AK56" i="23"/>
  <c r="Y77" i="23"/>
  <c r="AI56" i="23"/>
  <c r="W77" i="23"/>
  <c r="W80" i="23"/>
  <c r="Z87" i="23"/>
  <c r="J88" i="23"/>
  <c r="I50" i="23"/>
  <c r="E45" i="23"/>
  <c r="X25" i="23"/>
  <c r="AB79" i="23"/>
  <c r="AK98" i="23"/>
  <c r="W66" i="23"/>
  <c r="L78" i="23"/>
  <c r="J95" i="23"/>
  <c r="E89" i="23"/>
  <c r="Y5" i="23"/>
  <c r="AA29" i="23"/>
  <c r="AG29" i="23"/>
  <c r="Y60" i="23"/>
  <c r="M81" i="23"/>
  <c r="W60" i="23"/>
  <c r="AJ80" i="23"/>
  <c r="X87" i="23"/>
  <c r="X98" i="23"/>
  <c r="J33" i="23"/>
  <c r="E50" i="23"/>
  <c r="AJ92" i="23"/>
  <c r="U70" i="23"/>
  <c r="AC102" i="23"/>
  <c r="AF73" i="23"/>
  <c r="J46" i="23"/>
  <c r="E28" i="23"/>
  <c r="C45" i="23"/>
  <c r="K76" i="23"/>
  <c r="C40" i="23"/>
  <c r="AG82" i="23"/>
  <c r="T99" i="23"/>
  <c r="AC95" i="23"/>
  <c r="N67" i="23"/>
  <c r="AH94" i="23"/>
  <c r="L86" i="23"/>
  <c r="K45" i="23"/>
  <c r="J103" i="23"/>
  <c r="F62" i="23"/>
  <c r="E97" i="23"/>
  <c r="D79" i="23"/>
  <c r="U5" i="23"/>
  <c r="AG14" i="23"/>
  <c r="R30" i="23"/>
  <c r="N15" i="23"/>
  <c r="X30" i="23"/>
  <c r="AC40" i="23"/>
  <c r="P61" i="23"/>
  <c r="R60" i="23"/>
  <c r="AC81" i="23"/>
  <c r="AA40" i="23"/>
  <c r="N61" i="23"/>
  <c r="N60" i="23"/>
  <c r="AA81" i="23"/>
  <c r="AA37" i="23"/>
  <c r="AE88" i="23"/>
  <c r="AK99" i="23"/>
  <c r="AG99" i="23"/>
  <c r="K82" i="23"/>
  <c r="J41" i="23"/>
  <c r="I99" i="23"/>
  <c r="E58" i="23"/>
  <c r="D17" i="23"/>
  <c r="S93" i="23"/>
  <c r="T40" i="23"/>
  <c r="AK70" i="23"/>
  <c r="X91" i="23"/>
  <c r="AK102" i="23"/>
  <c r="AE45" i="23"/>
  <c r="W74" i="23"/>
  <c r="AB104" i="23"/>
  <c r="J62" i="23"/>
  <c r="F79" i="23"/>
  <c r="D67" i="23"/>
  <c r="AA5" i="23"/>
  <c r="AH104" i="23"/>
  <c r="K60" i="23"/>
  <c r="J19" i="23"/>
  <c r="I77" i="23"/>
  <c r="E36" i="23"/>
  <c r="D94" i="23"/>
  <c r="C53" i="23"/>
  <c r="L50" i="23"/>
  <c r="J99" i="23"/>
  <c r="E84" i="23"/>
  <c r="C37" i="23"/>
  <c r="H98" i="23"/>
  <c r="H80" i="23"/>
  <c r="H9" i="23"/>
  <c r="G31" i="23"/>
  <c r="H99" i="23"/>
  <c r="G82" i="23"/>
  <c r="W5" i="5"/>
  <c r="G20" i="23"/>
  <c r="G21" i="23"/>
  <c r="G35" i="23"/>
  <c r="H62" i="23"/>
  <c r="H37" i="23"/>
  <c r="G44" i="23"/>
  <c r="G55" i="23"/>
  <c r="H84" i="23"/>
  <c r="G26" i="23"/>
  <c r="H78" i="23"/>
  <c r="C5" i="23"/>
  <c r="X104" i="23"/>
  <c r="K11" i="23"/>
  <c r="J37" i="23"/>
  <c r="I66" i="23"/>
  <c r="I95" i="23"/>
  <c r="F25" i="23"/>
  <c r="E54" i="23"/>
  <c r="E61" i="23"/>
  <c r="D13" i="23"/>
  <c r="C42" i="23"/>
  <c r="O93" i="23"/>
  <c r="M28" i="23"/>
  <c r="AK39" i="23"/>
  <c r="AD58" i="23"/>
  <c r="AC70" i="23"/>
  <c r="AI80" i="23"/>
  <c r="AB63" i="23"/>
  <c r="O84" i="23"/>
  <c r="Y94" i="23"/>
  <c r="AB99" i="23"/>
  <c r="AE104" i="23"/>
  <c r="T96" i="23"/>
  <c r="AF52" i="23"/>
  <c r="AD67" i="23"/>
  <c r="AJ77" i="23"/>
  <c r="AA95" i="23"/>
  <c r="AK101" i="23"/>
  <c r="L94" i="23"/>
  <c r="K24" i="23"/>
  <c r="K53" i="23"/>
  <c r="J82" i="23"/>
  <c r="I12" i="23"/>
  <c r="I41" i="23"/>
  <c r="F70" i="23"/>
  <c r="F99" i="23"/>
  <c r="E7" i="23"/>
  <c r="D58" i="23"/>
  <c r="D87" i="23"/>
  <c r="C17" i="23"/>
  <c r="Q5" i="23"/>
  <c r="E5" i="5"/>
  <c r="X15" i="23"/>
  <c r="AB20" i="23"/>
  <c r="AH30" i="23"/>
  <c r="U30" i="23"/>
  <c r="AD15" i="23"/>
  <c r="AH20" i="23"/>
  <c r="O31" i="23"/>
  <c r="AG30" i="23"/>
  <c r="T41" i="23"/>
  <c r="Z51" i="23"/>
  <c r="AF61" i="23"/>
  <c r="M41" i="23"/>
  <c r="Y61" i="23"/>
  <c r="N72" i="23"/>
  <c r="T82" i="23"/>
  <c r="Z92" i="23"/>
  <c r="R41" i="23"/>
  <c r="X51" i="23"/>
  <c r="AD61" i="23"/>
  <c r="AH40" i="23"/>
  <c r="U61" i="23"/>
  <c r="AK71" i="23"/>
  <c r="R82" i="23"/>
  <c r="X92" i="23"/>
  <c r="AH38" i="23"/>
  <c r="Z69" i="23"/>
  <c r="M90" i="23"/>
  <c r="S102" i="23"/>
  <c r="AH42" i="23"/>
  <c r="AK72" i="23"/>
  <c r="S101" i="23"/>
  <c r="L61" i="23"/>
  <c r="K90" i="23"/>
  <c r="J20" i="23"/>
  <c r="J49" i="23"/>
  <c r="I78" i="23"/>
  <c r="F8" i="23"/>
  <c r="F37" i="23"/>
  <c r="E66" i="23"/>
  <c r="E73" i="23"/>
  <c r="D25" i="23"/>
  <c r="C54" i="23"/>
  <c r="AA93" i="23"/>
  <c r="AJ29" i="23"/>
  <c r="AJ40" i="23"/>
  <c r="AB60" i="23"/>
  <c r="AB71" i="23"/>
  <c r="AH81" i="23"/>
  <c r="O92" i="23"/>
  <c r="Q98" i="23"/>
  <c r="T103" i="23"/>
  <c r="P93" i="23"/>
  <c r="M47" i="23"/>
  <c r="AG64" i="23"/>
  <c r="N75" i="23"/>
  <c r="AE90" i="23"/>
  <c r="AC101" i="23"/>
  <c r="K20" i="23"/>
  <c r="J78" i="23"/>
  <c r="I37" i="23"/>
  <c r="F95" i="23"/>
  <c r="D54" i="23"/>
  <c r="C13" i="23"/>
  <c r="J5" i="23"/>
  <c r="K12" i="23"/>
  <c r="I61" i="23"/>
  <c r="D43" i="23"/>
  <c r="W57" i="23"/>
  <c r="S80" i="23"/>
  <c r="N93" i="23"/>
  <c r="AC98" i="23"/>
  <c r="AF103" i="23"/>
  <c r="X94" i="23"/>
  <c r="AJ48" i="23"/>
  <c r="AF65" i="23"/>
  <c r="M76" i="23"/>
  <c r="AG92" i="23"/>
  <c r="T104" i="23"/>
  <c r="L70" i="23"/>
  <c r="L99" i="23"/>
  <c r="K29" i="23"/>
  <c r="J58" i="23"/>
  <c r="J87" i="23"/>
  <c r="I17" i="23"/>
  <c r="F46" i="23"/>
  <c r="F75" i="23"/>
  <c r="E104" i="23"/>
  <c r="D34" i="23"/>
  <c r="D63" i="23"/>
  <c r="C92" i="23"/>
  <c r="AC5" i="23"/>
  <c r="AB5" i="23"/>
  <c r="Z13" i="23"/>
  <c r="AD18" i="23"/>
  <c r="AJ28" i="23"/>
  <c r="Y26" i="23"/>
  <c r="AF13" i="23"/>
  <c r="AJ18" i="23"/>
  <c r="Q29" i="23"/>
  <c r="AK26" i="23"/>
  <c r="V39" i="23"/>
  <c r="AB49" i="23"/>
  <c r="AH59" i="23"/>
  <c r="Q37" i="23"/>
  <c r="AC57" i="23"/>
  <c r="P70" i="23"/>
  <c r="V80" i="23"/>
  <c r="AB90" i="23"/>
  <c r="T39" i="23"/>
  <c r="Z49" i="23"/>
  <c r="AF59" i="23"/>
  <c r="M37" i="23"/>
  <c r="Y57" i="23"/>
  <c r="N70" i="23"/>
  <c r="T80" i="23"/>
  <c r="Z90" i="23"/>
  <c r="M35" i="23"/>
  <c r="AD65" i="23"/>
  <c r="Q86" i="23"/>
  <c r="U100" i="23"/>
  <c r="AA97" i="23"/>
  <c r="P69" i="23"/>
  <c r="O97" i="23"/>
  <c r="L13" i="23"/>
  <c r="K66" i="23"/>
  <c r="K95" i="23"/>
  <c r="J25" i="23"/>
  <c r="I54" i="23"/>
  <c r="I83" i="23"/>
  <c r="F13" i="23"/>
  <c r="E42" i="23"/>
  <c r="E49" i="23"/>
  <c r="D100" i="23"/>
  <c r="C30" i="23"/>
  <c r="E5" i="23"/>
  <c r="O26" i="23"/>
  <c r="M39" i="23"/>
  <c r="AF56" i="23"/>
  <c r="AD69" i="23"/>
  <c r="AJ79" i="23"/>
  <c r="Q90" i="23"/>
  <c r="R97" i="23"/>
  <c r="U102" i="23"/>
  <c r="AF89" i="23"/>
  <c r="Q43" i="23"/>
  <c r="AI62" i="23"/>
  <c r="P73" i="23"/>
  <c r="W86" i="23"/>
  <c r="N102" i="23"/>
  <c r="L71" i="23"/>
  <c r="J30" i="23"/>
  <c r="I88" i="23"/>
  <c r="F47" i="23"/>
  <c r="D6" i="23"/>
  <c r="C64" i="23"/>
  <c r="C71" i="23"/>
  <c r="L98" i="23"/>
  <c r="K57" i="23"/>
  <c r="I16" i="23"/>
  <c r="F74" i="23"/>
  <c r="E11" i="23"/>
  <c r="D91" i="23"/>
  <c r="O5" i="23"/>
  <c r="K9" i="23"/>
  <c r="I93" i="23"/>
  <c r="D46" i="23"/>
  <c r="C31" i="23"/>
  <c r="H95" i="23"/>
  <c r="G74" i="23"/>
  <c r="G102" i="23"/>
  <c r="H38" i="23"/>
  <c r="G96" i="23"/>
  <c r="G97" i="23"/>
  <c r="H58" i="23"/>
  <c r="G17" i="23"/>
  <c r="H28" i="23"/>
  <c r="H97" i="23"/>
  <c r="H59" i="23"/>
  <c r="H101" i="23"/>
  <c r="G23" i="23"/>
  <c r="G12" i="23"/>
  <c r="G7" i="23"/>
  <c r="G27" i="23"/>
  <c r="H54" i="23"/>
  <c r="G13" i="23"/>
  <c r="H20" i="23"/>
  <c r="H74" i="23"/>
  <c r="H32" i="23"/>
  <c r="H60" i="23"/>
  <c r="G62" i="23"/>
  <c r="H75" i="23"/>
  <c r="G34" i="23"/>
  <c r="G63" i="23"/>
  <c r="G103" i="23"/>
  <c r="G42" i="23"/>
  <c r="H49" i="23"/>
  <c r="H56" i="23"/>
  <c r="H42" i="23"/>
  <c r="G37" i="23"/>
  <c r="H14" i="23"/>
  <c r="G98" i="23"/>
  <c r="B9" i="23"/>
  <c r="D92" i="5"/>
  <c r="B101" i="5"/>
  <c r="D39" i="5"/>
  <c r="B65" i="5"/>
  <c r="B77" i="23"/>
  <c r="D10" i="5"/>
  <c r="C22" i="5"/>
  <c r="D91" i="5"/>
  <c r="B62" i="23"/>
  <c r="F6" i="5"/>
  <c r="D95" i="5"/>
  <c r="B83" i="23"/>
  <c r="D27" i="5"/>
  <c r="D82" i="5"/>
  <c r="C82" i="5"/>
  <c r="C29" i="5"/>
  <c r="B27" i="23"/>
  <c r="D34" i="5"/>
  <c r="B23" i="5"/>
  <c r="D94" i="5"/>
  <c r="D77" i="5"/>
  <c r="F92" i="5"/>
  <c r="B93" i="23"/>
  <c r="B41" i="5"/>
  <c r="F56" i="5"/>
  <c r="B55" i="23"/>
  <c r="F51" i="5"/>
  <c r="B31" i="23"/>
  <c r="F22" i="5"/>
  <c r="B39" i="5"/>
  <c r="B40" i="23"/>
  <c r="B62" i="5"/>
  <c r="B36" i="23"/>
  <c r="F59" i="5"/>
  <c r="B30" i="23"/>
  <c r="C54" i="5"/>
  <c r="D99" i="5"/>
  <c r="C15" i="5"/>
  <c r="C33" i="5"/>
  <c r="B19" i="5"/>
  <c r="B46" i="5"/>
  <c r="B76" i="23"/>
  <c r="B101" i="23"/>
  <c r="F79" i="5"/>
  <c r="C37" i="5"/>
  <c r="B33" i="23"/>
  <c r="B93" i="5"/>
  <c r="F81" i="5"/>
  <c r="B6" i="5"/>
  <c r="B74" i="23"/>
  <c r="F74" i="5"/>
  <c r="F55" i="5"/>
  <c r="F89" i="5"/>
  <c r="F15" i="5"/>
  <c r="B52" i="5"/>
  <c r="D100" i="5"/>
  <c r="F87" i="5"/>
  <c r="C16" i="5"/>
  <c r="C103" i="5"/>
  <c r="B66" i="5"/>
  <c r="C69" i="5"/>
  <c r="B95" i="23"/>
  <c r="B42" i="23"/>
  <c r="B59" i="5"/>
  <c r="F47" i="5"/>
  <c r="B92" i="5"/>
  <c r="C95" i="5"/>
  <c r="B73" i="23"/>
  <c r="C91" i="5"/>
  <c r="C9" i="5"/>
  <c r="D25" i="5"/>
  <c r="B34" i="5"/>
  <c r="D73" i="5"/>
  <c r="C41" i="5"/>
  <c r="D5" i="5"/>
  <c r="C77" i="5"/>
  <c r="B83" i="5"/>
  <c r="C92" i="5"/>
  <c r="B104" i="23"/>
  <c r="B50" i="5"/>
  <c r="B95" i="5"/>
  <c r="D48" i="5"/>
  <c r="F60" i="5"/>
  <c r="B67" i="23"/>
  <c r="B26" i="23"/>
  <c r="B72" i="23"/>
  <c r="D88" i="5"/>
  <c r="B21" i="5"/>
  <c r="C24" i="5"/>
  <c r="B97" i="5"/>
  <c r="C40" i="5"/>
  <c r="B104" i="5"/>
  <c r="D55" i="5"/>
  <c r="C61" i="5"/>
  <c r="D56" i="5"/>
  <c r="D6" i="5"/>
  <c r="B12" i="23"/>
  <c r="B34" i="23"/>
  <c r="B43" i="5"/>
  <c r="C26" i="5"/>
  <c r="F44" i="5"/>
  <c r="B32" i="23"/>
  <c r="C19" i="5"/>
  <c r="B37" i="5"/>
  <c r="D35" i="5"/>
  <c r="C100" i="5"/>
  <c r="D93" i="5"/>
  <c r="B77" i="5"/>
  <c r="B99" i="5"/>
  <c r="B14" i="5"/>
  <c r="D102" i="5"/>
  <c r="B39" i="23"/>
  <c r="B32" i="5"/>
  <c r="F68" i="5"/>
  <c r="C47" i="5"/>
  <c r="B58" i="5"/>
  <c r="B36" i="5"/>
  <c r="D51" i="5"/>
  <c r="B90" i="5"/>
  <c r="B100" i="23"/>
  <c r="F36" i="5"/>
  <c r="F23" i="5"/>
  <c r="F65" i="5"/>
  <c r="D40" i="5"/>
  <c r="B85" i="5"/>
  <c r="AF11" i="23"/>
  <c r="AJ16" i="23"/>
  <c r="Q27" i="23"/>
  <c r="AK22" i="23"/>
  <c r="M12" i="23"/>
  <c r="Q17" i="23"/>
  <c r="W27" i="23"/>
  <c r="X23" i="23"/>
  <c r="X11" i="23"/>
  <c r="AB16" i="23"/>
  <c r="AH26" i="23"/>
  <c r="U22" i="23"/>
  <c r="AD11" i="23"/>
  <c r="AH16" i="23"/>
  <c r="O27" i="23"/>
  <c r="AG22" i="23"/>
  <c r="U11" i="23"/>
  <c r="AA16" i="23"/>
  <c r="AG11" i="23"/>
  <c r="N17" i="23"/>
  <c r="AD10" i="23"/>
  <c r="AE15" i="23"/>
  <c r="Q11" i="23"/>
  <c r="W16" i="23"/>
  <c r="AB37" i="23"/>
  <c r="AH47" i="23"/>
  <c r="O58" i="23"/>
  <c r="AC33" i="23"/>
  <c r="P54" i="23"/>
  <c r="V68" i="23"/>
  <c r="AB78" i="23"/>
  <c r="AH88" i="23"/>
  <c r="Z37" i="23"/>
  <c r="AF47" i="23"/>
  <c r="M58" i="23"/>
  <c r="Y33" i="23"/>
  <c r="AK53" i="23"/>
  <c r="T68" i="23"/>
  <c r="Z78" i="23"/>
  <c r="AF88" i="23"/>
  <c r="X33" i="23"/>
  <c r="AD43" i="23"/>
  <c r="AJ53" i="23"/>
  <c r="R19" i="23"/>
  <c r="AG45" i="23"/>
  <c r="R64" i="23"/>
  <c r="X74" i="23"/>
  <c r="AD84" i="23"/>
  <c r="AI13" i="23"/>
  <c r="P19" i="23"/>
  <c r="V14" i="23"/>
  <c r="AB19" i="23"/>
  <c r="S13" i="23"/>
  <c r="Y18" i="23"/>
  <c r="AE13" i="23"/>
  <c r="AK18" i="23"/>
  <c r="S38" i="23"/>
  <c r="Y48" i="23"/>
  <c r="AE58" i="23"/>
  <c r="AJ34" i="23"/>
  <c r="W55" i="23"/>
  <c r="M69" i="23"/>
  <c r="S79" i="23"/>
  <c r="Y89" i="23"/>
  <c r="Q38" i="23"/>
  <c r="W48" i="23"/>
  <c r="AC58" i="23"/>
  <c r="AF34" i="23"/>
  <c r="S55" i="23"/>
  <c r="AJ68" i="23"/>
  <c r="Q79" i="23"/>
  <c r="W89" i="23"/>
  <c r="O34" i="23"/>
  <c r="U44" i="23"/>
  <c r="AA54" i="23"/>
  <c r="AF21" i="23"/>
  <c r="O47" i="23"/>
  <c r="AH64" i="23"/>
  <c r="O75" i="23"/>
  <c r="U85" i="23"/>
  <c r="M34" i="23"/>
  <c r="S44" i="23"/>
  <c r="Y54" i="23"/>
  <c r="X21" i="23"/>
  <c r="AJ46" i="23"/>
  <c r="AF64" i="23"/>
  <c r="M75" i="23"/>
  <c r="S85" i="23"/>
  <c r="W26" i="23"/>
  <c r="O57" i="23"/>
  <c r="O80" i="23"/>
  <c r="T97" i="23"/>
  <c r="O90" i="23"/>
  <c r="N63" i="23"/>
  <c r="AE86" i="23"/>
  <c r="L36" i="23"/>
  <c r="Z6" i="23"/>
  <c r="W7" i="23"/>
  <c r="M7" i="23"/>
  <c r="V8" i="23"/>
  <c r="S42" i="23"/>
  <c r="AF10" i="23"/>
  <c r="AF62" i="23"/>
  <c r="S83" i="23"/>
  <c r="Q42" i="23"/>
  <c r="P10" i="23"/>
  <c r="AD62" i="23"/>
  <c r="Q83" i="23"/>
  <c r="AF40" i="23"/>
  <c r="AJ91" i="23"/>
  <c r="AD46" i="23"/>
  <c r="Q103" i="23"/>
  <c r="K102" i="23"/>
  <c r="J61" i="23"/>
  <c r="F20" i="23"/>
  <c r="E78" i="23"/>
  <c r="D37" i="23"/>
  <c r="AB6" i="23"/>
  <c r="N42" i="23"/>
  <c r="M43" i="23"/>
  <c r="N73" i="23"/>
  <c r="Z93" i="23"/>
  <c r="M104" i="23"/>
  <c r="AI49" i="23"/>
  <c r="Y76" i="23"/>
  <c r="AJ104" i="23"/>
  <c r="V9" i="23"/>
  <c r="AF24" i="23"/>
  <c r="AB9" i="23"/>
  <c r="M25" i="23"/>
  <c r="R35" i="23"/>
  <c r="AD55" i="23"/>
  <c r="U49" i="23"/>
  <c r="R76" i="23"/>
  <c r="P35" i="23"/>
  <c r="AB55" i="23"/>
  <c r="Q49" i="23"/>
  <c r="P76" i="23"/>
  <c r="AJ21" i="23"/>
  <c r="AH77" i="23"/>
  <c r="AJ85" i="23"/>
  <c r="O32" i="23"/>
  <c r="U42" i="23"/>
  <c r="AA52" i="23"/>
  <c r="W11" i="23"/>
  <c r="O43" i="23"/>
  <c r="AH62" i="23"/>
  <c r="O73" i="23"/>
  <c r="U83" i="23"/>
  <c r="AC13" i="23"/>
  <c r="W49" i="23"/>
  <c r="S76" i="23"/>
  <c r="V95" i="23"/>
  <c r="AI82" i="23"/>
  <c r="T56" i="23"/>
  <c r="AH79" i="23"/>
  <c r="AE103" i="23"/>
  <c r="AA12" i="23"/>
  <c r="AK27" i="23"/>
  <c r="AG12" i="23"/>
  <c r="R28" i="23"/>
  <c r="W38" i="23"/>
  <c r="AI58" i="23"/>
  <c r="AE55" i="23"/>
  <c r="W79" i="23"/>
  <c r="U38" i="23"/>
  <c r="AG58" i="23"/>
  <c r="AA55" i="23"/>
  <c r="U79" i="23"/>
  <c r="O33" i="23"/>
  <c r="S84" i="23"/>
  <c r="AG95" i="23"/>
  <c r="M95" i="23"/>
  <c r="K54" i="23"/>
  <c r="J13" i="23"/>
  <c r="I71" i="23"/>
  <c r="E30" i="23"/>
  <c r="D88" i="23"/>
  <c r="T5" i="23"/>
  <c r="N38" i="23"/>
  <c r="Z38" i="23"/>
  <c r="R69" i="23"/>
  <c r="AD89" i="23"/>
  <c r="O102" i="23"/>
  <c r="R42" i="23"/>
  <c r="AC72" i="23"/>
  <c r="AJ100" i="23"/>
  <c r="L57" i="23"/>
  <c r="AJ20" i="23"/>
  <c r="Q6" i="5"/>
  <c r="Q21" i="23"/>
  <c r="T31" i="23"/>
  <c r="AH51" i="23"/>
  <c r="AC41" i="23"/>
  <c r="V72" i="23"/>
  <c r="P31" i="23"/>
  <c r="AF51" i="23"/>
  <c r="Y41" i="23"/>
  <c r="T72" i="23"/>
  <c r="AH92" i="23"/>
  <c r="Q70" i="23"/>
  <c r="AA102" i="23"/>
  <c r="AB73" i="23"/>
  <c r="L65" i="23"/>
  <c r="J24" i="23"/>
  <c r="L37" i="23"/>
  <c r="J85" i="23"/>
  <c r="F44" i="23"/>
  <c r="E102" i="23"/>
  <c r="D61" i="23"/>
  <c r="T14" i="23"/>
  <c r="AI45" i="23"/>
  <c r="Y74" i="23"/>
  <c r="T71" i="23"/>
  <c r="W96" i="23"/>
  <c r="AI86" i="23"/>
  <c r="X60" i="23"/>
  <c r="R83" i="23"/>
  <c r="L14" i="23"/>
  <c r="K72" i="23"/>
  <c r="J31" i="23"/>
  <c r="I89" i="23"/>
  <c r="E48" i="23"/>
  <c r="D7" i="23"/>
  <c r="C65" i="23"/>
  <c r="N9" i="23"/>
  <c r="X24" i="23"/>
  <c r="T9" i="23"/>
  <c r="AD24" i="23"/>
  <c r="AI34" i="23"/>
  <c r="V55" i="23"/>
  <c r="AD48" i="23"/>
  <c r="AI75" i="23"/>
  <c r="AG34" i="23"/>
  <c r="T55" i="23"/>
  <c r="Z48" i="23"/>
  <c r="AG75" i="23"/>
  <c r="AC20" i="23"/>
  <c r="R77" i="23"/>
  <c r="AC84" i="23"/>
  <c r="AK80" i="23"/>
  <c r="K10" i="23"/>
  <c r="J68" i="23"/>
  <c r="I27" i="23"/>
  <c r="F85" i="23"/>
  <c r="D44" i="23"/>
  <c r="C35" i="23"/>
  <c r="Z34" i="23"/>
  <c r="R65" i="23"/>
  <c r="AD85" i="23"/>
  <c r="O100" i="23"/>
  <c r="Q97" i="23"/>
  <c r="AC68" i="23"/>
  <c r="AB96" i="23"/>
  <c r="K17" i="23"/>
  <c r="I104" i="23"/>
  <c r="F63" i="23"/>
  <c r="D22" i="23"/>
  <c r="C80" i="23"/>
  <c r="C103" i="23"/>
  <c r="L47" i="23"/>
  <c r="I96" i="23"/>
  <c r="D78" i="23"/>
  <c r="T52" i="23"/>
  <c r="AD77" i="23"/>
  <c r="AF91" i="23"/>
  <c r="M98" i="23"/>
  <c r="P103" i="23"/>
  <c r="AC92" i="23"/>
  <c r="V46" i="23"/>
  <c r="Y64" i="23"/>
  <c r="AE74" i="23"/>
  <c r="AJ89" i="23"/>
  <c r="M103" i="23"/>
  <c r="L54" i="23"/>
  <c r="K13" i="23"/>
  <c r="J71" i="23"/>
  <c r="F30" i="23"/>
  <c r="E88" i="23"/>
  <c r="D47" i="23"/>
  <c r="AK5" i="23"/>
  <c r="S12" i="23"/>
  <c r="AC27" i="23"/>
  <c r="Y12" i="23"/>
  <c r="AI27" i="23"/>
  <c r="O38" i="23"/>
  <c r="AA58" i="23"/>
  <c r="O55" i="23"/>
  <c r="O79" i="23"/>
  <c r="M38" i="23"/>
  <c r="Y58" i="23"/>
  <c r="AJ54" i="23"/>
  <c r="M79" i="23"/>
  <c r="X32" i="23"/>
  <c r="AB83" i="23"/>
  <c r="S95" i="23"/>
  <c r="T94" i="23"/>
  <c r="K50" i="23"/>
  <c r="J9" i="23"/>
  <c r="I67" i="23"/>
  <c r="E26" i="23"/>
  <c r="D84" i="23"/>
  <c r="Z5" i="23"/>
  <c r="AE37" i="23"/>
  <c r="W68" i="23"/>
  <c r="AI88" i="23"/>
  <c r="AD101" i="23"/>
  <c r="P100" i="23"/>
  <c r="AH71" i="23"/>
  <c r="N100" i="23"/>
  <c r="K97" i="23"/>
  <c r="F15" i="23"/>
  <c r="C32" i="23"/>
  <c r="L66" i="23"/>
  <c r="J83" i="23"/>
  <c r="E100" i="23"/>
  <c r="AE5" i="23"/>
  <c r="I29" i="23"/>
  <c r="W5" i="23"/>
  <c r="G10" i="23"/>
  <c r="H6" i="23"/>
  <c r="G65" i="23"/>
  <c r="G84" i="23"/>
  <c r="G99" i="23"/>
  <c r="G57" i="23"/>
  <c r="H86" i="23"/>
  <c r="H25" i="23"/>
  <c r="AJ65" i="23"/>
  <c r="K75" i="23"/>
  <c r="I98" i="23"/>
  <c r="F57" i="23"/>
  <c r="D16" i="23"/>
  <c r="C78" i="23"/>
  <c r="T32" i="23"/>
  <c r="AK62" i="23"/>
  <c r="X83" i="23"/>
  <c r="T87" i="23"/>
  <c r="AI100" i="23"/>
  <c r="AD98" i="23"/>
  <c r="S70" i="23"/>
  <c r="T98" i="23"/>
  <c r="L27" i="23"/>
  <c r="K85" i="23"/>
  <c r="I44" i="23"/>
  <c r="F102" i="23"/>
  <c r="E39" i="23"/>
  <c r="C20" i="23"/>
  <c r="C94" i="23"/>
  <c r="AE9" i="23"/>
  <c r="AG13" i="23"/>
  <c r="R10" i="23"/>
  <c r="AF14" i="23"/>
  <c r="AH43" i="23"/>
  <c r="AH19" i="23"/>
  <c r="V64" i="23"/>
  <c r="AH84" i="23"/>
  <c r="AF43" i="23"/>
  <c r="Z19" i="23"/>
  <c r="T64" i="23"/>
  <c r="AF84" i="23"/>
  <c r="R46" i="23"/>
  <c r="AA94" i="23"/>
  <c r="O53" i="23"/>
  <c r="P102" i="23"/>
  <c r="K23" i="23"/>
  <c r="J81" i="23"/>
  <c r="F40" i="23"/>
  <c r="E98" i="23"/>
  <c r="D57" i="23"/>
  <c r="M13" i="23"/>
  <c r="S45" i="23"/>
  <c r="Q74" i="23"/>
  <c r="U94" i="23"/>
  <c r="AA104" i="23"/>
  <c r="P52" i="23"/>
  <c r="AB77" i="23"/>
  <c r="L26" i="23"/>
  <c r="J43" i="23"/>
  <c r="E60" i="23"/>
  <c r="C77" i="23"/>
  <c r="K41" i="23"/>
  <c r="C104" i="23"/>
  <c r="V85" i="23"/>
  <c r="AJ99" i="23"/>
  <c r="AH96" i="23"/>
  <c r="U68" i="23"/>
  <c r="R96" i="23"/>
  <c r="L102" i="23"/>
  <c r="K61" i="23"/>
  <c r="I20" i="23"/>
  <c r="F78" i="23"/>
  <c r="E15" i="23"/>
  <c r="D95" i="23"/>
  <c r="M5" i="23"/>
  <c r="O16" i="23"/>
  <c r="P6" i="23"/>
  <c r="V6" i="23"/>
  <c r="O7" i="23"/>
  <c r="AJ41" i="23"/>
  <c r="R8" i="23"/>
  <c r="X62" i="23"/>
  <c r="AJ82" i="23"/>
  <c r="AH41" i="23"/>
  <c r="AA7" i="23"/>
  <c r="V62" i="23"/>
  <c r="AH82" i="23"/>
  <c r="P40" i="23"/>
  <c r="T91" i="23"/>
  <c r="W45" i="23"/>
  <c r="Z102" i="23"/>
  <c r="K98" i="23"/>
  <c r="J57" i="23"/>
  <c r="F16" i="23"/>
  <c r="E74" i="23"/>
  <c r="D33" i="23"/>
  <c r="AI93" i="23"/>
  <c r="AA41" i="23"/>
  <c r="S72" i="23"/>
  <c r="AE92" i="23"/>
  <c r="AB103" i="23"/>
  <c r="T48" i="23"/>
  <c r="AD75" i="23"/>
  <c r="AJ102" i="23"/>
  <c r="J94" i="23"/>
  <c r="E12" i="23"/>
  <c r="C29" i="23"/>
  <c r="L63" i="23"/>
  <c r="I80" i="23"/>
  <c r="E75" i="23"/>
  <c r="C59" i="23"/>
  <c r="F90" i="23"/>
  <c r="G5" i="5"/>
  <c r="G61" i="23"/>
  <c r="H102" i="23"/>
  <c r="H17" i="23"/>
  <c r="H29" i="23"/>
  <c r="G71" i="23"/>
  <c r="G25" i="23"/>
  <c r="G76" i="23"/>
  <c r="G91" i="23"/>
  <c r="H21" i="23"/>
  <c r="H39" i="23"/>
  <c r="H89" i="23"/>
  <c r="G40" i="23"/>
  <c r="G56" i="23"/>
  <c r="G45" i="23"/>
  <c r="G15" i="23"/>
  <c r="G101" i="23"/>
  <c r="H68" i="23"/>
  <c r="C90" i="5"/>
  <c r="C55" i="5"/>
  <c r="B28" i="5"/>
  <c r="C27" i="5"/>
  <c r="F86" i="5"/>
  <c r="B9" i="5"/>
  <c r="F13" i="5"/>
  <c r="C87" i="5"/>
  <c r="B12" i="5"/>
  <c r="C31" i="5"/>
  <c r="B38" i="5"/>
  <c r="C45" i="5"/>
  <c r="D28" i="5"/>
  <c r="F61" i="5"/>
  <c r="C21" i="5"/>
  <c r="F102" i="5"/>
  <c r="B102" i="5"/>
  <c r="B15" i="23"/>
  <c r="F18" i="5"/>
  <c r="D18" i="5"/>
  <c r="B29" i="5"/>
  <c r="C84" i="5"/>
  <c r="C60" i="5"/>
  <c r="C57" i="5"/>
  <c r="B26" i="5"/>
  <c r="B69" i="23"/>
  <c r="C20" i="5"/>
  <c r="F58" i="5"/>
  <c r="B5" i="23"/>
  <c r="C97" i="5"/>
  <c r="B24" i="5"/>
  <c r="C50" i="5"/>
  <c r="B57" i="5"/>
  <c r="C30" i="5"/>
  <c r="Y71" i="23"/>
  <c r="AK91" i="23"/>
  <c r="AI46" i="23"/>
  <c r="AE31" i="23"/>
  <c r="W67" i="23"/>
  <c r="AI87" i="23"/>
  <c r="AG46" i="23"/>
  <c r="AA31" i="23"/>
  <c r="U67" i="23"/>
  <c r="AG87" i="23"/>
  <c r="AE64" i="23"/>
  <c r="AH99" i="23"/>
  <c r="Q68" i="23"/>
  <c r="L100" i="23"/>
  <c r="M22" i="23"/>
  <c r="Y22" i="23"/>
  <c r="AD32" i="23"/>
  <c r="V88" i="23"/>
  <c r="Z32" i="23"/>
  <c r="T88" i="23"/>
  <c r="O98" i="23"/>
  <c r="L56" i="23"/>
  <c r="I26" i="23"/>
  <c r="E21" i="23"/>
  <c r="AB21" i="23"/>
  <c r="S53" i="23"/>
  <c r="U96" i="23"/>
  <c r="P60" i="23"/>
  <c r="L12" i="23"/>
  <c r="AI29" i="23"/>
  <c r="P30" i="23"/>
  <c r="AG60" i="23"/>
  <c r="U81" i="23"/>
  <c r="AE60" i="23"/>
  <c r="S81" i="23"/>
  <c r="O88" i="23"/>
  <c r="AC34" i="23"/>
  <c r="P55" i="23"/>
  <c r="R48" i="23"/>
  <c r="AC75" i="23"/>
  <c r="AK28" i="23"/>
  <c r="V81" i="23"/>
  <c r="U92" i="23"/>
  <c r="AB89" i="23"/>
  <c r="O9" i="23"/>
  <c r="AA9" i="23"/>
  <c r="Z43" i="23"/>
  <c r="N64" i="23"/>
  <c r="X43" i="23"/>
  <c r="AK63" i="23"/>
  <c r="AJ44" i="23"/>
  <c r="AG51" i="23"/>
  <c r="K19" i="23"/>
  <c r="F36" i="23"/>
  <c r="D53" i="23"/>
  <c r="M93" i="23"/>
  <c r="U74" i="23"/>
  <c r="AC104" i="23"/>
  <c r="AF77" i="23"/>
  <c r="AC10" i="23"/>
  <c r="AI10" i="23"/>
  <c r="Y36" i="23"/>
  <c r="AI51" i="23"/>
  <c r="W36" i="23"/>
  <c r="AE51" i="23"/>
  <c r="N27" i="23"/>
  <c r="AA90" i="23"/>
  <c r="K30" i="23"/>
  <c r="K78" i="23"/>
  <c r="F9" i="23"/>
  <c r="C26" i="23"/>
  <c r="P56" i="23"/>
  <c r="Z81" i="23"/>
  <c r="O95" i="23"/>
  <c r="P94" i="23"/>
  <c r="K37" i="23"/>
  <c r="F54" i="23"/>
  <c r="D71" i="23"/>
  <c r="Q14" i="23"/>
  <c r="W14" i="23"/>
  <c r="M40" i="23"/>
  <c r="AJ58" i="23"/>
  <c r="AJ39" i="23"/>
  <c r="AF58" i="23"/>
  <c r="T36" i="23"/>
  <c r="AH98" i="23"/>
  <c r="K74" i="23"/>
  <c r="I91" i="23"/>
  <c r="D9" i="23"/>
  <c r="AC39" i="23"/>
  <c r="AG90" i="23"/>
  <c r="X44" i="23"/>
  <c r="U103" i="23"/>
  <c r="I69" i="23"/>
  <c r="D86" i="23"/>
  <c r="AD102" i="23"/>
  <c r="F58" i="23"/>
  <c r="U62" i="23"/>
  <c r="Q94" i="23"/>
  <c r="W104" i="23"/>
  <c r="Y51" i="23"/>
  <c r="T77" i="23"/>
  <c r="U101" i="23"/>
  <c r="K16" i="23"/>
  <c r="J74" i="23"/>
  <c r="I33" i="23"/>
  <c r="F91" i="23"/>
  <c r="D50" i="23"/>
  <c r="C9" i="23"/>
  <c r="N5" i="23"/>
  <c r="AK19" i="23"/>
  <c r="N29" i="23"/>
  <c r="R20" i="23"/>
  <c r="Z29" i="23"/>
  <c r="AI50" i="23"/>
  <c r="AE39" i="23"/>
  <c r="W71" i="23"/>
  <c r="AI91" i="23"/>
  <c r="AG50" i="23"/>
  <c r="AA39" i="23"/>
  <c r="U71" i="23"/>
  <c r="AG91" i="23"/>
  <c r="S68" i="23"/>
  <c r="AB101" i="23"/>
  <c r="AD71" i="23"/>
  <c r="L45" i="23"/>
  <c r="J12" i="23"/>
  <c r="I70" i="23"/>
  <c r="F29" i="23"/>
  <c r="E65" i="23"/>
  <c r="C46" i="23"/>
  <c r="AC28" i="23"/>
  <c r="U59" i="23"/>
  <c r="R81" i="23"/>
  <c r="AH97" i="23"/>
  <c r="M92" i="23"/>
  <c r="Q64" i="23"/>
  <c r="T89" i="23"/>
  <c r="L103" i="23"/>
  <c r="I21" i="23"/>
  <c r="D38" i="23"/>
  <c r="C96" i="23"/>
  <c r="X5" i="23"/>
  <c r="L31" i="23"/>
  <c r="K89" i="23"/>
  <c r="I48" i="23"/>
  <c r="F7" i="23"/>
  <c r="E43" i="23"/>
  <c r="C24" i="23"/>
  <c r="C102" i="23"/>
  <c r="K73" i="23"/>
  <c r="F26" i="23"/>
  <c r="D11" i="23"/>
  <c r="R5" i="23"/>
  <c r="G28" i="23"/>
  <c r="G29" i="23"/>
  <c r="G43" i="23"/>
  <c r="H70" i="23"/>
  <c r="H24" i="23"/>
  <c r="H52" i="23"/>
  <c r="H90" i="23"/>
  <c r="H64" i="23"/>
  <c r="H92" i="23"/>
  <c r="G11" i="23"/>
  <c r="H91" i="23"/>
  <c r="H81" i="23"/>
  <c r="H12" i="23"/>
  <c r="G80" i="23"/>
  <c r="H7" i="23"/>
  <c r="G51" i="23"/>
  <c r="H69" i="23"/>
  <c r="Q76" i="23"/>
  <c r="L81" i="23"/>
  <c r="J40" i="23"/>
  <c r="J101" i="23"/>
  <c r="I31" i="23"/>
  <c r="F60" i="23"/>
  <c r="F89" i="23"/>
  <c r="E95" i="23"/>
  <c r="D48" i="23"/>
  <c r="D77" i="23"/>
  <c r="C43" i="23"/>
  <c r="AF17" i="23"/>
  <c r="AH34" i="23"/>
  <c r="X48" i="23"/>
  <c r="Z65" i="23"/>
  <c r="AF75" i="23"/>
  <c r="AB44" i="23"/>
  <c r="AH73" i="23"/>
  <c r="AH89" i="23"/>
  <c r="N97" i="23"/>
  <c r="Q102" i="23"/>
  <c r="P89" i="23"/>
  <c r="Z42" i="23"/>
  <c r="AA62" i="23"/>
  <c r="AG72" i="23"/>
  <c r="AF85" i="23"/>
  <c r="O101" i="23"/>
  <c r="L30" i="23"/>
  <c r="L59" i="23"/>
  <c r="K88" i="23"/>
  <c r="J18" i="23"/>
  <c r="J47" i="23"/>
  <c r="I76" i="23"/>
  <c r="F6" i="23"/>
  <c r="F35" i="23"/>
  <c r="E64" i="23"/>
  <c r="E71" i="23"/>
  <c r="D23" i="23"/>
  <c r="C52" i="23"/>
  <c r="C81" i="23"/>
  <c r="C51" i="23"/>
  <c r="U10" i="23"/>
  <c r="AH14" i="23"/>
  <c r="AE25" i="23"/>
  <c r="O20" i="23"/>
  <c r="AA10" i="23"/>
  <c r="U15" i="23"/>
  <c r="AK25" i="23"/>
  <c r="AA20" i="23"/>
  <c r="Q36" i="23"/>
  <c r="W46" i="23"/>
  <c r="AC56" i="23"/>
  <c r="O30" i="23"/>
  <c r="S51" i="23"/>
  <c r="AJ66" i="23"/>
  <c r="Q77" i="23"/>
  <c r="W87" i="23"/>
  <c r="O36" i="23"/>
  <c r="U46" i="23"/>
  <c r="AA56" i="23"/>
  <c r="AF29" i="23"/>
  <c r="O51" i="23"/>
  <c r="AH66" i="23"/>
  <c r="O77" i="23"/>
  <c r="U87" i="23"/>
  <c r="AF25" i="23"/>
  <c r="X56" i="23"/>
  <c r="AF79" i="23"/>
  <c r="P97" i="23"/>
  <c r="X89" i="23"/>
  <c r="AE62" i="23"/>
  <c r="O86" i="23"/>
  <c r="L32" i="23"/>
  <c r="K26" i="23"/>
  <c r="K55" i="23"/>
  <c r="J84" i="23"/>
  <c r="I14" i="23"/>
  <c r="I43" i="23"/>
  <c r="F72" i="23"/>
  <c r="F101" i="23"/>
  <c r="E9" i="23"/>
  <c r="D60" i="23"/>
  <c r="D89" i="23"/>
  <c r="C75" i="23"/>
  <c r="AD19" i="23"/>
  <c r="AG35" i="23"/>
  <c r="V50" i="23"/>
  <c r="Y66" i="23"/>
  <c r="AE76" i="23"/>
  <c r="AK86" i="23"/>
  <c r="AB95" i="23"/>
  <c r="AE100" i="23"/>
  <c r="AD83" i="23"/>
  <c r="V98" i="23"/>
  <c r="S57" i="23"/>
  <c r="AJ69" i="23"/>
  <c r="U80" i="23"/>
  <c r="AK97" i="23"/>
  <c r="L90" i="23"/>
  <c r="K49" i="23"/>
  <c r="I8" i="23"/>
  <c r="F66" i="23"/>
  <c r="E101" i="23"/>
  <c r="D83" i="23"/>
  <c r="S5" i="23"/>
  <c r="L18" i="23"/>
  <c r="J70" i="23"/>
  <c r="E52" i="23"/>
  <c r="U5" i="5"/>
  <c r="M70" i="23"/>
  <c r="AJ87" i="23"/>
  <c r="O96" i="23"/>
  <c r="R101" i="23"/>
  <c r="AB85" i="23"/>
  <c r="S99" i="23"/>
  <c r="Q59" i="23"/>
  <c r="AI70" i="23"/>
  <c r="AF81" i="23"/>
  <c r="AJ98" i="23"/>
  <c r="L6" i="23"/>
  <c r="L35" i="23"/>
  <c r="K64" i="23"/>
  <c r="K93" i="23"/>
  <c r="J23" i="23"/>
  <c r="I52" i="23"/>
  <c r="I81" i="23"/>
  <c r="F11" i="23"/>
  <c r="E40" i="23"/>
  <c r="E47" i="23"/>
  <c r="D98" i="23"/>
  <c r="C28" i="23"/>
  <c r="C57" i="23"/>
  <c r="C11" i="23"/>
  <c r="W8" i="23"/>
  <c r="M11" i="23"/>
  <c r="AG23" i="23"/>
  <c r="S16" i="23"/>
  <c r="AC8" i="23"/>
  <c r="Y11" i="23"/>
  <c r="N24" i="23"/>
  <c r="AE16" i="23"/>
  <c r="S34" i="23"/>
  <c r="Y44" i="23"/>
  <c r="AE54" i="23"/>
  <c r="W22" i="23"/>
  <c r="W47" i="23"/>
  <c r="M65" i="23"/>
  <c r="S75" i="23"/>
  <c r="Y85" i="23"/>
  <c r="Q34" i="23"/>
  <c r="W44" i="23"/>
  <c r="AC54" i="23"/>
  <c r="O22" i="23"/>
  <c r="S47" i="23"/>
  <c r="AJ64" i="23"/>
  <c r="Q75" i="23"/>
  <c r="W85" i="23"/>
  <c r="O18" i="23"/>
  <c r="AF48" i="23"/>
  <c r="AJ75" i="23"/>
  <c r="R95" i="23"/>
  <c r="S82" i="23"/>
  <c r="AC55" i="23"/>
  <c r="Z79" i="23"/>
  <c r="W103" i="23"/>
  <c r="L101" i="23"/>
  <c r="K31" i="23"/>
  <c r="J60" i="23"/>
  <c r="J89" i="23"/>
  <c r="I19" i="23"/>
  <c r="F48" i="23"/>
  <c r="F77" i="23"/>
  <c r="E83" i="23"/>
  <c r="D36" i="23"/>
  <c r="D65" i="23"/>
  <c r="C15" i="23"/>
  <c r="AA15" i="23"/>
  <c r="AI33" i="23"/>
  <c r="Z46" i="23"/>
  <c r="AA64" i="23"/>
  <c r="AG74" i="23"/>
  <c r="N85" i="23"/>
  <c r="AC94" i="23"/>
  <c r="AF99" i="23"/>
  <c r="AI104" i="23"/>
  <c r="Z96" i="23"/>
  <c r="W53" i="23"/>
  <c r="M68" i="23"/>
  <c r="S78" i="23"/>
  <c r="AI95" i="23"/>
  <c r="L42" i="23"/>
  <c r="K100" i="23"/>
  <c r="J59" i="23"/>
  <c r="F18" i="23"/>
  <c r="E76" i="23"/>
  <c r="D35" i="23"/>
  <c r="C93" i="23"/>
  <c r="T102" i="23"/>
  <c r="K28" i="23"/>
  <c r="J86" i="23"/>
  <c r="I45" i="23"/>
  <c r="F103" i="23"/>
  <c r="D62" i="23"/>
  <c r="C21" i="23"/>
  <c r="W6" i="5"/>
  <c r="J35" i="23"/>
  <c r="E20" i="23"/>
  <c r="C72" i="23"/>
  <c r="H66" i="23"/>
  <c r="H16" i="23"/>
  <c r="H44" i="23"/>
  <c r="G30" i="23"/>
  <c r="H67" i="23"/>
  <c r="G18" i="23"/>
  <c r="G39" i="23"/>
  <c r="H87" i="23"/>
  <c r="G58" i="23"/>
  <c r="G86" i="23"/>
  <c r="H30" i="23"/>
  <c r="G88" i="23"/>
  <c r="G89" i="23"/>
  <c r="H82" i="23"/>
  <c r="H48" i="23"/>
  <c r="H76" i="23"/>
  <c r="G78" i="23"/>
  <c r="H83" i="23"/>
  <c r="G50" i="23"/>
  <c r="G87" i="23"/>
  <c r="H103" i="23"/>
  <c r="G90" i="23"/>
  <c r="G19" i="23"/>
  <c r="H46" i="23"/>
  <c r="G104" i="23"/>
  <c r="H5" i="23"/>
  <c r="G66" i="23"/>
  <c r="H79" i="23"/>
  <c r="H41" i="23"/>
  <c r="H51" i="23"/>
  <c r="G81" i="23"/>
  <c r="G36" i="23"/>
  <c r="G54" i="23"/>
  <c r="G8" i="23"/>
  <c r="G46" i="23"/>
  <c r="B88" i="23"/>
  <c r="B65" i="23"/>
  <c r="C53" i="5"/>
  <c r="C98" i="5"/>
  <c r="C76" i="5"/>
  <c r="B33" i="5"/>
  <c r="F34" i="5"/>
  <c r="O5" i="5"/>
  <c r="B10" i="23"/>
  <c r="B84" i="23"/>
  <c r="D67" i="5"/>
  <c r="D83" i="5"/>
  <c r="B87" i="5"/>
  <c r="D37" i="5"/>
  <c r="F67" i="5"/>
  <c r="N5" i="5"/>
  <c r="D65" i="5"/>
  <c r="B78" i="23"/>
  <c r="B29" i="23"/>
  <c r="B42" i="5"/>
  <c r="C58" i="5"/>
  <c r="B80" i="23"/>
  <c r="B31" i="5"/>
  <c r="D60" i="5"/>
  <c r="B71" i="23"/>
  <c r="B94" i="5"/>
  <c r="C49" i="5"/>
  <c r="B82" i="5"/>
  <c r="D30" i="5"/>
  <c r="F75" i="5"/>
  <c r="F14" i="5"/>
  <c r="F72" i="5"/>
  <c r="F19" i="5"/>
  <c r="B47" i="5"/>
  <c r="F25" i="5"/>
  <c r="B57" i="23"/>
  <c r="B64" i="5"/>
  <c r="D70" i="5"/>
  <c r="D44" i="5"/>
  <c r="B103" i="5"/>
  <c r="F91" i="5"/>
  <c r="B7" i="5"/>
  <c r="B22" i="23"/>
  <c r="C71" i="5"/>
  <c r="C14" i="5"/>
  <c r="C32" i="5"/>
  <c r="D72" i="5"/>
  <c r="C86" i="5"/>
  <c r="F100" i="5"/>
  <c r="C70" i="5"/>
  <c r="F20" i="5"/>
  <c r="B6" i="23"/>
  <c r="D32" i="5"/>
  <c r="F90" i="5"/>
  <c r="B98" i="5"/>
  <c r="D49" i="5"/>
  <c r="F16" i="5"/>
  <c r="D43" i="5"/>
  <c r="C7" i="5"/>
  <c r="D59" i="5"/>
  <c r="C42" i="5"/>
  <c r="B86" i="5"/>
  <c r="F49" i="5"/>
  <c r="D61" i="5"/>
  <c r="B5" i="5"/>
  <c r="F46" i="5"/>
  <c r="B17" i="5"/>
  <c r="C6" i="5"/>
  <c r="D20" i="5"/>
  <c r="F71" i="5"/>
  <c r="B88" i="5"/>
  <c r="B50" i="23"/>
  <c r="D57" i="5"/>
  <c r="C48" i="5"/>
  <c r="C56" i="5"/>
  <c r="F40" i="5"/>
  <c r="F94" i="5"/>
  <c r="D50" i="5"/>
  <c r="D78" i="5"/>
  <c r="F26" i="5"/>
  <c r="C83" i="5"/>
  <c r="D12" i="5"/>
  <c r="D26" i="5"/>
  <c r="B54" i="23"/>
  <c r="F73" i="5"/>
  <c r="C62" i="5"/>
  <c r="C13" i="5"/>
  <c r="D64" i="5"/>
  <c r="F104" i="5"/>
  <c r="B25" i="5"/>
  <c r="B85" i="23"/>
  <c r="F99" i="5"/>
  <c r="F24" i="5"/>
  <c r="B98" i="23"/>
  <c r="B64" i="23"/>
  <c r="F78" i="5"/>
  <c r="B63" i="23"/>
  <c r="D84" i="5"/>
  <c r="C81" i="5"/>
  <c r="C8" i="5"/>
  <c r="C39" i="5"/>
  <c r="D71" i="5"/>
  <c r="C59" i="5"/>
  <c r="D46" i="5"/>
  <c r="D68" i="5"/>
  <c r="D104" i="5"/>
  <c r="B49" i="5"/>
  <c r="F70" i="5"/>
  <c r="B97" i="23"/>
  <c r="D63" i="5"/>
  <c r="F52" i="5"/>
  <c r="B7" i="23"/>
  <c r="C67" i="5"/>
  <c r="F8" i="5"/>
  <c r="F29" i="5"/>
  <c r="D90" i="5"/>
  <c r="B60" i="23"/>
  <c r="C74" i="5"/>
  <c r="D52" i="5"/>
  <c r="D42" i="5"/>
  <c r="B82" i="23"/>
  <c r="F48" i="5"/>
  <c r="C28" i="5"/>
  <c r="B8" i="5"/>
  <c r="B20" i="5"/>
  <c r="AC6" i="23"/>
  <c r="Y7" i="23"/>
  <c r="N22" i="23"/>
  <c r="U9" i="23"/>
  <c r="AI6" i="23"/>
  <c r="AK7" i="23"/>
  <c r="T22" i="23"/>
  <c r="T10" i="23"/>
  <c r="U6" i="23"/>
  <c r="AH6" i="23"/>
  <c r="AE21" i="23"/>
  <c r="N8" i="23"/>
  <c r="AA6" i="23"/>
  <c r="U7" i="23"/>
  <c r="AK21" i="23"/>
  <c r="M9" i="23"/>
  <c r="AA8" i="23"/>
  <c r="AK23" i="23"/>
  <c r="AG8" i="23"/>
  <c r="R24" i="23"/>
  <c r="S8" i="23"/>
  <c r="AC23" i="23"/>
  <c r="Y8" i="23"/>
  <c r="AI23" i="23"/>
  <c r="Y32" i="23"/>
  <c r="AE42" i="23"/>
  <c r="AK52" i="23"/>
  <c r="AB14" i="23"/>
  <c r="AI43" i="23"/>
  <c r="S63" i="23"/>
  <c r="Y73" i="23"/>
  <c r="AE83" i="23"/>
  <c r="W32" i="23"/>
  <c r="AC42" i="23"/>
  <c r="AI52" i="23"/>
  <c r="AK13" i="23"/>
  <c r="AE43" i="23"/>
  <c r="Q63" i="23"/>
  <c r="W73" i="23"/>
  <c r="AC83" i="23"/>
  <c r="AK93" i="23"/>
  <c r="AA38" i="23"/>
  <c r="AG48" i="23"/>
  <c r="N59" i="23"/>
  <c r="AA35" i="23"/>
  <c r="N56" i="23"/>
  <c r="U69" i="23"/>
  <c r="AA79" i="23"/>
  <c r="AH9" i="23"/>
  <c r="S25" i="23"/>
  <c r="O10" i="23"/>
  <c r="Y25" i="23"/>
  <c r="Z9" i="23"/>
  <c r="AJ24" i="23"/>
  <c r="AF9" i="23"/>
  <c r="Q25" i="23"/>
  <c r="P33" i="23"/>
  <c r="V43" i="23"/>
  <c r="AB53" i="23"/>
  <c r="AJ17" i="23"/>
  <c r="Q45" i="23"/>
  <c r="AI63" i="23"/>
  <c r="P74" i="23"/>
  <c r="V84" i="23"/>
  <c r="N33" i="23"/>
  <c r="T43" i="23"/>
  <c r="Z53" i="23"/>
  <c r="AB17" i="23"/>
  <c r="M45" i="23"/>
  <c r="AG63" i="23"/>
  <c r="N74" i="23"/>
  <c r="T84" i="23"/>
  <c r="O11" i="23"/>
  <c r="R39" i="23"/>
  <c r="X49" i="23"/>
  <c r="AD59" i="23"/>
  <c r="AH36" i="23"/>
  <c r="U57" i="23"/>
  <c r="AK69" i="23"/>
  <c r="R80" i="23"/>
  <c r="X90" i="23"/>
  <c r="P39" i="23"/>
  <c r="V49" i="23"/>
  <c r="AB59" i="23"/>
  <c r="AD36" i="23"/>
  <c r="Q57" i="23"/>
  <c r="AI69" i="23"/>
  <c r="P80" i="23"/>
  <c r="V90" i="23"/>
  <c r="AH69" i="23"/>
  <c r="W102" i="23"/>
  <c r="T73" i="23"/>
  <c r="Q6" i="23"/>
  <c r="W6" i="23"/>
  <c r="M32" i="23"/>
  <c r="AJ42" i="23"/>
  <c r="AJ31" i="23"/>
  <c r="AF42" i="23"/>
  <c r="Y93" i="23"/>
  <c r="R103" i="23"/>
  <c r="L73" i="23"/>
  <c r="I90" i="23"/>
  <c r="D8" i="23"/>
  <c r="AC31" i="23"/>
  <c r="AG62" i="23"/>
  <c r="AI98" i="23"/>
  <c r="S66" i="23"/>
  <c r="L76" i="23"/>
  <c r="Q18" i="23"/>
  <c r="AC18" i="23"/>
  <c r="S26" i="23"/>
  <c r="X86" i="23"/>
  <c r="AJ25" i="23"/>
  <c r="V86" i="23"/>
  <c r="Q96" i="23"/>
  <c r="R37" i="23"/>
  <c r="AD57" i="23"/>
  <c r="U53" i="23"/>
  <c r="R78" i="23"/>
  <c r="U35" i="23"/>
  <c r="Y86" i="23"/>
  <c r="AI97" i="23"/>
  <c r="Y97" i="23"/>
  <c r="AE17" i="23"/>
  <c r="AK17" i="23"/>
  <c r="AC48" i="23"/>
  <c r="Q69" i="23"/>
  <c r="AA48" i="23"/>
  <c r="O69" i="23"/>
  <c r="AF63" i="23"/>
  <c r="R67" i="23"/>
  <c r="K83" i="23"/>
  <c r="F100" i="23"/>
  <c r="C18" i="23"/>
  <c r="P25" i="23"/>
  <c r="X79" i="23"/>
  <c r="AK88" i="23"/>
  <c r="X85" i="23"/>
  <c r="AF15" i="23"/>
  <c r="M16" i="23"/>
  <c r="AB41" i="23"/>
  <c r="P62" i="23"/>
  <c r="Z41" i="23"/>
  <c r="AK61" i="23"/>
  <c r="Y39" i="23"/>
  <c r="P44" i="23"/>
  <c r="K94" i="23"/>
  <c r="J8" i="23"/>
  <c r="F73" i="23"/>
  <c r="C7" i="23"/>
  <c r="S64" i="23"/>
  <c r="AA88" i="23"/>
  <c r="AI99" i="23"/>
  <c r="AC99" i="23"/>
  <c r="K101" i="23"/>
  <c r="F19" i="23"/>
  <c r="C36" i="23"/>
  <c r="T12" i="23"/>
  <c r="AF12" i="23"/>
  <c r="P45" i="23"/>
  <c r="AC65" i="23"/>
  <c r="N45" i="23"/>
  <c r="AA65" i="23"/>
  <c r="U51" i="23"/>
  <c r="R58" i="23"/>
  <c r="K39" i="23"/>
  <c r="F56" i="23"/>
  <c r="D73" i="23"/>
  <c r="AG47" i="23"/>
  <c r="AK94" i="23"/>
  <c r="AD54" i="23"/>
  <c r="L58" i="23"/>
  <c r="F34" i="23"/>
  <c r="D51" i="23"/>
  <c r="AA103" i="23"/>
  <c r="F87" i="23"/>
  <c r="X67" i="23"/>
  <c r="X95" i="23"/>
  <c r="N83" i="23"/>
  <c r="AB56" i="23"/>
  <c r="M80" i="23"/>
  <c r="AI103" i="23"/>
  <c r="J42" i="23"/>
  <c r="F59" i="23"/>
  <c r="C76" i="23"/>
  <c r="W17" i="23"/>
  <c r="AC17" i="23"/>
  <c r="U48" i="23"/>
  <c r="AH68" i="23"/>
  <c r="S48" i="23"/>
  <c r="AF68" i="23"/>
  <c r="P63" i="23"/>
  <c r="AA66" i="23"/>
  <c r="K79" i="23"/>
  <c r="F96" i="23"/>
  <c r="C14" i="23"/>
  <c r="R54" i="23"/>
  <c r="AA96" i="23"/>
  <c r="O61" i="23"/>
  <c r="L39" i="23"/>
  <c r="E51" i="23"/>
  <c r="K25" i="23"/>
  <c r="D59" i="23"/>
  <c r="E59" i="23"/>
  <c r="G38" i="23"/>
  <c r="H26" i="23"/>
  <c r="H27" i="23"/>
  <c r="S5" i="5"/>
  <c r="L72" i="23"/>
  <c r="F28" i="23"/>
  <c r="D45" i="23"/>
  <c r="U43" i="23"/>
  <c r="AE68" i="23"/>
  <c r="U84" i="23"/>
  <c r="AC80" i="23"/>
  <c r="K56" i="23"/>
  <c r="I73" i="23"/>
  <c r="D90" i="23"/>
  <c r="AF7" i="23"/>
  <c r="M8" i="23"/>
  <c r="AB33" i="23"/>
  <c r="P46" i="23"/>
  <c r="Z33" i="23"/>
  <c r="AK45" i="23"/>
  <c r="AJ14" i="23"/>
  <c r="AG104" i="23"/>
  <c r="L93" i="23"/>
  <c r="I11" i="23"/>
  <c r="D28" i="23"/>
  <c r="S33" i="23"/>
  <c r="W84" i="23"/>
  <c r="AK95" i="23"/>
  <c r="Q95" i="23"/>
  <c r="I101" i="23"/>
  <c r="M101" i="23"/>
  <c r="AI64" i="23"/>
  <c r="V79" i="23"/>
  <c r="AA78" i="23"/>
  <c r="K32" i="23"/>
  <c r="I49" i="23"/>
  <c r="D66" i="23"/>
  <c r="R6" i="5"/>
  <c r="O6" i="23"/>
  <c r="AD31" i="23"/>
  <c r="T42" i="23"/>
  <c r="AB31" i="23"/>
  <c r="P42" i="23"/>
  <c r="Q93" i="23"/>
  <c r="AI102" i="23"/>
  <c r="L69" i="23"/>
  <c r="I86" i="23"/>
  <c r="E81" i="23"/>
  <c r="R31" i="23"/>
  <c r="Y82" i="23"/>
  <c r="R94" i="23"/>
  <c r="Q92" i="23"/>
  <c r="I53" i="23"/>
  <c r="W101" i="23"/>
  <c r="F39" i="23"/>
  <c r="J38" i="23"/>
  <c r="G60" i="23"/>
  <c r="H88" i="23"/>
  <c r="H57" i="23"/>
  <c r="H18" i="23"/>
  <c r="H19" i="23"/>
  <c r="H61" i="23"/>
  <c r="G41" i="23"/>
  <c r="H22" i="23"/>
  <c r="H43" i="23"/>
  <c r="F28" i="5"/>
  <c r="B21" i="23"/>
  <c r="B20" i="23"/>
  <c r="D98" i="5"/>
  <c r="B58" i="23"/>
  <c r="F95" i="5"/>
  <c r="D36" i="5"/>
  <c r="F37" i="5"/>
  <c r="B19" i="23"/>
  <c r="B73" i="5"/>
  <c r="B55" i="5"/>
  <c r="B49" i="23"/>
  <c r="F7" i="5"/>
  <c r="D7" i="5"/>
  <c r="B15" i="5"/>
  <c r="B86" i="23"/>
  <c r="D96" i="5"/>
  <c r="F76" i="5"/>
  <c r="B91" i="23"/>
  <c r="B91" i="5"/>
  <c r="F101" i="5"/>
  <c r="B89" i="5"/>
  <c r="F84" i="5"/>
  <c r="D97" i="5"/>
  <c r="B52" i="23"/>
  <c r="P5" i="5"/>
  <c r="C85" i="5"/>
  <c r="C43" i="5"/>
  <c r="B18" i="5"/>
  <c r="B24" i="23"/>
  <c r="F57" i="5"/>
  <c r="B27" i="5"/>
  <c r="F9" i="5"/>
  <c r="B56" i="23"/>
  <c r="B35" i="23"/>
  <c r="D41" i="5"/>
  <c r="B46" i="23"/>
  <c r="C46" i="5"/>
  <c r="D87" i="5"/>
  <c r="C99" i="5"/>
  <c r="B103" i="23"/>
  <c r="B81" i="5"/>
  <c r="D24" i="5"/>
  <c r="B79" i="5"/>
  <c r="F69" i="5"/>
  <c r="F43" i="5"/>
  <c r="K48" i="23"/>
  <c r="J7" i="23"/>
  <c r="I65" i="23"/>
  <c r="E24" i="23"/>
  <c r="D82" i="23"/>
  <c r="C41" i="23"/>
  <c r="P7" i="23"/>
  <c r="Z22" i="23"/>
  <c r="V7" i="23"/>
  <c r="AF22" i="23"/>
  <c r="AK32" i="23"/>
  <c r="X53" i="23"/>
  <c r="AH44" i="23"/>
  <c r="AK73" i="23"/>
  <c r="AI32" i="23"/>
  <c r="V53" i="23"/>
  <c r="AD44" i="23"/>
  <c r="AI73" i="23"/>
  <c r="AG9" i="23"/>
  <c r="V73" i="23"/>
  <c r="Q104" i="23"/>
  <c r="AG76" i="23"/>
  <c r="L85" i="23"/>
  <c r="J44" i="23"/>
  <c r="I102" i="23"/>
  <c r="F61" i="23"/>
  <c r="D20" i="23"/>
  <c r="C82" i="23"/>
  <c r="AB32" i="23"/>
  <c r="T63" i="23"/>
  <c r="AF83" i="23"/>
  <c r="P99" i="23"/>
  <c r="W95" i="23"/>
  <c r="AE66" i="23"/>
  <c r="Z94" i="23"/>
  <c r="K68" i="23"/>
  <c r="I85" i="23"/>
  <c r="D102" i="23"/>
  <c r="AK103" i="23"/>
  <c r="J54" i="23"/>
  <c r="F71" i="23"/>
  <c r="C88" i="23"/>
  <c r="J102" i="23"/>
  <c r="C8" i="23"/>
  <c r="G92" i="23"/>
  <c r="G5" i="23"/>
  <c r="H53" i="23"/>
  <c r="H55" i="23"/>
  <c r="G22" i="23"/>
  <c r="H8" i="23"/>
  <c r="G59" i="23"/>
  <c r="G100" i="23"/>
  <c r="G73" i="23"/>
  <c r="K46" i="23"/>
  <c r="I34" i="23"/>
  <c r="F92" i="23"/>
  <c r="E29" i="23"/>
  <c r="C10" i="23"/>
  <c r="AI22" i="23"/>
  <c r="AA53" i="23"/>
  <c r="U78" i="23"/>
  <c r="AK78" i="23"/>
  <c r="U98" i="23"/>
  <c r="AF93" i="23"/>
  <c r="P65" i="23"/>
  <c r="Z91" i="23"/>
  <c r="L62" i="23"/>
  <c r="K21" i="23"/>
  <c r="J79" i="23"/>
  <c r="F38" i="23"/>
  <c r="E96" i="23"/>
  <c r="D55" i="23"/>
  <c r="AG5" i="23"/>
  <c r="AI12" i="23"/>
  <c r="T28" i="23"/>
  <c r="P13" i="23"/>
  <c r="Z28" i="23"/>
  <c r="R59" i="23"/>
  <c r="V56" i="23"/>
  <c r="AE79" i="23"/>
  <c r="AC38" i="23"/>
  <c r="P59" i="23"/>
  <c r="R56" i="23"/>
  <c r="AE33" i="23"/>
  <c r="V96" i="23"/>
  <c r="K58" i="23"/>
  <c r="I75" i="23"/>
  <c r="D92" i="23"/>
  <c r="V38" i="23"/>
  <c r="Z89" i="23"/>
  <c r="AI41" i="23"/>
  <c r="AF100" i="23"/>
  <c r="F31" i="23"/>
  <c r="L15" i="23"/>
  <c r="V97" i="23"/>
  <c r="R63" i="23"/>
  <c r="L38" i="23"/>
  <c r="J55" i="23"/>
  <c r="E72" i="23"/>
  <c r="AK10" i="23"/>
  <c r="R11" i="23"/>
  <c r="AG36" i="23"/>
  <c r="AG77" i="23"/>
  <c r="R57" i="23"/>
  <c r="U28" i="23"/>
  <c r="AD91" i="23"/>
  <c r="K34" i="23"/>
  <c r="I51" i="23"/>
  <c r="D68" i="23"/>
  <c r="P67" i="23"/>
  <c r="N101" i="23"/>
  <c r="AB98" i="23"/>
  <c r="F82" i="23"/>
  <c r="L34" i="23"/>
  <c r="C85" i="23"/>
  <c r="C101" i="23"/>
  <c r="G79" i="23"/>
  <c r="G52" i="23"/>
  <c r="H72" i="23"/>
  <c r="G48" i="23"/>
  <c r="G69" i="23"/>
  <c r="H33" i="23"/>
  <c r="G16" i="23"/>
  <c r="D79" i="5"/>
  <c r="F27" i="5"/>
  <c r="B61" i="5"/>
  <c r="D15" i="5"/>
  <c r="B68" i="5"/>
  <c r="F35" i="5"/>
  <c r="C78" i="5"/>
  <c r="F12" i="5"/>
  <c r="B44" i="5"/>
  <c r="B67" i="5"/>
  <c r="B17" i="23"/>
  <c r="D31" i="5"/>
  <c r="F33" i="5"/>
  <c r="C68" i="5"/>
  <c r="B79" i="23"/>
  <c r="C94" i="5"/>
  <c r="F45" i="5"/>
  <c r="B53" i="5"/>
  <c r="B18" i="23"/>
  <c r="C101" i="5"/>
  <c r="F80" i="5"/>
  <c r="B69" i="5"/>
  <c r="D85" i="5"/>
  <c r="C88" i="5"/>
  <c r="C64" i="5"/>
  <c r="F93" i="5"/>
  <c r="B13" i="23"/>
  <c r="B23" i="23"/>
  <c r="Q39" i="23"/>
  <c r="U90" i="23"/>
  <c r="Y43" i="23"/>
  <c r="AA101" i="23"/>
  <c r="AA21" i="23"/>
  <c r="AG21" i="23"/>
  <c r="Y52" i="23"/>
  <c r="M73" i="23"/>
  <c r="W52" i="23"/>
  <c r="AJ72" i="23"/>
  <c r="X71" i="23"/>
  <c r="AI74" i="23"/>
  <c r="J32" i="23"/>
  <c r="F49" i="23"/>
  <c r="C66" i="23"/>
  <c r="P32" i="23"/>
  <c r="T83" i="23"/>
  <c r="AJ94" i="23"/>
  <c r="AJ93" i="23"/>
  <c r="AJ12" i="23"/>
  <c r="W13" i="23"/>
  <c r="X45" i="23"/>
  <c r="AK65" i="23"/>
  <c r="V45" i="23"/>
  <c r="AI65" i="23"/>
  <c r="AB52" i="23"/>
  <c r="Z88" i="23"/>
  <c r="X47" i="23"/>
  <c r="AH32" i="23"/>
  <c r="AK67" i="23"/>
  <c r="X88" i="23"/>
  <c r="M66" i="23"/>
  <c r="Y100" i="23"/>
  <c r="X69" i="23"/>
  <c r="L17" i="23"/>
  <c r="AA24" i="23"/>
  <c r="N25" i="23"/>
  <c r="S35" i="23"/>
  <c r="AC89" i="23"/>
  <c r="O35" i="23"/>
  <c r="AA89" i="23"/>
  <c r="V99" i="23"/>
  <c r="L88" i="23"/>
  <c r="I42" i="23"/>
  <c r="E37" i="23"/>
  <c r="Q24" i="23"/>
  <c r="AG55" i="23"/>
  <c r="AK96" i="23"/>
  <c r="W62" i="23"/>
  <c r="L28" i="23"/>
  <c r="Q31" i="23"/>
  <c r="W31" i="23"/>
  <c r="O62" i="23"/>
  <c r="AB82" i="23"/>
  <c r="M62" i="23"/>
  <c r="Z82" i="23"/>
  <c r="AC90" i="23"/>
  <c r="AI101" i="23"/>
  <c r="N71" i="23"/>
  <c r="I15" i="23"/>
  <c r="D32" i="23"/>
  <c r="AA33" i="23"/>
  <c r="AE84" i="23"/>
  <c r="Z101" i="23"/>
  <c r="Z71" i="23"/>
  <c r="L43" i="23"/>
  <c r="I60" i="23"/>
  <c r="E55" i="23"/>
  <c r="C27" i="23"/>
  <c r="Z17" i="23"/>
  <c r="M18" i="23"/>
  <c r="AK24" i="23"/>
  <c r="P86" i="23"/>
  <c r="AC24" i="23"/>
  <c r="N86" i="23"/>
  <c r="AH95" i="23"/>
  <c r="AD104" i="23"/>
  <c r="J97" i="23"/>
  <c r="E91" i="23"/>
  <c r="P17" i="23"/>
  <c r="X75" i="23"/>
  <c r="T81" i="23"/>
  <c r="AI78" i="23"/>
  <c r="J75" i="23"/>
  <c r="E92" i="23"/>
  <c r="AI5" i="23"/>
  <c r="J6" i="23"/>
  <c r="C69" i="23"/>
  <c r="AC86" i="23"/>
  <c r="AA100" i="23"/>
  <c r="N98" i="23"/>
  <c r="AB69" i="23"/>
  <c r="AC97" i="23"/>
  <c r="L83" i="23"/>
  <c r="I100" i="23"/>
  <c r="D18" i="23"/>
  <c r="C95" i="23"/>
  <c r="AJ23" i="23"/>
  <c r="W24" i="23"/>
  <c r="AB34" i="23"/>
  <c r="U89" i="23"/>
  <c r="X34" i="23"/>
  <c r="S89" i="23"/>
  <c r="N99" i="23"/>
  <c r="L80" i="23"/>
  <c r="I38" i="23"/>
  <c r="E33" i="23"/>
  <c r="Z23" i="23"/>
  <c r="AC78" i="23"/>
  <c r="V87" i="23"/>
  <c r="AH83" i="23"/>
  <c r="I56" i="23"/>
  <c r="C19" i="23"/>
  <c r="F42" i="23"/>
  <c r="K44" i="23"/>
  <c r="H63" i="23"/>
  <c r="G64" i="23"/>
  <c r="G85" i="23"/>
  <c r="H13" i="23"/>
  <c r="G72" i="23"/>
  <c r="J69" i="23"/>
  <c r="E86" i="23"/>
  <c r="Q9" i="23"/>
  <c r="R73" i="23"/>
  <c r="AF95" i="23"/>
  <c r="AI57" i="23"/>
  <c r="Z104" i="23"/>
  <c r="J15" i="23"/>
  <c r="E32" i="23"/>
  <c r="C49" i="23"/>
  <c r="Q23" i="23"/>
  <c r="W23" i="23"/>
  <c r="O54" i="23"/>
  <c r="AB74" i="23"/>
  <c r="M54" i="23"/>
  <c r="Z74" i="23"/>
  <c r="AC74" i="23"/>
  <c r="O78" i="23"/>
  <c r="J52" i="23"/>
  <c r="F69" i="23"/>
  <c r="C98" i="23"/>
  <c r="AJ63" i="23"/>
  <c r="X99" i="23"/>
  <c r="V67" i="23"/>
  <c r="K84" i="23"/>
  <c r="D19" i="23"/>
  <c r="F23" i="23"/>
  <c r="AG94" i="23"/>
  <c r="N54" i="23"/>
  <c r="AB102" i="23"/>
  <c r="J90" i="23"/>
  <c r="E8" i="23"/>
  <c r="C25" i="23"/>
  <c r="S21" i="23"/>
  <c r="Y21" i="23"/>
  <c r="Q52" i="23"/>
  <c r="AD72" i="23"/>
  <c r="O52" i="23"/>
  <c r="AB72" i="23"/>
  <c r="AG70" i="23"/>
  <c r="S74" i="23"/>
  <c r="J28" i="23"/>
  <c r="F45" i="23"/>
  <c r="C62" i="23"/>
  <c r="AI61" i="23"/>
  <c r="Y98" i="23"/>
  <c r="X65" i="23"/>
  <c r="K36" i="23"/>
  <c r="D70" i="23"/>
  <c r="J22" i="23"/>
  <c r="C56" i="23"/>
  <c r="D75" i="23"/>
  <c r="G75" i="23"/>
  <c r="H23" i="23"/>
  <c r="G24" i="23"/>
  <c r="G77" i="23"/>
  <c r="H65" i="23"/>
  <c r="G95" i="23"/>
  <c r="H50" i="23"/>
  <c r="H71" i="23"/>
  <c r="B41" i="23"/>
  <c r="D66" i="5"/>
  <c r="F88" i="5"/>
  <c r="C89" i="5"/>
  <c r="B96" i="5"/>
  <c r="C11" i="5"/>
  <c r="C96" i="5"/>
  <c r="B51" i="23"/>
  <c r="C34" i="5"/>
  <c r="B56" i="5"/>
  <c r="C66" i="5"/>
  <c r="F83" i="5"/>
  <c r="D62" i="5"/>
  <c r="B75" i="5"/>
  <c r="B60" i="5"/>
  <c r="D45" i="5"/>
  <c r="B100" i="5"/>
  <c r="F62" i="5"/>
  <c r="D80" i="5"/>
  <c r="D38" i="5"/>
  <c r="D29" i="5"/>
  <c r="B66" i="23"/>
  <c r="D89" i="5"/>
  <c r="D103" i="5"/>
  <c r="C10" i="5"/>
  <c r="B51" i="5"/>
  <c r="B76" i="5"/>
  <c r="B81" i="23"/>
  <c r="F66" i="5"/>
  <c r="B54" i="5"/>
  <c r="B75" i="23"/>
  <c r="F50" i="5"/>
  <c r="B48" i="23"/>
  <c r="F21" i="5"/>
  <c r="D54" i="5"/>
  <c r="D75" i="5"/>
  <c r="F97" i="5"/>
  <c r="F17" i="5"/>
  <c r="C35" i="5"/>
  <c r="F38" i="5"/>
  <c r="B47" i="23"/>
  <c r="B10" i="5"/>
  <c r="C65" i="5"/>
  <c r="C79" i="5"/>
  <c r="D19" i="5"/>
  <c r="F103" i="5"/>
  <c r="L19" i="23"/>
  <c r="K77" i="23"/>
  <c r="I36" i="23"/>
  <c r="F94" i="23"/>
  <c r="E31" i="23"/>
  <c r="C12" i="23"/>
  <c r="C70" i="23"/>
  <c r="X8" i="23"/>
  <c r="S11" i="23"/>
  <c r="AJ8" i="23"/>
  <c r="R12" i="23"/>
  <c r="R43" i="23"/>
  <c r="T17" i="23"/>
  <c r="AE63" i="23"/>
  <c r="R84" i="23"/>
  <c r="P43" i="23"/>
  <c r="AK16" i="23"/>
  <c r="AC63" i="23"/>
  <c r="P84" i="23"/>
  <c r="AC43" i="23"/>
  <c r="AH93" i="23"/>
  <c r="Z50" i="23"/>
  <c r="AH100" i="23"/>
  <c r="K15" i="23"/>
  <c r="J73" i="23"/>
  <c r="F32" i="23"/>
  <c r="E90" i="23"/>
  <c r="D49" i="23"/>
  <c r="X10" i="23"/>
  <c r="AK43" i="23"/>
  <c r="Z73" i="23"/>
  <c r="M94" i="23"/>
  <c r="S104" i="23"/>
  <c r="AH50" i="23"/>
  <c r="AK76" i="23"/>
  <c r="L10" i="23"/>
  <c r="J27" i="23"/>
  <c r="E44" i="23"/>
  <c r="C61" i="23"/>
  <c r="L95" i="23"/>
  <c r="I13" i="23"/>
  <c r="D30" i="23"/>
  <c r="AF5" i="23"/>
  <c r="F55" i="23"/>
  <c r="H34" i="23"/>
  <c r="G93" i="23"/>
  <c r="H35" i="23"/>
  <c r="G14" i="23"/>
  <c r="H93" i="23"/>
  <c r="I5" i="23"/>
  <c r="H15" i="23"/>
  <c r="H85" i="23"/>
  <c r="G47" i="23"/>
  <c r="T93" i="23"/>
  <c r="J104" i="23"/>
  <c r="I63" i="23"/>
  <c r="E22" i="23"/>
  <c r="D80" i="23"/>
  <c r="AD5" i="23"/>
  <c r="W37" i="23"/>
  <c r="O68" i="23"/>
  <c r="AH54" i="23"/>
  <c r="W92" i="23"/>
  <c r="X103" i="23"/>
  <c r="AC47" i="23"/>
  <c r="V75" i="23"/>
  <c r="AC103" i="23"/>
  <c r="L91" i="23"/>
  <c r="J50" i="23"/>
  <c r="I9" i="23"/>
  <c r="F67" i="23"/>
  <c r="D26" i="23"/>
  <c r="C84" i="23"/>
  <c r="AH5" i="23"/>
  <c r="N18" i="23"/>
  <c r="R25" i="23"/>
  <c r="T18" i="23"/>
  <c r="AD25" i="23"/>
  <c r="AK48" i="23"/>
  <c r="AI35" i="23"/>
  <c r="Y69" i="23"/>
  <c r="AK89" i="23"/>
  <c r="AI48" i="23"/>
  <c r="AE35" i="23"/>
  <c r="W69" i="23"/>
  <c r="AI89" i="23"/>
  <c r="W64" i="23"/>
  <c r="AD99" i="23"/>
  <c r="AH67" i="23"/>
  <c r="L96" i="23"/>
  <c r="K87" i="23"/>
  <c r="I46" i="23"/>
  <c r="F104" i="23"/>
  <c r="E41" i="23"/>
  <c r="C22" i="23"/>
  <c r="AG24" i="23"/>
  <c r="Y55" i="23"/>
  <c r="T79" i="23"/>
  <c r="AI96" i="23"/>
  <c r="AC88" i="23"/>
  <c r="S62" i="23"/>
  <c r="P85" i="23"/>
  <c r="L55" i="23"/>
  <c r="I72" i="23"/>
  <c r="E67" i="23"/>
  <c r="C47" i="23"/>
  <c r="I32" i="23"/>
  <c r="Q47" i="23"/>
  <c r="Y90" i="23"/>
  <c r="Y102" i="23"/>
  <c r="AG43" i="23"/>
  <c r="X73" i="23"/>
  <c r="AE101" i="23"/>
  <c r="L67" i="23"/>
  <c r="J26" i="23"/>
  <c r="I84" i="23"/>
  <c r="F43" i="23"/>
  <c r="E79" i="23"/>
  <c r="C60" i="23"/>
  <c r="C67" i="23"/>
  <c r="P16" i="23"/>
  <c r="V21" i="23"/>
  <c r="V16" i="23"/>
  <c r="AH21" i="23"/>
  <c r="N47" i="23"/>
  <c r="N32" i="23"/>
  <c r="AA67" i="23"/>
  <c r="N88" i="23"/>
  <c r="AK46" i="23"/>
  <c r="AI31" i="23"/>
  <c r="Y67" i="23"/>
  <c r="AK87" i="23"/>
  <c r="M59" i="23"/>
  <c r="AF97" i="23"/>
  <c r="M64" i="23"/>
  <c r="L48" i="23"/>
  <c r="K63" i="23"/>
  <c r="I22" i="23"/>
  <c r="F80" i="23"/>
  <c r="E17" i="23"/>
  <c r="D97" i="23"/>
  <c r="AK20" i="23"/>
  <c r="AC51" i="23"/>
  <c r="V77" i="23"/>
  <c r="AJ95" i="23"/>
  <c r="AK84" i="23"/>
  <c r="Z58" i="23"/>
  <c r="P81" i="23"/>
  <c r="L7" i="23"/>
  <c r="I24" i="23"/>
  <c r="E19" i="23"/>
  <c r="L5" i="23"/>
  <c r="K92" i="23"/>
  <c r="F10" i="23"/>
  <c r="D27" i="23"/>
  <c r="L79" i="23"/>
  <c r="E27" i="23"/>
  <c r="H31" i="23"/>
  <c r="H73" i="23"/>
  <c r="G32" i="23"/>
  <c r="V5" i="5"/>
  <c r="G53" i="23"/>
  <c r="H94" i="23"/>
  <c r="H100" i="23"/>
  <c r="H77" i="23"/>
  <c r="T5" i="5"/>
  <c r="G49" i="23"/>
  <c r="G68" i="23"/>
  <c r="G83" i="23"/>
  <c r="H104" i="23"/>
  <c r="H36" i="23"/>
  <c r="G70" i="23"/>
  <c r="G94" i="23"/>
  <c r="D5" i="23"/>
  <c r="R5" i="5"/>
  <c r="F42" i="5"/>
  <c r="F82" i="5"/>
  <c r="C18" i="5"/>
  <c r="D74" i="5"/>
  <c r="F64" i="5"/>
  <c r="F96" i="5"/>
  <c r="C17" i="5"/>
  <c r="C51" i="5"/>
  <c r="B45" i="5"/>
  <c r="F53" i="5"/>
  <c r="D53" i="5"/>
  <c r="B80" i="5"/>
  <c r="C36" i="5"/>
  <c r="B16" i="23"/>
  <c r="B8" i="23"/>
  <c r="B13" i="5"/>
  <c r="C75" i="5"/>
  <c r="B70" i="5"/>
  <c r="B14" i="23"/>
  <c r="B59" i="23"/>
  <c r="D101" i="5"/>
  <c r="D69" i="5"/>
  <c r="C52" i="5"/>
  <c r="F30" i="5"/>
  <c r="B99" i="23"/>
  <c r="C73" i="5"/>
  <c r="B11" i="5"/>
  <c r="B92" i="23"/>
  <c r="C80" i="5"/>
  <c r="C63" i="5"/>
  <c r="B30" i="5"/>
  <c r="D23" i="5"/>
  <c r="F39" i="5"/>
  <c r="B90" i="23"/>
  <c r="F77" i="5"/>
  <c r="B53" i="23"/>
  <c r="B72" i="5"/>
  <c r="B40" i="5"/>
  <c r="B22" i="5"/>
  <c r="F10" i="5"/>
  <c r="D14" i="5"/>
  <c r="F32" i="5"/>
  <c r="B44" i="23"/>
  <c r="D47" i="5"/>
  <c r="D58" i="5"/>
  <c r="D17" i="5"/>
  <c r="B63" i="5"/>
  <c r="B45" i="23"/>
  <c r="D76" i="5"/>
  <c r="F11" i="5"/>
  <c r="B78" i="5"/>
  <c r="F54" i="5"/>
  <c r="B94" i="23"/>
  <c r="B28" i="23"/>
  <c r="B48" i="5"/>
  <c r="B37" i="23"/>
  <c r="B87" i="23"/>
  <c r="C72" i="5"/>
  <c r="B38" i="23"/>
  <c r="B89" i="23"/>
  <c r="B96" i="23"/>
  <c r="B71" i="5"/>
  <c r="AE38" i="23"/>
  <c r="AC79" i="23"/>
  <c r="AI84" i="23"/>
  <c r="AE95" i="23"/>
  <c r="J17" i="23"/>
  <c r="E34" i="23"/>
  <c r="P5" i="23"/>
  <c r="N69" i="23"/>
  <c r="M102" i="23"/>
  <c r="Y72" i="23"/>
  <c r="J14" i="23"/>
  <c r="C48" i="23"/>
  <c r="D14" i="23"/>
  <c r="P75" i="23"/>
  <c r="S90" i="23"/>
  <c r="N87" i="23"/>
  <c r="K96" i="23"/>
  <c r="F14" i="23"/>
  <c r="D31" i="23"/>
  <c r="C89" i="23"/>
  <c r="V26" i="23"/>
  <c r="AB26" i="23"/>
  <c r="T57" i="23"/>
  <c r="Z52" i="23"/>
  <c r="AE36" i="23"/>
  <c r="V52" i="23"/>
  <c r="AE77" i="23"/>
  <c r="N81" i="23"/>
  <c r="AG88" i="23"/>
  <c r="J92" i="23"/>
  <c r="E10" i="23"/>
  <c r="C91" i="23"/>
  <c r="X36" i="23"/>
  <c r="AB87" i="23"/>
  <c r="M99" i="23"/>
  <c r="AA70" i="23"/>
  <c r="K65" i="23"/>
  <c r="D99" i="23"/>
  <c r="J51" i="23"/>
  <c r="E68" i="23"/>
  <c r="I64" i="23"/>
  <c r="H45" i="23"/>
  <c r="G33" i="23"/>
  <c r="G67" i="23"/>
  <c r="H47" i="23"/>
  <c r="G6" i="23"/>
  <c r="H10" i="23"/>
  <c r="H11" i="23"/>
  <c r="G9" i="23"/>
  <c r="H96" i="23"/>
  <c r="H40" i="23"/>
  <c r="D9" i="5"/>
  <c r="B61" i="23"/>
  <c r="C12" i="5"/>
  <c r="D33" i="5"/>
  <c r="D13" i="5"/>
  <c r="B43" i="23"/>
  <c r="C44" i="5"/>
  <c r="B84" i="5"/>
  <c r="B16" i="5"/>
  <c r="B25" i="23"/>
  <c r="B35" i="5"/>
  <c r="C23" i="5"/>
  <c r="C93" i="5"/>
  <c r="B11" i="23"/>
  <c r="F31" i="5"/>
  <c r="F63" i="5"/>
  <c r="D81" i="5"/>
  <c r="D16" i="5"/>
  <c r="D22" i="5"/>
  <c r="D21" i="5"/>
  <c r="D86" i="5"/>
  <c r="B102" i="23"/>
  <c r="C38" i="5"/>
  <c r="B74" i="5"/>
  <c r="B68" i="23"/>
  <c r="D8" i="5"/>
  <c r="F98" i="5"/>
  <c r="F5" i="5"/>
  <c r="C102" i="5"/>
  <c r="F41" i="5"/>
  <c r="D11" i="5"/>
  <c r="C104" i="5"/>
  <c r="B70" i="23"/>
  <c r="C25" i="5"/>
  <c r="F85" i="5"/>
  <c r="F4" i="5" l="1"/>
  <c r="AO9" i="23"/>
  <c r="AO6" i="23"/>
  <c r="AO67" i="23"/>
  <c r="AO33" i="23"/>
  <c r="AP64" i="23"/>
  <c r="AN68" i="23"/>
  <c r="AM99" i="23"/>
  <c r="AL91" i="23"/>
  <c r="AN10" i="23"/>
  <c r="AL89" i="23"/>
  <c r="AM31" i="23"/>
  <c r="AM14" i="23"/>
  <c r="AL48" i="23"/>
  <c r="P4" i="23"/>
  <c r="AN34" i="23"/>
  <c r="AM5" i="23"/>
  <c r="D4" i="23"/>
  <c r="AO94" i="23"/>
  <c r="AO70" i="23"/>
  <c r="AO83" i="23"/>
  <c r="AO68" i="23"/>
  <c r="AO49" i="23"/>
  <c r="T4" i="5"/>
  <c r="AO53" i="23"/>
  <c r="V4" i="5"/>
  <c r="AO32" i="23"/>
  <c r="AN27" i="23"/>
  <c r="AM27" i="23"/>
  <c r="L4" i="23"/>
  <c r="AN19" i="23"/>
  <c r="AP24" i="23"/>
  <c r="AM97" i="23"/>
  <c r="AN17" i="23"/>
  <c r="AP22" i="23"/>
  <c r="AL67" i="23"/>
  <c r="AL60" i="23"/>
  <c r="AN79" i="23"/>
  <c r="AP84" i="23"/>
  <c r="AP32" i="23"/>
  <c r="AL47" i="23"/>
  <c r="AN67" i="23"/>
  <c r="AP72" i="23"/>
  <c r="AL22" i="23"/>
  <c r="AN41" i="23"/>
  <c r="AP46" i="23"/>
  <c r="AH4" i="23"/>
  <c r="AL84" i="23"/>
  <c r="AM26" i="23"/>
  <c r="AP9" i="23"/>
  <c r="AD4" i="23"/>
  <c r="AM80" i="23"/>
  <c r="AN22" i="23"/>
  <c r="AP63" i="23"/>
  <c r="AO47" i="23"/>
  <c r="AP5" i="23"/>
  <c r="I4" i="23"/>
  <c r="AO14" i="23"/>
  <c r="AO93" i="23"/>
  <c r="AF4" i="23"/>
  <c r="AM30" i="23"/>
  <c r="AP13" i="23"/>
  <c r="AL61" i="23"/>
  <c r="AN44" i="23"/>
  <c r="AM49" i="23"/>
  <c r="AN90" i="23"/>
  <c r="AL70" i="23"/>
  <c r="AL12" i="23"/>
  <c r="AN31" i="23"/>
  <c r="AP36" i="23"/>
  <c r="AO95" i="23"/>
  <c r="AO77" i="23"/>
  <c r="AO24" i="23"/>
  <c r="AO75" i="23"/>
  <c r="AM75" i="23"/>
  <c r="AL56" i="23"/>
  <c r="AM70" i="23"/>
  <c r="AL62" i="23"/>
  <c r="AL25" i="23"/>
  <c r="AN8" i="23"/>
  <c r="AM19" i="23"/>
  <c r="AL98" i="23"/>
  <c r="AL49" i="23"/>
  <c r="AN32" i="23"/>
  <c r="AN86" i="23"/>
  <c r="AO72" i="23"/>
  <c r="AO85" i="23"/>
  <c r="AO64" i="23"/>
  <c r="AL19" i="23"/>
  <c r="AP56" i="23"/>
  <c r="AN33" i="23"/>
  <c r="AP38" i="23"/>
  <c r="AL95" i="23"/>
  <c r="AM18" i="23"/>
  <c r="AP100" i="23"/>
  <c r="AL69" i="23"/>
  <c r="AI4" i="23"/>
  <c r="AN92" i="23"/>
  <c r="AN91" i="23"/>
  <c r="AL27" i="23"/>
  <c r="AN55" i="23"/>
  <c r="AP60" i="23"/>
  <c r="AM32" i="23"/>
  <c r="AP15" i="23"/>
  <c r="AN37" i="23"/>
  <c r="AP42" i="23"/>
  <c r="AL66" i="23"/>
  <c r="AO16" i="23"/>
  <c r="AO69" i="23"/>
  <c r="AO48" i="23"/>
  <c r="AO52" i="23"/>
  <c r="AO79" i="23"/>
  <c r="AL101" i="23"/>
  <c r="AL85" i="23"/>
  <c r="AM68" i="23"/>
  <c r="AP51" i="23"/>
  <c r="AN72" i="23"/>
  <c r="AM92" i="23"/>
  <c r="AP75" i="23"/>
  <c r="AG4" i="23"/>
  <c r="AM55" i="23"/>
  <c r="AN96" i="23"/>
  <c r="AL10" i="23"/>
  <c r="AN29" i="23"/>
  <c r="AP34" i="23"/>
  <c r="AO73" i="23"/>
  <c r="AO100" i="23"/>
  <c r="AO59" i="23"/>
  <c r="AO22" i="23"/>
  <c r="G4" i="23"/>
  <c r="AO5" i="23"/>
  <c r="AO92" i="23"/>
  <c r="AL8" i="23"/>
  <c r="AL88" i="23"/>
  <c r="AM102" i="23"/>
  <c r="AP85" i="23"/>
  <c r="AL82" i="23"/>
  <c r="AM20" i="23"/>
  <c r="AP102" i="23"/>
  <c r="AL41" i="23"/>
  <c r="AM82" i="23"/>
  <c r="AN24" i="23"/>
  <c r="AP65" i="23"/>
  <c r="P4" i="5"/>
  <c r="AO41" i="23"/>
  <c r="AO60" i="23"/>
  <c r="AP53" i="23"/>
  <c r="AN81" i="23"/>
  <c r="AP86" i="23"/>
  <c r="AM66" i="23"/>
  <c r="AP49" i="23"/>
  <c r="AP101" i="23"/>
  <c r="AM28" i="23"/>
  <c r="AP11" i="23"/>
  <c r="AM90" i="23"/>
  <c r="AP73" i="23"/>
  <c r="AM45" i="23"/>
  <c r="S4" i="5"/>
  <c r="AO38" i="23"/>
  <c r="AN59" i="23"/>
  <c r="AM59" i="23"/>
  <c r="AN51" i="23"/>
  <c r="AL14" i="23"/>
  <c r="AL76" i="23"/>
  <c r="AM51" i="23"/>
  <c r="AM73" i="23"/>
  <c r="AL36" i="23"/>
  <c r="AL7" i="23"/>
  <c r="AL18" i="23"/>
  <c r="AM8" i="23"/>
  <c r="AP90" i="23"/>
  <c r="N4" i="5"/>
  <c r="AO46" i="23"/>
  <c r="AO8" i="23"/>
  <c r="AO54" i="23"/>
  <c r="AO36" i="23"/>
  <c r="AO81" i="23"/>
  <c r="AO66" i="23"/>
  <c r="H4" i="23"/>
  <c r="AO104" i="23"/>
  <c r="AO19" i="23"/>
  <c r="AO90" i="23"/>
  <c r="AO87" i="23"/>
  <c r="AO50" i="23"/>
  <c r="AO78" i="23"/>
  <c r="AO89" i="23"/>
  <c r="AO88" i="23"/>
  <c r="AO86" i="23"/>
  <c r="AO58" i="23"/>
  <c r="AO39" i="23"/>
  <c r="AO18" i="23"/>
  <c r="AO30" i="23"/>
  <c r="AL72" i="23"/>
  <c r="AN20" i="23"/>
  <c r="AL21" i="23"/>
  <c r="AM62" i="23"/>
  <c r="AP45" i="23"/>
  <c r="AL93" i="23"/>
  <c r="AM35" i="23"/>
  <c r="AN76" i="23"/>
  <c r="AL15" i="23"/>
  <c r="AM65" i="23"/>
  <c r="AM36" i="23"/>
  <c r="AN83" i="23"/>
  <c r="AP19" i="23"/>
  <c r="AL11" i="23"/>
  <c r="AL57" i="23"/>
  <c r="AL28" i="23"/>
  <c r="AM98" i="23"/>
  <c r="AN47" i="23"/>
  <c r="AN40" i="23"/>
  <c r="AP81" i="23"/>
  <c r="AP52" i="23"/>
  <c r="U4" i="5"/>
  <c r="AN52" i="23"/>
  <c r="S4" i="23"/>
  <c r="AM83" i="23"/>
  <c r="AN101" i="23"/>
  <c r="AP8" i="23"/>
  <c r="AL75" i="23"/>
  <c r="AM89" i="23"/>
  <c r="AM60" i="23"/>
  <c r="AN9" i="23"/>
  <c r="AP43" i="23"/>
  <c r="AP14" i="23"/>
  <c r="AL51" i="23"/>
  <c r="AL81" i="23"/>
  <c r="AL52" i="23"/>
  <c r="AM23" i="23"/>
  <c r="AN71" i="23"/>
  <c r="AN64" i="23"/>
  <c r="AP76" i="23"/>
  <c r="AL43" i="23"/>
  <c r="AM77" i="23"/>
  <c r="AM48" i="23"/>
  <c r="AN95" i="23"/>
  <c r="AP31" i="23"/>
  <c r="AO51" i="23"/>
  <c r="AO80" i="23"/>
  <c r="AO11" i="23"/>
  <c r="AO43" i="23"/>
  <c r="AO29" i="23"/>
  <c r="AO28" i="23"/>
  <c r="R4" i="23"/>
  <c r="AM11" i="23"/>
  <c r="AL102" i="23"/>
  <c r="AL24" i="23"/>
  <c r="AN43" i="23"/>
  <c r="AP48" i="23"/>
  <c r="X4" i="23"/>
  <c r="AL96" i="23"/>
  <c r="AM38" i="23"/>
  <c r="AP21" i="23"/>
  <c r="AL46" i="23"/>
  <c r="AN65" i="23"/>
  <c r="AP70" i="23"/>
  <c r="N4" i="23"/>
  <c r="AL9" i="23"/>
  <c r="AM50" i="23"/>
  <c r="AP33" i="23"/>
  <c r="AM86" i="23"/>
  <c r="AP69" i="23"/>
  <c r="AM9" i="23"/>
  <c r="AP91" i="23"/>
  <c r="AM71" i="23"/>
  <c r="AL26" i="23"/>
  <c r="AM53" i="23"/>
  <c r="AN21" i="23"/>
  <c r="AP26" i="23"/>
  <c r="AO101" i="23"/>
  <c r="AO15" i="23"/>
  <c r="AO45" i="23"/>
  <c r="AO56" i="23"/>
  <c r="AO40" i="23"/>
  <c r="AO91" i="23"/>
  <c r="AO76" i="23"/>
  <c r="AO25" i="23"/>
  <c r="AO71" i="23"/>
  <c r="AO61" i="23"/>
  <c r="AL59" i="23"/>
  <c r="AN75" i="23"/>
  <c r="AP80" i="23"/>
  <c r="AL29" i="23"/>
  <c r="AN12" i="23"/>
  <c r="AM33" i="23"/>
  <c r="AN74" i="23"/>
  <c r="M4" i="23"/>
  <c r="AM95" i="23"/>
  <c r="AN15" i="23"/>
  <c r="AP20" i="23"/>
  <c r="AL104" i="23"/>
  <c r="AL77" i="23"/>
  <c r="AN60" i="23"/>
  <c r="AM57" i="23"/>
  <c r="AN98" i="23"/>
  <c r="AL94" i="23"/>
  <c r="AL20" i="23"/>
  <c r="AN39" i="23"/>
  <c r="AP44" i="23"/>
  <c r="AL78" i="23"/>
  <c r="AM16" i="23"/>
  <c r="AP98" i="23"/>
  <c r="AO57" i="23"/>
  <c r="AO99" i="23"/>
  <c r="AO84" i="23"/>
  <c r="AO65" i="23"/>
  <c r="AO10" i="23"/>
  <c r="W4" i="23"/>
  <c r="AP29" i="23"/>
  <c r="AE4" i="23"/>
  <c r="AN100" i="23"/>
  <c r="AL32" i="23"/>
  <c r="Z4" i="23"/>
  <c r="AM84" i="23"/>
  <c r="AN26" i="23"/>
  <c r="AP67" i="23"/>
  <c r="AK4" i="23"/>
  <c r="AM47" i="23"/>
  <c r="AN88" i="23"/>
  <c r="AM78" i="23"/>
  <c r="AP96" i="23"/>
  <c r="AL103" i="23"/>
  <c r="AL80" i="23"/>
  <c r="AM22" i="23"/>
  <c r="AP104" i="23"/>
  <c r="AL35" i="23"/>
  <c r="AM44" i="23"/>
  <c r="AP27" i="23"/>
  <c r="AL65" i="23"/>
  <c r="AM7" i="23"/>
  <c r="AN48" i="23"/>
  <c r="AP89" i="23"/>
  <c r="AM61" i="23"/>
  <c r="AN102" i="23"/>
  <c r="T4" i="23"/>
  <c r="AM88" i="23"/>
  <c r="AN30" i="23"/>
  <c r="AP71" i="23"/>
  <c r="AM37" i="23"/>
  <c r="AN78" i="23"/>
  <c r="AO98" i="23"/>
  <c r="AO37" i="23"/>
  <c r="AO42" i="23"/>
  <c r="AO103" i="23"/>
  <c r="AO63" i="23"/>
  <c r="AO34" i="23"/>
  <c r="AO62" i="23"/>
  <c r="AO13" i="23"/>
  <c r="AO27" i="23"/>
  <c r="AO7" i="23"/>
  <c r="AO12" i="23"/>
  <c r="AO23" i="23"/>
  <c r="AO17" i="23"/>
  <c r="AO97" i="23"/>
  <c r="AO96" i="23"/>
  <c r="AO102" i="23"/>
  <c r="AO74" i="23"/>
  <c r="AL31" i="23"/>
  <c r="AM46" i="23"/>
  <c r="AP93" i="23"/>
  <c r="O4" i="23"/>
  <c r="AM91" i="23"/>
  <c r="AN11" i="23"/>
  <c r="AP16" i="23"/>
  <c r="AL71" i="23"/>
  <c r="AL64" i="23"/>
  <c r="AM6" i="23"/>
  <c r="AP88" i="23"/>
  <c r="E4" i="23"/>
  <c r="AN5" i="23"/>
  <c r="AL30" i="23"/>
  <c r="AM100" i="23"/>
  <c r="AN49" i="23"/>
  <c r="AN42" i="23"/>
  <c r="AP83" i="23"/>
  <c r="AP54" i="23"/>
  <c r="AB4" i="23"/>
  <c r="AC4" i="23"/>
  <c r="AL92" i="23"/>
  <c r="AM63" i="23"/>
  <c r="AM34" i="23"/>
  <c r="AN104" i="23"/>
  <c r="AP17" i="23"/>
  <c r="AM43" i="23"/>
  <c r="AP61" i="23"/>
  <c r="J4" i="23"/>
  <c r="AL13" i="23"/>
  <c r="AM54" i="23"/>
  <c r="AP37" i="23"/>
  <c r="AL54" i="23"/>
  <c r="AM25" i="23"/>
  <c r="AN73" i="23"/>
  <c r="AN66" i="23"/>
  <c r="AP78" i="23"/>
  <c r="E4" i="5"/>
  <c r="Q4" i="23"/>
  <c r="AL17" i="23"/>
  <c r="AM87" i="23"/>
  <c r="AM58" i="23"/>
  <c r="AN7" i="23"/>
  <c r="AP41" i="23"/>
  <c r="AP12" i="23"/>
  <c r="AL42" i="23"/>
  <c r="AM13" i="23"/>
  <c r="AN61" i="23"/>
  <c r="AN54" i="23"/>
  <c r="AP95" i="23"/>
  <c r="AP66" i="23"/>
  <c r="AL5" i="23"/>
  <c r="C4" i="23"/>
  <c r="AO26" i="23"/>
  <c r="AO55" i="23"/>
  <c r="AO44" i="23"/>
  <c r="AO35" i="23"/>
  <c r="AO21" i="23"/>
  <c r="AO20" i="23"/>
  <c r="AO82" i="23"/>
  <c r="AO31" i="23"/>
  <c r="AL37" i="23"/>
  <c r="AN84" i="23"/>
  <c r="AL53" i="23"/>
  <c r="AM94" i="23"/>
  <c r="AN36" i="23"/>
  <c r="AP77" i="23"/>
  <c r="AA4" i="23"/>
  <c r="AM67" i="23"/>
  <c r="AM17" i="23"/>
  <c r="AN58" i="23"/>
  <c r="AP99" i="23"/>
  <c r="U4" i="23"/>
  <c r="AM79" i="23"/>
  <c r="AN97" i="23"/>
  <c r="AL40" i="23"/>
  <c r="AL45" i="23"/>
  <c r="AN28" i="23"/>
  <c r="AN50" i="23"/>
  <c r="Y4" i="23"/>
  <c r="AN89" i="23"/>
  <c r="AN45" i="23"/>
  <c r="AP50" i="23"/>
  <c r="AN94" i="23"/>
  <c r="AM101" i="23"/>
  <c r="AL74" i="23"/>
  <c r="AM41" i="23"/>
  <c r="AM12" i="23"/>
  <c r="AN82" i="23"/>
  <c r="AP94" i="23"/>
  <c r="F4" i="23"/>
  <c r="AL33" i="23"/>
  <c r="AM103" i="23"/>
  <c r="AM74" i="23"/>
  <c r="AN23" i="23"/>
  <c r="AN16" i="23"/>
  <c r="AP57" i="23"/>
  <c r="AP28" i="23"/>
  <c r="AL58" i="23"/>
  <c r="AM29" i="23"/>
  <c r="AN77" i="23"/>
  <c r="AN70" i="23"/>
  <c r="AP82" i="23"/>
  <c r="AL63" i="23"/>
  <c r="AM85" i="23"/>
  <c r="AM56" i="23"/>
  <c r="AN103" i="23"/>
  <c r="AP39" i="23"/>
  <c r="AP10" i="23"/>
  <c r="AL34" i="23"/>
  <c r="AM104" i="23"/>
  <c r="AN53" i="23"/>
  <c r="AN46" i="23"/>
  <c r="AP87" i="23"/>
  <c r="AP58" i="23"/>
  <c r="J29" i="5"/>
  <c r="I29" i="5"/>
  <c r="AN85" i="23"/>
  <c r="AL55" i="23"/>
  <c r="AM81" i="23"/>
  <c r="AM52" i="23"/>
  <c r="AN99" i="23"/>
  <c r="AP35" i="23"/>
  <c r="AP6" i="23"/>
  <c r="AL39" i="23"/>
  <c r="AL73" i="23"/>
  <c r="AL44" i="23"/>
  <c r="AM15" i="23"/>
  <c r="AN63" i="23"/>
  <c r="AN56" i="23"/>
  <c r="AP97" i="23"/>
  <c r="AP68" i="23"/>
  <c r="AL87" i="23"/>
  <c r="AN93" i="23"/>
  <c r="AL86" i="23"/>
  <c r="AL16" i="23"/>
  <c r="AN35" i="23"/>
  <c r="AP40" i="23"/>
  <c r="AL38" i="23"/>
  <c r="AN57" i="23"/>
  <c r="AP62" i="23"/>
  <c r="V4" i="23"/>
  <c r="AL100" i="23"/>
  <c r="AM42" i="23"/>
  <c r="AP25" i="23"/>
  <c r="K4" i="23"/>
  <c r="AM96" i="23"/>
  <c r="AN38" i="23"/>
  <c r="AP79" i="23"/>
  <c r="AL90" i="23"/>
  <c r="AM24" i="23"/>
  <c r="AP7" i="23"/>
  <c r="AL99" i="23"/>
  <c r="AM72" i="23"/>
  <c r="AN14" i="23"/>
  <c r="AP55" i="23"/>
  <c r="AJ4" i="23"/>
  <c r="AL6" i="23"/>
  <c r="AM76" i="23"/>
  <c r="AN25" i="23"/>
  <c r="AN18" i="23"/>
  <c r="AP59" i="23"/>
  <c r="AP30" i="23"/>
  <c r="AL79" i="23"/>
  <c r="AL97" i="23"/>
  <c r="AL68" i="23"/>
  <c r="AM39" i="23"/>
  <c r="AM10" i="23"/>
  <c r="AN80" i="23"/>
  <c r="AP92" i="23"/>
  <c r="AL83" i="23"/>
  <c r="AM93" i="23"/>
  <c r="AM64" i="23"/>
  <c r="AN13" i="23"/>
  <c r="AN6" i="23"/>
  <c r="AP47" i="23"/>
  <c r="AP18" i="23"/>
  <c r="AL50" i="23"/>
  <c r="AM21" i="23"/>
  <c r="AN69" i="23"/>
  <c r="AN62" i="23"/>
  <c r="AP103" i="23"/>
  <c r="AP74" i="23"/>
  <c r="AL23" i="23"/>
  <c r="AM69" i="23"/>
  <c r="AM40" i="23"/>
  <c r="AN87" i="23"/>
  <c r="AP23" i="23"/>
  <c r="J44" i="5"/>
  <c r="I44" i="5"/>
  <c r="I45" i="5"/>
  <c r="J45" i="5"/>
  <c r="J60" i="5"/>
  <c r="I60" i="5"/>
  <c r="J80" i="5"/>
  <c r="I80" i="5"/>
  <c r="I12" i="5"/>
  <c r="J12" i="5"/>
  <c r="I25" i="5"/>
  <c r="J25" i="5"/>
  <c r="J40" i="5"/>
  <c r="I40" i="5"/>
  <c r="J39" i="5"/>
  <c r="I39" i="5"/>
  <c r="I50" i="5"/>
  <c r="J50" i="5"/>
  <c r="I27" i="5"/>
  <c r="J27" i="5"/>
  <c r="J70" i="5"/>
  <c r="I70" i="5"/>
  <c r="I51" i="5"/>
  <c r="J51" i="5"/>
  <c r="J43" i="5"/>
  <c r="I43" i="5"/>
  <c r="J61" i="5"/>
  <c r="I61" i="5"/>
  <c r="I38" i="5"/>
  <c r="J38" i="5"/>
  <c r="J77" i="5"/>
  <c r="I77" i="5"/>
  <c r="I72" i="5"/>
  <c r="J72" i="5"/>
  <c r="J56" i="5"/>
  <c r="I56" i="5"/>
  <c r="J69" i="5"/>
  <c r="I69" i="5"/>
  <c r="J67" i="5"/>
  <c r="I67" i="5"/>
  <c r="I87" i="5"/>
  <c r="J87" i="5"/>
  <c r="J63" i="5"/>
  <c r="I63" i="5"/>
  <c r="I14" i="5"/>
  <c r="J14" i="5"/>
  <c r="I18" i="5"/>
  <c r="J18" i="5"/>
  <c r="I76" i="5"/>
  <c r="J76" i="5"/>
  <c r="J96" i="5"/>
  <c r="I96" i="5"/>
  <c r="J59" i="5"/>
  <c r="I59" i="5"/>
  <c r="I74" i="5"/>
  <c r="J74" i="5"/>
  <c r="I9" i="5"/>
  <c r="J9" i="5"/>
  <c r="J93" i="5"/>
  <c r="I93" i="5"/>
  <c r="J23" i="5"/>
  <c r="I23" i="5"/>
  <c r="J36" i="5"/>
  <c r="I36" i="5"/>
  <c r="I71" i="5"/>
  <c r="J71" i="5"/>
  <c r="J31" i="5"/>
  <c r="I31" i="5"/>
  <c r="J58" i="5"/>
  <c r="I58" i="5"/>
  <c r="J103" i="5"/>
  <c r="I103" i="5"/>
  <c r="J90" i="5"/>
  <c r="I90" i="5"/>
  <c r="I24" i="5"/>
  <c r="J24" i="5"/>
  <c r="J68" i="5"/>
  <c r="I68" i="5"/>
  <c r="J55" i="5"/>
  <c r="I55" i="5"/>
  <c r="J82" i="5"/>
  <c r="I82" i="5"/>
  <c r="J92" i="5"/>
  <c r="I92" i="5"/>
  <c r="I88" i="5"/>
  <c r="J88" i="5"/>
  <c r="I75" i="5"/>
  <c r="J75" i="5"/>
  <c r="I22" i="5"/>
  <c r="J22" i="5"/>
  <c r="I17" i="5"/>
  <c r="J17" i="5"/>
  <c r="I30" i="5"/>
  <c r="J30" i="5"/>
  <c r="I53" i="5"/>
  <c r="J53" i="5"/>
  <c r="J33" i="5"/>
  <c r="I33" i="5"/>
  <c r="J85" i="5"/>
  <c r="I85" i="5"/>
  <c r="I16" i="5"/>
  <c r="J16" i="5"/>
  <c r="J64" i="5"/>
  <c r="I64" i="5"/>
  <c r="I46" i="5"/>
  <c r="J46" i="5"/>
  <c r="J41" i="5"/>
  <c r="I41" i="5"/>
  <c r="J65" i="5"/>
  <c r="I65" i="5"/>
  <c r="J98" i="5"/>
  <c r="I98" i="5"/>
  <c r="J78" i="5"/>
  <c r="I78" i="5"/>
  <c r="I73" i="5"/>
  <c r="J73" i="5"/>
  <c r="I15" i="5"/>
  <c r="J15" i="5"/>
  <c r="I47" i="5"/>
  <c r="J47" i="5"/>
  <c r="J94" i="5"/>
  <c r="I94" i="5"/>
  <c r="J89" i="5"/>
  <c r="I89" i="5"/>
  <c r="J13" i="5"/>
  <c r="I13" i="5"/>
  <c r="I10" i="5"/>
  <c r="J10" i="5"/>
  <c r="J104" i="5"/>
  <c r="I104" i="5"/>
  <c r="J102" i="5"/>
  <c r="I102" i="5"/>
  <c r="J97" i="5"/>
  <c r="I97" i="5"/>
  <c r="I34" i="5"/>
  <c r="J34" i="5"/>
  <c r="I62" i="5"/>
  <c r="J62" i="5"/>
  <c r="I57" i="5"/>
  <c r="J57" i="5"/>
  <c r="J48" i="5"/>
  <c r="I48" i="5"/>
  <c r="J79" i="5"/>
  <c r="I79" i="5"/>
  <c r="I86" i="5"/>
  <c r="J86" i="5"/>
  <c r="J81" i="5"/>
  <c r="I81" i="5"/>
  <c r="J8" i="5"/>
  <c r="I8" i="5"/>
  <c r="J6" i="5"/>
  <c r="I6" i="5"/>
  <c r="J100" i="5"/>
  <c r="I100" i="5"/>
  <c r="J84" i="5"/>
  <c r="I84" i="5"/>
  <c r="I26" i="5"/>
  <c r="J26" i="5"/>
  <c r="I21" i="5"/>
  <c r="J21" i="5"/>
  <c r="M4" i="5"/>
  <c r="I91" i="5"/>
  <c r="J91" i="5"/>
  <c r="I28" i="5"/>
  <c r="J28" i="5"/>
  <c r="I95" i="5"/>
  <c r="J95" i="5"/>
  <c r="I11" i="5"/>
  <c r="J11" i="5"/>
  <c r="H4" i="5"/>
  <c r="I5" i="5"/>
  <c r="J7" i="5"/>
  <c r="I7" i="5"/>
  <c r="J101" i="5"/>
  <c r="I101" i="5"/>
  <c r="I32" i="5"/>
  <c r="J32" i="5"/>
  <c r="J99" i="5"/>
  <c r="I99" i="5"/>
  <c r="J52" i="5"/>
  <c r="I52" i="5"/>
  <c r="J66" i="5"/>
  <c r="I66" i="5"/>
  <c r="J42" i="5"/>
  <c r="I42" i="5"/>
  <c r="J37" i="5"/>
  <c r="I37" i="5"/>
  <c r="J35" i="5"/>
  <c r="I35" i="5"/>
  <c r="I19" i="5"/>
  <c r="J19" i="5"/>
  <c r="Q4" i="5"/>
  <c r="J83" i="5"/>
  <c r="I83" i="5"/>
  <c r="J54" i="5"/>
  <c r="I54" i="5"/>
  <c r="I49" i="5"/>
  <c r="J49" i="5"/>
  <c r="I20" i="5"/>
  <c r="J20" i="5"/>
  <c r="J5" i="5"/>
  <c r="AP4" i="23" l="1"/>
  <c r="AL4" i="23"/>
  <c r="AO4" i="23"/>
  <c r="S1" i="5"/>
  <c r="AM4" i="23"/>
  <c r="I4" i="5"/>
  <c r="J4" i="5"/>
  <c r="AN4" i="23"/>
  <c r="K4" i="5" l="1"/>
  <c r="O4" i="5" s="1"/>
  <c r="R4" i="5" l="1"/>
</calcChain>
</file>

<file path=xl/sharedStrings.xml><?xml version="1.0" encoding="utf-8"?>
<sst xmlns="http://schemas.openxmlformats.org/spreadsheetml/2006/main" count="22551" uniqueCount="244">
  <si>
    <t>合計</t>
  </si>
  <si>
    <t>油種</t>
  </si>
  <si>
    <t>削減量</t>
  </si>
  <si>
    <t>灯油</t>
  </si>
  <si>
    <t>実施により導入する機器等</t>
  </si>
  <si>
    <t>チェック</t>
  </si>
  <si>
    <t>□</t>
  </si>
  <si>
    <t>ヒートポンプの新規導入（ハイブリッド運転）</t>
  </si>
  <si>
    <t>１５％以上</t>
  </si>
  <si>
    <t>多段サーモ（管理温度0.5度下げる）</t>
  </si>
  <si>
    <t>１～５％</t>
  </si>
  <si>
    <t>多段サーモ（管理温度1度下げる）</t>
  </si>
  <si>
    <t>５～１０％</t>
  </si>
  <si>
    <t>循環扇の導入</t>
  </si>
  <si>
    <t>１～１０％</t>
  </si>
  <si>
    <t>低温に強い品種の導入（管理温度0.5度下げる）</t>
  </si>
  <si>
    <t>チェック欄</t>
  </si>
  <si>
    <t>項目</t>
  </si>
  <si>
    <t>添付資料</t>
  </si>
  <si>
    <t>必須</t>
  </si>
  <si>
    <t>交付対象面積等の根拠となる書類</t>
  </si>
  <si>
    <t>加温施設の設置場所（地番）</t>
    <rPh sb="7" eb="9">
      <t>バショ</t>
    </rPh>
    <rPh sb="10" eb="12">
      <t>チバン</t>
    </rPh>
    <phoneticPr fontId="2"/>
  </si>
  <si>
    <t>施設面積（㎡）</t>
    <phoneticPr fontId="2"/>
  </si>
  <si>
    <t>ヒートポンプ</t>
    <phoneticPr fontId="2"/>
  </si>
  <si>
    <t>新規</t>
    <rPh sb="0" eb="2">
      <t>シンキ</t>
    </rPh>
    <phoneticPr fontId="2"/>
  </si>
  <si>
    <t>区分</t>
    <rPh sb="0" eb="2">
      <t>クブン</t>
    </rPh>
    <phoneticPr fontId="2"/>
  </si>
  <si>
    <t>更新</t>
    <rPh sb="0" eb="2">
      <t>コウシン</t>
    </rPh>
    <phoneticPr fontId="2"/>
  </si>
  <si>
    <t>被覆資材</t>
    <rPh sb="0" eb="4">
      <t>ヒフクシザイ</t>
    </rPh>
    <phoneticPr fontId="2"/>
  </si>
  <si>
    <t>種苗</t>
    <rPh sb="0" eb="2">
      <t>シュビョウ</t>
    </rPh>
    <phoneticPr fontId="2"/>
  </si>
  <si>
    <t>事業費</t>
    <rPh sb="0" eb="3">
      <t>ジギョウヒ</t>
    </rPh>
    <phoneticPr fontId="2"/>
  </si>
  <si>
    <t>その他</t>
    <rPh sb="2" eb="3">
      <t>タ</t>
    </rPh>
    <phoneticPr fontId="2"/>
  </si>
  <si>
    <t>上限チェック</t>
    <rPh sb="0" eb="2">
      <t>ジョウゲン</t>
    </rPh>
    <phoneticPr fontId="2"/>
  </si>
  <si>
    <t>計</t>
    <rPh sb="0" eb="1">
      <t>ケイ</t>
    </rPh>
    <phoneticPr fontId="2"/>
  </si>
  <si>
    <t>数量</t>
    <rPh sb="0" eb="2">
      <t>スウリョウ</t>
    </rPh>
    <phoneticPr fontId="2"/>
  </si>
  <si>
    <t>－</t>
    <phoneticPr fontId="2"/>
  </si>
  <si>
    <t>面積㎡</t>
    <rPh sb="0" eb="2">
      <t>メンセキ</t>
    </rPh>
    <phoneticPr fontId="2"/>
  </si>
  <si>
    <t>合計（重油換算）</t>
    <rPh sb="3" eb="7">
      <t>ジュウユカンサン</t>
    </rPh>
    <phoneticPr fontId="2"/>
  </si>
  <si>
    <t>備考</t>
    <rPh sb="0" eb="2">
      <t>ビコウ</t>
    </rPh>
    <phoneticPr fontId="2"/>
  </si>
  <si>
    <t>施設番号</t>
    <rPh sb="0" eb="2">
      <t>シセツ</t>
    </rPh>
    <rPh sb="2" eb="4">
      <t>バンゴウ</t>
    </rPh>
    <phoneticPr fontId="2"/>
  </si>
  <si>
    <t>耐用年数を超過した同規格の機器・資材の更新</t>
    <rPh sb="0" eb="4">
      <t>タイヨウネンスウ</t>
    </rPh>
    <rPh sb="5" eb="7">
      <t>チョウカ</t>
    </rPh>
    <rPh sb="9" eb="12">
      <t>ドウキカク</t>
    </rPh>
    <rPh sb="13" eb="15">
      <t>キキ</t>
    </rPh>
    <rPh sb="16" eb="18">
      <t>シザイ</t>
    </rPh>
    <rPh sb="19" eb="21">
      <t>コウシン</t>
    </rPh>
    <phoneticPr fontId="2"/>
  </si>
  <si>
    <t>実績報告</t>
    <rPh sb="0" eb="2">
      <t>ジッセキ</t>
    </rPh>
    <rPh sb="2" eb="4">
      <t>ホウコク</t>
    </rPh>
    <phoneticPr fontId="2"/>
  </si>
  <si>
    <t>必須</t>
    <phoneticPr fontId="2"/>
  </si>
  <si>
    <t>必須（参考見積１者）</t>
    <rPh sb="3" eb="5">
      <t>サンコウ</t>
    </rPh>
    <rPh sb="5" eb="7">
      <t>ミツモリ</t>
    </rPh>
    <rPh sb="8" eb="9">
      <t>シャ</t>
    </rPh>
    <phoneticPr fontId="2"/>
  </si>
  <si>
    <t>見積書</t>
    <phoneticPr fontId="2"/>
  </si>
  <si>
    <t>加入の予定なし　</t>
    <phoneticPr fontId="2"/>
  </si>
  <si>
    <t>（リースの場合）契約書</t>
    <rPh sb="5" eb="7">
      <t>バアイ</t>
    </rPh>
    <rPh sb="8" eb="11">
      <t>ケイヤクショ</t>
    </rPh>
    <phoneticPr fontId="2"/>
  </si>
  <si>
    <t>納品書・領収書</t>
    <rPh sb="0" eb="3">
      <t>ノウヒンショ</t>
    </rPh>
    <rPh sb="4" eb="7">
      <t>リョウシュウショ</t>
    </rPh>
    <phoneticPr fontId="2"/>
  </si>
  <si>
    <t>リース会社との契約書</t>
    <phoneticPr fontId="2"/>
  </si>
  <si>
    <t>本事業で導入した省エネ機器等に対して、他の補助金等を受けていないこと（市町村等における本事業への上乗せ補助は除く）。</t>
    <rPh sb="0" eb="3">
      <t>ホンジギョウ</t>
    </rPh>
    <rPh sb="4" eb="6">
      <t>ドウニュウ</t>
    </rPh>
    <rPh sb="8" eb="9">
      <t>ショウ</t>
    </rPh>
    <rPh sb="11" eb="13">
      <t>キキ</t>
    </rPh>
    <rPh sb="13" eb="14">
      <t>ナド</t>
    </rPh>
    <rPh sb="24" eb="25">
      <t>ナド</t>
    </rPh>
    <rPh sb="35" eb="38">
      <t>シチョウソン</t>
    </rPh>
    <rPh sb="38" eb="39">
      <t>ナド</t>
    </rPh>
    <rPh sb="43" eb="46">
      <t>ホンジギョウ</t>
    </rPh>
    <rPh sb="48" eb="50">
      <t>ウワノ</t>
    </rPh>
    <rPh sb="51" eb="53">
      <t>ホジョ</t>
    </rPh>
    <rPh sb="54" eb="55">
      <t>ノゾ</t>
    </rPh>
    <phoneticPr fontId="2"/>
  </si>
  <si>
    <t>施設被覆（多重、内張）</t>
    <rPh sb="0" eb="4">
      <t>シセツヒフク</t>
    </rPh>
    <rPh sb="5" eb="7">
      <t>タジュウ</t>
    </rPh>
    <rPh sb="8" eb="10">
      <t>ウチバリ</t>
    </rPh>
    <phoneticPr fontId="2"/>
  </si>
  <si>
    <t>燃油削減に係る施設の管理方法</t>
    <rPh sb="0" eb="4">
      <t>ネンユサクゲン</t>
    </rPh>
    <rPh sb="7" eb="9">
      <t>シセツ</t>
    </rPh>
    <rPh sb="10" eb="12">
      <t>カンリ</t>
    </rPh>
    <rPh sb="12" eb="14">
      <t>ホウホウ</t>
    </rPh>
    <phoneticPr fontId="2"/>
  </si>
  <si>
    <t>保温性の高い被覆資材の導入（内張なし→内張１層）</t>
    <rPh sb="14" eb="16">
      <t>ウチバリ</t>
    </rPh>
    <rPh sb="19" eb="21">
      <t>ウチバリ</t>
    </rPh>
    <phoneticPr fontId="2"/>
  </si>
  <si>
    <t>保温性の高い被覆資材の導入（内張なし→内張２層）</t>
    <rPh sb="14" eb="16">
      <t>ウチバリ</t>
    </rPh>
    <rPh sb="19" eb="21">
      <t>ウチバリ</t>
    </rPh>
    <phoneticPr fontId="2"/>
  </si>
  <si>
    <t>保温性の高い被覆資材の導入（内張なし→内張３層以上）</t>
    <rPh sb="14" eb="16">
      <t>ウチバリ</t>
    </rPh>
    <rPh sb="19" eb="21">
      <t>ウチバリ</t>
    </rPh>
    <phoneticPr fontId="2"/>
  </si>
  <si>
    <t>約５％</t>
    <rPh sb="0" eb="1">
      <t>ヤク</t>
    </rPh>
    <phoneticPr fontId="2"/>
  </si>
  <si>
    <t>約１０％</t>
    <rPh sb="0" eb="1">
      <t>ヤク</t>
    </rPh>
    <phoneticPr fontId="2"/>
  </si>
  <si>
    <t>必須（種苗費がある場合）</t>
    <rPh sb="0" eb="2">
      <t>ヒッス</t>
    </rPh>
    <rPh sb="3" eb="5">
      <t>シュビョウ</t>
    </rPh>
    <rPh sb="5" eb="6">
      <t>ヒ</t>
    </rPh>
    <rPh sb="9" eb="11">
      <t>バアイ</t>
    </rPh>
    <phoneticPr fontId="2"/>
  </si>
  <si>
    <t>　・　表中に該当する技術の記載がない場合には、別紙資料（様式任意）を添付してください。</t>
    <rPh sb="3" eb="5">
      <t>ヒョウチュウ</t>
    </rPh>
    <rPh sb="34" eb="36">
      <t>テンプ</t>
    </rPh>
    <phoneticPr fontId="2"/>
  </si>
  <si>
    <t>住所</t>
    <rPh sb="0" eb="2">
      <t>ジュウショ</t>
    </rPh>
    <phoneticPr fontId="2"/>
  </si>
  <si>
    <t>氏名</t>
    <rPh sb="0" eb="2">
      <t>シメイ</t>
    </rPh>
    <phoneticPr fontId="2"/>
  </si>
  <si>
    <t>連絡先(TEL)</t>
    <rPh sb="0" eb="3">
      <t>レンラクサキ</t>
    </rPh>
    <phoneticPr fontId="2"/>
  </si>
  <si>
    <t>事業実施主体名</t>
    <rPh sb="0" eb="7">
      <t>ジギョウジッシシュタイメイ</t>
    </rPh>
    <phoneticPr fontId="2"/>
  </si>
  <si>
    <t>番号</t>
    <rPh sb="0" eb="2">
      <t>バンゴウ</t>
    </rPh>
    <phoneticPr fontId="2"/>
  </si>
  <si>
    <t>棟数</t>
    <rPh sb="0" eb="2">
      <t>トウスウ</t>
    </rPh>
    <phoneticPr fontId="2"/>
  </si>
  <si>
    <t>R3現状値L</t>
    <rPh sb="2" eb="5">
      <t>ゲンジョウチ</t>
    </rPh>
    <phoneticPr fontId="2"/>
  </si>
  <si>
    <t>R6目標値L</t>
    <rPh sb="2" eb="5">
      <t>モクヒョウチ</t>
    </rPh>
    <phoneticPr fontId="2"/>
  </si>
  <si>
    <t>ガラス</t>
    <phoneticPr fontId="2"/>
  </si>
  <si>
    <t>外張</t>
    <rPh sb="0" eb="2">
      <t>ソトバ</t>
    </rPh>
    <phoneticPr fontId="2"/>
  </si>
  <si>
    <t>外張（選択）</t>
    <rPh sb="0" eb="2">
      <t>ソトバ</t>
    </rPh>
    <rPh sb="3" eb="5">
      <t>センタク</t>
    </rPh>
    <phoneticPr fontId="2"/>
  </si>
  <si>
    <t>対象区分
（選択）</t>
    <rPh sb="0" eb="2">
      <t>タイショウ</t>
    </rPh>
    <rPh sb="2" eb="4">
      <t>クブン</t>
    </rPh>
    <rPh sb="6" eb="8">
      <t>センタク</t>
    </rPh>
    <phoneticPr fontId="2"/>
  </si>
  <si>
    <t>対象区分</t>
    <rPh sb="0" eb="4">
      <t>タイショウクブン</t>
    </rPh>
    <phoneticPr fontId="2"/>
  </si>
  <si>
    <t>新規・更新</t>
    <rPh sb="0" eb="2">
      <t>シンキ</t>
    </rPh>
    <rPh sb="3" eb="5">
      <t>コウシン</t>
    </rPh>
    <phoneticPr fontId="2"/>
  </si>
  <si>
    <t>農サクビ</t>
  </si>
  <si>
    <t>農ＰＯ</t>
  </si>
  <si>
    <t>フッ素フィルム</t>
  </si>
  <si>
    <t>硬質プラスチック板</t>
  </si>
  <si>
    <t>ﾎﾟﾘｴﾁﾚﾝﾌｨﾙﾑ</t>
    <phoneticPr fontId="2"/>
  </si>
  <si>
    <t>ﾎﾟﾘｴｽﾃﾙﾌｨﾙﾑ</t>
    <phoneticPr fontId="2"/>
  </si>
  <si>
    <t>ﾌｨﾙﾑ状ﾎﾟﾘｶｰﾎﾞﾈｲﾄ</t>
    <phoneticPr fontId="2"/>
  </si>
  <si>
    <t>農ビ(塩化ﾋﾞﾆﾙﾌｨﾙﾑ)</t>
    <rPh sb="0" eb="1">
      <t>ノウ</t>
    </rPh>
    <phoneticPr fontId="2"/>
  </si>
  <si>
    <t>更新の場合</t>
    <rPh sb="0" eb="2">
      <t>コウシン</t>
    </rPh>
    <rPh sb="3" eb="5">
      <t>バアイ</t>
    </rPh>
    <phoneticPr fontId="2"/>
  </si>
  <si>
    <t>1層カーテン</t>
    <rPh sb="1" eb="2">
      <t>ソウ</t>
    </rPh>
    <phoneticPr fontId="2"/>
  </si>
  <si>
    <t>2層カーテン</t>
    <rPh sb="1" eb="2">
      <t>ソウ</t>
    </rPh>
    <phoneticPr fontId="2"/>
  </si>
  <si>
    <t>3層カーテン</t>
    <rPh sb="1" eb="2">
      <t>ソウ</t>
    </rPh>
    <phoneticPr fontId="2"/>
  </si>
  <si>
    <t>固定2重被覆</t>
    <rPh sb="0" eb="2">
      <t>コテイ</t>
    </rPh>
    <rPh sb="3" eb="4">
      <t>ジュウ</t>
    </rPh>
    <rPh sb="4" eb="6">
      <t>ヒフク</t>
    </rPh>
    <phoneticPr fontId="2"/>
  </si>
  <si>
    <t>空気膜2重被覆</t>
    <rPh sb="0" eb="3">
      <t>クウキマク</t>
    </rPh>
    <rPh sb="4" eb="5">
      <t>ジュウ</t>
    </rPh>
    <rPh sb="5" eb="7">
      <t>ヒフク</t>
    </rPh>
    <phoneticPr fontId="2"/>
  </si>
  <si>
    <t>なし</t>
    <phoneticPr fontId="2"/>
  </si>
  <si>
    <t>その他</t>
    <rPh sb="2" eb="3">
      <t>タ</t>
    </rPh>
    <phoneticPr fontId="2"/>
  </si>
  <si>
    <t>加温機器１</t>
    <rPh sb="0" eb="2">
      <t>カオン</t>
    </rPh>
    <rPh sb="2" eb="4">
      <t>キキ</t>
    </rPh>
    <phoneticPr fontId="2"/>
  </si>
  <si>
    <t>加温機器2</t>
    <rPh sb="0" eb="2">
      <t>カオン</t>
    </rPh>
    <rPh sb="2" eb="4">
      <t>キキ</t>
    </rPh>
    <phoneticPr fontId="2"/>
  </si>
  <si>
    <t>☑</t>
    <phoneticPr fontId="2"/>
  </si>
  <si>
    <t>追加</t>
    <rPh sb="0" eb="2">
      <t>ツイカ</t>
    </rPh>
    <phoneticPr fontId="2"/>
  </si>
  <si>
    <r>
      <t>本申請にあたっては、下記内容を了承したものとみなします。内容を確認し、</t>
    </r>
    <r>
      <rPr>
        <b/>
        <sz val="11"/>
        <color theme="1"/>
        <rFont val="ＭＳ Ｐゴシック"/>
        <family val="3"/>
        <charset val="128"/>
      </rPr>
      <t>すべてにチェック☑</t>
    </r>
    <r>
      <rPr>
        <sz val="11"/>
        <color theme="1"/>
        <rFont val="ＭＳ Ｐゴシック"/>
        <family val="2"/>
        <charset val="128"/>
      </rPr>
      <t>のうえ、提出してください（一つでもチェックのない項目がある場合は申請等はできません。）</t>
    </r>
    <rPh sb="31" eb="33">
      <t>カクニン</t>
    </rPh>
    <rPh sb="57" eb="58">
      <t>ヒト</t>
    </rPh>
    <rPh sb="68" eb="70">
      <t>コウモク</t>
    </rPh>
    <rPh sb="73" eb="75">
      <t>バアイ</t>
    </rPh>
    <rPh sb="76" eb="78">
      <t>シンセイ</t>
    </rPh>
    <rPh sb="78" eb="79">
      <t>ナド</t>
    </rPh>
    <phoneticPr fontId="2"/>
  </si>
  <si>
    <t>チェック欄</t>
    <rPh sb="4" eb="5">
      <t>ラン</t>
    </rPh>
    <phoneticPr fontId="2"/>
  </si>
  <si>
    <t>加温機器</t>
    <rPh sb="0" eb="4">
      <t>カオンキキ</t>
    </rPh>
    <phoneticPr fontId="2"/>
  </si>
  <si>
    <t>重油暖房</t>
    <rPh sb="0" eb="4">
      <t>ジュウユダンボウ</t>
    </rPh>
    <phoneticPr fontId="2"/>
  </si>
  <si>
    <t>灯油暖房</t>
    <rPh sb="0" eb="4">
      <t>トウユダンボウ</t>
    </rPh>
    <phoneticPr fontId="2"/>
  </si>
  <si>
    <t>ヒートポンプ</t>
  </si>
  <si>
    <t>ヒートポンプ</t>
    <phoneticPr fontId="2"/>
  </si>
  <si>
    <t>燃油削減効果（目安）</t>
    <phoneticPr fontId="2"/>
  </si>
  <si>
    <t>省エネ機器</t>
    <rPh sb="0" eb="1">
      <t>ショウ</t>
    </rPh>
    <rPh sb="3" eb="5">
      <t>キキ</t>
    </rPh>
    <phoneticPr fontId="2"/>
  </si>
  <si>
    <t>購入</t>
    <rPh sb="0" eb="2">
      <t>コウニュウ</t>
    </rPh>
    <phoneticPr fontId="2"/>
  </si>
  <si>
    <t>リース</t>
    <phoneticPr fontId="2"/>
  </si>
  <si>
    <t>購入・リース</t>
    <rPh sb="0" eb="2">
      <t>コウニュウ</t>
    </rPh>
    <phoneticPr fontId="2"/>
  </si>
  <si>
    <t>リース・購入
（機器のみ）</t>
    <rPh sb="4" eb="6">
      <t>コウニュウ</t>
    </rPh>
    <rPh sb="8" eb="10">
      <t>キキ</t>
    </rPh>
    <phoneticPr fontId="2"/>
  </si>
  <si>
    <t>電話番号</t>
    <rPh sb="0" eb="4">
      <t>デンワバンゴウ</t>
    </rPh>
    <phoneticPr fontId="2"/>
  </si>
  <si>
    <t>県からの補助金の支払は、原則として当該事業実施主体からの精算払請求後となること。</t>
    <rPh sb="0" eb="1">
      <t>ケン</t>
    </rPh>
    <rPh sb="4" eb="7">
      <t>ホジョキン</t>
    </rPh>
    <rPh sb="12" eb="14">
      <t>ゲンソク</t>
    </rPh>
    <rPh sb="17" eb="19">
      <t>トウガイ</t>
    </rPh>
    <rPh sb="19" eb="25">
      <t>ジギョウジッシシュタイ</t>
    </rPh>
    <rPh sb="28" eb="30">
      <t>セイサン</t>
    </rPh>
    <rPh sb="30" eb="31">
      <t>バライ</t>
    </rPh>
    <rPh sb="31" eb="33">
      <t>セイキュウ</t>
    </rPh>
    <rPh sb="33" eb="34">
      <t>ゴ</t>
    </rPh>
    <phoneticPr fontId="2"/>
  </si>
  <si>
    <t>品名・形式等</t>
    <rPh sb="0" eb="2">
      <t>ヒンメイ</t>
    </rPh>
    <rPh sb="3" eb="5">
      <t>ケイシキ</t>
    </rPh>
    <rPh sb="5" eb="6">
      <t>ナド</t>
    </rPh>
    <phoneticPr fontId="2"/>
  </si>
  <si>
    <t>10,000,000円・1/2以内</t>
    <rPh sb="10" eb="11">
      <t>エン</t>
    </rPh>
    <rPh sb="15" eb="17">
      <t>イナイ</t>
    </rPh>
    <phoneticPr fontId="2"/>
  </si>
  <si>
    <t>1,000,000円・1/2以内</t>
    <rPh sb="9" eb="10">
      <t>エン</t>
    </rPh>
    <rPh sb="14" eb="16">
      <t>イナイ</t>
    </rPh>
    <phoneticPr fontId="2"/>
  </si>
  <si>
    <t>100,000円・1/2以内</t>
    <rPh sb="7" eb="8">
      <t>エン</t>
    </rPh>
    <rPh sb="12" eb="14">
      <t>イナイ</t>
    </rPh>
    <phoneticPr fontId="2"/>
  </si>
  <si>
    <t>補助率</t>
    <rPh sb="0" eb="3">
      <t>ホジョリツ</t>
    </rPh>
    <phoneticPr fontId="2"/>
  </si>
  <si>
    <t>（参考：県費の上限額・補助率）</t>
    <rPh sb="1" eb="3">
      <t>サンコウ</t>
    </rPh>
    <rPh sb="4" eb="6">
      <t>ケンピ</t>
    </rPh>
    <rPh sb="7" eb="9">
      <t>ジョウゲン</t>
    </rPh>
    <rPh sb="9" eb="10">
      <t>ガク</t>
    </rPh>
    <rPh sb="11" eb="14">
      <t>ホジョリツ</t>
    </rPh>
    <phoneticPr fontId="2"/>
  </si>
  <si>
    <t>局所加温装置</t>
  </si>
  <si>
    <t>局所加温装置</t>
    <rPh sb="0" eb="6">
      <t>キョクショカオンソウチ</t>
    </rPh>
    <phoneticPr fontId="2"/>
  </si>
  <si>
    <t>木質ﾊﾞｲｵﾏｽ暖房</t>
    <rPh sb="0" eb="2">
      <t>モクシツ</t>
    </rPh>
    <rPh sb="8" eb="10">
      <t>ダンボウ</t>
    </rPh>
    <phoneticPr fontId="2"/>
  </si>
  <si>
    <t>内張（カーテン）</t>
    <rPh sb="0" eb="2">
      <t>ウチバリ</t>
    </rPh>
    <phoneticPr fontId="2"/>
  </si>
  <si>
    <t>機器</t>
    <rPh sb="0" eb="2">
      <t>キキ</t>
    </rPh>
    <phoneticPr fontId="2"/>
  </si>
  <si>
    <t>被覆資材</t>
    <rPh sb="0" eb="4">
      <t>ヒフクシザイ</t>
    </rPh>
    <phoneticPr fontId="2"/>
  </si>
  <si>
    <t>循環扇</t>
  </si>
  <si>
    <t>多段サーモ</t>
  </si>
  <si>
    <t>熱交換器</t>
    <rPh sb="0" eb="4">
      <t>ネツコウカンキ</t>
    </rPh>
    <phoneticPr fontId="2"/>
  </si>
  <si>
    <t>機器等の種類</t>
    <rPh sb="4" eb="6">
      <t>シュルイ</t>
    </rPh>
    <phoneticPr fontId="2"/>
  </si>
  <si>
    <t>確認事項全☑</t>
    <rPh sb="0" eb="2">
      <t>カクニン</t>
    </rPh>
    <rPh sb="2" eb="4">
      <t>ジコウ</t>
    </rPh>
    <rPh sb="4" eb="6">
      <t>ゼンチェック</t>
    </rPh>
    <phoneticPr fontId="2"/>
  </si>
  <si>
    <t>削減量L</t>
    <rPh sb="0" eb="2">
      <t>サクゲン</t>
    </rPh>
    <rPh sb="2" eb="3">
      <t>リョウ</t>
    </rPh>
    <phoneticPr fontId="2"/>
  </si>
  <si>
    <t>　・　農林水産省「施設園芸省エネルギー生産管理マニュアル (改定2版)」などを参考にチェックしてください。（燃油削減効果が見込めない場合には事業対象外となります）</t>
    <rPh sb="61" eb="63">
      <t>ミコ</t>
    </rPh>
    <phoneticPr fontId="2"/>
  </si>
  <si>
    <t>加入意向☑</t>
    <rPh sb="0" eb="4">
      <t>カニュウイコウ</t>
    </rPh>
    <phoneticPr fontId="2"/>
  </si>
  <si>
    <t>【導入する種苗について】種苗費がある場合のみ必ず記載</t>
    <rPh sb="1" eb="3">
      <t>ドウニュウ</t>
    </rPh>
    <rPh sb="5" eb="7">
      <t>シュビョウ</t>
    </rPh>
    <rPh sb="12" eb="15">
      <t>シュビョウヒ</t>
    </rPh>
    <rPh sb="18" eb="20">
      <t>バアイ</t>
    </rPh>
    <rPh sb="22" eb="23">
      <t>カナラ</t>
    </rPh>
    <rPh sb="24" eb="26">
      <t>キサイ</t>
    </rPh>
    <phoneticPr fontId="2"/>
  </si>
  <si>
    <t>備考（「その他」事項がある場合は記載）</t>
    <rPh sb="0" eb="2">
      <t>ビコウ</t>
    </rPh>
    <rPh sb="6" eb="7">
      <t>タ</t>
    </rPh>
    <rPh sb="8" eb="10">
      <t>ジコウ</t>
    </rPh>
    <rPh sb="13" eb="15">
      <t>バアイ</t>
    </rPh>
    <rPh sb="16" eb="18">
      <t>キサイ</t>
    </rPh>
    <phoneticPr fontId="2"/>
  </si>
  <si>
    <t>必須</t>
    <rPh sb="0" eb="2">
      <t>ヒッス</t>
    </rPh>
    <phoneticPr fontId="2"/>
  </si>
  <si>
    <t>種苗の管理温度に関するデータ</t>
    <rPh sb="0" eb="2">
      <t>シュビョウ</t>
    </rPh>
    <rPh sb="3" eb="7">
      <t>カンリオンド</t>
    </rPh>
    <rPh sb="8" eb="9">
      <t>カン</t>
    </rPh>
    <phoneticPr fontId="2"/>
  </si>
  <si>
    <t>事業参加者総括表2</t>
    <rPh sb="0" eb="8">
      <t>ジギョウサンカシャソウカツヒョウ</t>
    </rPh>
    <phoneticPr fontId="2"/>
  </si>
  <si>
    <t>事業費計</t>
    <rPh sb="0" eb="3">
      <t>ジギョウヒ</t>
    </rPh>
    <rPh sb="3" eb="4">
      <t>ケイ</t>
    </rPh>
    <phoneticPr fontId="2"/>
  </si>
  <si>
    <t>機器小計</t>
    <rPh sb="0" eb="2">
      <t>キキ</t>
    </rPh>
    <rPh sb="2" eb="4">
      <t>ショウケイ</t>
    </rPh>
    <phoneticPr fontId="2"/>
  </si>
  <si>
    <t>チェック</t>
    <phoneticPr fontId="2"/>
  </si>
  <si>
    <t>事業費計</t>
    <rPh sb="0" eb="2">
      <t>ジギョウ</t>
    </rPh>
    <rPh sb="2" eb="3">
      <t>ヒ</t>
    </rPh>
    <rPh sb="3" eb="4">
      <t>ケイ</t>
    </rPh>
    <phoneticPr fontId="2"/>
  </si>
  <si>
    <t>事業額計</t>
    <rPh sb="0" eb="3">
      <t>ジギョウガク</t>
    </rPh>
    <rPh sb="3" eb="4">
      <t>ケイ</t>
    </rPh>
    <phoneticPr fontId="2"/>
  </si>
  <si>
    <t>事業参加者概要</t>
  </si>
  <si>
    <t>事業参加者総括表１</t>
    <phoneticPr fontId="2"/>
  </si>
  <si>
    <t>県費計</t>
    <rPh sb="0" eb="2">
      <t>ケンピ</t>
    </rPh>
    <rPh sb="2" eb="3">
      <t>ケイ</t>
    </rPh>
    <phoneticPr fontId="2"/>
  </si>
  <si>
    <t>市町村費計</t>
    <rPh sb="0" eb="4">
      <t>シチョウソンヒ</t>
    </rPh>
    <rPh sb="4" eb="5">
      <t>ケイ</t>
    </rPh>
    <phoneticPr fontId="2"/>
  </si>
  <si>
    <t>その他計</t>
    <rPh sb="2" eb="3">
      <t>タ</t>
    </rPh>
    <rPh sb="3" eb="4">
      <t>ケイ</t>
    </rPh>
    <phoneticPr fontId="2"/>
  </si>
  <si>
    <t>（該当ある場合）出来高設計書</t>
    <rPh sb="1" eb="3">
      <t>ガイトウ</t>
    </rPh>
    <rPh sb="5" eb="7">
      <t>バアイ</t>
    </rPh>
    <rPh sb="8" eb="11">
      <t>デキダカ</t>
    </rPh>
    <rPh sb="11" eb="14">
      <t>セッケイショ</t>
    </rPh>
    <phoneticPr fontId="2"/>
  </si>
  <si>
    <t>導入する機器・資材のカタログ等</t>
    <rPh sb="0" eb="2">
      <t>ドウニュウ</t>
    </rPh>
    <rPh sb="4" eb="6">
      <t>キキ</t>
    </rPh>
    <rPh sb="7" eb="9">
      <t>シザイ</t>
    </rPh>
    <rPh sb="14" eb="15">
      <t>ナド</t>
    </rPh>
    <phoneticPr fontId="2"/>
  </si>
  <si>
    <t>5　4の導入により得られる燃油削減効果（該当するものに☑）</t>
    <phoneticPr fontId="2"/>
  </si>
  <si>
    <t>7　確認事項</t>
    <phoneticPr fontId="2"/>
  </si>
  <si>
    <t>固定２重被覆</t>
    <rPh sb="0" eb="2">
      <t>コテイ</t>
    </rPh>
    <rPh sb="3" eb="6">
      <t>ジュウヒフク</t>
    </rPh>
    <phoneticPr fontId="2"/>
  </si>
  <si>
    <t>空気膜２重被覆</t>
    <rPh sb="0" eb="3">
      <t>クウキマク</t>
    </rPh>
    <rPh sb="4" eb="7">
      <t>ジュウヒフク</t>
    </rPh>
    <phoneticPr fontId="2"/>
  </si>
  <si>
    <t>外張多重被覆</t>
    <rPh sb="0" eb="2">
      <t>ソトバ</t>
    </rPh>
    <rPh sb="2" eb="4">
      <t>タジュウ</t>
    </rPh>
    <rPh sb="4" eb="6">
      <t>ヒフク</t>
    </rPh>
    <phoneticPr fontId="2"/>
  </si>
  <si>
    <t>その他</t>
    <rPh sb="2" eb="3">
      <t>タ</t>
    </rPh>
    <phoneticPr fontId="2"/>
  </si>
  <si>
    <t>ウォーターカーテン</t>
    <phoneticPr fontId="2"/>
  </si>
  <si>
    <t>地中熱ヒートポンプ</t>
    <rPh sb="0" eb="3">
      <t>チチュウネツ</t>
    </rPh>
    <phoneticPr fontId="2"/>
  </si>
  <si>
    <t>「更新」で、かつ</t>
    <rPh sb="1" eb="3">
      <t>コウシン</t>
    </rPh>
    <phoneticPr fontId="2"/>
  </si>
  <si>
    <t>【導入する種苗の温度管理に関する記述（自由記載）】</t>
    <rPh sb="1" eb="3">
      <t>ドウニュウ</t>
    </rPh>
    <rPh sb="5" eb="7">
      <t>シュビョウ</t>
    </rPh>
    <rPh sb="8" eb="12">
      <t>オンドカンリ</t>
    </rPh>
    <rPh sb="13" eb="14">
      <t>カン</t>
    </rPh>
    <rPh sb="16" eb="18">
      <t>キジュツ</t>
    </rPh>
    <rPh sb="19" eb="23">
      <t>ジユウキサイ</t>
    </rPh>
    <phoneticPr fontId="2"/>
  </si>
  <si>
    <t>導入する種苗（品目・品種）をこれまで栽培した実績がない</t>
    <phoneticPr fontId="2"/>
  </si>
  <si>
    <t>種苗栽培実績要件</t>
    <rPh sb="0" eb="2">
      <t>シュビョウ</t>
    </rPh>
    <rPh sb="2" eb="8">
      <t>サイバイジッセキヨウケン</t>
    </rPh>
    <phoneticPr fontId="2"/>
  </si>
  <si>
    <t>8　添付資料（該当するものすべてに☑）（その他資料がある場合には、随意記述してください）</t>
    <rPh sb="33" eb="35">
      <t>ズイイ</t>
    </rPh>
    <rPh sb="35" eb="37">
      <t>キジュツ</t>
    </rPh>
    <phoneticPr fontId="2"/>
  </si>
  <si>
    <t>計画書（要望）</t>
    <rPh sb="0" eb="2">
      <t>ケイカク</t>
    </rPh>
    <rPh sb="2" eb="3">
      <t>ショ</t>
    </rPh>
    <rPh sb="4" eb="6">
      <t>ヨウボウ</t>
    </rPh>
    <phoneticPr fontId="2"/>
  </si>
  <si>
    <t>重油</t>
    <phoneticPr fontId="2"/>
  </si>
  <si>
    <t>共済加入資料（細目書）、設計書、eMAFF農地ナビ情報等</t>
    <rPh sb="2" eb="4">
      <t>カニュウ</t>
    </rPh>
    <rPh sb="4" eb="6">
      <t>シリョウ</t>
    </rPh>
    <rPh sb="7" eb="9">
      <t>サイモク</t>
    </rPh>
    <rPh sb="9" eb="10">
      <t>ショ</t>
    </rPh>
    <rPh sb="12" eb="15">
      <t>セッケイショ</t>
    </rPh>
    <rPh sb="25" eb="27">
      <t>ジョウホウ</t>
    </rPh>
    <rPh sb="27" eb="28">
      <t>ナド</t>
    </rPh>
    <phoneticPr fontId="2"/>
  </si>
  <si>
    <t>種苗費計上がある場合のみ添付</t>
    <rPh sb="0" eb="3">
      <t>シュビョウヒ</t>
    </rPh>
    <rPh sb="3" eb="5">
      <t>ケイジョウ</t>
    </rPh>
    <rPh sb="8" eb="10">
      <t>バアイ</t>
    </rPh>
    <rPh sb="12" eb="14">
      <t>テンプ</t>
    </rPh>
    <phoneticPr fontId="2"/>
  </si>
  <si>
    <t>特にヒートポンプの場合は添付</t>
    <rPh sb="0" eb="1">
      <t>トク</t>
    </rPh>
    <rPh sb="9" eb="11">
      <t>バアイ</t>
    </rPh>
    <rPh sb="12" eb="14">
      <t>テンプ</t>
    </rPh>
    <phoneticPr fontId="2"/>
  </si>
  <si>
    <t>必須（見積合わせ3者以上）</t>
    <rPh sb="3" eb="5">
      <t>ミツモリ</t>
    </rPh>
    <rPh sb="5" eb="6">
      <t>ア</t>
    </rPh>
    <rPh sb="9" eb="10">
      <t>シャ</t>
    </rPh>
    <rPh sb="10" eb="12">
      <t>イジョウ</t>
    </rPh>
    <phoneticPr fontId="2"/>
  </si>
  <si>
    <t>（種苗費がある場合は、必ず記載のこと）</t>
    <rPh sb="1" eb="4">
      <t>シュビョウヒ</t>
    </rPh>
    <rPh sb="7" eb="9">
      <t>バアイ</t>
    </rPh>
    <rPh sb="11" eb="12">
      <t>カナラ</t>
    </rPh>
    <rPh sb="13" eb="15">
      <t>キサイ</t>
    </rPh>
    <phoneticPr fontId="2"/>
  </si>
  <si>
    <t>（計画時に提出済みであれば実績報告時は省略可）</t>
    <rPh sb="1" eb="4">
      <t>ケイカクジ</t>
    </rPh>
    <rPh sb="5" eb="8">
      <t>テイシュツズ</t>
    </rPh>
    <rPh sb="13" eb="18">
      <t>ジッセキホウコクジ</t>
    </rPh>
    <rPh sb="19" eb="21">
      <t>ショウリャク</t>
    </rPh>
    <rPh sb="21" eb="22">
      <t>カ</t>
    </rPh>
    <phoneticPr fontId="2"/>
  </si>
  <si>
    <t>見積合わせの徴取は、必ず本人が行うこと</t>
    <rPh sb="0" eb="3">
      <t>ミツモリア</t>
    </rPh>
    <rPh sb="6" eb="8">
      <t>チョウシュ</t>
    </rPh>
    <rPh sb="10" eb="11">
      <t>カナラ</t>
    </rPh>
    <rPh sb="12" eb="14">
      <t>ホンニン</t>
    </rPh>
    <rPh sb="15" eb="16">
      <t>オコナ</t>
    </rPh>
    <phoneticPr fontId="2"/>
  </si>
  <si>
    <t>納品・支払の確認のための資料として添付</t>
    <rPh sb="0" eb="2">
      <t>ノウヒン</t>
    </rPh>
    <rPh sb="3" eb="5">
      <t>シハラ</t>
    </rPh>
    <rPh sb="6" eb="8">
      <t>カクニン</t>
    </rPh>
    <rPh sb="12" eb="14">
      <t>シリョウ</t>
    </rPh>
    <rPh sb="17" eb="19">
      <t>テンプ</t>
    </rPh>
    <phoneticPr fontId="2"/>
  </si>
  <si>
    <t>温度センサー</t>
    <rPh sb="0" eb="2">
      <t>オンド</t>
    </rPh>
    <phoneticPr fontId="2"/>
  </si>
  <si>
    <t>ﾊｲﾌﾞﾘｯﾄﾞ制御装置</t>
    <rPh sb="8" eb="12">
      <t>セイギョソウチ</t>
    </rPh>
    <phoneticPr fontId="2"/>
  </si>
  <si>
    <t>※導入する品目・品種の特性によってなぜ温度管理が下げることが可能な理由を記述してください。</t>
    <rPh sb="11" eb="13">
      <t>トクセイ</t>
    </rPh>
    <rPh sb="21" eb="23">
      <t>カンリ</t>
    </rPh>
    <rPh sb="33" eb="35">
      <t>リユウ</t>
    </rPh>
    <rPh sb="36" eb="38">
      <t>キジュツ</t>
    </rPh>
    <phoneticPr fontId="2"/>
  </si>
  <si>
    <t>状況報告</t>
    <rPh sb="0" eb="4">
      <t>ジョウキョウホウコク</t>
    </rPh>
    <phoneticPr fontId="2"/>
  </si>
  <si>
    <t>種苗</t>
    <rPh sb="0" eb="2">
      <t>シュビョウ</t>
    </rPh>
    <phoneticPr fontId="2"/>
  </si>
  <si>
    <r>
      <t>現在使用・年数記述が</t>
    </r>
    <r>
      <rPr>
        <sz val="11"/>
        <color rgb="FFFF0000"/>
        <rFont val="ＭＳ Ｐゴシック"/>
        <family val="3"/>
        <charset val="128"/>
      </rPr>
      <t>両方ない</t>
    </r>
    <rPh sb="0" eb="4">
      <t>ゲンザイシヨウ</t>
    </rPh>
    <rPh sb="5" eb="7">
      <t>ネンスウ</t>
    </rPh>
    <rPh sb="7" eb="9">
      <t>キジュツ</t>
    </rPh>
    <rPh sb="10" eb="12">
      <t>リョウホウ</t>
    </rPh>
    <phoneticPr fontId="2"/>
  </si>
  <si>
    <t>排熱回収装置</t>
    <rPh sb="0" eb="2">
      <t>ハイネツ</t>
    </rPh>
    <rPh sb="2" eb="4">
      <t>カイシュウ</t>
    </rPh>
    <rPh sb="4" eb="6">
      <t>ソウチ</t>
    </rPh>
    <phoneticPr fontId="2"/>
  </si>
  <si>
    <t>ｳｫｰﾀｰｶｰﾃﾝ</t>
  </si>
  <si>
    <t>地中熱ﾋｰﾄﾎﾟﾝﾌﾟ</t>
    <rPh sb="0" eb="3">
      <t>チチュウネツ</t>
    </rPh>
    <phoneticPr fontId="2"/>
  </si>
  <si>
    <t>温度ｾﾝｻｰ</t>
    <rPh sb="0" eb="2">
      <t>オンド</t>
    </rPh>
    <phoneticPr fontId="2"/>
  </si>
  <si>
    <t>木質ﾊﾞｲｵﾏｽ暖房</t>
    <phoneticPr fontId="2"/>
  </si>
  <si>
    <t>機器小計</t>
    <rPh sb="0" eb="4">
      <t>キキショウケイ</t>
    </rPh>
    <phoneticPr fontId="2"/>
  </si>
  <si>
    <t>被覆小計</t>
    <rPh sb="0" eb="4">
      <t>ヒフクショウケイ</t>
    </rPh>
    <phoneticPr fontId="2"/>
  </si>
  <si>
    <t>種子小計</t>
    <rPh sb="0" eb="4">
      <t>シュシショウケイ</t>
    </rPh>
    <phoneticPr fontId="2"/>
  </si>
  <si>
    <t>事業費計</t>
    <rPh sb="0" eb="2">
      <t>ジギョウ</t>
    </rPh>
    <rPh sb="2" eb="3">
      <t>ヒ</t>
    </rPh>
    <rPh sb="3" eb="4">
      <t>ケイ</t>
    </rPh>
    <phoneticPr fontId="2"/>
  </si>
  <si>
    <t>うち県費</t>
    <rPh sb="2" eb="4">
      <t>ケンピ</t>
    </rPh>
    <phoneticPr fontId="2"/>
  </si>
  <si>
    <t>県費計</t>
    <rPh sb="0" eb="3">
      <t>ケンピケイ</t>
    </rPh>
    <phoneticPr fontId="2"/>
  </si>
  <si>
    <t>削減率</t>
    <rPh sb="0" eb="3">
      <t>サクゲンリツ</t>
    </rPh>
    <phoneticPr fontId="2"/>
  </si>
  <si>
    <t>事業費計(税抜額)(円)</t>
    <rPh sb="0" eb="3">
      <t>ジギョウヒ</t>
    </rPh>
    <rPh sb="3" eb="4">
      <t>ケイ</t>
    </rPh>
    <rPh sb="5" eb="7">
      <t>ゼイヌ</t>
    </rPh>
    <rPh sb="7" eb="8">
      <t>ガク</t>
    </rPh>
    <phoneticPr fontId="2"/>
  </si>
  <si>
    <t>県費(円)</t>
    <rPh sb="0" eb="2">
      <t>ケンピ</t>
    </rPh>
    <phoneticPr fontId="2"/>
  </si>
  <si>
    <t>市町村費(円)</t>
    <rPh sb="0" eb="4">
      <t>シチョウソンヒ</t>
    </rPh>
    <phoneticPr fontId="2"/>
  </si>
  <si>
    <t>その他(円)</t>
    <rPh sb="2" eb="3">
      <t>タ</t>
    </rPh>
    <phoneticPr fontId="2"/>
  </si>
  <si>
    <t>←総合チェック</t>
    <rPh sb="1" eb="3">
      <t>ソウゴウ</t>
    </rPh>
    <phoneticPr fontId="2"/>
  </si>
  <si>
    <t>最主要品目</t>
    <rPh sb="0" eb="1">
      <t>サイ</t>
    </rPh>
    <phoneticPr fontId="2"/>
  </si>
  <si>
    <t>削減目標（5%以上）</t>
    <rPh sb="0" eb="2">
      <t>サクゲン</t>
    </rPh>
    <rPh sb="2" eb="4">
      <t>モクヒョウ</t>
    </rPh>
    <rPh sb="7" eb="9">
      <t>イジョウ</t>
    </rPh>
    <phoneticPr fontId="2"/>
  </si>
  <si>
    <t>総合チェック</t>
    <rPh sb="0" eb="2">
      <t>ソウゴウ</t>
    </rPh>
    <phoneticPr fontId="2"/>
  </si>
  <si>
    <t>最低限、加温機器1がある</t>
    <rPh sb="0" eb="3">
      <t>サイテイゲン</t>
    </rPh>
    <rPh sb="4" eb="8">
      <t>カオンキキ</t>
    </rPh>
    <phoneticPr fontId="2"/>
  </si>
  <si>
    <t>導入機器等の品名等有無</t>
    <rPh sb="0" eb="2">
      <t>ドウニュウ</t>
    </rPh>
    <rPh sb="2" eb="5">
      <t>キキナド</t>
    </rPh>
    <rPh sb="6" eb="9">
      <t>ヒンメイナド</t>
    </rPh>
    <rPh sb="9" eb="11">
      <t>ウム</t>
    </rPh>
    <phoneticPr fontId="2"/>
  </si>
  <si>
    <r>
      <t>機能か年数</t>
    </r>
    <r>
      <rPr>
        <sz val="11"/>
        <color rgb="FFFF0000"/>
        <rFont val="ＭＳ Ｐゴシック"/>
        <family val="3"/>
        <charset val="128"/>
      </rPr>
      <t>どちらかに☑</t>
    </r>
    <rPh sb="0" eb="2">
      <t>キノウ</t>
    </rPh>
    <rPh sb="3" eb="5">
      <t>ネンスウ</t>
    </rPh>
    <phoneticPr fontId="2"/>
  </si>
  <si>
    <t>申請内容に虚偽があった場合や、県から求められた書類等の提出に故意に応じない場合等には、県は交付決定を取り消し、又は補助金返還を命令すること。</t>
    <rPh sb="2" eb="4">
      <t>ナイヨウ</t>
    </rPh>
    <rPh sb="15" eb="16">
      <t>ケン</t>
    </rPh>
    <rPh sb="24" eb="25">
      <t>ルイ</t>
    </rPh>
    <rPh sb="43" eb="44">
      <t>ケン</t>
    </rPh>
    <rPh sb="55" eb="56">
      <t>マタ</t>
    </rPh>
    <rPh sb="57" eb="60">
      <t>ホジョキン</t>
    </rPh>
    <rPh sb="60" eb="62">
      <t>ヘンカン</t>
    </rPh>
    <rPh sb="63" eb="65">
      <t>メイレイ</t>
    </rPh>
    <phoneticPr fontId="2"/>
  </si>
  <si>
    <t>R4現状値L</t>
    <rPh sb="2" eb="5">
      <t>ゲンジョウチ</t>
    </rPh>
    <phoneticPr fontId="2"/>
  </si>
  <si>
    <t>R7目標値Ｌ</t>
    <rPh sb="2" eb="5">
      <t>モクヒョウチ</t>
    </rPh>
    <phoneticPr fontId="2"/>
  </si>
  <si>
    <t>削減目標（10％以上）</t>
    <rPh sb="0" eb="2">
      <t>サクゲン</t>
    </rPh>
    <rPh sb="2" eb="4">
      <t>モクヒョウ</t>
    </rPh>
    <rPh sb="8" eb="10">
      <t>イジョウ</t>
    </rPh>
    <phoneticPr fontId="2"/>
  </si>
  <si>
    <t>実績（Ｒ○）</t>
    <rPh sb="0" eb="2">
      <t>ジッセキ</t>
    </rPh>
    <phoneticPr fontId="2"/>
  </si>
  <si>
    <t>削減量</t>
    <rPh sb="0" eb="2">
      <t>サクゲン</t>
    </rPh>
    <rPh sb="2" eb="3">
      <t>リョウ</t>
    </rPh>
    <phoneticPr fontId="2"/>
  </si>
  <si>
    <t>削減率</t>
    <rPh sb="0" eb="2">
      <t>サクゲン</t>
    </rPh>
    <rPh sb="2" eb="3">
      <t>リツ</t>
    </rPh>
    <phoneticPr fontId="2"/>
  </si>
  <si>
    <t>【状況報告】</t>
    <phoneticPr fontId="2"/>
  </si>
  <si>
    <t>削減率（％）</t>
    <phoneticPr fontId="2"/>
  </si>
  <si>
    <t>【目標】
5%以上削減
（又は10％以上削減）</t>
    <rPh sb="1" eb="3">
      <t>モクヒョウ</t>
    </rPh>
    <rPh sb="13" eb="14">
      <t>マタ</t>
    </rPh>
    <rPh sb="18" eb="20">
      <t>イジョウ</t>
    </rPh>
    <rPh sb="20" eb="22">
      <t>サクゲン</t>
    </rPh>
    <phoneticPr fontId="2"/>
  </si>
  <si>
    <t>実績値（R○）</t>
    <phoneticPr fontId="2"/>
  </si>
  <si>
    <t>削減量Ｌ</t>
    <rPh sb="0" eb="2">
      <t>サクゲン</t>
    </rPh>
    <rPh sb="2" eb="3">
      <t>リョウ</t>
    </rPh>
    <phoneticPr fontId="2"/>
  </si>
  <si>
    <t>○</t>
    <phoneticPr fontId="2"/>
  </si>
  <si>
    <t>令和5年度補正</t>
    <rPh sb="0" eb="2">
      <t>レイワ</t>
    </rPh>
    <rPh sb="3" eb="4">
      <t>ネン</t>
    </rPh>
    <rPh sb="4" eb="5">
      <t>ド</t>
    </rPh>
    <rPh sb="5" eb="7">
      <t>ホセイ</t>
    </rPh>
    <phoneticPr fontId="2"/>
  </si>
  <si>
    <t>令和4年度補正</t>
    <rPh sb="0" eb="2">
      <t>レイワ</t>
    </rPh>
    <rPh sb="3" eb="4">
      <t>ネン</t>
    </rPh>
    <rPh sb="4" eb="5">
      <t>ド</t>
    </rPh>
    <rPh sb="5" eb="7">
      <t>ホセイ</t>
    </rPh>
    <phoneticPr fontId="2"/>
  </si>
  <si>
    <t>LPガス</t>
    <phoneticPr fontId="2"/>
  </si>
  <si>
    <t>LNG</t>
    <phoneticPr fontId="2"/>
  </si>
  <si>
    <t>連続実施の有無</t>
    <rPh sb="0" eb="2">
      <t>レンゾク</t>
    </rPh>
    <rPh sb="2" eb="4">
      <t>ジッシ</t>
    </rPh>
    <rPh sb="5" eb="7">
      <t>ウム</t>
    </rPh>
    <phoneticPr fontId="2"/>
  </si>
  <si>
    <t>現状値合計L</t>
    <rPh sb="0" eb="2">
      <t>ゲンジョウ</t>
    </rPh>
    <rPh sb="2" eb="3">
      <t>チ</t>
    </rPh>
    <rPh sb="3" eb="5">
      <t>ゴウケイ</t>
    </rPh>
    <phoneticPr fontId="2"/>
  </si>
  <si>
    <t>主な品目</t>
    <rPh sb="0" eb="1">
      <t>オモ</t>
    </rPh>
    <rPh sb="2" eb="4">
      <t>ヒンモク</t>
    </rPh>
    <phoneticPr fontId="2"/>
  </si>
  <si>
    <t>野菜</t>
    <rPh sb="0" eb="2">
      <t>ヤサイ</t>
    </rPh>
    <phoneticPr fontId="2"/>
  </si>
  <si>
    <t>果樹</t>
    <rPh sb="0" eb="2">
      <t>カジュ</t>
    </rPh>
    <phoneticPr fontId="2"/>
  </si>
  <si>
    <t>花き</t>
    <rPh sb="0" eb="1">
      <t>カ</t>
    </rPh>
    <phoneticPr fontId="2"/>
  </si>
  <si>
    <t>きのこ類</t>
    <rPh sb="3" eb="4">
      <t>ルイ</t>
    </rPh>
    <phoneticPr fontId="2"/>
  </si>
  <si>
    <t>数量</t>
    <phoneticPr fontId="2"/>
  </si>
  <si>
    <t>事業費(税抜額)(円)</t>
    <phoneticPr fontId="2"/>
  </si>
  <si>
    <t>新規・更新</t>
    <phoneticPr fontId="2"/>
  </si>
  <si>
    <t>現在の機器・資材等</t>
    <phoneticPr fontId="2"/>
  </si>
  <si>
    <t>使用年数/耐用年数</t>
    <phoneticPr fontId="2"/>
  </si>
  <si>
    <t>機能向上</t>
    <phoneticPr fontId="2"/>
  </si>
  <si>
    <t>耐用年数</t>
    <phoneticPr fontId="2"/>
  </si>
  <si>
    <t>※これまでに栽培実績のある品目・品種は補助対象外です。</t>
    <phoneticPr fontId="2"/>
  </si>
  <si>
    <t>1 　事業参加者</t>
    <rPh sb="3" eb="8">
      <t>ジギョウサンカシャ</t>
    </rPh>
    <phoneticPr fontId="2"/>
  </si>
  <si>
    <t>4　 導入する省エネ機器等</t>
    <rPh sb="3" eb="5">
      <t>ドウニュウ</t>
    </rPh>
    <rPh sb="7" eb="8">
      <t>ショウ</t>
    </rPh>
    <rPh sb="10" eb="13">
      <t>キキナド</t>
    </rPh>
    <phoneticPr fontId="2"/>
  </si>
  <si>
    <t>-</t>
    <phoneticPr fontId="2"/>
  </si>
  <si>
    <t>分類</t>
    <rPh sb="0" eb="2">
      <t>ブンルイ</t>
    </rPh>
    <phoneticPr fontId="2"/>
  </si>
  <si>
    <t>2 　燃料削減目標（各年度の使用量は、当該年の10月～翌6月）</t>
    <rPh sb="3" eb="5">
      <t>ネンリョウ</t>
    </rPh>
    <rPh sb="5" eb="7">
      <t>サクゲン</t>
    </rPh>
    <rPh sb="7" eb="9">
      <t>モクヒョウ</t>
    </rPh>
    <rPh sb="12" eb="13">
      <t>ド</t>
    </rPh>
    <phoneticPr fontId="2"/>
  </si>
  <si>
    <t>6　国の施設園芸等燃料高騰対策（施設園芸セーフティネット構築事業）への加入意向（該当するいずれか一つに☑）</t>
    <rPh sb="9" eb="11">
      <t>ネンリョウ</t>
    </rPh>
    <rPh sb="48" eb="49">
      <t>ヒト</t>
    </rPh>
    <phoneticPr fontId="2"/>
  </si>
  <si>
    <t>燃料使用量（L、kg、㎡）</t>
    <rPh sb="0" eb="2">
      <t>ネンリョウ</t>
    </rPh>
    <phoneticPr fontId="2"/>
  </si>
  <si>
    <r>
      <t>3　 加温施設の概況（現状）・・・冬季加温を行うすべての施設の現状を記載してください（燃料</t>
    </r>
    <r>
      <rPr>
        <b/>
        <sz val="11"/>
        <color theme="1"/>
        <rFont val="ＭＳ Ｐゴシック"/>
        <family val="3"/>
        <charset val="128"/>
      </rPr>
      <t>を使用しない施設は記入しない）</t>
    </r>
    <r>
      <rPr>
        <sz val="11"/>
        <color theme="1"/>
        <rFont val="ＭＳ Ｐゴシック"/>
        <family val="3"/>
        <charset val="128"/>
      </rPr>
      <t>。</t>
    </r>
    <rPh sb="11" eb="13">
      <t>ゲンジョウ</t>
    </rPh>
    <rPh sb="43" eb="45">
      <t>ネンリョウ</t>
    </rPh>
    <rPh sb="46" eb="48">
      <t>シヨウ</t>
    </rPh>
    <rPh sb="54" eb="56">
      <t>キニュウ</t>
    </rPh>
    <phoneticPr fontId="2"/>
  </si>
  <si>
    <t>加入申込済・加入見込（事業実施年度中）</t>
    <rPh sb="6" eb="10">
      <t>カニュウミコ</t>
    </rPh>
    <rPh sb="11" eb="13">
      <t>ジギョウ</t>
    </rPh>
    <rPh sb="13" eb="15">
      <t>ジッシ</t>
    </rPh>
    <rPh sb="15" eb="16">
      <t>ネン</t>
    </rPh>
    <phoneticPr fontId="2"/>
  </si>
  <si>
    <t>加入を検討中（事業実施翌年以降）</t>
    <rPh sb="7" eb="9">
      <t>ジギョウ</t>
    </rPh>
    <rPh sb="9" eb="11">
      <t>ジッシ</t>
    </rPh>
    <rPh sb="11" eb="13">
      <t>ヨクネン</t>
    </rPh>
    <rPh sb="13" eb="15">
      <t>イコウ</t>
    </rPh>
    <phoneticPr fontId="2"/>
  </si>
  <si>
    <t>【参考】施設園芸等燃料高騰対策の加入要件・施設園芸農家が３戸以上、または５名以上の農業従事者がいる団体が、３年間で燃料使用量を15％以上削減する計画（省エネルギー等推進計画）等を作成し、省エネや生産性向上に取組むこと。</t>
    <rPh sb="9" eb="11">
      <t>ネンリョウ</t>
    </rPh>
    <rPh sb="57" eb="59">
      <t>ネンリョウ</t>
    </rPh>
    <phoneticPr fontId="2"/>
  </si>
  <si>
    <t>　　※燃料削減効果については、農林水産省「施設園芸省エネルギー生産管理マニュアル (改定2版)」に準じて上記の削減効果を目安とします。</t>
    <rPh sb="3" eb="5">
      <t>ネンリョウ</t>
    </rPh>
    <rPh sb="15" eb="20">
      <t>ノウリンスイサンショウ</t>
    </rPh>
    <rPh sb="60" eb="62">
      <t>メヤス</t>
    </rPh>
    <phoneticPr fontId="2"/>
  </si>
  <si>
    <t>燃料削減目標</t>
    <rPh sb="0" eb="2">
      <t>ネンリョウ</t>
    </rPh>
    <rPh sb="2" eb="4">
      <t>サクゲン</t>
    </rPh>
    <rPh sb="4" eb="6">
      <t>モクヒョウ</t>
    </rPh>
    <phoneticPr fontId="2"/>
  </si>
  <si>
    <t>現状（Ｒ4）</t>
    <phoneticPr fontId="2"/>
  </si>
  <si>
    <t>目標（Ｒ7）</t>
    <phoneticPr fontId="2"/>
  </si>
  <si>
    <t>省エネ型施設園芸産地育成緊急対策事業実施計画書（実績報告書・状況報告書）</t>
    <rPh sb="24" eb="26">
      <t>ジッセキ</t>
    </rPh>
    <rPh sb="26" eb="29">
      <t>ホウコクショ</t>
    </rPh>
    <rPh sb="30" eb="35">
      <t>ジョウキョウホウコクショ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</si>
</sst>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6" x14ac:knownFonts="1">
    <font>
      <sz val="11"/>
      <color theme="1"/>
      <name val="ＭＳ Ｐゴシック"/>
      <family val="2"/>
      <charset val="128"/>
    </font>
    <font>
      <sz val="11"/>
      <color theme="1"/>
      <name val="ＭＳ Ｐゴシック"/>
      <family val="2"/>
      <charset val="128"/>
    </font>
    <font>
      <sz val="6"/>
      <name val="ＭＳ Ｐゴシック"/>
      <family val="2"/>
      <charset val="128"/>
    </font>
    <font>
      <b/>
      <sz val="11"/>
      <color theme="1"/>
      <name val="ＭＳ Ｐゴシック"/>
      <family val="3"/>
      <charset val="128"/>
    </font>
    <font>
      <sz val="14"/>
      <color theme="1"/>
      <name val="ＭＳ Ｐゴシック"/>
      <family val="3"/>
      <charset val="128"/>
    </font>
    <font>
      <sz val="10"/>
      <color theme="1"/>
      <name val="ＭＳ Ｐゴシック"/>
      <family val="3"/>
      <charset val="128"/>
    </font>
    <font>
      <sz val="14"/>
      <name val="ＭＳ Ｐゴシック"/>
      <family val="3"/>
      <charset val="128"/>
    </font>
    <font>
      <sz val="11"/>
      <name val="ＭＳ Ｐゴシック"/>
      <family val="3"/>
      <charset val="128"/>
    </font>
    <font>
      <sz val="11"/>
      <color theme="1"/>
      <name val="ＭＳ Ｐゴシック"/>
      <family val="3"/>
      <charset val="128"/>
    </font>
    <font>
      <sz val="11"/>
      <color rgb="FFFF0000"/>
      <name val="ＭＳ Ｐゴシック"/>
      <family val="3"/>
      <charset val="128"/>
    </font>
    <font>
      <b/>
      <sz val="11"/>
      <name val="ＭＳ Ｐゴシック"/>
      <family val="3"/>
      <charset val="128"/>
    </font>
    <font>
      <sz val="11"/>
      <name val="ＭＳ Ｐゴシック"/>
      <family val="2"/>
      <charset val="128"/>
    </font>
    <font>
      <sz val="8"/>
      <color theme="1"/>
      <name val="ＭＳ Ｐゴシック"/>
      <family val="3"/>
      <charset val="128"/>
    </font>
    <font>
      <sz val="6"/>
      <color theme="1"/>
      <name val="ＭＳ Ｐゴシック"/>
      <family val="3"/>
      <charset val="128"/>
    </font>
    <font>
      <sz val="12"/>
      <color theme="1"/>
      <name val="ＭＳ Ｐゴシック"/>
      <family val="3"/>
      <charset val="128"/>
    </font>
    <font>
      <sz val="14"/>
      <color rgb="FFFF0000"/>
      <name val="ＭＳ Ｐゴシック"/>
      <family val="3"/>
      <charset val="128"/>
    </font>
  </fonts>
  <fills count="11">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33CC"/>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top style="thin">
        <color auto="1"/>
      </top>
      <bottom style="thin">
        <color auto="1"/>
      </bottom>
      <diagonal/>
    </border>
    <border>
      <left/>
      <right style="thin">
        <color auto="1"/>
      </right>
      <top/>
      <bottom/>
      <diagonal/>
    </border>
    <border>
      <left style="thin">
        <color auto="1"/>
      </left>
      <right/>
      <top style="medium">
        <color auto="1"/>
      </top>
      <bottom style="thin">
        <color auto="1"/>
      </bottom>
      <diagonal/>
    </border>
    <border>
      <left/>
      <right/>
      <top style="medium">
        <color auto="1"/>
      </top>
      <bottom style="thin">
        <color auto="1"/>
      </bottom>
      <diagonal/>
    </border>
    <border>
      <left style="double">
        <color auto="1"/>
      </left>
      <right/>
      <top style="medium">
        <color auto="1"/>
      </top>
      <bottom style="thin">
        <color auto="1"/>
      </bottom>
      <diagonal/>
    </border>
    <border>
      <left/>
      <right style="thin">
        <color auto="1"/>
      </right>
      <top style="medium">
        <color auto="1"/>
      </top>
      <bottom style="thin">
        <color auto="1"/>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thin">
        <color auto="1"/>
      </left>
      <right style="double">
        <color auto="1"/>
      </right>
      <top style="thin">
        <color auto="1"/>
      </top>
      <bottom style="thin">
        <color auto="1"/>
      </bottom>
      <diagonal/>
    </border>
    <border>
      <left style="double">
        <color auto="1"/>
      </left>
      <right style="thin">
        <color auto="1"/>
      </right>
      <top/>
      <bottom style="thin">
        <color auto="1"/>
      </bottom>
      <diagonal/>
    </border>
    <border>
      <left style="thin">
        <color auto="1"/>
      </left>
      <right style="double">
        <color auto="1"/>
      </right>
      <top/>
      <bottom style="thin">
        <color auto="1"/>
      </bottom>
      <diagonal/>
    </border>
    <border>
      <left/>
      <right style="thin">
        <color auto="1"/>
      </right>
      <top/>
      <bottom style="thin">
        <color auto="1"/>
      </bottom>
      <diagonal/>
    </border>
    <border>
      <left style="thin">
        <color auto="1"/>
      </left>
      <right/>
      <top/>
      <bottom/>
      <diagonal/>
    </border>
    <border diagonalDown="1">
      <left style="thin">
        <color auto="1"/>
      </left>
      <right style="thin">
        <color auto="1"/>
      </right>
      <top style="thin">
        <color auto="1"/>
      </top>
      <bottom style="thin">
        <color auto="1"/>
      </bottom>
      <diagonal style="thin">
        <color auto="1"/>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double">
        <color auto="1"/>
      </right>
      <top style="double">
        <color auto="1"/>
      </top>
      <bottom style="double">
        <color auto="1"/>
      </bottom>
      <diagonal/>
    </border>
    <border>
      <left style="double">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diagonalDown="1">
      <left style="thin">
        <color auto="1"/>
      </left>
      <right style="thin">
        <color auto="1"/>
      </right>
      <top style="double">
        <color auto="1"/>
      </top>
      <bottom style="double">
        <color auto="1"/>
      </bottom>
      <diagonal style="thin">
        <color auto="1"/>
      </diagonal>
    </border>
    <border>
      <left style="double">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style="thin">
        <color auto="1"/>
      </right>
      <top style="double">
        <color auto="1"/>
      </top>
      <bottom style="double">
        <color auto="1"/>
      </bottom>
      <diagonal/>
    </border>
    <border diagonalDown="1">
      <left style="thin">
        <color auto="1"/>
      </left>
      <right style="double">
        <color auto="1"/>
      </right>
      <top style="double">
        <color auto="1"/>
      </top>
      <bottom style="double">
        <color auto="1"/>
      </bottom>
      <diagonal style="thin">
        <color auto="1"/>
      </diagonal>
    </border>
    <border>
      <left/>
      <right/>
      <top style="double">
        <color auto="1"/>
      </top>
      <bottom style="double">
        <color auto="1"/>
      </bottom>
      <diagonal/>
    </border>
    <border>
      <left style="thin">
        <color auto="1"/>
      </left>
      <right style="thin">
        <color auto="1"/>
      </right>
      <top style="medium">
        <color auto="1"/>
      </top>
      <bottom style="thin">
        <color auto="1"/>
      </bottom>
      <diagonal/>
    </border>
    <border>
      <left style="double">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style="thin">
        <color auto="1"/>
      </right>
      <top style="double">
        <color auto="1"/>
      </top>
      <bottom style="thin">
        <color auto="1"/>
      </bottom>
      <diagonal/>
    </border>
    <border>
      <left style="double">
        <color auto="1"/>
      </left>
      <right style="double">
        <color auto="1"/>
      </right>
      <top/>
      <bottom style="thin">
        <color auto="1"/>
      </bottom>
      <diagonal/>
    </border>
    <border diagonalDown="1">
      <left style="double">
        <color auto="1"/>
      </left>
      <right style="double">
        <color auto="1"/>
      </right>
      <top style="double">
        <color auto="1"/>
      </top>
      <bottom style="double">
        <color auto="1"/>
      </bottom>
      <diagonal style="thin">
        <color auto="1"/>
      </diagonal>
    </border>
    <border>
      <left style="double">
        <color auto="1"/>
      </left>
      <right style="double">
        <color auto="1"/>
      </right>
      <top style="medium">
        <color auto="1"/>
      </top>
      <bottom/>
      <diagonal/>
    </border>
    <border>
      <left style="double">
        <color auto="1"/>
      </left>
      <right style="double">
        <color auto="1"/>
      </right>
      <top/>
      <bottom style="double">
        <color auto="1"/>
      </bottom>
      <diagonal/>
    </border>
    <border>
      <left/>
      <right/>
      <top/>
      <bottom style="medium">
        <color indexed="64"/>
      </bottom>
      <diagonal/>
    </border>
    <border>
      <left/>
      <right style="thin">
        <color auto="1"/>
      </right>
      <top style="medium">
        <color auto="1"/>
      </top>
      <bottom/>
      <diagonal/>
    </border>
    <border>
      <left style="thin">
        <color auto="1"/>
      </left>
      <right style="thin">
        <color auto="1"/>
      </right>
      <top style="thin">
        <color auto="1"/>
      </top>
      <bottom style="double">
        <color indexed="64"/>
      </bottom>
      <diagonal/>
    </border>
    <border>
      <left style="double">
        <color auto="1"/>
      </left>
      <right/>
      <top/>
      <bottom style="thin">
        <color auto="1"/>
      </bottom>
      <diagonal/>
    </border>
    <border diagonalDown="1">
      <left style="thin">
        <color auto="1"/>
      </left>
      <right style="thin">
        <color auto="1"/>
      </right>
      <top style="double">
        <color auto="1"/>
      </top>
      <bottom style="thin">
        <color auto="1"/>
      </bottom>
      <diagonal style="thin">
        <color auto="1"/>
      </diagonal>
    </border>
    <border>
      <left style="thin">
        <color theme="1"/>
      </left>
      <right/>
      <top/>
      <bottom/>
      <diagonal/>
    </border>
    <border>
      <left style="thin">
        <color theme="1"/>
      </left>
      <right style="thin">
        <color theme="1"/>
      </right>
      <top style="thin">
        <color theme="1"/>
      </top>
      <bottom style="thin">
        <color theme="1"/>
      </bottom>
      <diagonal/>
    </border>
    <border diagonalDown="1">
      <left style="thin">
        <color theme="1"/>
      </left>
      <right style="thin">
        <color theme="1"/>
      </right>
      <top style="thin">
        <color theme="1"/>
      </top>
      <bottom style="thin">
        <color theme="1"/>
      </bottom>
      <diagonal style="thin">
        <color auto="1"/>
      </diagonal>
    </border>
  </borders>
  <cellStyleXfs count="2">
    <xf numFmtId="0" fontId="0" fillId="0" borderId="0">
      <alignment vertical="center"/>
    </xf>
    <xf numFmtId="38" fontId="1" fillId="0" borderId="0" applyFont="0" applyFill="0" applyBorder="0" applyAlignment="0" applyProtection="0">
      <alignment vertical="center"/>
    </xf>
  </cellStyleXfs>
  <cellXfs count="312">
    <xf numFmtId="0" fontId="0" fillId="0" borderId="0" xfId="0">
      <alignment vertical="center"/>
    </xf>
    <xf numFmtId="38" fontId="0" fillId="0" borderId="0" xfId="1" applyFont="1">
      <alignment vertical="center"/>
    </xf>
    <xf numFmtId="38" fontId="0" fillId="0" borderId="1" xfId="1" applyFont="1" applyBorder="1">
      <alignment vertical="center"/>
    </xf>
    <xf numFmtId="38" fontId="0" fillId="0" borderId="4" xfId="1" applyFont="1" applyBorder="1">
      <alignment vertical="center"/>
    </xf>
    <xf numFmtId="0" fontId="0" fillId="0" borderId="0" xfId="0" applyAlignment="1">
      <alignment vertical="center" shrinkToFit="1"/>
    </xf>
    <xf numFmtId="38" fontId="7" fillId="0" borderId="0" xfId="1" applyFont="1">
      <alignment vertical="center"/>
    </xf>
    <xf numFmtId="0" fontId="0" fillId="0" borderId="0" xfId="0" applyAlignment="1">
      <alignment horizontal="center" vertical="center" shrinkToFit="1"/>
    </xf>
    <xf numFmtId="38" fontId="0" fillId="0" borderId="25" xfId="1" applyFont="1" applyBorder="1">
      <alignment vertical="center"/>
    </xf>
    <xf numFmtId="38" fontId="3" fillId="0" borderId="0" xfId="1" applyFont="1" applyAlignment="1">
      <alignment vertical="center" shrinkToFit="1"/>
    </xf>
    <xf numFmtId="0" fontId="0" fillId="0" borderId="5" xfId="0" applyBorder="1" applyAlignment="1">
      <alignment horizontal="center" vertical="center" shrinkToFit="1"/>
    </xf>
    <xf numFmtId="38" fontId="3" fillId="0" borderId="36" xfId="1" applyFont="1" applyBorder="1" applyAlignment="1">
      <alignment vertical="center" shrinkToFit="1"/>
    </xf>
    <xf numFmtId="0" fontId="8" fillId="0" borderId="0" xfId="0" applyFont="1">
      <alignment vertical="center"/>
    </xf>
    <xf numFmtId="38" fontId="0" fillId="2" borderId="1" xfId="1" applyFont="1" applyFill="1" applyBorder="1" applyProtection="1">
      <alignment vertical="center"/>
      <protection locked="0"/>
    </xf>
    <xf numFmtId="0" fontId="0" fillId="2" borderId="1" xfId="0" applyFill="1" applyBorder="1" applyProtection="1">
      <alignment vertical="center"/>
      <protection locked="0"/>
    </xf>
    <xf numFmtId="0" fontId="0" fillId="3" borderId="1" xfId="0" applyFill="1" applyBorder="1" applyAlignment="1" applyProtection="1">
      <alignment vertical="center" shrinkToFit="1"/>
      <protection locked="0"/>
    </xf>
    <xf numFmtId="0" fontId="0" fillId="3" borderId="2" xfId="0" applyFill="1" applyBorder="1" applyAlignment="1" applyProtection="1">
      <alignment vertical="center" shrinkToFit="1"/>
      <protection locked="0"/>
    </xf>
    <xf numFmtId="38" fontId="0" fillId="2" borderId="2" xfId="1" applyFont="1" applyFill="1" applyBorder="1" applyAlignment="1" applyProtection="1">
      <alignment vertical="center" shrinkToFit="1"/>
      <protection locked="0"/>
    </xf>
    <xf numFmtId="0" fontId="0" fillId="3" borderId="1" xfId="0" applyFill="1" applyBorder="1" applyAlignment="1" applyProtection="1">
      <alignment horizontal="center" vertical="center"/>
      <protection locked="0"/>
    </xf>
    <xf numFmtId="0" fontId="4" fillId="0" borderId="0" xfId="0" applyFont="1" applyProtection="1">
      <alignment vertical="center"/>
    </xf>
    <xf numFmtId="38" fontId="0" fillId="0" borderId="0" xfId="1" applyFont="1" applyProtection="1">
      <alignment vertical="center"/>
    </xf>
    <xf numFmtId="38" fontId="0" fillId="0" borderId="1" xfId="1" applyFont="1" applyBorder="1" applyProtection="1">
      <alignment vertical="center"/>
    </xf>
    <xf numFmtId="0" fontId="0" fillId="0" borderId="0" xfId="0" applyProtection="1">
      <alignment vertical="center"/>
    </xf>
    <xf numFmtId="0" fontId="0" fillId="0" borderId="1"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Protection="1">
      <alignment vertical="center"/>
    </xf>
    <xf numFmtId="0" fontId="0" fillId="0" borderId="8" xfId="0" applyFill="1" applyBorder="1" applyAlignment="1" applyProtection="1">
      <alignment horizontal="left" vertical="center"/>
    </xf>
    <xf numFmtId="0" fontId="0" fillId="0" borderId="8" xfId="0" applyBorder="1" applyProtection="1">
      <alignment vertical="center"/>
    </xf>
    <xf numFmtId="38" fontId="0" fillId="0" borderId="0" xfId="0" applyNumberFormat="1" applyProtection="1">
      <alignment vertical="center"/>
    </xf>
    <xf numFmtId="0" fontId="0" fillId="0" borderId="0" xfId="0" applyAlignment="1" applyProtection="1">
      <alignment horizontal="center" vertical="center" shrinkToFit="1"/>
    </xf>
    <xf numFmtId="0" fontId="0" fillId="0" borderId="1" xfId="0" applyBorder="1" applyProtection="1">
      <alignment vertical="center"/>
    </xf>
    <xf numFmtId="0" fontId="5" fillId="0" borderId="0" xfId="0" applyFont="1" applyAlignment="1" applyProtection="1">
      <alignment vertical="center" wrapText="1"/>
    </xf>
    <xf numFmtId="0" fontId="0" fillId="0" borderId="1" xfId="0" applyFill="1" applyBorder="1" applyProtection="1">
      <alignment vertical="center"/>
    </xf>
    <xf numFmtId="38" fontId="0" fillId="0" borderId="1" xfId="0" applyNumberFormat="1" applyBorder="1" applyProtection="1">
      <alignment vertical="center"/>
    </xf>
    <xf numFmtId="38" fontId="0" fillId="0" borderId="1" xfId="0" applyNumberFormat="1" applyFill="1" applyBorder="1" applyProtection="1">
      <alignment vertical="center"/>
    </xf>
    <xf numFmtId="0" fontId="0" fillId="0" borderId="0" xfId="0" applyBorder="1" applyAlignment="1" applyProtection="1">
      <alignment horizontal="left" vertical="top" wrapText="1"/>
    </xf>
    <xf numFmtId="0" fontId="0" fillId="0" borderId="0" xfId="0" applyAlignment="1" applyProtection="1">
      <alignment vertical="center"/>
    </xf>
    <xf numFmtId="38" fontId="7" fillId="0" borderId="0" xfId="1" applyFont="1" applyAlignment="1">
      <alignment horizontal="center" vertical="center" shrinkToFit="1"/>
    </xf>
    <xf numFmtId="38" fontId="10" fillId="0" borderId="0" xfId="1" applyFont="1" applyAlignment="1">
      <alignment vertical="center" shrinkToFit="1"/>
    </xf>
    <xf numFmtId="38" fontId="0" fillId="2" borderId="1" xfId="1" applyFont="1" applyFill="1" applyBorder="1" applyAlignment="1" applyProtection="1">
      <alignment vertical="center" shrinkToFit="1"/>
      <protection locked="0"/>
    </xf>
    <xf numFmtId="38" fontId="0" fillId="2" borderId="1" xfId="1" applyFont="1" applyFill="1" applyBorder="1" applyAlignment="1" applyProtection="1">
      <alignment horizontal="center" vertical="center" shrinkToFit="1"/>
      <protection locked="0"/>
    </xf>
    <xf numFmtId="38" fontId="0" fillId="3" borderId="1" xfId="1" applyFont="1" applyFill="1" applyBorder="1" applyAlignment="1" applyProtection="1">
      <alignment horizontal="center" vertical="center" shrinkToFit="1"/>
      <protection locked="0"/>
    </xf>
    <xf numFmtId="38" fontId="3" fillId="0" borderId="31" xfId="1" applyFont="1" applyBorder="1" applyAlignment="1">
      <alignment vertical="center" shrinkToFit="1"/>
    </xf>
    <xf numFmtId="0" fontId="8" fillId="0" borderId="38" xfId="0" applyFont="1" applyBorder="1" applyAlignment="1">
      <alignment horizontal="center" vertical="center" shrinkToFit="1"/>
    </xf>
    <xf numFmtId="38" fontId="7" fillId="0" borderId="0" xfId="1" applyFont="1" applyProtection="1">
      <alignment vertical="center"/>
    </xf>
    <xf numFmtId="38" fontId="10" fillId="0" borderId="3" xfId="1" applyFont="1" applyFill="1" applyBorder="1" applyAlignment="1" applyProtection="1">
      <alignment horizontal="center" vertical="center"/>
    </xf>
    <xf numFmtId="0" fontId="7" fillId="0" borderId="0" xfId="0" applyFont="1" applyFill="1" applyAlignment="1" applyProtection="1">
      <alignment vertical="center" shrinkToFit="1"/>
    </xf>
    <xf numFmtId="0" fontId="7" fillId="0" borderId="0" xfId="0" applyFont="1" applyProtection="1">
      <alignment vertical="center"/>
    </xf>
    <xf numFmtId="0" fontId="0" fillId="0" borderId="0" xfId="0" applyFill="1" applyBorder="1" applyAlignment="1" applyProtection="1">
      <alignment horizontal="center" vertical="center" shrinkToFit="1"/>
    </xf>
    <xf numFmtId="0" fontId="0" fillId="0" borderId="0" xfId="0" applyFill="1" applyAlignment="1" applyProtection="1">
      <alignment horizontal="center" vertical="center"/>
    </xf>
    <xf numFmtId="0" fontId="0" fillId="0" borderId="0" xfId="0" applyFill="1" applyAlignment="1" applyProtection="1">
      <alignment horizontal="center" vertical="center" shrinkToFit="1"/>
    </xf>
    <xf numFmtId="0" fontId="0" fillId="0" borderId="0" xfId="0" applyAlignment="1" applyProtection="1">
      <alignment vertical="center" shrinkToFit="1"/>
    </xf>
    <xf numFmtId="0" fontId="0" fillId="0" borderId="0" xfId="0" applyFill="1" applyAlignment="1" applyProtection="1">
      <alignment vertical="center" shrinkToFit="1"/>
    </xf>
    <xf numFmtId="0" fontId="7" fillId="4" borderId="0" xfId="0" applyFont="1" applyFill="1" applyAlignment="1" applyProtection="1">
      <alignment horizontal="center" vertical="center" shrinkToFit="1"/>
    </xf>
    <xf numFmtId="0" fontId="0" fillId="4" borderId="0" xfId="0" applyFill="1" applyAlignment="1" applyProtection="1">
      <alignment horizontal="center" vertical="center" shrinkToFit="1"/>
    </xf>
    <xf numFmtId="38" fontId="0" fillId="0" borderId="0" xfId="1" applyFont="1" applyAlignment="1" applyProtection="1">
      <alignment vertical="center" shrinkToFit="1"/>
    </xf>
    <xf numFmtId="0" fontId="7" fillId="0" borderId="0" xfId="0" applyFont="1" applyFill="1" applyProtection="1">
      <alignment vertical="center"/>
    </xf>
    <xf numFmtId="0" fontId="7" fillId="0" borderId="0" xfId="0" applyFont="1" applyFill="1" applyAlignment="1" applyProtection="1">
      <alignment horizontal="center" vertical="center"/>
    </xf>
    <xf numFmtId="38" fontId="7" fillId="0" borderId="0" xfId="1" applyFont="1" applyFill="1" applyAlignment="1" applyProtection="1">
      <alignment horizontal="center" vertical="center"/>
    </xf>
    <xf numFmtId="0" fontId="7" fillId="0" borderId="0" xfId="0" applyFont="1" applyFill="1" applyAlignment="1" applyProtection="1">
      <alignment vertical="center"/>
    </xf>
    <xf numFmtId="0" fontId="7" fillId="0" borderId="0" xfId="0" applyFont="1" applyAlignment="1" applyProtection="1">
      <alignment horizontal="center" vertical="center"/>
    </xf>
    <xf numFmtId="0" fontId="0" fillId="7" borderId="16" xfId="0" applyFill="1" applyBorder="1" applyAlignment="1">
      <alignment horizontal="center" vertical="center" shrinkToFit="1"/>
    </xf>
    <xf numFmtId="0" fontId="0" fillId="7" borderId="30" xfId="0" applyFill="1" applyBorder="1" applyAlignment="1">
      <alignment horizontal="center" vertical="center" shrinkToFit="1"/>
    </xf>
    <xf numFmtId="0" fontId="0" fillId="7" borderId="40" xfId="0" applyFill="1" applyBorder="1" applyAlignment="1">
      <alignment horizontal="center" vertical="center" shrinkToFit="1"/>
    </xf>
    <xf numFmtId="38" fontId="3" fillId="7" borderId="33" xfId="1" applyFont="1" applyFill="1" applyBorder="1" applyAlignment="1">
      <alignment vertical="center" shrinkToFit="1"/>
    </xf>
    <xf numFmtId="38" fontId="3" fillId="7" borderId="28" xfId="1" applyFont="1" applyFill="1" applyBorder="1" applyAlignment="1">
      <alignment vertical="center" shrinkToFit="1"/>
    </xf>
    <xf numFmtId="38" fontId="3" fillId="7" borderId="33" xfId="1" applyFont="1" applyFill="1" applyBorder="1" applyAlignment="1">
      <alignment horizontal="right" vertical="center" shrinkToFit="1"/>
    </xf>
    <xf numFmtId="38" fontId="3" fillId="7" borderId="28" xfId="1" applyFont="1" applyFill="1" applyBorder="1" applyAlignment="1">
      <alignment horizontal="right" vertical="center" shrinkToFit="1"/>
    </xf>
    <xf numFmtId="38" fontId="0" fillId="7" borderId="18" xfId="1" applyFont="1" applyFill="1" applyBorder="1">
      <alignment vertical="center"/>
    </xf>
    <xf numFmtId="38" fontId="0" fillId="7" borderId="19" xfId="1" applyFont="1" applyFill="1" applyBorder="1">
      <alignment vertical="center"/>
    </xf>
    <xf numFmtId="0" fontId="0" fillId="4" borderId="24" xfId="0" applyFill="1" applyBorder="1" applyAlignment="1">
      <alignment horizontal="center" vertical="center" shrinkToFit="1"/>
    </xf>
    <xf numFmtId="0" fontId="0" fillId="4" borderId="5" xfId="0" applyFill="1" applyBorder="1" applyAlignment="1">
      <alignment horizontal="center" vertical="center" shrinkToFit="1"/>
    </xf>
    <xf numFmtId="38" fontId="3" fillId="4" borderId="35" xfId="1" applyFont="1" applyFill="1" applyBorder="1" applyAlignment="1">
      <alignment vertical="center" shrinkToFit="1"/>
    </xf>
    <xf numFmtId="38" fontId="3" fillId="4" borderId="31" xfId="1" applyFont="1" applyFill="1" applyBorder="1" applyAlignment="1">
      <alignment vertical="center" shrinkToFit="1"/>
    </xf>
    <xf numFmtId="38" fontId="0" fillId="4" borderId="20" xfId="1" applyFont="1" applyFill="1" applyBorder="1">
      <alignment vertical="center"/>
    </xf>
    <xf numFmtId="0" fontId="0" fillId="8" borderId="14" xfId="0" applyFill="1" applyBorder="1" applyAlignment="1">
      <alignment horizontal="center" vertical="center" shrinkToFit="1"/>
    </xf>
    <xf numFmtId="0" fontId="0" fillId="8" borderId="38" xfId="0" applyFill="1" applyBorder="1" applyAlignment="1">
      <alignment horizontal="center" vertical="center" shrinkToFit="1"/>
    </xf>
    <xf numFmtId="0" fontId="0" fillId="8" borderId="5" xfId="0" applyFill="1" applyBorder="1" applyAlignment="1">
      <alignment horizontal="center" vertical="center" shrinkToFit="1"/>
    </xf>
    <xf numFmtId="38" fontId="3" fillId="8" borderId="31" xfId="1" applyFont="1" applyFill="1" applyBorder="1" applyAlignment="1">
      <alignment vertical="center" shrinkToFit="1"/>
    </xf>
    <xf numFmtId="38" fontId="0" fillId="8" borderId="4" xfId="1" applyFont="1" applyFill="1" applyBorder="1">
      <alignment vertical="center"/>
    </xf>
    <xf numFmtId="0" fontId="0" fillId="9" borderId="38" xfId="0" applyFill="1" applyBorder="1" applyAlignment="1">
      <alignment horizontal="center" vertical="center" shrinkToFit="1"/>
    </xf>
    <xf numFmtId="0" fontId="0" fillId="9" borderId="5" xfId="0" applyFill="1" applyBorder="1" applyAlignment="1">
      <alignment horizontal="center" vertical="center" shrinkToFit="1"/>
    </xf>
    <xf numFmtId="38" fontId="3" fillId="9" borderId="31" xfId="1" applyFont="1" applyFill="1" applyBorder="1" applyAlignment="1">
      <alignment vertical="center" shrinkToFit="1"/>
    </xf>
    <xf numFmtId="38" fontId="0" fillId="9" borderId="4" xfId="1" applyFont="1" applyFill="1" applyBorder="1">
      <alignment vertical="center"/>
    </xf>
    <xf numFmtId="38" fontId="7" fillId="7" borderId="5" xfId="1" applyFont="1" applyFill="1" applyBorder="1" applyAlignment="1">
      <alignment horizontal="center" vertical="center" shrinkToFit="1"/>
    </xf>
    <xf numFmtId="38" fontId="7" fillId="7" borderId="6" xfId="1" applyFont="1" applyFill="1" applyBorder="1" applyAlignment="1">
      <alignment horizontal="center" vertical="center" shrinkToFit="1"/>
    </xf>
    <xf numFmtId="38" fontId="10" fillId="7" borderId="31" xfId="1" applyFont="1" applyFill="1" applyBorder="1" applyAlignment="1">
      <alignment vertical="center" shrinkToFit="1"/>
    </xf>
    <xf numFmtId="38" fontId="10" fillId="7" borderId="32" xfId="1" applyFont="1" applyFill="1" applyBorder="1" applyAlignment="1">
      <alignment vertical="center" shrinkToFit="1"/>
    </xf>
    <xf numFmtId="38" fontId="7" fillId="7" borderId="4" xfId="1" applyFont="1" applyFill="1" applyBorder="1">
      <alignment vertical="center"/>
    </xf>
    <xf numFmtId="38" fontId="10" fillId="6" borderId="33" xfId="1" applyFont="1" applyFill="1" applyBorder="1" applyAlignment="1">
      <alignment horizontal="right" vertical="center" shrinkToFit="1"/>
    </xf>
    <xf numFmtId="38" fontId="10" fillId="6" borderId="34" xfId="1" applyFont="1" applyFill="1" applyBorder="1" applyAlignment="1">
      <alignment horizontal="right" vertical="center" shrinkToFit="1"/>
    </xf>
    <xf numFmtId="38" fontId="10" fillId="6" borderId="37" xfId="1" applyFont="1" applyFill="1" applyBorder="1" applyAlignment="1">
      <alignment horizontal="right" vertical="center" shrinkToFit="1"/>
    </xf>
    <xf numFmtId="38" fontId="7" fillId="6" borderId="25" xfId="1" applyFont="1" applyFill="1" applyBorder="1" applyAlignment="1">
      <alignment horizontal="right" vertical="center"/>
    </xf>
    <xf numFmtId="38" fontId="10" fillId="4" borderId="33" xfId="1" applyFont="1" applyFill="1" applyBorder="1" applyAlignment="1">
      <alignment horizontal="right" vertical="center" shrinkToFit="1"/>
    </xf>
    <xf numFmtId="38" fontId="10" fillId="4" borderId="31" xfId="1" applyFont="1" applyFill="1" applyBorder="1" applyAlignment="1">
      <alignment horizontal="right" vertical="center" shrinkToFit="1"/>
    </xf>
    <xf numFmtId="38" fontId="10" fillId="4" borderId="28" xfId="1" applyFont="1" applyFill="1" applyBorder="1" applyAlignment="1">
      <alignment horizontal="right" vertical="center" shrinkToFit="1"/>
    </xf>
    <xf numFmtId="38" fontId="7" fillId="4" borderId="1" xfId="1" applyFont="1" applyFill="1" applyBorder="1" applyAlignment="1">
      <alignment horizontal="right" vertical="center"/>
    </xf>
    <xf numFmtId="38" fontId="7" fillId="4" borderId="17" xfId="1" applyFont="1" applyFill="1" applyBorder="1" applyAlignment="1">
      <alignment horizontal="right" vertical="center"/>
    </xf>
    <xf numFmtId="176" fontId="7" fillId="0" borderId="0" xfId="1" applyNumberFormat="1" applyFont="1">
      <alignment vertical="center"/>
    </xf>
    <xf numFmtId="176" fontId="10" fillId="6" borderId="31" xfId="1" applyNumberFormat="1" applyFont="1" applyFill="1" applyBorder="1" applyAlignment="1">
      <alignment horizontal="right" vertical="center" shrinkToFit="1"/>
    </xf>
    <xf numFmtId="176" fontId="7" fillId="6" borderId="4" xfId="1" applyNumberFormat="1" applyFont="1" applyFill="1" applyBorder="1" applyAlignment="1">
      <alignment horizontal="right" vertical="center"/>
    </xf>
    <xf numFmtId="176" fontId="7" fillId="6" borderId="41" xfId="1" applyNumberFormat="1" applyFont="1" applyFill="1" applyBorder="1" applyAlignment="1">
      <alignment horizontal="right" vertical="center"/>
    </xf>
    <xf numFmtId="0" fontId="0" fillId="0" borderId="0" xfId="0" applyAlignment="1" applyProtection="1">
      <alignment horizontal="center" vertical="center"/>
    </xf>
    <xf numFmtId="38" fontId="7" fillId="4" borderId="1" xfId="1" applyFont="1" applyFill="1" applyBorder="1" applyAlignment="1" applyProtection="1">
      <alignment horizontal="center" vertical="center"/>
    </xf>
    <xf numFmtId="38" fontId="0" fillId="0" borderId="0" xfId="1" applyFont="1" applyAlignment="1" applyProtection="1">
      <alignment horizontal="center" vertical="center"/>
    </xf>
    <xf numFmtId="0" fontId="0" fillId="0" borderId="0" xfId="0" applyFill="1" applyBorder="1" applyAlignment="1" applyProtection="1">
      <alignment horizontal="left" vertical="center"/>
    </xf>
    <xf numFmtId="38" fontId="7" fillId="0" borderId="0" xfId="1" applyFont="1" applyAlignment="1">
      <alignment horizontal="center" vertical="center"/>
    </xf>
    <xf numFmtId="38" fontId="10" fillId="0" borderId="43" xfId="1" applyFont="1" applyBorder="1" applyAlignment="1">
      <alignment horizontal="center" vertical="center" shrinkToFit="1"/>
    </xf>
    <xf numFmtId="38" fontId="7" fillId="0" borderId="42" xfId="1" applyFont="1" applyFill="1" applyBorder="1" applyAlignment="1">
      <alignment horizontal="center" vertical="center"/>
    </xf>
    <xf numFmtId="38" fontId="3" fillId="0" borderId="32" xfId="1" applyFont="1" applyBorder="1" applyAlignment="1">
      <alignment horizontal="center" vertical="center" shrinkToFit="1"/>
    </xf>
    <xf numFmtId="38" fontId="0" fillId="10" borderId="0" xfId="1" applyFont="1" applyFill="1" applyAlignment="1" applyProtection="1">
      <alignment horizontal="center" vertical="center"/>
    </xf>
    <xf numFmtId="38" fontId="11" fillId="10" borderId="1" xfId="1" applyFont="1" applyFill="1" applyBorder="1" applyAlignment="1" applyProtection="1">
      <alignment horizontal="center" vertical="center"/>
    </xf>
    <xf numFmtId="38" fontId="0" fillId="0" borderId="0" xfId="1" applyFont="1" applyFill="1" applyBorder="1" applyAlignment="1" applyProtection="1">
      <alignment horizontal="center" vertical="center" shrinkToFit="1"/>
    </xf>
    <xf numFmtId="38" fontId="7" fillId="4" borderId="3" xfId="1" applyFont="1" applyFill="1" applyBorder="1" applyAlignment="1" applyProtection="1">
      <alignment horizontal="center" vertical="center"/>
    </xf>
    <xf numFmtId="176" fontId="7" fillId="6" borderId="1" xfId="1" applyNumberFormat="1" applyFont="1" applyFill="1" applyBorder="1" applyAlignment="1">
      <alignment horizontal="right" vertical="center"/>
    </xf>
    <xf numFmtId="176" fontId="7" fillId="0" borderId="46" xfId="1" applyNumberFormat="1" applyFont="1" applyBorder="1">
      <alignment vertical="center"/>
    </xf>
    <xf numFmtId="38" fontId="7" fillId="0" borderId="46" xfId="1" applyFont="1" applyBorder="1">
      <alignment vertical="center"/>
    </xf>
    <xf numFmtId="176" fontId="7" fillId="6" borderId="48" xfId="1" applyNumberFormat="1" applyFont="1" applyFill="1" applyBorder="1" applyAlignment="1">
      <alignment horizontal="center" vertical="center" shrinkToFit="1"/>
    </xf>
    <xf numFmtId="176" fontId="7" fillId="6" borderId="5" xfId="1" applyNumberFormat="1" applyFont="1" applyFill="1" applyBorder="1" applyAlignment="1">
      <alignment horizontal="center" vertical="center" shrinkToFit="1"/>
    </xf>
    <xf numFmtId="38" fontId="7" fillId="6" borderId="48" xfId="1" applyFont="1" applyFill="1" applyBorder="1" applyAlignment="1">
      <alignment horizontal="center" vertical="center" shrinkToFit="1"/>
    </xf>
    <xf numFmtId="38" fontId="8" fillId="0" borderId="0" xfId="1" applyFont="1" applyFill="1" applyBorder="1" applyAlignment="1" applyProtection="1">
      <alignment horizontal="center" vertical="center"/>
    </xf>
    <xf numFmtId="38" fontId="13" fillId="0" borderId="0" xfId="1" applyFont="1" applyFill="1" applyBorder="1" applyAlignment="1" applyProtection="1">
      <alignment horizontal="center" vertical="center"/>
    </xf>
    <xf numFmtId="0" fontId="4" fillId="0" borderId="0" xfId="0" applyFont="1" applyBorder="1" applyProtection="1">
      <alignment vertical="center"/>
    </xf>
    <xf numFmtId="38" fontId="7" fillId="6" borderId="49" xfId="1" applyFont="1" applyFill="1" applyBorder="1" applyAlignment="1">
      <alignment horizontal="right" vertical="center"/>
    </xf>
    <xf numFmtId="38" fontId="7" fillId="6" borderId="1" xfId="1" applyFont="1" applyFill="1" applyBorder="1" applyAlignment="1">
      <alignment horizontal="right" vertical="center"/>
    </xf>
    <xf numFmtId="38" fontId="7" fillId="6" borderId="2" xfId="1" applyFont="1" applyFill="1" applyBorder="1" applyAlignment="1">
      <alignment horizontal="right" vertical="center"/>
    </xf>
    <xf numFmtId="0" fontId="14" fillId="0" borderId="0" xfId="0" applyFont="1" applyProtection="1">
      <alignment vertical="center"/>
    </xf>
    <xf numFmtId="38" fontId="14" fillId="0" borderId="0" xfId="1" applyFont="1" applyProtection="1">
      <alignment vertical="center"/>
    </xf>
    <xf numFmtId="38" fontId="7" fillId="0" borderId="0" xfId="1" applyFont="1" applyFill="1" applyBorder="1" applyAlignment="1">
      <alignment horizontal="right" vertical="center"/>
    </xf>
    <xf numFmtId="0" fontId="9" fillId="0" borderId="0" xfId="0" applyFont="1" applyBorder="1" applyProtection="1">
      <alignment vertical="center"/>
    </xf>
    <xf numFmtId="0" fontId="15" fillId="0" borderId="0" xfId="0" applyFont="1" applyBorder="1" applyAlignment="1" applyProtection="1">
      <alignment horizontal="center" vertical="center"/>
    </xf>
    <xf numFmtId="0" fontId="8" fillId="0" borderId="0" xfId="0" applyFont="1" applyAlignment="1" applyProtection="1">
      <alignment horizontal="center" vertical="center"/>
    </xf>
    <xf numFmtId="38" fontId="7" fillId="7" borderId="12" xfId="1" applyFont="1" applyFill="1" applyBorder="1" applyAlignment="1">
      <alignment horizontal="center" vertical="center"/>
    </xf>
    <xf numFmtId="38" fontId="7" fillId="7" borderId="10" xfId="1" applyFont="1" applyFill="1" applyBorder="1" applyAlignment="1">
      <alignment horizontal="center" vertical="center" shrinkToFit="1"/>
    </xf>
    <xf numFmtId="38" fontId="10" fillId="7" borderId="35" xfId="1" applyFont="1" applyFill="1" applyBorder="1" applyAlignment="1">
      <alignment vertical="center" shrinkToFit="1"/>
    </xf>
    <xf numFmtId="38" fontId="7" fillId="7" borderId="8" xfId="1" applyFont="1" applyFill="1" applyBorder="1" applyAlignment="1">
      <alignment horizontal="center" vertical="center"/>
    </xf>
    <xf numFmtId="38" fontId="10" fillId="6" borderId="31" xfId="1" applyFont="1" applyFill="1" applyBorder="1" applyAlignment="1">
      <alignment horizontal="right" vertical="center" shrinkToFit="1"/>
    </xf>
    <xf numFmtId="38" fontId="7" fillId="6" borderId="50" xfId="1" applyFont="1" applyFill="1" applyBorder="1" applyAlignment="1">
      <alignment horizontal="right" vertical="center"/>
    </xf>
    <xf numFmtId="38" fontId="7" fillId="6" borderId="22" xfId="1" applyFont="1" applyFill="1" applyBorder="1" applyAlignment="1">
      <alignment horizontal="right" vertical="center"/>
    </xf>
    <xf numFmtId="0" fontId="0" fillId="0" borderId="0" xfId="0" applyFill="1" applyBorder="1" applyProtection="1">
      <alignment vertical="center"/>
    </xf>
    <xf numFmtId="38" fontId="0" fillId="2" borderId="1" xfId="1" applyFont="1" applyFill="1" applyBorder="1" applyAlignment="1" applyProtection="1">
      <alignment horizontal="left" vertical="center" shrinkToFit="1"/>
      <protection locked="0"/>
    </xf>
    <xf numFmtId="38" fontId="7" fillId="2" borderId="1" xfId="1" applyFont="1" applyFill="1" applyBorder="1" applyAlignment="1" applyProtection="1">
      <alignment horizontal="left" vertical="center" shrinkToFit="1"/>
      <protection locked="0"/>
    </xf>
    <xf numFmtId="38" fontId="0" fillId="5" borderId="1" xfId="1" applyFont="1" applyFill="1" applyBorder="1" applyAlignment="1" applyProtection="1">
      <alignment horizontal="center" vertical="center" shrinkToFit="1"/>
      <protection locked="0"/>
    </xf>
    <xf numFmtId="38" fontId="0" fillId="0" borderId="0" xfId="1" applyFont="1" applyFill="1" applyBorder="1" applyAlignment="1" applyProtection="1">
      <alignment horizontal="right" vertical="center" shrinkToFit="1"/>
    </xf>
    <xf numFmtId="38" fontId="0" fillId="0" borderId="0" xfId="0" applyNumberFormat="1" applyFill="1" applyBorder="1" applyAlignment="1" applyProtection="1">
      <alignment horizontal="center" vertical="center" shrinkToFit="1"/>
    </xf>
    <xf numFmtId="0" fontId="0" fillId="0" borderId="0" xfId="0" applyBorder="1" applyAlignment="1" applyProtection="1">
      <alignment horizontal="center" vertical="center" shrinkToFit="1"/>
    </xf>
    <xf numFmtId="0" fontId="0" fillId="0" borderId="0" xfId="0" applyBorder="1" applyAlignment="1" applyProtection="1">
      <alignment horizontal="center" vertical="center"/>
    </xf>
    <xf numFmtId="9" fontId="0" fillId="0" borderId="0" xfId="0" applyNumberFormat="1" applyBorder="1" applyAlignment="1" applyProtection="1">
      <alignment horizontal="center" vertical="center"/>
    </xf>
    <xf numFmtId="0" fontId="0" fillId="0" borderId="4" xfId="0" applyBorder="1" applyAlignment="1" applyProtection="1">
      <alignment horizontal="center" vertical="center"/>
    </xf>
    <xf numFmtId="0" fontId="0" fillId="0" borderId="0" xfId="0" applyBorder="1" applyAlignment="1" applyProtection="1">
      <alignment horizontal="left" vertical="center" shrinkToFit="1"/>
    </xf>
    <xf numFmtId="0" fontId="0" fillId="0" borderId="0" xfId="0" applyFill="1" applyBorder="1" applyAlignment="1" applyProtection="1">
      <alignment horizontal="left" vertical="center"/>
      <protection locked="0"/>
    </xf>
    <xf numFmtId="0" fontId="0" fillId="5" borderId="1" xfId="0" applyFill="1" applyBorder="1" applyAlignment="1" applyProtection="1">
      <alignment horizontal="center" vertical="center" wrapText="1"/>
      <protection locked="0"/>
    </xf>
    <xf numFmtId="38" fontId="0" fillId="0" borderId="21" xfId="1" applyFont="1" applyFill="1" applyBorder="1" applyAlignment="1" applyProtection="1">
      <alignment vertical="center" shrinkToFit="1"/>
    </xf>
    <xf numFmtId="38" fontId="0" fillId="0" borderId="21" xfId="1" applyFont="1" applyFill="1" applyBorder="1" applyAlignment="1" applyProtection="1">
      <alignment horizontal="center" vertical="center" shrinkToFit="1"/>
    </xf>
    <xf numFmtId="176" fontId="7" fillId="6" borderId="21" xfId="1" applyNumberFormat="1" applyFont="1" applyFill="1" applyBorder="1" applyAlignment="1">
      <alignment horizontal="right" vertical="center"/>
    </xf>
    <xf numFmtId="38" fontId="7" fillId="4" borderId="3" xfId="1" applyFont="1" applyFill="1" applyBorder="1" applyAlignment="1">
      <alignment horizontal="right" vertical="center"/>
    </xf>
    <xf numFmtId="38" fontId="7" fillId="6" borderId="4" xfId="1" applyFont="1" applyFill="1" applyBorder="1" applyAlignment="1">
      <alignment horizontal="right" vertical="center"/>
    </xf>
    <xf numFmtId="38" fontId="10" fillId="6" borderId="28" xfId="1" applyFont="1" applyFill="1" applyBorder="1" applyAlignment="1">
      <alignment horizontal="right" vertical="center" shrinkToFit="1"/>
    </xf>
    <xf numFmtId="0" fontId="0" fillId="0" borderId="0" xfId="0" applyAlignment="1" applyProtection="1">
      <alignment horizontal="left" vertical="center" wrapText="1"/>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shrinkToFit="1"/>
    </xf>
    <xf numFmtId="0" fontId="0" fillId="0" borderId="2" xfId="0" applyBorder="1" applyAlignment="1" applyProtection="1">
      <alignment horizontal="center" vertical="center"/>
    </xf>
    <xf numFmtId="0" fontId="0" fillId="0" borderId="2" xfId="0" applyFill="1" applyBorder="1" applyAlignment="1" applyProtection="1">
      <alignment horizontal="center" vertical="center"/>
    </xf>
    <xf numFmtId="0" fontId="0" fillId="0" borderId="0" xfId="0" applyBorder="1" applyAlignment="1" applyProtection="1">
      <alignment horizontal="left" vertical="center"/>
    </xf>
    <xf numFmtId="0" fontId="0" fillId="0" borderId="0" xfId="0" applyAlignment="1" applyProtection="1">
      <alignment horizontal="left" vertical="top" wrapText="1"/>
    </xf>
    <xf numFmtId="0" fontId="0" fillId="0" borderId="1" xfId="0" applyBorder="1" applyAlignment="1" applyProtection="1">
      <alignment horizontal="center" vertical="center"/>
    </xf>
    <xf numFmtId="38" fontId="0" fillId="0" borderId="1" xfId="1" applyFont="1" applyFill="1" applyBorder="1" applyAlignment="1" applyProtection="1">
      <alignment horizontal="center" vertical="center" shrinkToFit="1"/>
    </xf>
    <xf numFmtId="0" fontId="0" fillId="0" borderId="1" xfId="0" applyFill="1" applyBorder="1" applyAlignment="1" applyProtection="1">
      <alignment horizontal="center" vertical="center" shrinkToFit="1"/>
    </xf>
    <xf numFmtId="38" fontId="0" fillId="0" borderId="4" xfId="1" applyFont="1" applyFill="1" applyBorder="1" applyAlignment="1" applyProtection="1">
      <alignment horizontal="center" vertical="center" shrinkToFit="1"/>
    </xf>
    <xf numFmtId="38" fontId="0" fillId="0" borderId="2" xfId="1" applyFont="1" applyFill="1" applyBorder="1" applyAlignment="1" applyProtection="1">
      <alignment horizontal="center" vertical="center" shrinkToFit="1"/>
    </xf>
    <xf numFmtId="38" fontId="8" fillId="0" borderId="0" xfId="1" applyFont="1" applyProtection="1">
      <alignment vertical="center"/>
    </xf>
    <xf numFmtId="38" fontId="5" fillId="0" borderId="0" xfId="1" applyFont="1" applyFill="1" applyBorder="1" applyAlignment="1" applyProtection="1">
      <alignment horizontal="left" vertical="center"/>
    </xf>
    <xf numFmtId="38" fontId="8" fillId="0" borderId="1" xfId="1" applyFont="1" applyBorder="1" applyAlignment="1" applyProtection="1">
      <alignment vertical="center" shrinkToFit="1"/>
    </xf>
    <xf numFmtId="0" fontId="8" fillId="0" borderId="21" xfId="0" applyFont="1" applyBorder="1" applyAlignment="1" applyProtection="1">
      <alignment horizontal="left" vertical="center"/>
      <protection locked="0"/>
    </xf>
    <xf numFmtId="38" fontId="8" fillId="0" borderId="1" xfId="1" applyFont="1" applyBorder="1" applyAlignment="1" applyProtection="1">
      <alignment horizontal="center" vertical="center"/>
    </xf>
    <xf numFmtId="38" fontId="8" fillId="0" borderId="21" xfId="1" applyFont="1" applyBorder="1" applyProtection="1">
      <alignment vertical="center"/>
    </xf>
    <xf numFmtId="38" fontId="8" fillId="0" borderId="1" xfId="1" applyFont="1" applyBorder="1" applyAlignment="1" applyProtection="1">
      <alignment horizontal="center" vertical="center" shrinkToFit="1"/>
    </xf>
    <xf numFmtId="38" fontId="8" fillId="2" borderId="1" xfId="1" applyFont="1" applyFill="1" applyBorder="1" applyProtection="1">
      <alignment vertical="center"/>
      <protection locked="0"/>
    </xf>
    <xf numFmtId="38" fontId="8" fillId="0" borderId="1" xfId="1" applyFont="1" applyBorder="1" applyProtection="1">
      <alignment vertical="center"/>
    </xf>
    <xf numFmtId="176" fontId="8" fillId="0" borderId="1" xfId="1" applyNumberFormat="1" applyFont="1" applyBorder="1" applyProtection="1">
      <alignment vertical="center"/>
    </xf>
    <xf numFmtId="38" fontId="8" fillId="0" borderId="22" xfId="1" applyFont="1" applyBorder="1" applyProtection="1">
      <alignment vertical="center"/>
    </xf>
    <xf numFmtId="38" fontId="8" fillId="0" borderId="0" xfId="1" applyFont="1" applyBorder="1" applyAlignment="1" applyProtection="1">
      <alignment vertical="center" shrinkToFit="1"/>
    </xf>
    <xf numFmtId="38" fontId="8" fillId="0" borderId="0" xfId="1" applyFont="1" applyFill="1" applyBorder="1" applyAlignment="1" applyProtection="1">
      <alignment horizontal="left" vertical="center"/>
      <protection locked="0"/>
    </xf>
    <xf numFmtId="0" fontId="8" fillId="0" borderId="0" xfId="0" applyFont="1" applyBorder="1" applyAlignment="1" applyProtection="1">
      <alignment horizontal="left" vertical="center"/>
      <protection locked="0"/>
    </xf>
    <xf numFmtId="38" fontId="8" fillId="0" borderId="0" xfId="1" applyFont="1" applyAlignment="1" applyProtection="1">
      <alignment vertical="center"/>
    </xf>
    <xf numFmtId="0" fontId="8" fillId="0" borderId="0" xfId="0" applyFont="1" applyProtection="1">
      <alignment vertical="center"/>
    </xf>
    <xf numFmtId="0" fontId="8" fillId="0" borderId="8" xfId="0" applyFont="1" applyBorder="1" applyProtection="1">
      <alignment vertical="center"/>
    </xf>
    <xf numFmtId="0" fontId="6" fillId="0" borderId="51" xfId="0" applyFont="1" applyBorder="1" applyProtection="1">
      <alignment vertical="center"/>
    </xf>
    <xf numFmtId="38" fontId="8" fillId="0" borderId="52" xfId="1" applyFont="1" applyFill="1" applyBorder="1" applyAlignment="1" applyProtection="1">
      <alignment horizontal="center" vertical="center"/>
    </xf>
    <xf numFmtId="0" fontId="8" fillId="0" borderId="52" xfId="0" applyFont="1" applyBorder="1" applyProtection="1">
      <alignment vertical="center"/>
    </xf>
    <xf numFmtId="38" fontId="8" fillId="0" borderId="52" xfId="1" applyFont="1" applyFill="1" applyBorder="1" applyAlignment="1" applyProtection="1">
      <alignment horizontal="center" vertical="center"/>
      <protection locked="0"/>
    </xf>
    <xf numFmtId="0" fontId="8" fillId="0" borderId="52" xfId="0" applyFont="1" applyBorder="1" applyAlignment="1" applyProtection="1">
      <alignment horizontal="center" vertical="center"/>
    </xf>
    <xf numFmtId="38" fontId="8" fillId="2" borderId="52" xfId="1" applyFont="1" applyFill="1" applyBorder="1" applyProtection="1">
      <alignment vertical="center"/>
      <protection locked="0"/>
    </xf>
    <xf numFmtId="38" fontId="8" fillId="0" borderId="52" xfId="0" applyNumberFormat="1" applyFont="1" applyBorder="1" applyProtection="1">
      <alignment vertical="center"/>
    </xf>
    <xf numFmtId="0" fontId="8" fillId="0" borderId="53" xfId="0" applyFont="1" applyBorder="1" applyProtection="1">
      <alignment vertical="center"/>
    </xf>
    <xf numFmtId="38" fontId="8" fillId="0" borderId="52" xfId="1" applyFont="1" applyBorder="1" applyProtection="1">
      <alignment vertical="center"/>
    </xf>
    <xf numFmtId="38" fontId="8" fillId="6" borderId="29" xfId="1" applyFont="1" applyFill="1" applyBorder="1" applyAlignment="1">
      <alignment horizontal="center" vertical="center" shrinkToFit="1"/>
    </xf>
    <xf numFmtId="38" fontId="8" fillId="6" borderId="5" xfId="1" applyFont="1" applyFill="1" applyBorder="1" applyAlignment="1">
      <alignment horizontal="center" vertical="center" shrinkToFit="1"/>
    </xf>
    <xf numFmtId="38" fontId="8" fillId="6" borderId="0" xfId="1" applyFont="1" applyFill="1" applyBorder="1" applyAlignment="1">
      <alignment horizontal="center" vertical="center" shrinkToFit="1"/>
    </xf>
    <xf numFmtId="38" fontId="8" fillId="6" borderId="21" xfId="1" applyFont="1" applyFill="1" applyBorder="1" applyAlignment="1">
      <alignment horizontal="center" vertical="center" shrinkToFit="1"/>
    </xf>
    <xf numFmtId="176" fontId="8" fillId="6" borderId="7" xfId="1" applyNumberFormat="1" applyFont="1" applyFill="1" applyBorder="1" applyAlignment="1">
      <alignment horizontal="center" vertical="center" shrinkToFit="1"/>
    </xf>
    <xf numFmtId="38" fontId="8" fillId="0" borderId="1" xfId="1" applyFont="1" applyBorder="1" applyAlignment="1" applyProtection="1">
      <alignment horizontal="center" vertical="center"/>
      <protection locked="0"/>
    </xf>
    <xf numFmtId="38" fontId="8" fillId="3" borderId="52" xfId="1" applyFont="1" applyFill="1" applyBorder="1" applyAlignment="1" applyProtection="1">
      <alignment horizontal="center" vertical="center"/>
      <protection locked="0"/>
    </xf>
    <xf numFmtId="0" fontId="4" fillId="3" borderId="52"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shrinkToFit="1"/>
    </xf>
    <xf numFmtId="0" fontId="0" fillId="0" borderId="2" xfId="0" applyBorder="1" applyAlignment="1" applyProtection="1">
      <alignment horizontal="center" vertical="center"/>
    </xf>
    <xf numFmtId="0" fontId="0" fillId="0" borderId="2" xfId="0" applyFill="1" applyBorder="1" applyAlignment="1" applyProtection="1">
      <alignment horizontal="center" vertical="center"/>
    </xf>
    <xf numFmtId="0" fontId="0" fillId="0" borderId="0" xfId="0" applyBorder="1" applyAlignment="1" applyProtection="1">
      <alignment horizontal="left" vertical="center"/>
    </xf>
    <xf numFmtId="0" fontId="0" fillId="0" borderId="0" xfId="0" applyAlignment="1" applyProtection="1">
      <alignment horizontal="left" vertical="top" wrapText="1"/>
    </xf>
    <xf numFmtId="0" fontId="0" fillId="0" borderId="1" xfId="0" applyBorder="1" applyAlignment="1" applyProtection="1">
      <alignment horizontal="center" vertical="center"/>
    </xf>
    <xf numFmtId="38" fontId="0" fillId="0" borderId="1" xfId="1" applyFont="1" applyFill="1" applyBorder="1" applyAlignment="1" applyProtection="1">
      <alignment horizontal="center" vertical="center" shrinkToFit="1"/>
    </xf>
    <xf numFmtId="0" fontId="0" fillId="0" borderId="1" xfId="0" applyFill="1" applyBorder="1" applyAlignment="1" applyProtection="1">
      <alignment horizontal="center" vertical="center" shrinkToFit="1"/>
    </xf>
    <xf numFmtId="38" fontId="0" fillId="0" borderId="4" xfId="1" applyFont="1" applyFill="1" applyBorder="1" applyAlignment="1" applyProtection="1">
      <alignment horizontal="center" vertical="center" shrinkToFit="1"/>
    </xf>
    <xf numFmtId="38" fontId="0" fillId="0" borderId="2" xfId="1" applyFont="1" applyFill="1" applyBorder="1" applyAlignment="1" applyProtection="1">
      <alignment horizontal="center" vertical="center" shrinkToFit="1"/>
    </xf>
    <xf numFmtId="0" fontId="0" fillId="5" borderId="1" xfId="0" applyFill="1" applyBorder="1" applyProtection="1">
      <alignment vertical="center"/>
      <protection locked="0"/>
    </xf>
    <xf numFmtId="38" fontId="7" fillId="0" borderId="44" xfId="1" applyFont="1" applyBorder="1" applyAlignment="1">
      <alignment horizontal="center" vertical="center" shrinkToFit="1"/>
    </xf>
    <xf numFmtId="38" fontId="7" fillId="0" borderId="45" xfId="1" applyFont="1" applyBorder="1" applyAlignment="1">
      <alignment horizontal="center" vertical="center" shrinkToFit="1"/>
    </xf>
    <xf numFmtId="38" fontId="7" fillId="7" borderId="11" xfId="1" applyFont="1" applyFill="1" applyBorder="1" applyAlignment="1">
      <alignment horizontal="center" vertical="center"/>
    </xf>
    <xf numFmtId="38" fontId="7" fillId="7" borderId="12" xfId="1" applyFont="1" applyFill="1" applyBorder="1" applyAlignment="1">
      <alignment horizontal="center" vertical="center"/>
    </xf>
    <xf numFmtId="38" fontId="7" fillId="4" borderId="47" xfId="1" applyFont="1" applyFill="1" applyBorder="1" applyAlignment="1">
      <alignment horizontal="center" vertical="center" shrinkToFit="1"/>
    </xf>
    <xf numFmtId="38" fontId="7" fillId="4" borderId="10" xfId="1" applyFont="1" applyFill="1" applyBorder="1" applyAlignment="1">
      <alignment horizontal="center" vertical="center" shrinkToFit="1"/>
    </xf>
    <xf numFmtId="38" fontId="7" fillId="4" borderId="26" xfId="1" applyFont="1" applyFill="1" applyBorder="1" applyAlignment="1">
      <alignment horizontal="center" vertical="center" shrinkToFit="1"/>
    </xf>
    <xf numFmtId="38" fontId="7" fillId="4" borderId="7" xfId="1" applyFont="1" applyFill="1" applyBorder="1" applyAlignment="1">
      <alignment horizontal="center" vertical="center" shrinkToFit="1"/>
    </xf>
    <xf numFmtId="38" fontId="7" fillId="4" borderId="16" xfId="1" applyFont="1" applyFill="1" applyBorder="1" applyAlignment="1">
      <alignment horizontal="center" vertical="center" shrinkToFit="1"/>
    </xf>
    <xf numFmtId="38" fontId="7" fillId="4" borderId="30" xfId="1" applyFont="1" applyFill="1" applyBorder="1" applyAlignment="1">
      <alignment horizontal="center" vertical="center" shrinkToFit="1"/>
    </xf>
    <xf numFmtId="38" fontId="8" fillId="6" borderId="13" xfId="1" applyFont="1" applyFill="1" applyBorder="1" applyAlignment="1">
      <alignment horizontal="center" vertical="center" shrinkToFit="1"/>
    </xf>
    <xf numFmtId="38" fontId="8" fillId="6" borderId="12" xfId="1" applyFont="1" applyFill="1" applyBorder="1" applyAlignment="1">
      <alignment horizontal="center" vertical="center" shrinkToFit="1"/>
    </xf>
    <xf numFmtId="0" fontId="8" fillId="0" borderId="14" xfId="0" applyFont="1" applyBorder="1" applyAlignment="1">
      <alignment horizontal="center" vertical="center" shrinkToFit="1"/>
    </xf>
    <xf numFmtId="38" fontId="7" fillId="6" borderId="4" xfId="1" applyFont="1" applyFill="1" applyBorder="1" applyAlignment="1">
      <alignment horizontal="center" vertical="center" shrinkToFit="1"/>
    </xf>
    <xf numFmtId="0" fontId="0" fillId="4" borderId="11" xfId="0" applyFill="1" applyBorder="1" applyAlignment="1">
      <alignment horizontal="center" vertical="center" shrinkToFit="1"/>
    </xf>
    <xf numFmtId="0" fontId="0" fillId="4" borderId="14" xfId="0" applyFill="1" applyBorder="1" applyAlignment="1">
      <alignment horizontal="center" vertical="center" shrinkToFit="1"/>
    </xf>
    <xf numFmtId="0" fontId="0" fillId="7" borderId="15" xfId="0" applyFill="1" applyBorder="1" applyAlignment="1">
      <alignment horizontal="center" vertical="center" shrinkToFit="1"/>
    </xf>
    <xf numFmtId="0" fontId="0" fillId="7" borderId="39" xfId="0" applyFill="1" applyBorder="1" applyAlignment="1">
      <alignment horizontal="center" vertical="center" shrinkToFit="1"/>
    </xf>
    <xf numFmtId="0" fontId="0" fillId="0" borderId="26" xfId="0" applyBorder="1" applyAlignment="1">
      <alignment horizontal="center" vertical="center" shrinkToFit="1"/>
    </xf>
    <xf numFmtId="0" fontId="0" fillId="0" borderId="7" xfId="0" applyBorder="1" applyAlignment="1">
      <alignment horizontal="center" vertical="center" shrinkToFit="1"/>
    </xf>
    <xf numFmtId="0" fontId="0" fillId="0" borderId="27" xfId="0" applyBorder="1" applyAlignment="1">
      <alignment horizontal="center" vertical="center" shrinkToFit="1"/>
    </xf>
    <xf numFmtId="0" fontId="0" fillId="0" borderId="21" xfId="0" applyBorder="1" applyAlignment="1">
      <alignment horizontal="center" vertical="center" shrinkToFit="1"/>
    </xf>
    <xf numFmtId="0" fontId="0" fillId="7" borderId="29" xfId="0" applyFill="1" applyBorder="1" applyAlignment="1">
      <alignment horizontal="center" vertical="center" shrinkToFit="1"/>
    </xf>
    <xf numFmtId="0" fontId="0" fillId="4" borderId="12" xfId="0" applyFill="1" applyBorder="1" applyAlignment="1">
      <alignment horizontal="center" vertical="center" shrinkToFit="1"/>
    </xf>
    <xf numFmtId="38" fontId="8" fillId="0" borderId="52" xfId="1" applyFont="1" applyFill="1" applyBorder="1" applyAlignment="1" applyProtection="1">
      <alignment horizontal="center" vertical="center" wrapText="1"/>
      <protection locked="0"/>
    </xf>
    <xf numFmtId="38" fontId="8" fillId="2" borderId="2" xfId="1" applyFont="1" applyFill="1" applyBorder="1" applyAlignment="1" applyProtection="1">
      <alignment horizontal="left" vertical="center"/>
      <protection locked="0"/>
    </xf>
    <xf numFmtId="0" fontId="8" fillId="0" borderId="9" xfId="0" applyFont="1" applyBorder="1" applyAlignment="1" applyProtection="1">
      <alignment horizontal="left" vertical="center"/>
      <protection locked="0"/>
    </xf>
    <xf numFmtId="0" fontId="8" fillId="0" borderId="3" xfId="0" applyFont="1" applyBorder="1" applyAlignment="1" applyProtection="1">
      <alignment horizontal="left" vertical="center"/>
      <protection locked="0"/>
    </xf>
    <xf numFmtId="38" fontId="0" fillId="0" borderId="23" xfId="1" applyFont="1" applyBorder="1" applyAlignment="1" applyProtection="1">
      <alignment horizontal="center" vertical="center" wrapText="1"/>
    </xf>
    <xf numFmtId="38" fontId="0" fillId="0" borderId="0" xfId="1" applyFont="1" applyAlignment="1" applyProtection="1">
      <alignment horizontal="center" vertical="center" wrapText="1"/>
    </xf>
    <xf numFmtId="38" fontId="8" fillId="2" borderId="2" xfId="1" quotePrefix="1" applyFont="1" applyFill="1" applyBorder="1" applyAlignment="1" applyProtection="1">
      <alignment horizontal="left" vertical="center"/>
      <protection locked="0"/>
    </xf>
    <xf numFmtId="0" fontId="0" fillId="0" borderId="2" xfId="0"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2" xfId="0" applyFill="1" applyBorder="1" applyAlignment="1" applyProtection="1">
      <alignment horizontal="center" vertical="center" shrinkToFit="1"/>
    </xf>
    <xf numFmtId="0" fontId="0" fillId="0" borderId="9" xfId="0" applyFill="1" applyBorder="1" applyAlignment="1" applyProtection="1">
      <alignment horizontal="center" vertical="center" shrinkToFit="1"/>
    </xf>
    <xf numFmtId="0" fontId="0" fillId="0" borderId="3" xfId="0" applyFill="1" applyBorder="1" applyAlignment="1" applyProtection="1">
      <alignment horizontal="center" vertical="center" shrinkToFit="1"/>
    </xf>
    <xf numFmtId="0" fontId="4" fillId="0" borderId="0" xfId="0" applyFont="1" applyAlignment="1" applyProtection="1">
      <alignment horizontal="center" vertical="center"/>
      <protection locked="0"/>
    </xf>
    <xf numFmtId="38" fontId="8" fillId="0" borderId="5" xfId="1" applyFont="1" applyBorder="1" applyAlignment="1" applyProtection="1">
      <alignment horizontal="center" vertical="center"/>
    </xf>
    <xf numFmtId="38" fontId="8" fillId="0" borderId="4" xfId="1" applyFont="1" applyBorder="1" applyAlignment="1" applyProtection="1">
      <alignment horizontal="center" vertical="center"/>
    </xf>
    <xf numFmtId="38" fontId="8" fillId="0" borderId="2" xfId="1" applyFont="1" applyBorder="1" applyAlignment="1" applyProtection="1">
      <alignment horizontal="center" vertical="center"/>
    </xf>
    <xf numFmtId="38" fontId="8" fillId="0" borderId="3" xfId="1" applyFont="1" applyBorder="1" applyAlignment="1" applyProtection="1">
      <alignment horizontal="center" vertical="center"/>
    </xf>
    <xf numFmtId="38" fontId="12" fillId="0" borderId="5" xfId="1" applyFont="1" applyFill="1" applyBorder="1" applyAlignment="1" applyProtection="1">
      <alignment horizontal="center" vertical="center" wrapText="1"/>
    </xf>
    <xf numFmtId="38" fontId="12" fillId="0" borderId="4" xfId="1" applyFont="1" applyFill="1" applyBorder="1" applyAlignment="1" applyProtection="1">
      <alignment horizontal="center" vertical="center"/>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2"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38" fontId="0" fillId="0" borderId="5" xfId="1" applyFont="1" applyFill="1" applyBorder="1" applyAlignment="1" applyProtection="1">
      <alignment horizontal="center" vertical="center" shrinkToFit="1"/>
    </xf>
    <xf numFmtId="38" fontId="0" fillId="0" borderId="4" xfId="1" applyFont="1" applyFill="1" applyBorder="1" applyAlignment="1" applyProtection="1">
      <alignment horizontal="center" vertical="center" shrinkToFit="1"/>
    </xf>
    <xf numFmtId="38" fontId="0" fillId="0" borderId="1" xfId="1" applyFont="1" applyFill="1" applyBorder="1" applyAlignment="1" applyProtection="1">
      <alignment horizontal="center" vertical="center" shrinkToFit="1"/>
    </xf>
    <xf numFmtId="38" fontId="0" fillId="0" borderId="2" xfId="1" applyFont="1" applyFill="1" applyBorder="1" applyAlignment="1" applyProtection="1">
      <alignment horizontal="center" vertical="center" shrinkToFit="1"/>
    </xf>
    <xf numFmtId="38" fontId="0" fillId="0" borderId="9" xfId="1" applyFont="1" applyFill="1" applyBorder="1" applyAlignment="1" applyProtection="1">
      <alignment horizontal="center" vertical="center" shrinkToFit="1"/>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9" xfId="0" applyBorder="1" applyAlignment="1" applyProtection="1">
      <alignment horizontal="center" vertical="center"/>
    </xf>
    <xf numFmtId="38" fontId="0" fillId="2" borderId="2" xfId="1" applyFont="1" applyFill="1" applyBorder="1" applyAlignment="1" applyProtection="1">
      <alignment horizontal="left" vertical="center" shrinkToFit="1"/>
      <protection locked="0"/>
    </xf>
    <xf numFmtId="38" fontId="0" fillId="2" borderId="9" xfId="1" applyFont="1" applyFill="1" applyBorder="1" applyAlignment="1" applyProtection="1">
      <alignment horizontal="left" vertical="center" shrinkToFit="1"/>
      <protection locked="0"/>
    </xf>
    <xf numFmtId="38" fontId="0" fillId="2" borderId="3" xfId="1" applyFont="1" applyFill="1" applyBorder="1" applyAlignment="1" applyProtection="1">
      <alignment horizontal="left" vertical="center" shrinkToFit="1"/>
      <protection locked="0"/>
    </xf>
    <xf numFmtId="38" fontId="0" fillId="0" borderId="5" xfId="1" applyFont="1" applyFill="1" applyBorder="1" applyAlignment="1" applyProtection="1">
      <alignment horizontal="center" vertical="center" wrapText="1" shrinkToFit="1"/>
    </xf>
    <xf numFmtId="0" fontId="0" fillId="0" borderId="1" xfId="0" applyFill="1" applyBorder="1" applyAlignment="1" applyProtection="1">
      <alignment horizontal="center" vertical="center" shrinkToFit="1"/>
    </xf>
    <xf numFmtId="38" fontId="0" fillId="2" borderId="1" xfId="1" applyFont="1" applyFill="1" applyBorder="1" applyAlignment="1" applyProtection="1">
      <alignment horizontal="center" vertical="center"/>
      <protection locked="0"/>
    </xf>
    <xf numFmtId="0" fontId="0" fillId="0" borderId="2" xfId="0" applyBorder="1" applyAlignment="1" applyProtection="1">
      <alignment horizontal="left" vertical="center"/>
    </xf>
    <xf numFmtId="0" fontId="0" fillId="0" borderId="9" xfId="0" applyBorder="1" applyAlignment="1" applyProtection="1">
      <alignment horizontal="left" vertical="center"/>
    </xf>
    <xf numFmtId="0" fontId="0" fillId="0" borderId="3" xfId="0" applyBorder="1" applyAlignment="1" applyProtection="1">
      <alignment horizontal="left" vertical="center"/>
    </xf>
    <xf numFmtId="0" fontId="0" fillId="0" borderId="1" xfId="0" applyBorder="1" applyAlignment="1" applyProtection="1">
      <alignment horizontal="center" vertical="center"/>
    </xf>
    <xf numFmtId="38" fontId="0" fillId="0" borderId="1" xfId="1" applyFont="1" applyFill="1" applyBorder="1" applyAlignment="1" applyProtection="1">
      <alignment horizontal="center" vertical="center"/>
      <protection locked="0"/>
    </xf>
    <xf numFmtId="0" fontId="0" fillId="0" borderId="1" xfId="0" applyBorder="1" applyAlignment="1" applyProtection="1">
      <alignment horizontal="center" vertical="center" shrinkToFit="1"/>
    </xf>
    <xf numFmtId="9" fontId="0" fillId="0" borderId="1" xfId="0" quotePrefix="1" applyNumberFormat="1" applyBorder="1" applyAlignment="1" applyProtection="1">
      <alignment horizontal="center" vertical="center"/>
    </xf>
    <xf numFmtId="0" fontId="8" fillId="0" borderId="1" xfId="0" applyFont="1" applyFill="1" applyBorder="1" applyAlignment="1" applyProtection="1">
      <alignment horizontal="left" vertical="center"/>
    </xf>
    <xf numFmtId="0" fontId="8" fillId="0" borderId="0" xfId="0" applyFont="1" applyAlignment="1" applyProtection="1">
      <alignment horizontal="left" vertical="center" wrapText="1"/>
    </xf>
    <xf numFmtId="0" fontId="0" fillId="0" borderId="1" xfId="0" applyFill="1" applyBorder="1" applyAlignment="1" applyProtection="1">
      <alignment horizontal="left" vertical="center"/>
    </xf>
    <xf numFmtId="0" fontId="0" fillId="0" borderId="0" xfId="0" applyBorder="1" applyAlignment="1" applyProtection="1">
      <alignment horizontal="left" vertical="center"/>
    </xf>
    <xf numFmtId="0" fontId="0" fillId="0" borderId="25" xfId="0" applyBorder="1" applyAlignment="1" applyProtection="1">
      <alignment horizontal="center" vertical="center"/>
    </xf>
    <xf numFmtId="0" fontId="0" fillId="0" borderId="8" xfId="0" applyBorder="1" applyAlignment="1" applyProtection="1">
      <alignment horizontal="center" vertical="center"/>
    </xf>
    <xf numFmtId="0" fontId="8" fillId="0" borderId="0" xfId="0" applyFont="1" applyAlignment="1" applyProtection="1">
      <alignment horizontal="left" vertical="center"/>
    </xf>
    <xf numFmtId="0" fontId="0" fillId="0" borderId="8" xfId="0" applyBorder="1" applyAlignment="1" applyProtection="1">
      <alignment horizontal="left" vertical="center"/>
    </xf>
    <xf numFmtId="0" fontId="0" fillId="0" borderId="1" xfId="0" applyFill="1" applyBorder="1" applyAlignment="1" applyProtection="1">
      <alignment vertical="center" wrapText="1"/>
    </xf>
    <xf numFmtId="0" fontId="0" fillId="0" borderId="0" xfId="0" applyFill="1" applyBorder="1" applyAlignment="1" applyProtection="1">
      <alignment vertical="center"/>
    </xf>
    <xf numFmtId="0" fontId="0" fillId="0" borderId="8" xfId="0" applyFill="1" applyBorder="1" applyAlignment="1" applyProtection="1">
      <alignment horizontal="left" vertical="center" wrapText="1"/>
    </xf>
    <xf numFmtId="0" fontId="0" fillId="2" borderId="6" xfId="0" applyFill="1"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xf>
    <xf numFmtId="0" fontId="0" fillId="0" borderId="0" xfId="0" applyAlignment="1" applyProtection="1">
      <alignment horizontal="left" vertical="top" wrapText="1"/>
    </xf>
    <xf numFmtId="0" fontId="0" fillId="0" borderId="2" xfId="0" applyBorder="1" applyAlignment="1" applyProtection="1">
      <alignment horizontal="left" vertical="center" shrinkToFit="1"/>
    </xf>
    <xf numFmtId="0" fontId="0" fillId="0" borderId="3" xfId="0" applyBorder="1" applyAlignment="1" applyProtection="1">
      <alignment horizontal="left"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0" fontId="0" fillId="0" borderId="9" xfId="0" applyBorder="1" applyAlignment="1" applyProtection="1">
      <alignment horizontal="left" vertical="center" shrinkToFit="1"/>
    </xf>
    <xf numFmtId="0" fontId="0" fillId="0" borderId="5" xfId="0" applyBorder="1" applyAlignment="1" applyProtection="1">
      <alignment horizontal="left" vertical="center" shrinkToFit="1"/>
    </xf>
    <xf numFmtId="0" fontId="0" fillId="0" borderId="1" xfId="0" applyBorder="1" applyAlignment="1" applyProtection="1">
      <alignment horizontal="left" vertical="center" shrinkToFit="1"/>
    </xf>
    <xf numFmtId="0" fontId="0" fillId="2" borderId="1" xfId="0" applyFill="1" applyBorder="1" applyAlignment="1" applyProtection="1">
      <alignment horizontal="left" vertical="center" shrinkToFit="1"/>
      <protection locked="0"/>
    </xf>
    <xf numFmtId="0" fontId="0" fillId="2" borderId="1" xfId="0" applyFill="1" applyBorder="1" applyAlignment="1" applyProtection="1">
      <alignment horizontal="center" vertical="center"/>
      <protection locked="0"/>
    </xf>
  </cellXfs>
  <cellStyles count="2">
    <cellStyle name="桁区切り" xfId="1" builtinId="6"/>
    <cellStyle name="標準" xfId="0" builtinId="0"/>
  </cellStyles>
  <dxfs count="4302">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fgColor theme="2" tint="-0.499984740745262"/>
          <bgColor theme="2" tint="-0.499984740745262"/>
        </patternFill>
      </fill>
    </dxf>
    <dxf>
      <fill>
        <patternFill patternType="solid">
          <fgColor theme="2" tint="-0.499984740745262"/>
          <bgColor theme="2" tint="-0.499984740745262"/>
        </patternFill>
      </fill>
    </dxf>
    <dxf>
      <fill>
        <patternFill>
          <fgColor theme="0" tint="-0.499984740745262"/>
          <bgColor theme="2" tint="-0.499984740745262"/>
        </patternFill>
      </fill>
    </dxf>
    <dxf>
      <font>
        <color rgb="FFFF0000"/>
      </font>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8" tint="0.79998168889431442"/>
        </patternFill>
      </fill>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dxf>
    <dxf>
      <fill>
        <patternFill>
          <bgColor theme="0" tint="-0.499984740745262"/>
        </patternFill>
      </fill>
    </dxf>
    <dxf>
      <fill>
        <patternFill>
          <bgColor theme="0" tint="-0.499984740745262"/>
        </patternFill>
      </fill>
    </dxf>
    <dxf>
      <font>
        <color rgb="FFFF0000"/>
      </font>
      <fill>
        <patternFill>
          <bgColor theme="5" tint="0.79998168889431442"/>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84740745262"/>
        </patternFill>
      </fill>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colors>
    <mruColors>
      <color rgb="FFFF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13277/Box/&#12304;02_&#35506;&#25152;&#20849;&#26377;&#12305;09_04_&#29983;&#29987;&#25391;&#33288;&#35506;/R05&#24180;&#24230;/&#25991;&#26360;&#12501;&#12449;&#12452;&#12523;/03&#37326;&#33756;&#25285;&#24403;/53_&#22269;&#24235;&#20107;&#26989;&#31561;/53_08_&#30465;&#12456;&#12493;&#22411;&#26045;&#35373;&#22290;&#33464;&#29987;&#22320;&#32946;&#25104;&#32202;&#24613;&#23550;&#31574;&#20107;&#26989;/53_08_090_&#20196;&#21644;5&#24180;&#24230;&#35036;&#27491;&#20104;&#31639;&#30465;&#12456;&#12493;&#20107;&#26989;&#20363;&#35215;/04%20&#23455;&#26045;&#35201;&#38936;/&#20462;&#27491;&#20013;/&#65288;&#20462;&#27491;&#20013;2&#65289;&#23455;&#26045;&#35201;&#38936;&#12288;&#27096;&#24335;1&#21029;&#2815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FE16-08BC-4753-B7FF-1A9E019A8738}">
  <sheetPr>
    <pageSetUpPr fitToPage="1"/>
  </sheetPr>
  <dimension ref="A1:W105"/>
  <sheetViews>
    <sheetView workbookViewId="0">
      <selection activeCell="C95" sqref="C95"/>
    </sheetView>
  </sheetViews>
  <sheetFormatPr defaultRowHeight="13.5" x14ac:dyDescent="0.15"/>
  <cols>
    <col min="1" max="1" width="5.375" style="5" bestFit="1" customWidth="1"/>
    <col min="2" max="2" width="9" style="5" bestFit="1" customWidth="1"/>
    <col min="3" max="3" width="26.5" style="5" bestFit="1" customWidth="1"/>
    <col min="4" max="4" width="16.125" style="5" bestFit="1" customWidth="1"/>
    <col min="5" max="5" width="6" style="5" bestFit="1" customWidth="1"/>
    <col min="6" max="6" width="5.375" style="5" bestFit="1" customWidth="1"/>
    <col min="7" max="7" width="8.875" style="5" bestFit="1" customWidth="1"/>
    <col min="8" max="8" width="8.875" style="5" customWidth="1"/>
    <col min="9" max="9" width="10.375" style="5" bestFit="1" customWidth="1"/>
    <col min="10" max="10" width="10.375" style="5" customWidth="1"/>
    <col min="11" max="11" width="12.625" style="5" customWidth="1"/>
    <col min="12" max="12" width="10.375" style="5" bestFit="1" customWidth="1"/>
    <col min="13" max="13" width="10.375" style="5" customWidth="1"/>
    <col min="14" max="14" width="8.25" style="5" bestFit="1" customWidth="1"/>
    <col min="15" max="17" width="8.25" style="97" customWidth="1"/>
    <col min="18" max="18" width="9.25" style="5" customWidth="1"/>
    <col min="19" max="19" width="10.375" style="5" bestFit="1" customWidth="1"/>
    <col min="20" max="20" width="9.375" style="5" bestFit="1" customWidth="1"/>
    <col min="21" max="21" width="9.125" style="5" bestFit="1" customWidth="1"/>
    <col min="22" max="22" width="10.375" style="5" bestFit="1" customWidth="1"/>
    <col min="23" max="23" width="11.125" style="105" bestFit="1" customWidth="1"/>
    <col min="24" max="16384" width="9" style="5"/>
  </cols>
  <sheetData>
    <row r="1" spans="1:23" ht="14.25" thickBot="1" x14ac:dyDescent="0.2">
      <c r="A1" s="5" t="s">
        <v>138</v>
      </c>
      <c r="P1" s="114"/>
      <c r="Q1" s="114"/>
      <c r="R1" s="115"/>
      <c r="S1" s="5" t="b">
        <f ca="1">S4=T4+U4+V4</f>
        <v>1</v>
      </c>
    </row>
    <row r="2" spans="1:23" s="36" customFormat="1" x14ac:dyDescent="0.15">
      <c r="A2" s="217" t="s">
        <v>137</v>
      </c>
      <c r="B2" s="218"/>
      <c r="C2" s="218"/>
      <c r="D2" s="218"/>
      <c r="E2" s="218"/>
      <c r="F2" s="218"/>
      <c r="G2" s="218"/>
      <c r="H2" s="131"/>
      <c r="I2" s="225" t="s">
        <v>240</v>
      </c>
      <c r="J2" s="226"/>
      <c r="K2" s="226"/>
      <c r="L2" s="226"/>
      <c r="M2" s="226"/>
      <c r="N2" s="226"/>
      <c r="O2" s="227"/>
      <c r="P2" s="228" t="s">
        <v>170</v>
      </c>
      <c r="Q2" s="228"/>
      <c r="R2" s="228"/>
      <c r="S2" s="219" t="s">
        <v>132</v>
      </c>
      <c r="T2" s="221" t="s">
        <v>139</v>
      </c>
      <c r="U2" s="221" t="s">
        <v>140</v>
      </c>
      <c r="V2" s="223" t="s">
        <v>141</v>
      </c>
      <c r="W2" s="215" t="s">
        <v>192</v>
      </c>
    </row>
    <row r="3" spans="1:23" s="36" customFormat="1" ht="14.25" thickBot="1" x14ac:dyDescent="0.2">
      <c r="A3" s="83" t="s">
        <v>62</v>
      </c>
      <c r="B3" s="83" t="s">
        <v>59</v>
      </c>
      <c r="C3" s="84" t="s">
        <v>58</v>
      </c>
      <c r="D3" s="84" t="s">
        <v>105</v>
      </c>
      <c r="E3" s="83" t="s">
        <v>35</v>
      </c>
      <c r="F3" s="83" t="s">
        <v>63</v>
      </c>
      <c r="G3" s="83" t="s">
        <v>231</v>
      </c>
      <c r="H3" s="132" t="s">
        <v>213</v>
      </c>
      <c r="I3" s="195" t="s">
        <v>64</v>
      </c>
      <c r="J3" s="196" t="s">
        <v>197</v>
      </c>
      <c r="K3" s="197" t="s">
        <v>214</v>
      </c>
      <c r="L3" s="198" t="s">
        <v>65</v>
      </c>
      <c r="M3" s="198" t="s">
        <v>198</v>
      </c>
      <c r="N3" s="198" t="s">
        <v>124</v>
      </c>
      <c r="O3" s="199" t="s">
        <v>184</v>
      </c>
      <c r="P3" s="116" t="s">
        <v>206</v>
      </c>
      <c r="Q3" s="117" t="s">
        <v>207</v>
      </c>
      <c r="R3" s="118" t="s">
        <v>202</v>
      </c>
      <c r="S3" s="220"/>
      <c r="T3" s="222"/>
      <c r="U3" s="222"/>
      <c r="V3" s="224"/>
      <c r="W3" s="216"/>
    </row>
    <row r="4" spans="1:23" s="37" customFormat="1" ht="15" thickTop="1" thickBot="1" x14ac:dyDescent="0.2">
      <c r="A4" s="86"/>
      <c r="B4" s="86"/>
      <c r="C4" s="86"/>
      <c r="D4" s="86"/>
      <c r="E4" s="85">
        <f ca="1">SUM(E5:E999)</f>
        <v>0</v>
      </c>
      <c r="F4" s="85">
        <f ca="1">SUM(F5:F999)</f>
        <v>0</v>
      </c>
      <c r="G4" s="86"/>
      <c r="H4" s="133">
        <f ca="1">COUNTIF(H5:H104,"○")</f>
        <v>0</v>
      </c>
      <c r="I4" s="88">
        <f ca="1">SUM(I5:I999)</f>
        <v>0</v>
      </c>
      <c r="J4" s="135">
        <f t="shared" ref="J4:M4" ca="1" si="0">SUM(J5:J999)</f>
        <v>0</v>
      </c>
      <c r="K4" s="90">
        <f ca="1">I4+J4</f>
        <v>0</v>
      </c>
      <c r="L4" s="89">
        <f t="shared" si="0"/>
        <v>0</v>
      </c>
      <c r="M4" s="89">
        <f t="shared" ca="1" si="0"/>
        <v>0</v>
      </c>
      <c r="N4" s="89">
        <f ca="1">SUM(N5:N999)</f>
        <v>0</v>
      </c>
      <c r="O4" s="98" t="str">
        <f ca="1">IFERROR(N4/K4*100,"")</f>
        <v/>
      </c>
      <c r="P4" s="89">
        <f ca="1">SUM(P5:P999)</f>
        <v>0</v>
      </c>
      <c r="Q4" s="89">
        <f ca="1">SUM(Q5:Q999)</f>
        <v>0</v>
      </c>
      <c r="R4" s="156" t="str">
        <f ca="1">IFERROR(Q4/K4*100,"")</f>
        <v/>
      </c>
      <c r="S4" s="92">
        <f ca="1">SUM(S5:S999)</f>
        <v>0</v>
      </c>
      <c r="T4" s="93">
        <f ca="1">SUM(T5:T999)</f>
        <v>0</v>
      </c>
      <c r="U4" s="93">
        <f ca="1">SUM(U5:U999)</f>
        <v>0</v>
      </c>
      <c r="V4" s="94">
        <f ca="1">SUM(V5:V999)</f>
        <v>0</v>
      </c>
      <c r="W4" s="106"/>
    </row>
    <row r="5" spans="1:23" ht="14.25" thickTop="1" x14ac:dyDescent="0.15">
      <c r="A5" s="87">
        <v>1</v>
      </c>
      <c r="B5" s="87">
        <f ca="1">IFERROR(INDIRECT($A5&amp;"!B3",TRUE),"")</f>
        <v>0</v>
      </c>
      <c r="C5" s="87">
        <f ca="1">IFERROR(INDIRECT($A5&amp;"!B$4",TRUE),"")</f>
        <v>0</v>
      </c>
      <c r="D5" s="87">
        <f t="shared" ref="D5:D68" ca="1" si="1">IFERROR(INDIRECT($A5&amp;"!B$5",TRUE),"")</f>
        <v>0</v>
      </c>
      <c r="E5" s="87">
        <f ca="1">IFERROR(INDIRECT($A5&amp;"!$D$20",TRUE),"")</f>
        <v>0</v>
      </c>
      <c r="F5" s="87">
        <f t="shared" ref="F5:F68" ca="1" si="2">IFERROR(COUNT(INDIRECT($A5&amp;"!$D$10:$D$17",TRUE)),"")</f>
        <v>0</v>
      </c>
      <c r="G5" s="87" t="str">
        <f ca="1">IFERROR(INDIRECT($A5&amp;"!R$12",TRUE),"")</f>
        <v/>
      </c>
      <c r="H5" s="134">
        <f ca="1">IFERROR(INDIRECT($A5&amp;"!O$1"),"-")</f>
        <v>0</v>
      </c>
      <c r="I5" s="122" t="str">
        <f ca="1">IF($H5="○",INDIRECT($A5&amp;"!$h$9",TRUE),"")</f>
        <v/>
      </c>
      <c r="J5" s="124" t="str">
        <f ca="1">IF($H5="-",INDIRECT($A5&amp;"!$h$9",TRUE),"")</f>
        <v/>
      </c>
      <c r="K5" s="136"/>
      <c r="L5" s="123"/>
      <c r="M5" s="123">
        <f ca="1">IFERROR(INDIRECT($A5&amp;"!I$9",TRUE),"")</f>
        <v>0</v>
      </c>
      <c r="N5" s="91">
        <f ca="1">IFERROR(INDIRECT($A5&amp;"!$J$9",TRUE),"")</f>
        <v>0</v>
      </c>
      <c r="O5" s="100" t="str">
        <f ca="1">IFERROR(INDIRECT($A5&amp;"!$k$9",TRUE),"")</f>
        <v/>
      </c>
      <c r="P5" s="100">
        <f ca="1">IFERROR(INDIRECT($A5&amp;"!$N$9",TRUE),"")</f>
        <v>0</v>
      </c>
      <c r="Q5" s="100">
        <f ca="1">IFERROR(INDIRECT($A5&amp;"!$o$9",TRUE),"")</f>
        <v>0</v>
      </c>
      <c r="R5" s="155" t="str">
        <f ca="1">IFERROR(INDIRECT($A5&amp;"!$p$9",TRUE),"")</f>
        <v/>
      </c>
      <c r="S5" s="154">
        <f ca="1">IFERROR(INDIRECT($A5&amp;"!B$42",TRUE),"")</f>
        <v>0</v>
      </c>
      <c r="T5" s="95">
        <f ca="1">IFERROR(INDIRECT($A5&amp;"!c$42",TRUE),"")</f>
        <v>0</v>
      </c>
      <c r="U5" s="95">
        <f ca="1">IFERROR(INDIRECT($A5&amp;"!d$42",TRUE),"")</f>
        <v>0</v>
      </c>
      <c r="V5" s="96">
        <f ca="1">IFERROR(INDIRECT($A5&amp;"!e$42",TRUE),"")</f>
        <v>0</v>
      </c>
      <c r="W5" s="107" t="str">
        <f ca="1">IFERROR(INDIRECT($A5&amp;"!R$3",TRUE),"")</f>
        <v xml:space="preserve">クリア ! </v>
      </c>
    </row>
    <row r="6" spans="1:23" x14ac:dyDescent="0.15">
      <c r="A6" s="87">
        <v>2</v>
      </c>
      <c r="B6" s="87">
        <f t="shared" ref="B6:B69" ca="1" si="3">IFERROR(INDIRECT($A6&amp;"!B3",TRUE),"")</f>
        <v>0</v>
      </c>
      <c r="C6" s="87">
        <f t="shared" ref="C6:C69" ca="1" si="4">IFERROR(INDIRECT($A6&amp;"!B$4",TRUE),"")</f>
        <v>0</v>
      </c>
      <c r="D6" s="87">
        <f t="shared" ca="1" si="1"/>
        <v>0</v>
      </c>
      <c r="E6" s="87">
        <f t="shared" ref="E6:E69" ca="1" si="5">IFERROR(INDIRECT($A6&amp;"!$D$20",TRUE),"")</f>
        <v>0</v>
      </c>
      <c r="F6" s="87">
        <f t="shared" ca="1" si="2"/>
        <v>0</v>
      </c>
      <c r="G6" s="87" t="str">
        <f t="shared" ref="G6:G69" ca="1" si="6">IFERROR(INDIRECT($A6&amp;"!R$12",TRUE),"")</f>
        <v/>
      </c>
      <c r="H6" s="134">
        <f t="shared" ref="H6:H69" ca="1" si="7">IFERROR(INDIRECT($A6&amp;"!O$1"),"-")</f>
        <v>0</v>
      </c>
      <c r="I6" s="122" t="str">
        <f t="shared" ref="I6:I69" ca="1" si="8">IF($H6="○",INDIRECT($A6&amp;"!$h$9",TRUE),"")</f>
        <v/>
      </c>
      <c r="J6" s="124" t="str">
        <f t="shared" ref="J6:J69" ca="1" si="9">IF($H6="－",INDIRECT($A6&amp;"!$h$9",TRUE),"")</f>
        <v/>
      </c>
      <c r="K6" s="137"/>
      <c r="L6" s="123"/>
      <c r="M6" s="123">
        <f t="shared" ref="M6:M69" ca="1" si="10">IFERROR(INDIRECT($A6&amp;"!I$9",TRUE),"")</f>
        <v>0</v>
      </c>
      <c r="N6" s="91">
        <f t="shared" ref="N6:N9" ca="1" si="11">IFERROR(INDIRECT($A6&amp;"!$J$9",TRUE),"")</f>
        <v>0</v>
      </c>
      <c r="O6" s="99" t="str">
        <f t="shared" ref="O6:O69" ca="1" si="12">IFERROR(INDIRECT($A6&amp;"!$k$7",TRUE),"")</f>
        <v/>
      </c>
      <c r="P6" s="113">
        <f t="shared" ref="P6:P69" ca="1" si="13">IFERROR(INDIRECT($A6&amp;"!$N$7",TRUE),"")</f>
        <v>0</v>
      </c>
      <c r="Q6" s="113">
        <f t="shared" ref="Q6:Q69" ca="1" si="14">IFERROR(INDIRECT($A6&amp;"!$o$9",TRUE),"")</f>
        <v>0</v>
      </c>
      <c r="R6" s="123" t="str">
        <f ca="1">IFERROR(INDIRECT($A6&amp;"!$p$9",TRUE),"")</f>
        <v/>
      </c>
      <c r="S6" s="154">
        <f t="shared" ref="S6:S69" ca="1" si="15">IFERROR(INDIRECT($A6&amp;"!B$42",TRUE),"")</f>
        <v>0</v>
      </c>
      <c r="T6" s="95">
        <f t="shared" ref="T6:T69" ca="1" si="16">IFERROR(INDIRECT($A6&amp;"!c$42",TRUE),"")</f>
        <v>0</v>
      </c>
      <c r="U6" s="95">
        <f t="shared" ref="U6:U69" ca="1" si="17">IFERROR(INDIRECT($A6&amp;"!d$42",TRUE),"")</f>
        <v>0</v>
      </c>
      <c r="V6" s="96">
        <f t="shared" ref="V6:V69" ca="1" si="18">IFERROR(INDIRECT($A6&amp;"!e$42",TRUE),"")</f>
        <v>0</v>
      </c>
      <c r="W6" s="107" t="str">
        <f t="shared" ref="W6:W69" ca="1" si="19">IFERROR(INDIRECT($A6&amp;"!R$3",TRUE),"")</f>
        <v xml:space="preserve">クリア ! </v>
      </c>
    </row>
    <row r="7" spans="1:23" x14ac:dyDescent="0.15">
      <c r="A7" s="87">
        <v>3</v>
      </c>
      <c r="B7" s="87">
        <f t="shared" ca="1" si="3"/>
        <v>0</v>
      </c>
      <c r="C7" s="87">
        <f t="shared" ca="1" si="4"/>
        <v>0</v>
      </c>
      <c r="D7" s="87">
        <f t="shared" ca="1" si="1"/>
        <v>0</v>
      </c>
      <c r="E7" s="87">
        <f t="shared" ca="1" si="5"/>
        <v>0</v>
      </c>
      <c r="F7" s="87">
        <f t="shared" ca="1" si="2"/>
        <v>0</v>
      </c>
      <c r="G7" s="87" t="str">
        <f t="shared" ca="1" si="6"/>
        <v/>
      </c>
      <c r="H7" s="134">
        <f t="shared" ca="1" si="7"/>
        <v>0</v>
      </c>
      <c r="I7" s="122" t="str">
        <f t="shared" ca="1" si="8"/>
        <v/>
      </c>
      <c r="J7" s="124" t="str">
        <f t="shared" ca="1" si="9"/>
        <v/>
      </c>
      <c r="K7" s="137"/>
      <c r="L7" s="123"/>
      <c r="M7" s="123">
        <f t="shared" ca="1" si="10"/>
        <v>0</v>
      </c>
      <c r="N7" s="91">
        <f t="shared" ca="1" si="11"/>
        <v>0</v>
      </c>
      <c r="O7" s="99" t="str">
        <f t="shared" ca="1" si="12"/>
        <v/>
      </c>
      <c r="P7" s="113">
        <f t="shared" ca="1" si="13"/>
        <v>0</v>
      </c>
      <c r="Q7" s="153">
        <f t="shared" ca="1" si="14"/>
        <v>0</v>
      </c>
      <c r="R7" s="123" t="str">
        <f t="shared" ref="R7:R70" ca="1" si="20">IFERROR(INDIRECT($A7&amp;"!$p$9",TRUE),"")</f>
        <v/>
      </c>
      <c r="S7" s="154">
        <f t="shared" ca="1" si="15"/>
        <v>0</v>
      </c>
      <c r="T7" s="95">
        <f t="shared" ca="1" si="16"/>
        <v>0</v>
      </c>
      <c r="U7" s="95">
        <f t="shared" ca="1" si="17"/>
        <v>0</v>
      </c>
      <c r="V7" s="96">
        <f t="shared" ca="1" si="18"/>
        <v>0</v>
      </c>
      <c r="W7" s="107" t="str">
        <f t="shared" ca="1" si="19"/>
        <v xml:space="preserve">クリア ! </v>
      </c>
    </row>
    <row r="8" spans="1:23" x14ac:dyDescent="0.15">
      <c r="A8" s="87">
        <v>4</v>
      </c>
      <c r="B8" s="87">
        <f t="shared" ca="1" si="3"/>
        <v>0</v>
      </c>
      <c r="C8" s="87">
        <f t="shared" ca="1" si="4"/>
        <v>0</v>
      </c>
      <c r="D8" s="87">
        <f t="shared" ca="1" si="1"/>
        <v>0</v>
      </c>
      <c r="E8" s="87">
        <f t="shared" ca="1" si="5"/>
        <v>0</v>
      </c>
      <c r="F8" s="87">
        <f t="shared" ca="1" si="2"/>
        <v>0</v>
      </c>
      <c r="G8" s="87" t="str">
        <f t="shared" ca="1" si="6"/>
        <v/>
      </c>
      <c r="H8" s="134">
        <f t="shared" ca="1" si="7"/>
        <v>0</v>
      </c>
      <c r="I8" s="122" t="str">
        <f t="shared" ca="1" si="8"/>
        <v/>
      </c>
      <c r="J8" s="124" t="str">
        <f t="shared" ca="1" si="9"/>
        <v/>
      </c>
      <c r="K8" s="137"/>
      <c r="L8" s="123"/>
      <c r="M8" s="123">
        <f t="shared" ca="1" si="10"/>
        <v>0</v>
      </c>
      <c r="N8" s="91">
        <f t="shared" ca="1" si="11"/>
        <v>0</v>
      </c>
      <c r="O8" s="99" t="str">
        <f t="shared" ca="1" si="12"/>
        <v/>
      </c>
      <c r="P8" s="113">
        <f t="shared" ca="1" si="13"/>
        <v>0</v>
      </c>
      <c r="Q8" s="113">
        <f t="shared" ca="1" si="14"/>
        <v>0</v>
      </c>
      <c r="R8" s="123" t="str">
        <f t="shared" ca="1" si="20"/>
        <v/>
      </c>
      <c r="S8" s="154">
        <f t="shared" ca="1" si="15"/>
        <v>0</v>
      </c>
      <c r="T8" s="95">
        <f t="shared" ca="1" si="16"/>
        <v>0</v>
      </c>
      <c r="U8" s="95">
        <f t="shared" ca="1" si="17"/>
        <v>0</v>
      </c>
      <c r="V8" s="96">
        <f t="shared" ca="1" si="18"/>
        <v>0</v>
      </c>
      <c r="W8" s="107" t="str">
        <f t="shared" ca="1" si="19"/>
        <v xml:space="preserve">クリア ! </v>
      </c>
    </row>
    <row r="9" spans="1:23" x14ac:dyDescent="0.15">
      <c r="A9" s="87">
        <v>5</v>
      </c>
      <c r="B9" s="87">
        <f t="shared" ca="1" si="3"/>
        <v>0</v>
      </c>
      <c r="C9" s="87">
        <f t="shared" ca="1" si="4"/>
        <v>0</v>
      </c>
      <c r="D9" s="87">
        <f t="shared" ca="1" si="1"/>
        <v>0</v>
      </c>
      <c r="E9" s="87">
        <f t="shared" ca="1" si="5"/>
        <v>0</v>
      </c>
      <c r="F9" s="87">
        <f t="shared" ca="1" si="2"/>
        <v>0</v>
      </c>
      <c r="G9" s="87" t="str">
        <f t="shared" ca="1" si="6"/>
        <v/>
      </c>
      <c r="H9" s="134">
        <f t="shared" ca="1" si="7"/>
        <v>0</v>
      </c>
      <c r="I9" s="122" t="str">
        <f t="shared" ca="1" si="8"/>
        <v/>
      </c>
      <c r="J9" s="124" t="str">
        <f t="shared" ca="1" si="9"/>
        <v/>
      </c>
      <c r="K9" s="137"/>
      <c r="L9" s="123"/>
      <c r="M9" s="123">
        <f t="shared" ca="1" si="10"/>
        <v>0</v>
      </c>
      <c r="N9" s="91">
        <f t="shared" ca="1" si="11"/>
        <v>0</v>
      </c>
      <c r="O9" s="99" t="str">
        <f t="shared" ca="1" si="12"/>
        <v/>
      </c>
      <c r="P9" s="113">
        <f t="shared" ca="1" si="13"/>
        <v>0</v>
      </c>
      <c r="Q9" s="113">
        <f t="shared" ca="1" si="14"/>
        <v>0</v>
      </c>
      <c r="R9" s="123" t="str">
        <f t="shared" ca="1" si="20"/>
        <v/>
      </c>
      <c r="S9" s="154">
        <f t="shared" ca="1" si="15"/>
        <v>0</v>
      </c>
      <c r="T9" s="95">
        <f t="shared" ca="1" si="16"/>
        <v>0</v>
      </c>
      <c r="U9" s="95">
        <f t="shared" ca="1" si="17"/>
        <v>0</v>
      </c>
      <c r="V9" s="96">
        <f t="shared" ca="1" si="18"/>
        <v>0</v>
      </c>
      <c r="W9" s="107" t="str">
        <f t="shared" ca="1" si="19"/>
        <v xml:space="preserve">クリア ! </v>
      </c>
    </row>
    <row r="10" spans="1:23" x14ac:dyDescent="0.15">
      <c r="A10" s="87">
        <v>6</v>
      </c>
      <c r="B10" s="87">
        <f t="shared" ca="1" si="3"/>
        <v>0</v>
      </c>
      <c r="C10" s="87">
        <f t="shared" ca="1" si="4"/>
        <v>0</v>
      </c>
      <c r="D10" s="87">
        <f t="shared" ca="1" si="1"/>
        <v>0</v>
      </c>
      <c r="E10" s="87">
        <f t="shared" ca="1" si="5"/>
        <v>0</v>
      </c>
      <c r="F10" s="87">
        <f ca="1">IFERROR(COUNT(INDIRECT($A10&amp;"!$D$10:$D$17",TRUE)),"")</f>
        <v>0</v>
      </c>
      <c r="G10" s="87" t="str">
        <f t="shared" ca="1" si="6"/>
        <v/>
      </c>
      <c r="H10" s="134">
        <f t="shared" ca="1" si="7"/>
        <v>0</v>
      </c>
      <c r="I10" s="122" t="str">
        <f t="shared" ca="1" si="8"/>
        <v/>
      </c>
      <c r="J10" s="124" t="str">
        <f t="shared" ca="1" si="9"/>
        <v/>
      </c>
      <c r="K10" s="137"/>
      <c r="L10" s="123"/>
      <c r="M10" s="123">
        <f t="shared" ca="1" si="10"/>
        <v>0</v>
      </c>
      <c r="N10" s="91">
        <f t="shared" ref="N10:N68" ca="1" si="21">IFERROR(INDIRECT($A10&amp;"!$J$7",TRUE),"")</f>
        <v>0</v>
      </c>
      <c r="O10" s="99" t="str">
        <f t="shared" ca="1" si="12"/>
        <v/>
      </c>
      <c r="P10" s="113">
        <f t="shared" ca="1" si="13"/>
        <v>0</v>
      </c>
      <c r="Q10" s="113">
        <f t="shared" ca="1" si="14"/>
        <v>0</v>
      </c>
      <c r="R10" s="123" t="str">
        <f t="shared" ca="1" si="20"/>
        <v/>
      </c>
      <c r="S10" s="154">
        <f t="shared" ca="1" si="15"/>
        <v>0</v>
      </c>
      <c r="T10" s="95">
        <f t="shared" ca="1" si="16"/>
        <v>0</v>
      </c>
      <c r="U10" s="95">
        <f t="shared" ca="1" si="17"/>
        <v>0</v>
      </c>
      <c r="V10" s="96">
        <f t="shared" ca="1" si="18"/>
        <v>0</v>
      </c>
      <c r="W10" s="107" t="str">
        <f t="shared" ca="1" si="19"/>
        <v xml:space="preserve">クリア ! </v>
      </c>
    </row>
    <row r="11" spans="1:23" x14ac:dyDescent="0.15">
      <c r="A11" s="87">
        <v>7</v>
      </c>
      <c r="B11" s="87">
        <f t="shared" ca="1" si="3"/>
        <v>0</v>
      </c>
      <c r="C11" s="87">
        <f t="shared" ca="1" si="4"/>
        <v>0</v>
      </c>
      <c r="D11" s="87">
        <f t="shared" ca="1" si="1"/>
        <v>0</v>
      </c>
      <c r="E11" s="87">
        <f t="shared" ca="1" si="5"/>
        <v>0</v>
      </c>
      <c r="F11" s="87">
        <f t="shared" ca="1" si="2"/>
        <v>0</v>
      </c>
      <c r="G11" s="87" t="str">
        <f t="shared" ca="1" si="6"/>
        <v/>
      </c>
      <c r="H11" s="134">
        <f t="shared" ca="1" si="7"/>
        <v>0</v>
      </c>
      <c r="I11" s="122" t="str">
        <f t="shared" ca="1" si="8"/>
        <v/>
      </c>
      <c r="J11" s="124" t="str">
        <f t="shared" ca="1" si="9"/>
        <v/>
      </c>
      <c r="K11" s="137"/>
      <c r="L11" s="123"/>
      <c r="M11" s="123">
        <f t="shared" ca="1" si="10"/>
        <v>0</v>
      </c>
      <c r="N11" s="91">
        <f t="shared" ca="1" si="21"/>
        <v>0</v>
      </c>
      <c r="O11" s="99" t="str">
        <f t="shared" ca="1" si="12"/>
        <v/>
      </c>
      <c r="P11" s="113">
        <f t="shared" ca="1" si="13"/>
        <v>0</v>
      </c>
      <c r="Q11" s="113">
        <f t="shared" ca="1" si="14"/>
        <v>0</v>
      </c>
      <c r="R11" s="123" t="str">
        <f t="shared" ca="1" si="20"/>
        <v/>
      </c>
      <c r="S11" s="154">
        <f t="shared" ca="1" si="15"/>
        <v>0</v>
      </c>
      <c r="T11" s="95">
        <f t="shared" ca="1" si="16"/>
        <v>0</v>
      </c>
      <c r="U11" s="95">
        <f t="shared" ca="1" si="17"/>
        <v>0</v>
      </c>
      <c r="V11" s="96">
        <f t="shared" ca="1" si="18"/>
        <v>0</v>
      </c>
      <c r="W11" s="107" t="str">
        <f t="shared" ca="1" si="19"/>
        <v xml:space="preserve">クリア ! </v>
      </c>
    </row>
    <row r="12" spans="1:23" x14ac:dyDescent="0.15">
      <c r="A12" s="87">
        <v>8</v>
      </c>
      <c r="B12" s="87">
        <f t="shared" ca="1" si="3"/>
        <v>0</v>
      </c>
      <c r="C12" s="87">
        <f t="shared" ca="1" si="4"/>
        <v>0</v>
      </c>
      <c r="D12" s="87">
        <f t="shared" ca="1" si="1"/>
        <v>0</v>
      </c>
      <c r="E12" s="87">
        <f t="shared" ca="1" si="5"/>
        <v>0</v>
      </c>
      <c r="F12" s="87">
        <f t="shared" ca="1" si="2"/>
        <v>0</v>
      </c>
      <c r="G12" s="87" t="str">
        <f t="shared" ca="1" si="6"/>
        <v/>
      </c>
      <c r="H12" s="134">
        <f t="shared" ca="1" si="7"/>
        <v>0</v>
      </c>
      <c r="I12" s="122" t="str">
        <f t="shared" ca="1" si="8"/>
        <v/>
      </c>
      <c r="J12" s="124" t="str">
        <f t="shared" ca="1" si="9"/>
        <v/>
      </c>
      <c r="K12" s="137"/>
      <c r="L12" s="123"/>
      <c r="M12" s="123">
        <f t="shared" ca="1" si="10"/>
        <v>0</v>
      </c>
      <c r="N12" s="91">
        <f t="shared" ca="1" si="21"/>
        <v>0</v>
      </c>
      <c r="O12" s="99" t="str">
        <f t="shared" ca="1" si="12"/>
        <v/>
      </c>
      <c r="P12" s="113">
        <f t="shared" ca="1" si="13"/>
        <v>0</v>
      </c>
      <c r="Q12" s="113">
        <f t="shared" ca="1" si="14"/>
        <v>0</v>
      </c>
      <c r="R12" s="123" t="str">
        <f t="shared" ca="1" si="20"/>
        <v/>
      </c>
      <c r="S12" s="154">
        <f t="shared" ca="1" si="15"/>
        <v>0</v>
      </c>
      <c r="T12" s="95">
        <f t="shared" ca="1" si="16"/>
        <v>0</v>
      </c>
      <c r="U12" s="95">
        <f t="shared" ca="1" si="17"/>
        <v>0</v>
      </c>
      <c r="V12" s="96">
        <f t="shared" ca="1" si="18"/>
        <v>0</v>
      </c>
      <c r="W12" s="107" t="str">
        <f t="shared" ca="1" si="19"/>
        <v xml:space="preserve">クリア ! </v>
      </c>
    </row>
    <row r="13" spans="1:23" x14ac:dyDescent="0.15">
      <c r="A13" s="87">
        <v>9</v>
      </c>
      <c r="B13" s="87">
        <f t="shared" ca="1" si="3"/>
        <v>0</v>
      </c>
      <c r="C13" s="87">
        <f t="shared" ca="1" si="4"/>
        <v>0</v>
      </c>
      <c r="D13" s="87">
        <f t="shared" ca="1" si="1"/>
        <v>0</v>
      </c>
      <c r="E13" s="87">
        <f t="shared" ca="1" si="5"/>
        <v>0</v>
      </c>
      <c r="F13" s="87">
        <f t="shared" ca="1" si="2"/>
        <v>0</v>
      </c>
      <c r="G13" s="87" t="str">
        <f t="shared" ca="1" si="6"/>
        <v/>
      </c>
      <c r="H13" s="134">
        <f t="shared" ca="1" si="7"/>
        <v>0</v>
      </c>
      <c r="I13" s="122" t="str">
        <f t="shared" ca="1" si="8"/>
        <v/>
      </c>
      <c r="J13" s="124" t="str">
        <f t="shared" ca="1" si="9"/>
        <v/>
      </c>
      <c r="K13" s="137"/>
      <c r="L13" s="123"/>
      <c r="M13" s="123">
        <f t="shared" ca="1" si="10"/>
        <v>0</v>
      </c>
      <c r="N13" s="91">
        <f t="shared" ca="1" si="21"/>
        <v>0</v>
      </c>
      <c r="O13" s="99" t="str">
        <f t="shared" ca="1" si="12"/>
        <v/>
      </c>
      <c r="P13" s="113">
        <f t="shared" ca="1" si="13"/>
        <v>0</v>
      </c>
      <c r="Q13" s="113">
        <f t="shared" ca="1" si="14"/>
        <v>0</v>
      </c>
      <c r="R13" s="123" t="str">
        <f t="shared" ca="1" si="20"/>
        <v/>
      </c>
      <c r="S13" s="154">
        <f t="shared" ca="1" si="15"/>
        <v>0</v>
      </c>
      <c r="T13" s="95">
        <f t="shared" ca="1" si="16"/>
        <v>0</v>
      </c>
      <c r="U13" s="95">
        <f t="shared" ca="1" si="17"/>
        <v>0</v>
      </c>
      <c r="V13" s="96">
        <f t="shared" ca="1" si="18"/>
        <v>0</v>
      </c>
      <c r="W13" s="107" t="str">
        <f t="shared" ca="1" si="19"/>
        <v xml:space="preserve">クリア ! </v>
      </c>
    </row>
    <row r="14" spans="1:23" x14ac:dyDescent="0.15">
      <c r="A14" s="87">
        <v>10</v>
      </c>
      <c r="B14" s="87">
        <f t="shared" ca="1" si="3"/>
        <v>0</v>
      </c>
      <c r="C14" s="87">
        <f t="shared" ca="1" si="4"/>
        <v>0</v>
      </c>
      <c r="D14" s="87">
        <f t="shared" ca="1" si="1"/>
        <v>0</v>
      </c>
      <c r="E14" s="87">
        <f t="shared" ca="1" si="5"/>
        <v>0</v>
      </c>
      <c r="F14" s="87">
        <f t="shared" ca="1" si="2"/>
        <v>0</v>
      </c>
      <c r="G14" s="87" t="str">
        <f t="shared" ca="1" si="6"/>
        <v/>
      </c>
      <c r="H14" s="134">
        <f t="shared" ca="1" si="7"/>
        <v>0</v>
      </c>
      <c r="I14" s="122" t="str">
        <f t="shared" ca="1" si="8"/>
        <v/>
      </c>
      <c r="J14" s="124" t="str">
        <f t="shared" ca="1" si="9"/>
        <v/>
      </c>
      <c r="K14" s="137"/>
      <c r="L14" s="123"/>
      <c r="M14" s="123">
        <f t="shared" ca="1" si="10"/>
        <v>0</v>
      </c>
      <c r="N14" s="91">
        <f t="shared" ca="1" si="21"/>
        <v>0</v>
      </c>
      <c r="O14" s="99" t="str">
        <f t="shared" ca="1" si="12"/>
        <v/>
      </c>
      <c r="P14" s="113">
        <f t="shared" ca="1" si="13"/>
        <v>0</v>
      </c>
      <c r="Q14" s="113">
        <f t="shared" ca="1" si="14"/>
        <v>0</v>
      </c>
      <c r="R14" s="123" t="str">
        <f t="shared" ca="1" si="20"/>
        <v/>
      </c>
      <c r="S14" s="154">
        <f t="shared" ca="1" si="15"/>
        <v>0</v>
      </c>
      <c r="T14" s="95">
        <f t="shared" ca="1" si="16"/>
        <v>0</v>
      </c>
      <c r="U14" s="95">
        <f t="shared" ca="1" si="17"/>
        <v>0</v>
      </c>
      <c r="V14" s="96">
        <f t="shared" ca="1" si="18"/>
        <v>0</v>
      </c>
      <c r="W14" s="107" t="str">
        <f t="shared" ca="1" si="19"/>
        <v xml:space="preserve">クリア ! </v>
      </c>
    </row>
    <row r="15" spans="1:23" x14ac:dyDescent="0.15">
      <c r="A15" s="87">
        <v>11</v>
      </c>
      <c r="B15" s="87">
        <f t="shared" ca="1" si="3"/>
        <v>0</v>
      </c>
      <c r="C15" s="87">
        <f t="shared" ca="1" si="4"/>
        <v>0</v>
      </c>
      <c r="D15" s="87">
        <f t="shared" ca="1" si="1"/>
        <v>0</v>
      </c>
      <c r="E15" s="87">
        <f t="shared" ca="1" si="5"/>
        <v>0</v>
      </c>
      <c r="F15" s="87">
        <f t="shared" ca="1" si="2"/>
        <v>0</v>
      </c>
      <c r="G15" s="87" t="str">
        <f t="shared" ca="1" si="6"/>
        <v/>
      </c>
      <c r="H15" s="134">
        <f t="shared" ca="1" si="7"/>
        <v>0</v>
      </c>
      <c r="I15" s="122" t="str">
        <f t="shared" ca="1" si="8"/>
        <v/>
      </c>
      <c r="J15" s="124" t="str">
        <f t="shared" ca="1" si="9"/>
        <v/>
      </c>
      <c r="K15" s="137"/>
      <c r="L15" s="123"/>
      <c r="M15" s="123">
        <f t="shared" ca="1" si="10"/>
        <v>0</v>
      </c>
      <c r="N15" s="91">
        <f t="shared" ca="1" si="21"/>
        <v>0</v>
      </c>
      <c r="O15" s="99" t="str">
        <f t="shared" ca="1" si="12"/>
        <v/>
      </c>
      <c r="P15" s="113">
        <f t="shared" ca="1" si="13"/>
        <v>0</v>
      </c>
      <c r="Q15" s="113">
        <f t="shared" ca="1" si="14"/>
        <v>0</v>
      </c>
      <c r="R15" s="123" t="str">
        <f t="shared" ca="1" si="20"/>
        <v/>
      </c>
      <c r="S15" s="154">
        <f t="shared" ca="1" si="15"/>
        <v>0</v>
      </c>
      <c r="T15" s="95">
        <f t="shared" ca="1" si="16"/>
        <v>0</v>
      </c>
      <c r="U15" s="95">
        <f t="shared" ca="1" si="17"/>
        <v>0</v>
      </c>
      <c r="V15" s="96">
        <f t="shared" ca="1" si="18"/>
        <v>0</v>
      </c>
      <c r="W15" s="107" t="str">
        <f t="shared" ca="1" si="19"/>
        <v xml:space="preserve">クリア ! </v>
      </c>
    </row>
    <row r="16" spans="1:23" x14ac:dyDescent="0.15">
      <c r="A16" s="87">
        <v>12</v>
      </c>
      <c r="B16" s="87">
        <f t="shared" ca="1" si="3"/>
        <v>0</v>
      </c>
      <c r="C16" s="87">
        <f t="shared" ca="1" si="4"/>
        <v>0</v>
      </c>
      <c r="D16" s="87">
        <f t="shared" ca="1" si="1"/>
        <v>0</v>
      </c>
      <c r="E16" s="87">
        <f t="shared" ca="1" si="5"/>
        <v>0</v>
      </c>
      <c r="F16" s="87">
        <f t="shared" ca="1" si="2"/>
        <v>0</v>
      </c>
      <c r="G16" s="87" t="str">
        <f t="shared" ca="1" si="6"/>
        <v/>
      </c>
      <c r="H16" s="134">
        <f t="shared" ca="1" si="7"/>
        <v>0</v>
      </c>
      <c r="I16" s="122" t="str">
        <f t="shared" ca="1" si="8"/>
        <v/>
      </c>
      <c r="J16" s="124" t="str">
        <f t="shared" ca="1" si="9"/>
        <v/>
      </c>
      <c r="K16" s="137"/>
      <c r="L16" s="123"/>
      <c r="M16" s="123">
        <f t="shared" ca="1" si="10"/>
        <v>0</v>
      </c>
      <c r="N16" s="91">
        <f t="shared" ca="1" si="21"/>
        <v>0</v>
      </c>
      <c r="O16" s="99" t="str">
        <f t="shared" ca="1" si="12"/>
        <v/>
      </c>
      <c r="P16" s="113">
        <f t="shared" ca="1" si="13"/>
        <v>0</v>
      </c>
      <c r="Q16" s="113">
        <f t="shared" ca="1" si="14"/>
        <v>0</v>
      </c>
      <c r="R16" s="123" t="str">
        <f t="shared" ca="1" si="20"/>
        <v/>
      </c>
      <c r="S16" s="154">
        <f t="shared" ca="1" si="15"/>
        <v>0</v>
      </c>
      <c r="T16" s="95">
        <f t="shared" ca="1" si="16"/>
        <v>0</v>
      </c>
      <c r="U16" s="95">
        <f t="shared" ca="1" si="17"/>
        <v>0</v>
      </c>
      <c r="V16" s="96">
        <f t="shared" ca="1" si="18"/>
        <v>0</v>
      </c>
      <c r="W16" s="107" t="str">
        <f t="shared" ca="1" si="19"/>
        <v xml:space="preserve">クリア ! </v>
      </c>
    </row>
    <row r="17" spans="1:23" x14ac:dyDescent="0.15">
      <c r="A17" s="87">
        <v>13</v>
      </c>
      <c r="B17" s="87">
        <f t="shared" ca="1" si="3"/>
        <v>0</v>
      </c>
      <c r="C17" s="87">
        <f t="shared" ca="1" si="4"/>
        <v>0</v>
      </c>
      <c r="D17" s="87">
        <f t="shared" ca="1" si="1"/>
        <v>0</v>
      </c>
      <c r="E17" s="87">
        <f t="shared" ca="1" si="5"/>
        <v>0</v>
      </c>
      <c r="F17" s="87">
        <f t="shared" ca="1" si="2"/>
        <v>0</v>
      </c>
      <c r="G17" s="87" t="str">
        <f t="shared" ca="1" si="6"/>
        <v/>
      </c>
      <c r="H17" s="134">
        <f t="shared" ca="1" si="7"/>
        <v>0</v>
      </c>
      <c r="I17" s="122" t="str">
        <f t="shared" ca="1" si="8"/>
        <v/>
      </c>
      <c r="J17" s="124" t="str">
        <f t="shared" ca="1" si="9"/>
        <v/>
      </c>
      <c r="K17" s="137"/>
      <c r="L17" s="123"/>
      <c r="M17" s="123">
        <f t="shared" ca="1" si="10"/>
        <v>0</v>
      </c>
      <c r="N17" s="91">
        <f t="shared" ca="1" si="21"/>
        <v>0</v>
      </c>
      <c r="O17" s="99" t="str">
        <f t="shared" ca="1" si="12"/>
        <v/>
      </c>
      <c r="P17" s="113">
        <f t="shared" ca="1" si="13"/>
        <v>0</v>
      </c>
      <c r="Q17" s="113">
        <f t="shared" ca="1" si="14"/>
        <v>0</v>
      </c>
      <c r="R17" s="123" t="str">
        <f t="shared" ca="1" si="20"/>
        <v/>
      </c>
      <c r="S17" s="154">
        <f t="shared" ca="1" si="15"/>
        <v>0</v>
      </c>
      <c r="T17" s="95">
        <f t="shared" ca="1" si="16"/>
        <v>0</v>
      </c>
      <c r="U17" s="95">
        <f t="shared" ca="1" si="17"/>
        <v>0</v>
      </c>
      <c r="V17" s="96">
        <f t="shared" ca="1" si="18"/>
        <v>0</v>
      </c>
      <c r="W17" s="107" t="str">
        <f t="shared" ca="1" si="19"/>
        <v xml:space="preserve">クリア ! </v>
      </c>
    </row>
    <row r="18" spans="1:23" x14ac:dyDescent="0.15">
      <c r="A18" s="87">
        <v>14</v>
      </c>
      <c r="B18" s="87">
        <f t="shared" ca="1" si="3"/>
        <v>0</v>
      </c>
      <c r="C18" s="87">
        <f t="shared" ca="1" si="4"/>
        <v>0</v>
      </c>
      <c r="D18" s="87">
        <f t="shared" ca="1" si="1"/>
        <v>0</v>
      </c>
      <c r="E18" s="87">
        <f t="shared" ca="1" si="5"/>
        <v>0</v>
      </c>
      <c r="F18" s="87">
        <f t="shared" ca="1" si="2"/>
        <v>0</v>
      </c>
      <c r="G18" s="87" t="str">
        <f t="shared" ca="1" si="6"/>
        <v/>
      </c>
      <c r="H18" s="134">
        <f t="shared" ca="1" si="7"/>
        <v>0</v>
      </c>
      <c r="I18" s="122" t="str">
        <f t="shared" ca="1" si="8"/>
        <v/>
      </c>
      <c r="J18" s="124" t="str">
        <f t="shared" ca="1" si="9"/>
        <v/>
      </c>
      <c r="K18" s="137"/>
      <c r="L18" s="123"/>
      <c r="M18" s="123">
        <f t="shared" ca="1" si="10"/>
        <v>0</v>
      </c>
      <c r="N18" s="91">
        <f t="shared" ca="1" si="21"/>
        <v>0</v>
      </c>
      <c r="O18" s="99" t="str">
        <f t="shared" ca="1" si="12"/>
        <v/>
      </c>
      <c r="P18" s="113">
        <f t="shared" ca="1" si="13"/>
        <v>0</v>
      </c>
      <c r="Q18" s="113">
        <f t="shared" ca="1" si="14"/>
        <v>0</v>
      </c>
      <c r="R18" s="123" t="str">
        <f t="shared" ca="1" si="20"/>
        <v/>
      </c>
      <c r="S18" s="154">
        <f t="shared" ca="1" si="15"/>
        <v>0</v>
      </c>
      <c r="T18" s="95">
        <f t="shared" ca="1" si="16"/>
        <v>0</v>
      </c>
      <c r="U18" s="95">
        <f t="shared" ca="1" si="17"/>
        <v>0</v>
      </c>
      <c r="V18" s="96">
        <f t="shared" ca="1" si="18"/>
        <v>0</v>
      </c>
      <c r="W18" s="107" t="str">
        <f t="shared" ca="1" si="19"/>
        <v xml:space="preserve">クリア ! </v>
      </c>
    </row>
    <row r="19" spans="1:23" x14ac:dyDescent="0.15">
      <c r="A19" s="87">
        <v>15</v>
      </c>
      <c r="B19" s="87">
        <f t="shared" ca="1" si="3"/>
        <v>0</v>
      </c>
      <c r="C19" s="87">
        <f t="shared" ca="1" si="4"/>
        <v>0</v>
      </c>
      <c r="D19" s="87">
        <f t="shared" ca="1" si="1"/>
        <v>0</v>
      </c>
      <c r="E19" s="87">
        <f t="shared" ca="1" si="5"/>
        <v>0</v>
      </c>
      <c r="F19" s="87">
        <f t="shared" ca="1" si="2"/>
        <v>0</v>
      </c>
      <c r="G19" s="87" t="str">
        <f t="shared" ca="1" si="6"/>
        <v/>
      </c>
      <c r="H19" s="134">
        <f t="shared" ca="1" si="7"/>
        <v>0</v>
      </c>
      <c r="I19" s="122" t="str">
        <f t="shared" ca="1" si="8"/>
        <v/>
      </c>
      <c r="J19" s="124" t="str">
        <f t="shared" ca="1" si="9"/>
        <v/>
      </c>
      <c r="K19" s="137"/>
      <c r="L19" s="123"/>
      <c r="M19" s="123">
        <f t="shared" ca="1" si="10"/>
        <v>0</v>
      </c>
      <c r="N19" s="91">
        <f t="shared" ca="1" si="21"/>
        <v>0</v>
      </c>
      <c r="O19" s="99" t="str">
        <f t="shared" ca="1" si="12"/>
        <v/>
      </c>
      <c r="P19" s="113">
        <f t="shared" ca="1" si="13"/>
        <v>0</v>
      </c>
      <c r="Q19" s="113">
        <f t="shared" ca="1" si="14"/>
        <v>0</v>
      </c>
      <c r="R19" s="123" t="str">
        <f t="shared" ca="1" si="20"/>
        <v/>
      </c>
      <c r="S19" s="154">
        <f t="shared" ca="1" si="15"/>
        <v>0</v>
      </c>
      <c r="T19" s="95">
        <f t="shared" ca="1" si="16"/>
        <v>0</v>
      </c>
      <c r="U19" s="95">
        <f t="shared" ca="1" si="17"/>
        <v>0</v>
      </c>
      <c r="V19" s="96">
        <f t="shared" ca="1" si="18"/>
        <v>0</v>
      </c>
      <c r="W19" s="107" t="str">
        <f t="shared" ca="1" si="19"/>
        <v xml:space="preserve">クリア ! </v>
      </c>
    </row>
    <row r="20" spans="1:23" x14ac:dyDescent="0.15">
      <c r="A20" s="87">
        <v>16</v>
      </c>
      <c r="B20" s="87">
        <f t="shared" ca="1" si="3"/>
        <v>0</v>
      </c>
      <c r="C20" s="87">
        <f t="shared" ca="1" si="4"/>
        <v>0</v>
      </c>
      <c r="D20" s="87">
        <f t="shared" ca="1" si="1"/>
        <v>0</v>
      </c>
      <c r="E20" s="87">
        <f t="shared" ca="1" si="5"/>
        <v>0</v>
      </c>
      <c r="F20" s="87">
        <f t="shared" ca="1" si="2"/>
        <v>0</v>
      </c>
      <c r="G20" s="87" t="str">
        <f t="shared" ca="1" si="6"/>
        <v/>
      </c>
      <c r="H20" s="134">
        <f t="shared" ca="1" si="7"/>
        <v>0</v>
      </c>
      <c r="I20" s="122" t="str">
        <f t="shared" ca="1" si="8"/>
        <v/>
      </c>
      <c r="J20" s="124" t="str">
        <f t="shared" ca="1" si="9"/>
        <v/>
      </c>
      <c r="K20" s="137"/>
      <c r="L20" s="123"/>
      <c r="M20" s="123">
        <f t="shared" ca="1" si="10"/>
        <v>0</v>
      </c>
      <c r="N20" s="91">
        <f t="shared" ca="1" si="21"/>
        <v>0</v>
      </c>
      <c r="O20" s="99" t="str">
        <f t="shared" ca="1" si="12"/>
        <v/>
      </c>
      <c r="P20" s="113">
        <f t="shared" ca="1" si="13"/>
        <v>0</v>
      </c>
      <c r="Q20" s="113">
        <f t="shared" ca="1" si="14"/>
        <v>0</v>
      </c>
      <c r="R20" s="123" t="str">
        <f t="shared" ca="1" si="20"/>
        <v/>
      </c>
      <c r="S20" s="154">
        <f t="shared" ca="1" si="15"/>
        <v>0</v>
      </c>
      <c r="T20" s="95">
        <f t="shared" ca="1" si="16"/>
        <v>0</v>
      </c>
      <c r="U20" s="95">
        <f t="shared" ca="1" si="17"/>
        <v>0</v>
      </c>
      <c r="V20" s="96">
        <f t="shared" ca="1" si="18"/>
        <v>0</v>
      </c>
      <c r="W20" s="107" t="str">
        <f t="shared" ca="1" si="19"/>
        <v xml:space="preserve">クリア ! </v>
      </c>
    </row>
    <row r="21" spans="1:23" x14ac:dyDescent="0.15">
      <c r="A21" s="87">
        <v>17</v>
      </c>
      <c r="B21" s="87">
        <f t="shared" ca="1" si="3"/>
        <v>0</v>
      </c>
      <c r="C21" s="87">
        <f t="shared" ca="1" si="4"/>
        <v>0</v>
      </c>
      <c r="D21" s="87">
        <f t="shared" ca="1" si="1"/>
        <v>0</v>
      </c>
      <c r="E21" s="87">
        <f t="shared" ca="1" si="5"/>
        <v>0</v>
      </c>
      <c r="F21" s="87">
        <f t="shared" ca="1" si="2"/>
        <v>0</v>
      </c>
      <c r="G21" s="87" t="str">
        <f t="shared" ca="1" si="6"/>
        <v/>
      </c>
      <c r="H21" s="134">
        <f t="shared" ca="1" si="7"/>
        <v>0</v>
      </c>
      <c r="I21" s="122" t="str">
        <f t="shared" ca="1" si="8"/>
        <v/>
      </c>
      <c r="J21" s="124" t="str">
        <f t="shared" ca="1" si="9"/>
        <v/>
      </c>
      <c r="K21" s="137"/>
      <c r="L21" s="123"/>
      <c r="M21" s="123">
        <f t="shared" ca="1" si="10"/>
        <v>0</v>
      </c>
      <c r="N21" s="91">
        <f t="shared" ca="1" si="21"/>
        <v>0</v>
      </c>
      <c r="O21" s="99" t="str">
        <f t="shared" ca="1" si="12"/>
        <v/>
      </c>
      <c r="P21" s="113">
        <f t="shared" ca="1" si="13"/>
        <v>0</v>
      </c>
      <c r="Q21" s="113">
        <f t="shared" ca="1" si="14"/>
        <v>0</v>
      </c>
      <c r="R21" s="123" t="str">
        <f t="shared" ca="1" si="20"/>
        <v/>
      </c>
      <c r="S21" s="154">
        <f t="shared" ca="1" si="15"/>
        <v>0</v>
      </c>
      <c r="T21" s="95">
        <f t="shared" ca="1" si="16"/>
        <v>0</v>
      </c>
      <c r="U21" s="95">
        <f t="shared" ca="1" si="17"/>
        <v>0</v>
      </c>
      <c r="V21" s="96">
        <f t="shared" ca="1" si="18"/>
        <v>0</v>
      </c>
      <c r="W21" s="107" t="str">
        <f t="shared" ca="1" si="19"/>
        <v xml:space="preserve">クリア ! </v>
      </c>
    </row>
    <row r="22" spans="1:23" x14ac:dyDescent="0.15">
      <c r="A22" s="87">
        <v>18</v>
      </c>
      <c r="B22" s="87">
        <f t="shared" ca="1" si="3"/>
        <v>0</v>
      </c>
      <c r="C22" s="87">
        <f t="shared" ca="1" si="4"/>
        <v>0</v>
      </c>
      <c r="D22" s="87">
        <f t="shared" ca="1" si="1"/>
        <v>0</v>
      </c>
      <c r="E22" s="87">
        <f t="shared" ca="1" si="5"/>
        <v>0</v>
      </c>
      <c r="F22" s="87">
        <f t="shared" ca="1" si="2"/>
        <v>0</v>
      </c>
      <c r="G22" s="87" t="str">
        <f t="shared" ca="1" si="6"/>
        <v/>
      </c>
      <c r="H22" s="134">
        <f t="shared" ca="1" si="7"/>
        <v>0</v>
      </c>
      <c r="I22" s="122" t="str">
        <f t="shared" ca="1" si="8"/>
        <v/>
      </c>
      <c r="J22" s="124" t="str">
        <f t="shared" ca="1" si="9"/>
        <v/>
      </c>
      <c r="K22" s="137"/>
      <c r="L22" s="123"/>
      <c r="M22" s="123">
        <f t="shared" ca="1" si="10"/>
        <v>0</v>
      </c>
      <c r="N22" s="91">
        <f t="shared" ca="1" si="21"/>
        <v>0</v>
      </c>
      <c r="O22" s="99" t="str">
        <f t="shared" ca="1" si="12"/>
        <v/>
      </c>
      <c r="P22" s="113">
        <f t="shared" ca="1" si="13"/>
        <v>0</v>
      </c>
      <c r="Q22" s="113">
        <f t="shared" ca="1" si="14"/>
        <v>0</v>
      </c>
      <c r="R22" s="123" t="str">
        <f t="shared" ca="1" si="20"/>
        <v/>
      </c>
      <c r="S22" s="154">
        <f t="shared" ca="1" si="15"/>
        <v>0</v>
      </c>
      <c r="T22" s="95">
        <f t="shared" ca="1" si="16"/>
        <v>0</v>
      </c>
      <c r="U22" s="95">
        <f t="shared" ca="1" si="17"/>
        <v>0</v>
      </c>
      <c r="V22" s="96">
        <f t="shared" ca="1" si="18"/>
        <v>0</v>
      </c>
      <c r="W22" s="107" t="str">
        <f t="shared" ca="1" si="19"/>
        <v xml:space="preserve">クリア ! </v>
      </c>
    </row>
    <row r="23" spans="1:23" x14ac:dyDescent="0.15">
      <c r="A23" s="87">
        <v>19</v>
      </c>
      <c r="B23" s="87">
        <f t="shared" ca="1" si="3"/>
        <v>0</v>
      </c>
      <c r="C23" s="87">
        <f t="shared" ca="1" si="4"/>
        <v>0</v>
      </c>
      <c r="D23" s="87">
        <f t="shared" ca="1" si="1"/>
        <v>0</v>
      </c>
      <c r="E23" s="87">
        <f t="shared" ca="1" si="5"/>
        <v>0</v>
      </c>
      <c r="F23" s="87">
        <f t="shared" ca="1" si="2"/>
        <v>0</v>
      </c>
      <c r="G23" s="87" t="str">
        <f t="shared" ca="1" si="6"/>
        <v/>
      </c>
      <c r="H23" s="134">
        <f t="shared" ca="1" si="7"/>
        <v>0</v>
      </c>
      <c r="I23" s="122" t="str">
        <f t="shared" ca="1" si="8"/>
        <v/>
      </c>
      <c r="J23" s="124" t="str">
        <f t="shared" ca="1" si="9"/>
        <v/>
      </c>
      <c r="K23" s="137"/>
      <c r="L23" s="123"/>
      <c r="M23" s="123">
        <f t="shared" ca="1" si="10"/>
        <v>0</v>
      </c>
      <c r="N23" s="91">
        <f t="shared" ca="1" si="21"/>
        <v>0</v>
      </c>
      <c r="O23" s="99" t="str">
        <f t="shared" ca="1" si="12"/>
        <v/>
      </c>
      <c r="P23" s="113">
        <f t="shared" ca="1" si="13"/>
        <v>0</v>
      </c>
      <c r="Q23" s="113">
        <f t="shared" ca="1" si="14"/>
        <v>0</v>
      </c>
      <c r="R23" s="123" t="str">
        <f t="shared" ca="1" si="20"/>
        <v/>
      </c>
      <c r="S23" s="154">
        <f t="shared" ca="1" si="15"/>
        <v>0</v>
      </c>
      <c r="T23" s="95">
        <f t="shared" ca="1" si="16"/>
        <v>0</v>
      </c>
      <c r="U23" s="95">
        <f t="shared" ca="1" si="17"/>
        <v>0</v>
      </c>
      <c r="V23" s="96">
        <f t="shared" ca="1" si="18"/>
        <v>0</v>
      </c>
      <c r="W23" s="107" t="str">
        <f t="shared" ca="1" si="19"/>
        <v xml:space="preserve">クリア ! </v>
      </c>
    </row>
    <row r="24" spans="1:23" x14ac:dyDescent="0.15">
      <c r="A24" s="87">
        <v>20</v>
      </c>
      <c r="B24" s="87">
        <f t="shared" ca="1" si="3"/>
        <v>0</v>
      </c>
      <c r="C24" s="87">
        <f t="shared" ca="1" si="4"/>
        <v>0</v>
      </c>
      <c r="D24" s="87">
        <f t="shared" ca="1" si="1"/>
        <v>0</v>
      </c>
      <c r="E24" s="87">
        <f t="shared" ca="1" si="5"/>
        <v>0</v>
      </c>
      <c r="F24" s="87">
        <f t="shared" ca="1" si="2"/>
        <v>0</v>
      </c>
      <c r="G24" s="87" t="str">
        <f t="shared" ca="1" si="6"/>
        <v/>
      </c>
      <c r="H24" s="134">
        <f t="shared" ca="1" si="7"/>
        <v>0</v>
      </c>
      <c r="I24" s="122" t="str">
        <f t="shared" ca="1" si="8"/>
        <v/>
      </c>
      <c r="J24" s="124" t="str">
        <f t="shared" ca="1" si="9"/>
        <v/>
      </c>
      <c r="K24" s="137"/>
      <c r="L24" s="123"/>
      <c r="M24" s="123">
        <f t="shared" ca="1" si="10"/>
        <v>0</v>
      </c>
      <c r="N24" s="91">
        <f t="shared" ca="1" si="21"/>
        <v>0</v>
      </c>
      <c r="O24" s="99" t="str">
        <f t="shared" ca="1" si="12"/>
        <v/>
      </c>
      <c r="P24" s="113">
        <f t="shared" ca="1" si="13"/>
        <v>0</v>
      </c>
      <c r="Q24" s="113">
        <f t="shared" ca="1" si="14"/>
        <v>0</v>
      </c>
      <c r="R24" s="123" t="str">
        <f t="shared" ca="1" si="20"/>
        <v/>
      </c>
      <c r="S24" s="154">
        <f t="shared" ca="1" si="15"/>
        <v>0</v>
      </c>
      <c r="T24" s="95">
        <f t="shared" ca="1" si="16"/>
        <v>0</v>
      </c>
      <c r="U24" s="95">
        <f t="shared" ca="1" si="17"/>
        <v>0</v>
      </c>
      <c r="V24" s="96">
        <f t="shared" ca="1" si="18"/>
        <v>0</v>
      </c>
      <c r="W24" s="107" t="str">
        <f t="shared" ca="1" si="19"/>
        <v xml:space="preserve">クリア ! </v>
      </c>
    </row>
    <row r="25" spans="1:23" x14ac:dyDescent="0.15">
      <c r="A25" s="87">
        <v>21</v>
      </c>
      <c r="B25" s="87">
        <f t="shared" ca="1" si="3"/>
        <v>0</v>
      </c>
      <c r="C25" s="87">
        <f t="shared" ca="1" si="4"/>
        <v>0</v>
      </c>
      <c r="D25" s="87">
        <f t="shared" ca="1" si="1"/>
        <v>0</v>
      </c>
      <c r="E25" s="87">
        <f t="shared" ca="1" si="5"/>
        <v>0</v>
      </c>
      <c r="F25" s="87">
        <f t="shared" ca="1" si="2"/>
        <v>0</v>
      </c>
      <c r="G25" s="87" t="str">
        <f t="shared" ca="1" si="6"/>
        <v/>
      </c>
      <c r="H25" s="134">
        <f t="shared" ca="1" si="7"/>
        <v>0</v>
      </c>
      <c r="I25" s="122" t="str">
        <f t="shared" ca="1" si="8"/>
        <v/>
      </c>
      <c r="J25" s="124" t="str">
        <f t="shared" ca="1" si="9"/>
        <v/>
      </c>
      <c r="K25" s="137"/>
      <c r="L25" s="123"/>
      <c r="M25" s="123">
        <f t="shared" ca="1" si="10"/>
        <v>0</v>
      </c>
      <c r="N25" s="91">
        <f t="shared" ca="1" si="21"/>
        <v>0</v>
      </c>
      <c r="O25" s="99" t="str">
        <f t="shared" ca="1" si="12"/>
        <v/>
      </c>
      <c r="P25" s="113">
        <f t="shared" ca="1" si="13"/>
        <v>0</v>
      </c>
      <c r="Q25" s="113">
        <f t="shared" ca="1" si="14"/>
        <v>0</v>
      </c>
      <c r="R25" s="123" t="str">
        <f t="shared" ca="1" si="20"/>
        <v/>
      </c>
      <c r="S25" s="154">
        <f t="shared" ca="1" si="15"/>
        <v>0</v>
      </c>
      <c r="T25" s="95">
        <f t="shared" ca="1" si="16"/>
        <v>0</v>
      </c>
      <c r="U25" s="95">
        <f t="shared" ca="1" si="17"/>
        <v>0</v>
      </c>
      <c r="V25" s="96">
        <f t="shared" ca="1" si="18"/>
        <v>0</v>
      </c>
      <c r="W25" s="107" t="str">
        <f t="shared" ca="1" si="19"/>
        <v xml:space="preserve">クリア ! </v>
      </c>
    </row>
    <row r="26" spans="1:23" x14ac:dyDescent="0.15">
      <c r="A26" s="87">
        <v>22</v>
      </c>
      <c r="B26" s="87">
        <f t="shared" ca="1" si="3"/>
        <v>0</v>
      </c>
      <c r="C26" s="87">
        <f t="shared" ca="1" si="4"/>
        <v>0</v>
      </c>
      <c r="D26" s="87">
        <f t="shared" ca="1" si="1"/>
        <v>0</v>
      </c>
      <c r="E26" s="87">
        <f t="shared" ca="1" si="5"/>
        <v>0</v>
      </c>
      <c r="F26" s="87">
        <f t="shared" ca="1" si="2"/>
        <v>0</v>
      </c>
      <c r="G26" s="87" t="str">
        <f t="shared" ca="1" si="6"/>
        <v/>
      </c>
      <c r="H26" s="134">
        <f t="shared" ca="1" si="7"/>
        <v>0</v>
      </c>
      <c r="I26" s="122" t="str">
        <f t="shared" ca="1" si="8"/>
        <v/>
      </c>
      <c r="J26" s="124" t="str">
        <f t="shared" ca="1" si="9"/>
        <v/>
      </c>
      <c r="K26" s="137"/>
      <c r="L26" s="123"/>
      <c r="M26" s="123">
        <f t="shared" ca="1" si="10"/>
        <v>0</v>
      </c>
      <c r="N26" s="91">
        <f t="shared" ca="1" si="21"/>
        <v>0</v>
      </c>
      <c r="O26" s="99" t="str">
        <f t="shared" ca="1" si="12"/>
        <v/>
      </c>
      <c r="P26" s="113">
        <f t="shared" ca="1" si="13"/>
        <v>0</v>
      </c>
      <c r="Q26" s="113">
        <f t="shared" ca="1" si="14"/>
        <v>0</v>
      </c>
      <c r="R26" s="123" t="str">
        <f t="shared" ca="1" si="20"/>
        <v/>
      </c>
      <c r="S26" s="154">
        <f t="shared" ca="1" si="15"/>
        <v>0</v>
      </c>
      <c r="T26" s="95">
        <f t="shared" ca="1" si="16"/>
        <v>0</v>
      </c>
      <c r="U26" s="95">
        <f t="shared" ca="1" si="17"/>
        <v>0</v>
      </c>
      <c r="V26" s="96">
        <f t="shared" ca="1" si="18"/>
        <v>0</v>
      </c>
      <c r="W26" s="107" t="str">
        <f t="shared" ca="1" si="19"/>
        <v xml:space="preserve">クリア ! </v>
      </c>
    </row>
    <row r="27" spans="1:23" x14ac:dyDescent="0.15">
      <c r="A27" s="87">
        <v>23</v>
      </c>
      <c r="B27" s="87">
        <f t="shared" ca="1" si="3"/>
        <v>0</v>
      </c>
      <c r="C27" s="87">
        <f t="shared" ca="1" si="4"/>
        <v>0</v>
      </c>
      <c r="D27" s="87">
        <f t="shared" ca="1" si="1"/>
        <v>0</v>
      </c>
      <c r="E27" s="87">
        <f t="shared" ca="1" si="5"/>
        <v>0</v>
      </c>
      <c r="F27" s="87">
        <f t="shared" ca="1" si="2"/>
        <v>0</v>
      </c>
      <c r="G27" s="87" t="str">
        <f t="shared" ca="1" si="6"/>
        <v/>
      </c>
      <c r="H27" s="134">
        <f t="shared" ca="1" si="7"/>
        <v>0</v>
      </c>
      <c r="I27" s="122" t="str">
        <f t="shared" ca="1" si="8"/>
        <v/>
      </c>
      <c r="J27" s="124" t="str">
        <f t="shared" ca="1" si="9"/>
        <v/>
      </c>
      <c r="K27" s="137"/>
      <c r="L27" s="123"/>
      <c r="M27" s="123">
        <f t="shared" ca="1" si="10"/>
        <v>0</v>
      </c>
      <c r="N27" s="91">
        <f t="shared" ca="1" si="21"/>
        <v>0</v>
      </c>
      <c r="O27" s="99" t="str">
        <f t="shared" ca="1" si="12"/>
        <v/>
      </c>
      <c r="P27" s="113">
        <f t="shared" ca="1" si="13"/>
        <v>0</v>
      </c>
      <c r="Q27" s="113">
        <f t="shared" ca="1" si="14"/>
        <v>0</v>
      </c>
      <c r="R27" s="123" t="str">
        <f t="shared" ca="1" si="20"/>
        <v/>
      </c>
      <c r="S27" s="154">
        <f t="shared" ca="1" si="15"/>
        <v>0</v>
      </c>
      <c r="T27" s="95">
        <f t="shared" ca="1" si="16"/>
        <v>0</v>
      </c>
      <c r="U27" s="95">
        <f t="shared" ca="1" si="17"/>
        <v>0</v>
      </c>
      <c r="V27" s="96">
        <f t="shared" ca="1" si="18"/>
        <v>0</v>
      </c>
      <c r="W27" s="107" t="str">
        <f t="shared" ca="1" si="19"/>
        <v xml:space="preserve">クリア ! </v>
      </c>
    </row>
    <row r="28" spans="1:23" x14ac:dyDescent="0.15">
      <c r="A28" s="87">
        <v>24</v>
      </c>
      <c r="B28" s="87">
        <f t="shared" ca="1" si="3"/>
        <v>0</v>
      </c>
      <c r="C28" s="87">
        <f t="shared" ca="1" si="4"/>
        <v>0</v>
      </c>
      <c r="D28" s="87">
        <f t="shared" ca="1" si="1"/>
        <v>0</v>
      </c>
      <c r="E28" s="87">
        <f t="shared" ca="1" si="5"/>
        <v>0</v>
      </c>
      <c r="F28" s="87">
        <f t="shared" ca="1" si="2"/>
        <v>0</v>
      </c>
      <c r="G28" s="87" t="str">
        <f t="shared" ca="1" si="6"/>
        <v/>
      </c>
      <c r="H28" s="134">
        <f t="shared" ca="1" si="7"/>
        <v>0</v>
      </c>
      <c r="I28" s="122" t="str">
        <f t="shared" ca="1" si="8"/>
        <v/>
      </c>
      <c r="J28" s="124" t="str">
        <f t="shared" ca="1" si="9"/>
        <v/>
      </c>
      <c r="K28" s="137"/>
      <c r="L28" s="123"/>
      <c r="M28" s="123">
        <f t="shared" ca="1" si="10"/>
        <v>0</v>
      </c>
      <c r="N28" s="91">
        <f t="shared" ca="1" si="21"/>
        <v>0</v>
      </c>
      <c r="O28" s="99" t="str">
        <f t="shared" ca="1" si="12"/>
        <v/>
      </c>
      <c r="P28" s="113">
        <f t="shared" ca="1" si="13"/>
        <v>0</v>
      </c>
      <c r="Q28" s="113">
        <f t="shared" ca="1" si="14"/>
        <v>0</v>
      </c>
      <c r="R28" s="123" t="str">
        <f t="shared" ca="1" si="20"/>
        <v/>
      </c>
      <c r="S28" s="154">
        <f t="shared" ca="1" si="15"/>
        <v>0</v>
      </c>
      <c r="T28" s="95">
        <f t="shared" ca="1" si="16"/>
        <v>0</v>
      </c>
      <c r="U28" s="95">
        <f t="shared" ca="1" si="17"/>
        <v>0</v>
      </c>
      <c r="V28" s="96">
        <f t="shared" ca="1" si="18"/>
        <v>0</v>
      </c>
      <c r="W28" s="107" t="str">
        <f t="shared" ca="1" si="19"/>
        <v xml:space="preserve">クリア ! </v>
      </c>
    </row>
    <row r="29" spans="1:23" x14ac:dyDescent="0.15">
      <c r="A29" s="87">
        <v>25</v>
      </c>
      <c r="B29" s="87">
        <f t="shared" ca="1" si="3"/>
        <v>0</v>
      </c>
      <c r="C29" s="87">
        <f t="shared" ca="1" si="4"/>
        <v>0</v>
      </c>
      <c r="D29" s="87">
        <f t="shared" ca="1" si="1"/>
        <v>0</v>
      </c>
      <c r="E29" s="87">
        <f t="shared" ca="1" si="5"/>
        <v>0</v>
      </c>
      <c r="F29" s="87">
        <f t="shared" ca="1" si="2"/>
        <v>0</v>
      </c>
      <c r="G29" s="87" t="str">
        <f t="shared" ca="1" si="6"/>
        <v/>
      </c>
      <c r="H29" s="134">
        <f t="shared" ca="1" si="7"/>
        <v>0</v>
      </c>
      <c r="I29" s="122" t="str">
        <f t="shared" ca="1" si="8"/>
        <v/>
      </c>
      <c r="J29" s="124" t="str">
        <f t="shared" ca="1" si="9"/>
        <v/>
      </c>
      <c r="K29" s="137"/>
      <c r="L29" s="123"/>
      <c r="M29" s="123">
        <f t="shared" ca="1" si="10"/>
        <v>0</v>
      </c>
      <c r="N29" s="91">
        <f t="shared" ca="1" si="21"/>
        <v>0</v>
      </c>
      <c r="O29" s="99" t="str">
        <f t="shared" ca="1" si="12"/>
        <v/>
      </c>
      <c r="P29" s="113">
        <f t="shared" ca="1" si="13"/>
        <v>0</v>
      </c>
      <c r="Q29" s="113">
        <f t="shared" ca="1" si="14"/>
        <v>0</v>
      </c>
      <c r="R29" s="123" t="str">
        <f t="shared" ca="1" si="20"/>
        <v/>
      </c>
      <c r="S29" s="154">
        <f t="shared" ca="1" si="15"/>
        <v>0</v>
      </c>
      <c r="T29" s="95">
        <f t="shared" ca="1" si="16"/>
        <v>0</v>
      </c>
      <c r="U29" s="95">
        <f t="shared" ca="1" si="17"/>
        <v>0</v>
      </c>
      <c r="V29" s="96">
        <f t="shared" ca="1" si="18"/>
        <v>0</v>
      </c>
      <c r="W29" s="107" t="str">
        <f t="shared" ca="1" si="19"/>
        <v xml:space="preserve">クリア ! </v>
      </c>
    </row>
    <row r="30" spans="1:23" x14ac:dyDescent="0.15">
      <c r="A30" s="87">
        <v>26</v>
      </c>
      <c r="B30" s="87">
        <f t="shared" ca="1" si="3"/>
        <v>0</v>
      </c>
      <c r="C30" s="87">
        <f t="shared" ca="1" si="4"/>
        <v>0</v>
      </c>
      <c r="D30" s="87">
        <f t="shared" ca="1" si="1"/>
        <v>0</v>
      </c>
      <c r="E30" s="87">
        <f t="shared" ca="1" si="5"/>
        <v>0</v>
      </c>
      <c r="F30" s="87">
        <f t="shared" ca="1" si="2"/>
        <v>0</v>
      </c>
      <c r="G30" s="87" t="str">
        <f t="shared" ca="1" si="6"/>
        <v/>
      </c>
      <c r="H30" s="134">
        <f t="shared" ca="1" si="7"/>
        <v>0</v>
      </c>
      <c r="I30" s="122" t="str">
        <f t="shared" ca="1" si="8"/>
        <v/>
      </c>
      <c r="J30" s="124" t="str">
        <f t="shared" ca="1" si="9"/>
        <v/>
      </c>
      <c r="K30" s="137"/>
      <c r="L30" s="123"/>
      <c r="M30" s="123">
        <f t="shared" ca="1" si="10"/>
        <v>0</v>
      </c>
      <c r="N30" s="91">
        <f t="shared" ca="1" si="21"/>
        <v>0</v>
      </c>
      <c r="O30" s="99" t="str">
        <f t="shared" ca="1" si="12"/>
        <v/>
      </c>
      <c r="P30" s="113">
        <f t="shared" ca="1" si="13"/>
        <v>0</v>
      </c>
      <c r="Q30" s="113">
        <f t="shared" ca="1" si="14"/>
        <v>0</v>
      </c>
      <c r="R30" s="123" t="str">
        <f t="shared" ca="1" si="20"/>
        <v/>
      </c>
      <c r="S30" s="154">
        <f t="shared" ca="1" si="15"/>
        <v>0</v>
      </c>
      <c r="T30" s="95">
        <f t="shared" ca="1" si="16"/>
        <v>0</v>
      </c>
      <c r="U30" s="95">
        <f t="shared" ca="1" si="17"/>
        <v>0</v>
      </c>
      <c r="V30" s="96">
        <f t="shared" ca="1" si="18"/>
        <v>0</v>
      </c>
      <c r="W30" s="107" t="str">
        <f t="shared" ca="1" si="19"/>
        <v xml:space="preserve">クリア ! </v>
      </c>
    </row>
    <row r="31" spans="1:23" x14ac:dyDescent="0.15">
      <c r="A31" s="87">
        <v>27</v>
      </c>
      <c r="B31" s="87">
        <f t="shared" ca="1" si="3"/>
        <v>0</v>
      </c>
      <c r="C31" s="87">
        <f t="shared" ca="1" si="4"/>
        <v>0</v>
      </c>
      <c r="D31" s="87">
        <f t="shared" ca="1" si="1"/>
        <v>0</v>
      </c>
      <c r="E31" s="87">
        <f t="shared" ca="1" si="5"/>
        <v>0</v>
      </c>
      <c r="F31" s="87">
        <f t="shared" ca="1" si="2"/>
        <v>0</v>
      </c>
      <c r="G31" s="87" t="str">
        <f t="shared" ca="1" si="6"/>
        <v/>
      </c>
      <c r="H31" s="134">
        <f t="shared" ca="1" si="7"/>
        <v>0</v>
      </c>
      <c r="I31" s="122" t="str">
        <f t="shared" ca="1" si="8"/>
        <v/>
      </c>
      <c r="J31" s="124" t="str">
        <f t="shared" ca="1" si="9"/>
        <v/>
      </c>
      <c r="K31" s="137"/>
      <c r="L31" s="123"/>
      <c r="M31" s="123">
        <f t="shared" ca="1" si="10"/>
        <v>0</v>
      </c>
      <c r="N31" s="91">
        <f t="shared" ca="1" si="21"/>
        <v>0</v>
      </c>
      <c r="O31" s="99" t="str">
        <f t="shared" ca="1" si="12"/>
        <v/>
      </c>
      <c r="P31" s="113">
        <f t="shared" ca="1" si="13"/>
        <v>0</v>
      </c>
      <c r="Q31" s="113">
        <f t="shared" ca="1" si="14"/>
        <v>0</v>
      </c>
      <c r="R31" s="123" t="str">
        <f t="shared" ca="1" si="20"/>
        <v/>
      </c>
      <c r="S31" s="154">
        <f t="shared" ca="1" si="15"/>
        <v>0</v>
      </c>
      <c r="T31" s="95">
        <f t="shared" ca="1" si="16"/>
        <v>0</v>
      </c>
      <c r="U31" s="95">
        <f t="shared" ca="1" si="17"/>
        <v>0</v>
      </c>
      <c r="V31" s="96">
        <f t="shared" ca="1" si="18"/>
        <v>0</v>
      </c>
      <c r="W31" s="107" t="str">
        <f t="shared" ca="1" si="19"/>
        <v xml:space="preserve">クリア ! </v>
      </c>
    </row>
    <row r="32" spans="1:23" x14ac:dyDescent="0.15">
      <c r="A32" s="87">
        <v>28</v>
      </c>
      <c r="B32" s="87">
        <f t="shared" ca="1" si="3"/>
        <v>0</v>
      </c>
      <c r="C32" s="87">
        <f t="shared" ca="1" si="4"/>
        <v>0</v>
      </c>
      <c r="D32" s="87">
        <f t="shared" ca="1" si="1"/>
        <v>0</v>
      </c>
      <c r="E32" s="87">
        <f t="shared" ca="1" si="5"/>
        <v>0</v>
      </c>
      <c r="F32" s="87">
        <f t="shared" ca="1" si="2"/>
        <v>0</v>
      </c>
      <c r="G32" s="87" t="str">
        <f t="shared" ca="1" si="6"/>
        <v/>
      </c>
      <c r="H32" s="134">
        <f t="shared" ca="1" si="7"/>
        <v>0</v>
      </c>
      <c r="I32" s="122" t="str">
        <f t="shared" ca="1" si="8"/>
        <v/>
      </c>
      <c r="J32" s="124" t="str">
        <f t="shared" ca="1" si="9"/>
        <v/>
      </c>
      <c r="K32" s="137"/>
      <c r="L32" s="123"/>
      <c r="M32" s="123">
        <f t="shared" ca="1" si="10"/>
        <v>0</v>
      </c>
      <c r="N32" s="91">
        <f t="shared" ca="1" si="21"/>
        <v>0</v>
      </c>
      <c r="O32" s="99" t="str">
        <f t="shared" ca="1" si="12"/>
        <v/>
      </c>
      <c r="P32" s="113">
        <f t="shared" ca="1" si="13"/>
        <v>0</v>
      </c>
      <c r="Q32" s="113">
        <f t="shared" ca="1" si="14"/>
        <v>0</v>
      </c>
      <c r="R32" s="123" t="str">
        <f t="shared" ca="1" si="20"/>
        <v/>
      </c>
      <c r="S32" s="154">
        <f t="shared" ca="1" si="15"/>
        <v>0</v>
      </c>
      <c r="T32" s="95">
        <f t="shared" ca="1" si="16"/>
        <v>0</v>
      </c>
      <c r="U32" s="95">
        <f t="shared" ca="1" si="17"/>
        <v>0</v>
      </c>
      <c r="V32" s="96">
        <f t="shared" ca="1" si="18"/>
        <v>0</v>
      </c>
      <c r="W32" s="107" t="str">
        <f t="shared" ca="1" si="19"/>
        <v xml:space="preserve">クリア ! </v>
      </c>
    </row>
    <row r="33" spans="1:23" x14ac:dyDescent="0.15">
      <c r="A33" s="87">
        <v>29</v>
      </c>
      <c r="B33" s="87">
        <f t="shared" ca="1" si="3"/>
        <v>0</v>
      </c>
      <c r="C33" s="87">
        <f t="shared" ca="1" si="4"/>
        <v>0</v>
      </c>
      <c r="D33" s="87">
        <f t="shared" ca="1" si="1"/>
        <v>0</v>
      </c>
      <c r="E33" s="87">
        <f t="shared" ca="1" si="5"/>
        <v>0</v>
      </c>
      <c r="F33" s="87">
        <f t="shared" ca="1" si="2"/>
        <v>0</v>
      </c>
      <c r="G33" s="87" t="str">
        <f t="shared" ca="1" si="6"/>
        <v/>
      </c>
      <c r="H33" s="134">
        <f t="shared" ca="1" si="7"/>
        <v>0</v>
      </c>
      <c r="I33" s="122" t="str">
        <f t="shared" ca="1" si="8"/>
        <v/>
      </c>
      <c r="J33" s="124" t="str">
        <f t="shared" ca="1" si="9"/>
        <v/>
      </c>
      <c r="K33" s="137"/>
      <c r="L33" s="123"/>
      <c r="M33" s="123">
        <f t="shared" ca="1" si="10"/>
        <v>0</v>
      </c>
      <c r="N33" s="91">
        <f t="shared" ca="1" si="21"/>
        <v>0</v>
      </c>
      <c r="O33" s="99" t="str">
        <f t="shared" ca="1" si="12"/>
        <v/>
      </c>
      <c r="P33" s="113">
        <f t="shared" ca="1" si="13"/>
        <v>0</v>
      </c>
      <c r="Q33" s="113">
        <f t="shared" ca="1" si="14"/>
        <v>0</v>
      </c>
      <c r="R33" s="123" t="str">
        <f t="shared" ca="1" si="20"/>
        <v/>
      </c>
      <c r="S33" s="154">
        <f t="shared" ca="1" si="15"/>
        <v>0</v>
      </c>
      <c r="T33" s="95">
        <f t="shared" ca="1" si="16"/>
        <v>0</v>
      </c>
      <c r="U33" s="95">
        <f t="shared" ca="1" si="17"/>
        <v>0</v>
      </c>
      <c r="V33" s="96">
        <f t="shared" ca="1" si="18"/>
        <v>0</v>
      </c>
      <c r="W33" s="107" t="str">
        <f t="shared" ca="1" si="19"/>
        <v xml:space="preserve">クリア ! </v>
      </c>
    </row>
    <row r="34" spans="1:23" x14ac:dyDescent="0.15">
      <c r="A34" s="87">
        <v>30</v>
      </c>
      <c r="B34" s="87">
        <f t="shared" ca="1" si="3"/>
        <v>0</v>
      </c>
      <c r="C34" s="87">
        <f t="shared" ca="1" si="4"/>
        <v>0</v>
      </c>
      <c r="D34" s="87">
        <f t="shared" ca="1" si="1"/>
        <v>0</v>
      </c>
      <c r="E34" s="87">
        <f t="shared" ca="1" si="5"/>
        <v>0</v>
      </c>
      <c r="F34" s="87">
        <f t="shared" ca="1" si="2"/>
        <v>0</v>
      </c>
      <c r="G34" s="87" t="str">
        <f t="shared" ca="1" si="6"/>
        <v/>
      </c>
      <c r="H34" s="134">
        <f t="shared" ca="1" si="7"/>
        <v>0</v>
      </c>
      <c r="I34" s="122" t="str">
        <f t="shared" ca="1" si="8"/>
        <v/>
      </c>
      <c r="J34" s="124" t="str">
        <f t="shared" ca="1" si="9"/>
        <v/>
      </c>
      <c r="K34" s="137"/>
      <c r="L34" s="123"/>
      <c r="M34" s="123">
        <f t="shared" ca="1" si="10"/>
        <v>0</v>
      </c>
      <c r="N34" s="91">
        <f t="shared" ca="1" si="21"/>
        <v>0</v>
      </c>
      <c r="O34" s="99" t="str">
        <f t="shared" ca="1" si="12"/>
        <v/>
      </c>
      <c r="P34" s="113">
        <f t="shared" ca="1" si="13"/>
        <v>0</v>
      </c>
      <c r="Q34" s="113">
        <f t="shared" ca="1" si="14"/>
        <v>0</v>
      </c>
      <c r="R34" s="123" t="str">
        <f t="shared" ca="1" si="20"/>
        <v/>
      </c>
      <c r="S34" s="154">
        <f t="shared" ca="1" si="15"/>
        <v>0</v>
      </c>
      <c r="T34" s="95">
        <f t="shared" ca="1" si="16"/>
        <v>0</v>
      </c>
      <c r="U34" s="95">
        <f t="shared" ca="1" si="17"/>
        <v>0</v>
      </c>
      <c r="V34" s="96">
        <f t="shared" ca="1" si="18"/>
        <v>0</v>
      </c>
      <c r="W34" s="107" t="str">
        <f t="shared" ca="1" si="19"/>
        <v xml:space="preserve">クリア ! </v>
      </c>
    </row>
    <row r="35" spans="1:23" x14ac:dyDescent="0.15">
      <c r="A35" s="87">
        <v>31</v>
      </c>
      <c r="B35" s="87">
        <f t="shared" ca="1" si="3"/>
        <v>0</v>
      </c>
      <c r="C35" s="87">
        <f t="shared" ca="1" si="4"/>
        <v>0</v>
      </c>
      <c r="D35" s="87">
        <f t="shared" ca="1" si="1"/>
        <v>0</v>
      </c>
      <c r="E35" s="87">
        <f t="shared" ca="1" si="5"/>
        <v>0</v>
      </c>
      <c r="F35" s="87">
        <f t="shared" ca="1" si="2"/>
        <v>0</v>
      </c>
      <c r="G35" s="87" t="str">
        <f t="shared" ca="1" si="6"/>
        <v/>
      </c>
      <c r="H35" s="134">
        <f t="shared" ca="1" si="7"/>
        <v>0</v>
      </c>
      <c r="I35" s="122" t="str">
        <f t="shared" ca="1" si="8"/>
        <v/>
      </c>
      <c r="J35" s="124" t="str">
        <f t="shared" ca="1" si="9"/>
        <v/>
      </c>
      <c r="K35" s="137"/>
      <c r="L35" s="123"/>
      <c r="M35" s="123">
        <f t="shared" ca="1" si="10"/>
        <v>0</v>
      </c>
      <c r="N35" s="91">
        <f t="shared" ca="1" si="21"/>
        <v>0</v>
      </c>
      <c r="O35" s="99" t="str">
        <f t="shared" ca="1" si="12"/>
        <v/>
      </c>
      <c r="P35" s="113">
        <f t="shared" ca="1" si="13"/>
        <v>0</v>
      </c>
      <c r="Q35" s="113">
        <f t="shared" ca="1" si="14"/>
        <v>0</v>
      </c>
      <c r="R35" s="123" t="str">
        <f t="shared" ca="1" si="20"/>
        <v/>
      </c>
      <c r="S35" s="154">
        <f t="shared" ca="1" si="15"/>
        <v>0</v>
      </c>
      <c r="T35" s="95">
        <f t="shared" ca="1" si="16"/>
        <v>0</v>
      </c>
      <c r="U35" s="95">
        <f t="shared" ca="1" si="17"/>
        <v>0</v>
      </c>
      <c r="V35" s="96">
        <f t="shared" ca="1" si="18"/>
        <v>0</v>
      </c>
      <c r="W35" s="107" t="str">
        <f t="shared" ca="1" si="19"/>
        <v xml:space="preserve">クリア ! </v>
      </c>
    </row>
    <row r="36" spans="1:23" x14ac:dyDescent="0.15">
      <c r="A36" s="87">
        <v>32</v>
      </c>
      <c r="B36" s="87">
        <f t="shared" ca="1" si="3"/>
        <v>0</v>
      </c>
      <c r="C36" s="87">
        <f t="shared" ca="1" si="4"/>
        <v>0</v>
      </c>
      <c r="D36" s="87">
        <f t="shared" ca="1" si="1"/>
        <v>0</v>
      </c>
      <c r="E36" s="87">
        <f t="shared" ca="1" si="5"/>
        <v>0</v>
      </c>
      <c r="F36" s="87">
        <f t="shared" ca="1" si="2"/>
        <v>0</v>
      </c>
      <c r="G36" s="87" t="str">
        <f t="shared" ca="1" si="6"/>
        <v/>
      </c>
      <c r="H36" s="134">
        <f t="shared" ca="1" si="7"/>
        <v>0</v>
      </c>
      <c r="I36" s="122" t="str">
        <f t="shared" ca="1" si="8"/>
        <v/>
      </c>
      <c r="J36" s="124" t="str">
        <f t="shared" ca="1" si="9"/>
        <v/>
      </c>
      <c r="K36" s="137"/>
      <c r="L36" s="123"/>
      <c r="M36" s="123">
        <f t="shared" ca="1" si="10"/>
        <v>0</v>
      </c>
      <c r="N36" s="91">
        <f t="shared" ca="1" si="21"/>
        <v>0</v>
      </c>
      <c r="O36" s="99" t="str">
        <f t="shared" ca="1" si="12"/>
        <v/>
      </c>
      <c r="P36" s="113">
        <f t="shared" ca="1" si="13"/>
        <v>0</v>
      </c>
      <c r="Q36" s="113">
        <f t="shared" ca="1" si="14"/>
        <v>0</v>
      </c>
      <c r="R36" s="123" t="str">
        <f t="shared" ca="1" si="20"/>
        <v/>
      </c>
      <c r="S36" s="154">
        <f t="shared" ca="1" si="15"/>
        <v>0</v>
      </c>
      <c r="T36" s="95">
        <f t="shared" ca="1" si="16"/>
        <v>0</v>
      </c>
      <c r="U36" s="95">
        <f t="shared" ca="1" si="17"/>
        <v>0</v>
      </c>
      <c r="V36" s="96">
        <f t="shared" ca="1" si="18"/>
        <v>0</v>
      </c>
      <c r="W36" s="107" t="str">
        <f t="shared" ca="1" si="19"/>
        <v xml:space="preserve">クリア ! </v>
      </c>
    </row>
    <row r="37" spans="1:23" x14ac:dyDescent="0.15">
      <c r="A37" s="87">
        <v>33</v>
      </c>
      <c r="B37" s="87">
        <f t="shared" ca="1" si="3"/>
        <v>0</v>
      </c>
      <c r="C37" s="87">
        <f t="shared" ca="1" si="4"/>
        <v>0</v>
      </c>
      <c r="D37" s="87">
        <f t="shared" ca="1" si="1"/>
        <v>0</v>
      </c>
      <c r="E37" s="87">
        <f t="shared" ca="1" si="5"/>
        <v>0</v>
      </c>
      <c r="F37" s="87">
        <f t="shared" ca="1" si="2"/>
        <v>0</v>
      </c>
      <c r="G37" s="87" t="str">
        <f t="shared" ca="1" si="6"/>
        <v/>
      </c>
      <c r="H37" s="134">
        <f t="shared" ca="1" si="7"/>
        <v>0</v>
      </c>
      <c r="I37" s="122" t="str">
        <f t="shared" ca="1" si="8"/>
        <v/>
      </c>
      <c r="J37" s="124" t="str">
        <f t="shared" ca="1" si="9"/>
        <v/>
      </c>
      <c r="K37" s="137"/>
      <c r="L37" s="123"/>
      <c r="M37" s="123">
        <f t="shared" ca="1" si="10"/>
        <v>0</v>
      </c>
      <c r="N37" s="91">
        <f t="shared" ca="1" si="21"/>
        <v>0</v>
      </c>
      <c r="O37" s="99" t="str">
        <f t="shared" ca="1" si="12"/>
        <v/>
      </c>
      <c r="P37" s="113">
        <f t="shared" ca="1" si="13"/>
        <v>0</v>
      </c>
      <c r="Q37" s="113">
        <f t="shared" ca="1" si="14"/>
        <v>0</v>
      </c>
      <c r="R37" s="123" t="str">
        <f t="shared" ca="1" si="20"/>
        <v/>
      </c>
      <c r="S37" s="154">
        <f t="shared" ca="1" si="15"/>
        <v>0</v>
      </c>
      <c r="T37" s="95">
        <f t="shared" ca="1" si="16"/>
        <v>0</v>
      </c>
      <c r="U37" s="95">
        <f t="shared" ca="1" si="17"/>
        <v>0</v>
      </c>
      <c r="V37" s="96">
        <f t="shared" ca="1" si="18"/>
        <v>0</v>
      </c>
      <c r="W37" s="107" t="str">
        <f t="shared" ca="1" si="19"/>
        <v xml:space="preserve">クリア ! </v>
      </c>
    </row>
    <row r="38" spans="1:23" x14ac:dyDescent="0.15">
      <c r="A38" s="87">
        <v>34</v>
      </c>
      <c r="B38" s="87">
        <f t="shared" ca="1" si="3"/>
        <v>0</v>
      </c>
      <c r="C38" s="87">
        <f t="shared" ca="1" si="4"/>
        <v>0</v>
      </c>
      <c r="D38" s="87">
        <f t="shared" ca="1" si="1"/>
        <v>0</v>
      </c>
      <c r="E38" s="87">
        <f t="shared" ca="1" si="5"/>
        <v>0</v>
      </c>
      <c r="F38" s="87">
        <f t="shared" ca="1" si="2"/>
        <v>0</v>
      </c>
      <c r="G38" s="87" t="str">
        <f t="shared" ca="1" si="6"/>
        <v/>
      </c>
      <c r="H38" s="134">
        <f t="shared" ca="1" si="7"/>
        <v>0</v>
      </c>
      <c r="I38" s="122" t="str">
        <f t="shared" ca="1" si="8"/>
        <v/>
      </c>
      <c r="J38" s="124" t="str">
        <f t="shared" ca="1" si="9"/>
        <v/>
      </c>
      <c r="K38" s="137"/>
      <c r="L38" s="123"/>
      <c r="M38" s="123">
        <f t="shared" ca="1" si="10"/>
        <v>0</v>
      </c>
      <c r="N38" s="91">
        <f t="shared" ca="1" si="21"/>
        <v>0</v>
      </c>
      <c r="O38" s="99" t="str">
        <f t="shared" ca="1" si="12"/>
        <v/>
      </c>
      <c r="P38" s="113">
        <f t="shared" ca="1" si="13"/>
        <v>0</v>
      </c>
      <c r="Q38" s="113">
        <f t="shared" ca="1" si="14"/>
        <v>0</v>
      </c>
      <c r="R38" s="123" t="str">
        <f t="shared" ca="1" si="20"/>
        <v/>
      </c>
      <c r="S38" s="154">
        <f t="shared" ca="1" si="15"/>
        <v>0</v>
      </c>
      <c r="T38" s="95">
        <f t="shared" ca="1" si="16"/>
        <v>0</v>
      </c>
      <c r="U38" s="95">
        <f t="shared" ca="1" si="17"/>
        <v>0</v>
      </c>
      <c r="V38" s="96">
        <f t="shared" ca="1" si="18"/>
        <v>0</v>
      </c>
      <c r="W38" s="107" t="str">
        <f t="shared" ca="1" si="19"/>
        <v xml:space="preserve">クリア ! </v>
      </c>
    </row>
    <row r="39" spans="1:23" x14ac:dyDescent="0.15">
      <c r="A39" s="87">
        <v>35</v>
      </c>
      <c r="B39" s="87">
        <f t="shared" ca="1" si="3"/>
        <v>0</v>
      </c>
      <c r="C39" s="87">
        <f t="shared" ca="1" si="4"/>
        <v>0</v>
      </c>
      <c r="D39" s="87">
        <f t="shared" ca="1" si="1"/>
        <v>0</v>
      </c>
      <c r="E39" s="87">
        <f t="shared" ca="1" si="5"/>
        <v>0</v>
      </c>
      <c r="F39" s="87">
        <f t="shared" ca="1" si="2"/>
        <v>0</v>
      </c>
      <c r="G39" s="87" t="str">
        <f t="shared" ca="1" si="6"/>
        <v/>
      </c>
      <c r="H39" s="134">
        <f t="shared" ca="1" si="7"/>
        <v>0</v>
      </c>
      <c r="I39" s="122" t="str">
        <f t="shared" ca="1" si="8"/>
        <v/>
      </c>
      <c r="J39" s="124" t="str">
        <f t="shared" ca="1" si="9"/>
        <v/>
      </c>
      <c r="K39" s="137"/>
      <c r="L39" s="123"/>
      <c r="M39" s="123">
        <f t="shared" ca="1" si="10"/>
        <v>0</v>
      </c>
      <c r="N39" s="91">
        <f t="shared" ca="1" si="21"/>
        <v>0</v>
      </c>
      <c r="O39" s="99" t="str">
        <f t="shared" ca="1" si="12"/>
        <v/>
      </c>
      <c r="P39" s="113">
        <f t="shared" ca="1" si="13"/>
        <v>0</v>
      </c>
      <c r="Q39" s="113">
        <f t="shared" ca="1" si="14"/>
        <v>0</v>
      </c>
      <c r="R39" s="123" t="str">
        <f t="shared" ca="1" si="20"/>
        <v/>
      </c>
      <c r="S39" s="154">
        <f t="shared" ca="1" si="15"/>
        <v>0</v>
      </c>
      <c r="T39" s="95">
        <f t="shared" ca="1" si="16"/>
        <v>0</v>
      </c>
      <c r="U39" s="95">
        <f t="shared" ca="1" si="17"/>
        <v>0</v>
      </c>
      <c r="V39" s="96">
        <f t="shared" ca="1" si="18"/>
        <v>0</v>
      </c>
      <c r="W39" s="107" t="str">
        <f t="shared" ca="1" si="19"/>
        <v xml:space="preserve">クリア ! </v>
      </c>
    </row>
    <row r="40" spans="1:23" x14ac:dyDescent="0.15">
      <c r="A40" s="87">
        <v>36</v>
      </c>
      <c r="B40" s="87">
        <f t="shared" ca="1" si="3"/>
        <v>0</v>
      </c>
      <c r="C40" s="87">
        <f t="shared" ca="1" si="4"/>
        <v>0</v>
      </c>
      <c r="D40" s="87">
        <f t="shared" ca="1" si="1"/>
        <v>0</v>
      </c>
      <c r="E40" s="87">
        <f t="shared" ca="1" si="5"/>
        <v>0</v>
      </c>
      <c r="F40" s="87">
        <f t="shared" ca="1" si="2"/>
        <v>0</v>
      </c>
      <c r="G40" s="87" t="str">
        <f t="shared" ca="1" si="6"/>
        <v/>
      </c>
      <c r="H40" s="134">
        <f t="shared" ca="1" si="7"/>
        <v>0</v>
      </c>
      <c r="I40" s="122" t="str">
        <f t="shared" ca="1" si="8"/>
        <v/>
      </c>
      <c r="J40" s="124" t="str">
        <f t="shared" ca="1" si="9"/>
        <v/>
      </c>
      <c r="K40" s="137"/>
      <c r="L40" s="123"/>
      <c r="M40" s="123">
        <f t="shared" ca="1" si="10"/>
        <v>0</v>
      </c>
      <c r="N40" s="91">
        <f t="shared" ca="1" si="21"/>
        <v>0</v>
      </c>
      <c r="O40" s="99" t="str">
        <f t="shared" ca="1" si="12"/>
        <v/>
      </c>
      <c r="P40" s="113">
        <f t="shared" ca="1" si="13"/>
        <v>0</v>
      </c>
      <c r="Q40" s="113">
        <f t="shared" ca="1" si="14"/>
        <v>0</v>
      </c>
      <c r="R40" s="123" t="str">
        <f t="shared" ca="1" si="20"/>
        <v/>
      </c>
      <c r="S40" s="154">
        <f t="shared" ca="1" si="15"/>
        <v>0</v>
      </c>
      <c r="T40" s="95">
        <f t="shared" ca="1" si="16"/>
        <v>0</v>
      </c>
      <c r="U40" s="95">
        <f t="shared" ca="1" si="17"/>
        <v>0</v>
      </c>
      <c r="V40" s="96">
        <f t="shared" ca="1" si="18"/>
        <v>0</v>
      </c>
      <c r="W40" s="107" t="str">
        <f t="shared" ca="1" si="19"/>
        <v xml:space="preserve">クリア ! </v>
      </c>
    </row>
    <row r="41" spans="1:23" x14ac:dyDescent="0.15">
      <c r="A41" s="87">
        <v>37</v>
      </c>
      <c r="B41" s="87">
        <f t="shared" ca="1" si="3"/>
        <v>0</v>
      </c>
      <c r="C41" s="87">
        <f t="shared" ca="1" si="4"/>
        <v>0</v>
      </c>
      <c r="D41" s="87">
        <f t="shared" ca="1" si="1"/>
        <v>0</v>
      </c>
      <c r="E41" s="87">
        <f t="shared" ca="1" si="5"/>
        <v>0</v>
      </c>
      <c r="F41" s="87">
        <f t="shared" ca="1" si="2"/>
        <v>0</v>
      </c>
      <c r="G41" s="87" t="str">
        <f t="shared" ca="1" si="6"/>
        <v/>
      </c>
      <c r="H41" s="134">
        <f t="shared" ca="1" si="7"/>
        <v>0</v>
      </c>
      <c r="I41" s="122" t="str">
        <f t="shared" ca="1" si="8"/>
        <v/>
      </c>
      <c r="J41" s="124" t="str">
        <f t="shared" ca="1" si="9"/>
        <v/>
      </c>
      <c r="K41" s="137"/>
      <c r="L41" s="123"/>
      <c r="M41" s="123">
        <f t="shared" ca="1" si="10"/>
        <v>0</v>
      </c>
      <c r="N41" s="91">
        <f t="shared" ca="1" si="21"/>
        <v>0</v>
      </c>
      <c r="O41" s="99" t="str">
        <f t="shared" ca="1" si="12"/>
        <v/>
      </c>
      <c r="P41" s="113">
        <f t="shared" ca="1" si="13"/>
        <v>0</v>
      </c>
      <c r="Q41" s="113">
        <f t="shared" ca="1" si="14"/>
        <v>0</v>
      </c>
      <c r="R41" s="123" t="str">
        <f t="shared" ca="1" si="20"/>
        <v/>
      </c>
      <c r="S41" s="154">
        <f t="shared" ca="1" si="15"/>
        <v>0</v>
      </c>
      <c r="T41" s="95">
        <f t="shared" ca="1" si="16"/>
        <v>0</v>
      </c>
      <c r="U41" s="95">
        <f t="shared" ca="1" si="17"/>
        <v>0</v>
      </c>
      <c r="V41" s="96">
        <f t="shared" ca="1" si="18"/>
        <v>0</v>
      </c>
      <c r="W41" s="107" t="str">
        <f t="shared" ca="1" si="19"/>
        <v xml:space="preserve">クリア ! </v>
      </c>
    </row>
    <row r="42" spans="1:23" x14ac:dyDescent="0.15">
      <c r="A42" s="87">
        <v>38</v>
      </c>
      <c r="B42" s="87">
        <f t="shared" ca="1" si="3"/>
        <v>0</v>
      </c>
      <c r="C42" s="87">
        <f t="shared" ca="1" si="4"/>
        <v>0</v>
      </c>
      <c r="D42" s="87">
        <f t="shared" ca="1" si="1"/>
        <v>0</v>
      </c>
      <c r="E42" s="87">
        <f t="shared" ca="1" si="5"/>
        <v>0</v>
      </c>
      <c r="F42" s="87">
        <f t="shared" ca="1" si="2"/>
        <v>0</v>
      </c>
      <c r="G42" s="87" t="str">
        <f t="shared" ca="1" si="6"/>
        <v/>
      </c>
      <c r="H42" s="134">
        <f t="shared" ca="1" si="7"/>
        <v>0</v>
      </c>
      <c r="I42" s="122" t="str">
        <f t="shared" ca="1" si="8"/>
        <v/>
      </c>
      <c r="J42" s="124" t="str">
        <f t="shared" ca="1" si="9"/>
        <v/>
      </c>
      <c r="K42" s="137"/>
      <c r="L42" s="123"/>
      <c r="M42" s="123">
        <f t="shared" ca="1" si="10"/>
        <v>0</v>
      </c>
      <c r="N42" s="91">
        <f t="shared" ca="1" si="21"/>
        <v>0</v>
      </c>
      <c r="O42" s="99" t="str">
        <f t="shared" ca="1" si="12"/>
        <v/>
      </c>
      <c r="P42" s="113">
        <f t="shared" ca="1" si="13"/>
        <v>0</v>
      </c>
      <c r="Q42" s="113">
        <f t="shared" ca="1" si="14"/>
        <v>0</v>
      </c>
      <c r="R42" s="123" t="str">
        <f t="shared" ca="1" si="20"/>
        <v/>
      </c>
      <c r="S42" s="154">
        <f t="shared" ca="1" si="15"/>
        <v>0</v>
      </c>
      <c r="T42" s="95">
        <f t="shared" ca="1" si="16"/>
        <v>0</v>
      </c>
      <c r="U42" s="95">
        <f t="shared" ca="1" si="17"/>
        <v>0</v>
      </c>
      <c r="V42" s="96">
        <f t="shared" ca="1" si="18"/>
        <v>0</v>
      </c>
      <c r="W42" s="107" t="str">
        <f t="shared" ca="1" si="19"/>
        <v xml:space="preserve">クリア ! </v>
      </c>
    </row>
    <row r="43" spans="1:23" x14ac:dyDescent="0.15">
      <c r="A43" s="87">
        <v>39</v>
      </c>
      <c r="B43" s="87">
        <f t="shared" ca="1" si="3"/>
        <v>0</v>
      </c>
      <c r="C43" s="87">
        <f t="shared" ca="1" si="4"/>
        <v>0</v>
      </c>
      <c r="D43" s="87">
        <f t="shared" ca="1" si="1"/>
        <v>0</v>
      </c>
      <c r="E43" s="87">
        <f t="shared" ca="1" si="5"/>
        <v>0</v>
      </c>
      <c r="F43" s="87">
        <f t="shared" ca="1" si="2"/>
        <v>0</v>
      </c>
      <c r="G43" s="87" t="str">
        <f t="shared" ca="1" si="6"/>
        <v/>
      </c>
      <c r="H43" s="134">
        <f t="shared" ca="1" si="7"/>
        <v>0</v>
      </c>
      <c r="I43" s="122" t="str">
        <f t="shared" ca="1" si="8"/>
        <v/>
      </c>
      <c r="J43" s="124" t="str">
        <f t="shared" ca="1" si="9"/>
        <v/>
      </c>
      <c r="K43" s="137"/>
      <c r="L43" s="123"/>
      <c r="M43" s="123">
        <f t="shared" ca="1" si="10"/>
        <v>0</v>
      </c>
      <c r="N43" s="91">
        <f t="shared" ca="1" si="21"/>
        <v>0</v>
      </c>
      <c r="O43" s="99" t="str">
        <f t="shared" ca="1" si="12"/>
        <v/>
      </c>
      <c r="P43" s="113">
        <f t="shared" ca="1" si="13"/>
        <v>0</v>
      </c>
      <c r="Q43" s="113">
        <f t="shared" ca="1" si="14"/>
        <v>0</v>
      </c>
      <c r="R43" s="123" t="str">
        <f t="shared" ca="1" si="20"/>
        <v/>
      </c>
      <c r="S43" s="154">
        <f t="shared" ca="1" si="15"/>
        <v>0</v>
      </c>
      <c r="T43" s="95">
        <f t="shared" ca="1" si="16"/>
        <v>0</v>
      </c>
      <c r="U43" s="95">
        <f t="shared" ca="1" si="17"/>
        <v>0</v>
      </c>
      <c r="V43" s="96">
        <f t="shared" ca="1" si="18"/>
        <v>0</v>
      </c>
      <c r="W43" s="107" t="str">
        <f t="shared" ca="1" si="19"/>
        <v xml:space="preserve">クリア ! </v>
      </c>
    </row>
    <row r="44" spans="1:23" x14ac:dyDescent="0.15">
      <c r="A44" s="87">
        <v>40</v>
      </c>
      <c r="B44" s="87">
        <f t="shared" ca="1" si="3"/>
        <v>0</v>
      </c>
      <c r="C44" s="87">
        <f t="shared" ca="1" si="4"/>
        <v>0</v>
      </c>
      <c r="D44" s="87">
        <f t="shared" ca="1" si="1"/>
        <v>0</v>
      </c>
      <c r="E44" s="87">
        <f t="shared" ca="1" si="5"/>
        <v>0</v>
      </c>
      <c r="F44" s="87">
        <f t="shared" ca="1" si="2"/>
        <v>0</v>
      </c>
      <c r="G44" s="87" t="str">
        <f t="shared" ca="1" si="6"/>
        <v/>
      </c>
      <c r="H44" s="134">
        <f t="shared" ca="1" si="7"/>
        <v>0</v>
      </c>
      <c r="I44" s="122" t="str">
        <f t="shared" ca="1" si="8"/>
        <v/>
      </c>
      <c r="J44" s="124" t="str">
        <f t="shared" ca="1" si="9"/>
        <v/>
      </c>
      <c r="K44" s="137"/>
      <c r="L44" s="123"/>
      <c r="M44" s="123">
        <f t="shared" ca="1" si="10"/>
        <v>0</v>
      </c>
      <c r="N44" s="91">
        <f t="shared" ca="1" si="21"/>
        <v>0</v>
      </c>
      <c r="O44" s="99" t="str">
        <f t="shared" ca="1" si="12"/>
        <v/>
      </c>
      <c r="P44" s="113">
        <f t="shared" ca="1" si="13"/>
        <v>0</v>
      </c>
      <c r="Q44" s="113">
        <f t="shared" ca="1" si="14"/>
        <v>0</v>
      </c>
      <c r="R44" s="123" t="str">
        <f t="shared" ca="1" si="20"/>
        <v/>
      </c>
      <c r="S44" s="154">
        <f t="shared" ca="1" si="15"/>
        <v>0</v>
      </c>
      <c r="T44" s="95">
        <f t="shared" ca="1" si="16"/>
        <v>0</v>
      </c>
      <c r="U44" s="95">
        <f t="shared" ca="1" si="17"/>
        <v>0</v>
      </c>
      <c r="V44" s="96">
        <f t="shared" ca="1" si="18"/>
        <v>0</v>
      </c>
      <c r="W44" s="107" t="str">
        <f t="shared" ca="1" si="19"/>
        <v xml:space="preserve">クリア ! </v>
      </c>
    </row>
    <row r="45" spans="1:23" x14ac:dyDescent="0.15">
      <c r="A45" s="87">
        <v>41</v>
      </c>
      <c r="B45" s="87">
        <f t="shared" ca="1" si="3"/>
        <v>0</v>
      </c>
      <c r="C45" s="87">
        <f t="shared" ca="1" si="4"/>
        <v>0</v>
      </c>
      <c r="D45" s="87">
        <f t="shared" ca="1" si="1"/>
        <v>0</v>
      </c>
      <c r="E45" s="87">
        <f t="shared" ca="1" si="5"/>
        <v>0</v>
      </c>
      <c r="F45" s="87">
        <f t="shared" ca="1" si="2"/>
        <v>0</v>
      </c>
      <c r="G45" s="87" t="str">
        <f t="shared" ca="1" si="6"/>
        <v/>
      </c>
      <c r="H45" s="134">
        <f t="shared" ca="1" si="7"/>
        <v>0</v>
      </c>
      <c r="I45" s="122" t="str">
        <f t="shared" ca="1" si="8"/>
        <v/>
      </c>
      <c r="J45" s="124" t="str">
        <f t="shared" ca="1" si="9"/>
        <v/>
      </c>
      <c r="K45" s="137"/>
      <c r="L45" s="123"/>
      <c r="M45" s="123">
        <f t="shared" ca="1" si="10"/>
        <v>0</v>
      </c>
      <c r="N45" s="91">
        <f t="shared" ca="1" si="21"/>
        <v>0</v>
      </c>
      <c r="O45" s="99" t="str">
        <f t="shared" ca="1" si="12"/>
        <v/>
      </c>
      <c r="P45" s="113">
        <f t="shared" ca="1" si="13"/>
        <v>0</v>
      </c>
      <c r="Q45" s="113">
        <f t="shared" ca="1" si="14"/>
        <v>0</v>
      </c>
      <c r="R45" s="123" t="str">
        <f t="shared" ca="1" si="20"/>
        <v/>
      </c>
      <c r="S45" s="154">
        <f t="shared" ca="1" si="15"/>
        <v>0</v>
      </c>
      <c r="T45" s="95">
        <f t="shared" ca="1" si="16"/>
        <v>0</v>
      </c>
      <c r="U45" s="95">
        <f t="shared" ca="1" si="17"/>
        <v>0</v>
      </c>
      <c r="V45" s="96">
        <f t="shared" ca="1" si="18"/>
        <v>0</v>
      </c>
      <c r="W45" s="107" t="str">
        <f t="shared" ca="1" si="19"/>
        <v xml:space="preserve">クリア ! </v>
      </c>
    </row>
    <row r="46" spans="1:23" x14ac:dyDescent="0.15">
      <c r="A46" s="87">
        <v>42</v>
      </c>
      <c r="B46" s="87">
        <f t="shared" ca="1" si="3"/>
        <v>0</v>
      </c>
      <c r="C46" s="87">
        <f t="shared" ca="1" si="4"/>
        <v>0</v>
      </c>
      <c r="D46" s="87">
        <f t="shared" ca="1" si="1"/>
        <v>0</v>
      </c>
      <c r="E46" s="87">
        <f t="shared" ca="1" si="5"/>
        <v>0</v>
      </c>
      <c r="F46" s="87">
        <f t="shared" ca="1" si="2"/>
        <v>0</v>
      </c>
      <c r="G46" s="87" t="str">
        <f t="shared" ca="1" si="6"/>
        <v/>
      </c>
      <c r="H46" s="134">
        <f t="shared" ca="1" si="7"/>
        <v>0</v>
      </c>
      <c r="I46" s="122" t="str">
        <f t="shared" ca="1" si="8"/>
        <v/>
      </c>
      <c r="J46" s="124" t="str">
        <f t="shared" ca="1" si="9"/>
        <v/>
      </c>
      <c r="K46" s="137"/>
      <c r="L46" s="123"/>
      <c r="M46" s="123">
        <f t="shared" ca="1" si="10"/>
        <v>0</v>
      </c>
      <c r="N46" s="91">
        <f t="shared" ca="1" si="21"/>
        <v>0</v>
      </c>
      <c r="O46" s="99" t="str">
        <f t="shared" ca="1" si="12"/>
        <v/>
      </c>
      <c r="P46" s="113">
        <f t="shared" ca="1" si="13"/>
        <v>0</v>
      </c>
      <c r="Q46" s="113">
        <f t="shared" ca="1" si="14"/>
        <v>0</v>
      </c>
      <c r="R46" s="123" t="str">
        <f t="shared" ca="1" si="20"/>
        <v/>
      </c>
      <c r="S46" s="154">
        <f t="shared" ca="1" si="15"/>
        <v>0</v>
      </c>
      <c r="T46" s="95">
        <f t="shared" ca="1" si="16"/>
        <v>0</v>
      </c>
      <c r="U46" s="95">
        <f t="shared" ca="1" si="17"/>
        <v>0</v>
      </c>
      <c r="V46" s="96">
        <f t="shared" ca="1" si="18"/>
        <v>0</v>
      </c>
      <c r="W46" s="107" t="str">
        <f t="shared" ca="1" si="19"/>
        <v xml:space="preserve">クリア ! </v>
      </c>
    </row>
    <row r="47" spans="1:23" x14ac:dyDescent="0.15">
      <c r="A47" s="87">
        <v>43</v>
      </c>
      <c r="B47" s="87">
        <f t="shared" ca="1" si="3"/>
        <v>0</v>
      </c>
      <c r="C47" s="87">
        <f t="shared" ca="1" si="4"/>
        <v>0</v>
      </c>
      <c r="D47" s="87">
        <f t="shared" ca="1" si="1"/>
        <v>0</v>
      </c>
      <c r="E47" s="87">
        <f t="shared" ca="1" si="5"/>
        <v>0</v>
      </c>
      <c r="F47" s="87">
        <f t="shared" ca="1" si="2"/>
        <v>0</v>
      </c>
      <c r="G47" s="87" t="str">
        <f t="shared" ca="1" si="6"/>
        <v/>
      </c>
      <c r="H47" s="134">
        <f t="shared" ca="1" si="7"/>
        <v>0</v>
      </c>
      <c r="I47" s="122" t="str">
        <f t="shared" ca="1" si="8"/>
        <v/>
      </c>
      <c r="J47" s="124" t="str">
        <f t="shared" ca="1" si="9"/>
        <v/>
      </c>
      <c r="K47" s="137"/>
      <c r="L47" s="123"/>
      <c r="M47" s="123">
        <f t="shared" ca="1" si="10"/>
        <v>0</v>
      </c>
      <c r="N47" s="91">
        <f t="shared" ca="1" si="21"/>
        <v>0</v>
      </c>
      <c r="O47" s="99" t="str">
        <f t="shared" ca="1" si="12"/>
        <v/>
      </c>
      <c r="P47" s="113">
        <f t="shared" ca="1" si="13"/>
        <v>0</v>
      </c>
      <c r="Q47" s="113">
        <f t="shared" ca="1" si="14"/>
        <v>0</v>
      </c>
      <c r="R47" s="123" t="str">
        <f t="shared" ca="1" si="20"/>
        <v/>
      </c>
      <c r="S47" s="154">
        <f t="shared" ca="1" si="15"/>
        <v>0</v>
      </c>
      <c r="T47" s="95">
        <f t="shared" ca="1" si="16"/>
        <v>0</v>
      </c>
      <c r="U47" s="95">
        <f t="shared" ca="1" si="17"/>
        <v>0</v>
      </c>
      <c r="V47" s="96">
        <f t="shared" ca="1" si="18"/>
        <v>0</v>
      </c>
      <c r="W47" s="107" t="str">
        <f t="shared" ca="1" si="19"/>
        <v xml:space="preserve">クリア ! </v>
      </c>
    </row>
    <row r="48" spans="1:23" x14ac:dyDescent="0.15">
      <c r="A48" s="87">
        <v>44</v>
      </c>
      <c r="B48" s="87">
        <f t="shared" ca="1" si="3"/>
        <v>0</v>
      </c>
      <c r="C48" s="87">
        <f t="shared" ca="1" si="4"/>
        <v>0</v>
      </c>
      <c r="D48" s="87">
        <f t="shared" ca="1" si="1"/>
        <v>0</v>
      </c>
      <c r="E48" s="87">
        <f t="shared" ca="1" si="5"/>
        <v>0</v>
      </c>
      <c r="F48" s="87">
        <f t="shared" ca="1" si="2"/>
        <v>0</v>
      </c>
      <c r="G48" s="87" t="str">
        <f t="shared" ca="1" si="6"/>
        <v/>
      </c>
      <c r="H48" s="134">
        <f t="shared" ca="1" si="7"/>
        <v>0</v>
      </c>
      <c r="I48" s="122" t="str">
        <f t="shared" ca="1" si="8"/>
        <v/>
      </c>
      <c r="J48" s="124" t="str">
        <f t="shared" ca="1" si="9"/>
        <v/>
      </c>
      <c r="K48" s="137"/>
      <c r="L48" s="123"/>
      <c r="M48" s="123">
        <f t="shared" ca="1" si="10"/>
        <v>0</v>
      </c>
      <c r="N48" s="91">
        <f t="shared" ca="1" si="21"/>
        <v>0</v>
      </c>
      <c r="O48" s="99" t="str">
        <f t="shared" ca="1" si="12"/>
        <v/>
      </c>
      <c r="P48" s="113">
        <f t="shared" ca="1" si="13"/>
        <v>0</v>
      </c>
      <c r="Q48" s="113">
        <f t="shared" ca="1" si="14"/>
        <v>0</v>
      </c>
      <c r="R48" s="123" t="str">
        <f t="shared" ca="1" si="20"/>
        <v/>
      </c>
      <c r="S48" s="154">
        <f t="shared" ca="1" si="15"/>
        <v>0</v>
      </c>
      <c r="T48" s="95">
        <f t="shared" ca="1" si="16"/>
        <v>0</v>
      </c>
      <c r="U48" s="95">
        <f t="shared" ca="1" si="17"/>
        <v>0</v>
      </c>
      <c r="V48" s="96">
        <f t="shared" ca="1" si="18"/>
        <v>0</v>
      </c>
      <c r="W48" s="107" t="str">
        <f t="shared" ca="1" si="19"/>
        <v xml:space="preserve">クリア ! </v>
      </c>
    </row>
    <row r="49" spans="1:23" x14ac:dyDescent="0.15">
      <c r="A49" s="87">
        <v>45</v>
      </c>
      <c r="B49" s="87">
        <f t="shared" ca="1" si="3"/>
        <v>0</v>
      </c>
      <c r="C49" s="87">
        <f t="shared" ca="1" si="4"/>
        <v>0</v>
      </c>
      <c r="D49" s="87">
        <f t="shared" ca="1" si="1"/>
        <v>0</v>
      </c>
      <c r="E49" s="87">
        <f t="shared" ca="1" si="5"/>
        <v>0</v>
      </c>
      <c r="F49" s="87">
        <f t="shared" ca="1" si="2"/>
        <v>0</v>
      </c>
      <c r="G49" s="87" t="str">
        <f t="shared" ca="1" si="6"/>
        <v/>
      </c>
      <c r="H49" s="134">
        <f t="shared" ca="1" si="7"/>
        <v>0</v>
      </c>
      <c r="I49" s="122" t="str">
        <f t="shared" ca="1" si="8"/>
        <v/>
      </c>
      <c r="J49" s="124" t="str">
        <f t="shared" ca="1" si="9"/>
        <v/>
      </c>
      <c r="K49" s="137"/>
      <c r="L49" s="123"/>
      <c r="M49" s="123">
        <f t="shared" ca="1" si="10"/>
        <v>0</v>
      </c>
      <c r="N49" s="91">
        <f t="shared" ca="1" si="21"/>
        <v>0</v>
      </c>
      <c r="O49" s="99" t="str">
        <f t="shared" ca="1" si="12"/>
        <v/>
      </c>
      <c r="P49" s="113">
        <f t="shared" ca="1" si="13"/>
        <v>0</v>
      </c>
      <c r="Q49" s="113">
        <f t="shared" ca="1" si="14"/>
        <v>0</v>
      </c>
      <c r="R49" s="123" t="str">
        <f t="shared" ca="1" si="20"/>
        <v/>
      </c>
      <c r="S49" s="154">
        <f t="shared" ca="1" si="15"/>
        <v>0</v>
      </c>
      <c r="T49" s="95">
        <f t="shared" ca="1" si="16"/>
        <v>0</v>
      </c>
      <c r="U49" s="95">
        <f t="shared" ca="1" si="17"/>
        <v>0</v>
      </c>
      <c r="V49" s="96">
        <f t="shared" ca="1" si="18"/>
        <v>0</v>
      </c>
      <c r="W49" s="107" t="str">
        <f t="shared" ca="1" si="19"/>
        <v xml:space="preserve">クリア ! </v>
      </c>
    </row>
    <row r="50" spans="1:23" x14ac:dyDescent="0.15">
      <c r="A50" s="87">
        <v>46</v>
      </c>
      <c r="B50" s="87">
        <f t="shared" ca="1" si="3"/>
        <v>0</v>
      </c>
      <c r="C50" s="87">
        <f t="shared" ca="1" si="4"/>
        <v>0</v>
      </c>
      <c r="D50" s="87">
        <f t="shared" ca="1" si="1"/>
        <v>0</v>
      </c>
      <c r="E50" s="87">
        <f t="shared" ca="1" si="5"/>
        <v>0</v>
      </c>
      <c r="F50" s="87">
        <f t="shared" ca="1" si="2"/>
        <v>0</v>
      </c>
      <c r="G50" s="87" t="str">
        <f t="shared" ca="1" si="6"/>
        <v/>
      </c>
      <c r="H50" s="134">
        <f t="shared" ca="1" si="7"/>
        <v>0</v>
      </c>
      <c r="I50" s="122" t="str">
        <f t="shared" ca="1" si="8"/>
        <v/>
      </c>
      <c r="J50" s="124" t="str">
        <f t="shared" ca="1" si="9"/>
        <v/>
      </c>
      <c r="K50" s="137"/>
      <c r="L50" s="123"/>
      <c r="M50" s="123">
        <f t="shared" ca="1" si="10"/>
        <v>0</v>
      </c>
      <c r="N50" s="91">
        <f t="shared" ca="1" si="21"/>
        <v>0</v>
      </c>
      <c r="O50" s="99" t="str">
        <f t="shared" ca="1" si="12"/>
        <v/>
      </c>
      <c r="P50" s="113">
        <f t="shared" ca="1" si="13"/>
        <v>0</v>
      </c>
      <c r="Q50" s="113">
        <f t="shared" ca="1" si="14"/>
        <v>0</v>
      </c>
      <c r="R50" s="123" t="str">
        <f t="shared" ca="1" si="20"/>
        <v/>
      </c>
      <c r="S50" s="154">
        <f t="shared" ca="1" si="15"/>
        <v>0</v>
      </c>
      <c r="T50" s="95">
        <f t="shared" ca="1" si="16"/>
        <v>0</v>
      </c>
      <c r="U50" s="95">
        <f t="shared" ca="1" si="17"/>
        <v>0</v>
      </c>
      <c r="V50" s="96">
        <f t="shared" ca="1" si="18"/>
        <v>0</v>
      </c>
      <c r="W50" s="107" t="str">
        <f t="shared" ca="1" si="19"/>
        <v xml:space="preserve">クリア ! </v>
      </c>
    </row>
    <row r="51" spans="1:23" x14ac:dyDescent="0.15">
      <c r="A51" s="87">
        <v>47</v>
      </c>
      <c r="B51" s="87">
        <f t="shared" ca="1" si="3"/>
        <v>0</v>
      </c>
      <c r="C51" s="87">
        <f t="shared" ca="1" si="4"/>
        <v>0</v>
      </c>
      <c r="D51" s="87">
        <f t="shared" ca="1" si="1"/>
        <v>0</v>
      </c>
      <c r="E51" s="87">
        <f t="shared" ca="1" si="5"/>
        <v>0</v>
      </c>
      <c r="F51" s="87">
        <f t="shared" ca="1" si="2"/>
        <v>0</v>
      </c>
      <c r="G51" s="87" t="str">
        <f t="shared" ca="1" si="6"/>
        <v/>
      </c>
      <c r="H51" s="134">
        <f t="shared" ca="1" si="7"/>
        <v>0</v>
      </c>
      <c r="I51" s="122" t="str">
        <f t="shared" ca="1" si="8"/>
        <v/>
      </c>
      <c r="J51" s="124" t="str">
        <f t="shared" ca="1" si="9"/>
        <v/>
      </c>
      <c r="K51" s="137"/>
      <c r="L51" s="123"/>
      <c r="M51" s="123">
        <f t="shared" ca="1" si="10"/>
        <v>0</v>
      </c>
      <c r="N51" s="91">
        <f t="shared" ca="1" si="21"/>
        <v>0</v>
      </c>
      <c r="O51" s="99" t="str">
        <f t="shared" ca="1" si="12"/>
        <v/>
      </c>
      <c r="P51" s="113">
        <f t="shared" ca="1" si="13"/>
        <v>0</v>
      </c>
      <c r="Q51" s="113">
        <f t="shared" ca="1" si="14"/>
        <v>0</v>
      </c>
      <c r="R51" s="123" t="str">
        <f t="shared" ca="1" si="20"/>
        <v/>
      </c>
      <c r="S51" s="154">
        <f t="shared" ca="1" si="15"/>
        <v>0</v>
      </c>
      <c r="T51" s="95">
        <f t="shared" ca="1" si="16"/>
        <v>0</v>
      </c>
      <c r="U51" s="95">
        <f t="shared" ca="1" si="17"/>
        <v>0</v>
      </c>
      <c r="V51" s="96">
        <f t="shared" ca="1" si="18"/>
        <v>0</v>
      </c>
      <c r="W51" s="107" t="str">
        <f t="shared" ca="1" si="19"/>
        <v xml:space="preserve">クリア ! </v>
      </c>
    </row>
    <row r="52" spans="1:23" x14ac:dyDescent="0.15">
      <c r="A52" s="87">
        <v>48</v>
      </c>
      <c r="B52" s="87">
        <f t="shared" ca="1" si="3"/>
        <v>0</v>
      </c>
      <c r="C52" s="87">
        <f t="shared" ca="1" si="4"/>
        <v>0</v>
      </c>
      <c r="D52" s="87">
        <f t="shared" ca="1" si="1"/>
        <v>0</v>
      </c>
      <c r="E52" s="87">
        <f t="shared" ca="1" si="5"/>
        <v>0</v>
      </c>
      <c r="F52" s="87">
        <f t="shared" ca="1" si="2"/>
        <v>0</v>
      </c>
      <c r="G52" s="87" t="str">
        <f t="shared" ca="1" si="6"/>
        <v/>
      </c>
      <c r="H52" s="134">
        <f t="shared" ca="1" si="7"/>
        <v>0</v>
      </c>
      <c r="I52" s="122" t="str">
        <f t="shared" ca="1" si="8"/>
        <v/>
      </c>
      <c r="J52" s="124" t="str">
        <f t="shared" ca="1" si="9"/>
        <v/>
      </c>
      <c r="K52" s="137"/>
      <c r="L52" s="123"/>
      <c r="M52" s="123">
        <f t="shared" ca="1" si="10"/>
        <v>0</v>
      </c>
      <c r="N52" s="91">
        <f t="shared" ca="1" si="21"/>
        <v>0</v>
      </c>
      <c r="O52" s="99" t="str">
        <f t="shared" ca="1" si="12"/>
        <v/>
      </c>
      <c r="P52" s="113">
        <f t="shared" ca="1" si="13"/>
        <v>0</v>
      </c>
      <c r="Q52" s="113">
        <f t="shared" ca="1" si="14"/>
        <v>0</v>
      </c>
      <c r="R52" s="123" t="str">
        <f t="shared" ca="1" si="20"/>
        <v/>
      </c>
      <c r="S52" s="154">
        <f t="shared" ca="1" si="15"/>
        <v>0</v>
      </c>
      <c r="T52" s="95">
        <f t="shared" ca="1" si="16"/>
        <v>0</v>
      </c>
      <c r="U52" s="95">
        <f t="shared" ca="1" si="17"/>
        <v>0</v>
      </c>
      <c r="V52" s="96">
        <f t="shared" ca="1" si="18"/>
        <v>0</v>
      </c>
      <c r="W52" s="107" t="str">
        <f t="shared" ca="1" si="19"/>
        <v xml:space="preserve">クリア ! </v>
      </c>
    </row>
    <row r="53" spans="1:23" x14ac:dyDescent="0.15">
      <c r="A53" s="87">
        <v>49</v>
      </c>
      <c r="B53" s="87">
        <f t="shared" ca="1" si="3"/>
        <v>0</v>
      </c>
      <c r="C53" s="87">
        <f t="shared" ca="1" si="4"/>
        <v>0</v>
      </c>
      <c r="D53" s="87">
        <f t="shared" ca="1" si="1"/>
        <v>0</v>
      </c>
      <c r="E53" s="87">
        <f t="shared" ca="1" si="5"/>
        <v>0</v>
      </c>
      <c r="F53" s="87">
        <f t="shared" ca="1" si="2"/>
        <v>0</v>
      </c>
      <c r="G53" s="87" t="str">
        <f t="shared" ca="1" si="6"/>
        <v/>
      </c>
      <c r="H53" s="134">
        <f t="shared" ca="1" si="7"/>
        <v>0</v>
      </c>
      <c r="I53" s="122" t="str">
        <f t="shared" ca="1" si="8"/>
        <v/>
      </c>
      <c r="J53" s="124" t="str">
        <f t="shared" ca="1" si="9"/>
        <v/>
      </c>
      <c r="K53" s="137"/>
      <c r="L53" s="123"/>
      <c r="M53" s="123">
        <f t="shared" ca="1" si="10"/>
        <v>0</v>
      </c>
      <c r="N53" s="91">
        <f t="shared" ca="1" si="21"/>
        <v>0</v>
      </c>
      <c r="O53" s="99" t="str">
        <f t="shared" ca="1" si="12"/>
        <v/>
      </c>
      <c r="P53" s="113">
        <f t="shared" ca="1" si="13"/>
        <v>0</v>
      </c>
      <c r="Q53" s="113">
        <f t="shared" ca="1" si="14"/>
        <v>0</v>
      </c>
      <c r="R53" s="123" t="str">
        <f t="shared" ca="1" si="20"/>
        <v/>
      </c>
      <c r="S53" s="154">
        <f t="shared" ca="1" si="15"/>
        <v>0</v>
      </c>
      <c r="T53" s="95">
        <f t="shared" ca="1" si="16"/>
        <v>0</v>
      </c>
      <c r="U53" s="95">
        <f t="shared" ca="1" si="17"/>
        <v>0</v>
      </c>
      <c r="V53" s="96">
        <f t="shared" ca="1" si="18"/>
        <v>0</v>
      </c>
      <c r="W53" s="107" t="str">
        <f t="shared" ca="1" si="19"/>
        <v xml:space="preserve">クリア ! </v>
      </c>
    </row>
    <row r="54" spans="1:23" x14ac:dyDescent="0.15">
      <c r="A54" s="87">
        <v>50</v>
      </c>
      <c r="B54" s="87">
        <f t="shared" ca="1" si="3"/>
        <v>0</v>
      </c>
      <c r="C54" s="87">
        <f t="shared" ca="1" si="4"/>
        <v>0</v>
      </c>
      <c r="D54" s="87">
        <f t="shared" ca="1" si="1"/>
        <v>0</v>
      </c>
      <c r="E54" s="87">
        <f t="shared" ca="1" si="5"/>
        <v>0</v>
      </c>
      <c r="F54" s="87">
        <f t="shared" ca="1" si="2"/>
        <v>0</v>
      </c>
      <c r="G54" s="87" t="str">
        <f t="shared" ca="1" si="6"/>
        <v/>
      </c>
      <c r="H54" s="134">
        <f t="shared" ca="1" si="7"/>
        <v>0</v>
      </c>
      <c r="I54" s="122" t="str">
        <f t="shared" ca="1" si="8"/>
        <v/>
      </c>
      <c r="J54" s="124" t="str">
        <f t="shared" ca="1" si="9"/>
        <v/>
      </c>
      <c r="K54" s="137"/>
      <c r="L54" s="123"/>
      <c r="M54" s="123">
        <f t="shared" ca="1" si="10"/>
        <v>0</v>
      </c>
      <c r="N54" s="91">
        <f t="shared" ca="1" si="21"/>
        <v>0</v>
      </c>
      <c r="O54" s="99" t="str">
        <f t="shared" ca="1" si="12"/>
        <v/>
      </c>
      <c r="P54" s="113">
        <f t="shared" ca="1" si="13"/>
        <v>0</v>
      </c>
      <c r="Q54" s="113">
        <f t="shared" ca="1" si="14"/>
        <v>0</v>
      </c>
      <c r="R54" s="123" t="str">
        <f t="shared" ca="1" si="20"/>
        <v/>
      </c>
      <c r="S54" s="154">
        <f t="shared" ca="1" si="15"/>
        <v>0</v>
      </c>
      <c r="T54" s="95">
        <f t="shared" ca="1" si="16"/>
        <v>0</v>
      </c>
      <c r="U54" s="95">
        <f t="shared" ca="1" si="17"/>
        <v>0</v>
      </c>
      <c r="V54" s="96">
        <f t="shared" ca="1" si="18"/>
        <v>0</v>
      </c>
      <c r="W54" s="107" t="str">
        <f t="shared" ca="1" si="19"/>
        <v xml:space="preserve">クリア ! </v>
      </c>
    </row>
    <row r="55" spans="1:23" x14ac:dyDescent="0.15">
      <c r="A55" s="87">
        <v>51</v>
      </c>
      <c r="B55" s="87">
        <f t="shared" ca="1" si="3"/>
        <v>0</v>
      </c>
      <c r="C55" s="87">
        <f t="shared" ca="1" si="4"/>
        <v>0</v>
      </c>
      <c r="D55" s="87">
        <f t="shared" ca="1" si="1"/>
        <v>0</v>
      </c>
      <c r="E55" s="87">
        <f t="shared" ca="1" si="5"/>
        <v>0</v>
      </c>
      <c r="F55" s="87">
        <f t="shared" ca="1" si="2"/>
        <v>0</v>
      </c>
      <c r="G55" s="87" t="str">
        <f t="shared" ca="1" si="6"/>
        <v/>
      </c>
      <c r="H55" s="134">
        <f t="shared" ca="1" si="7"/>
        <v>0</v>
      </c>
      <c r="I55" s="122" t="str">
        <f t="shared" ca="1" si="8"/>
        <v/>
      </c>
      <c r="J55" s="124" t="str">
        <f t="shared" ca="1" si="9"/>
        <v/>
      </c>
      <c r="K55" s="137"/>
      <c r="L55" s="123"/>
      <c r="M55" s="123">
        <f t="shared" ca="1" si="10"/>
        <v>0</v>
      </c>
      <c r="N55" s="91">
        <f t="shared" ca="1" si="21"/>
        <v>0</v>
      </c>
      <c r="O55" s="99" t="str">
        <f t="shared" ca="1" si="12"/>
        <v/>
      </c>
      <c r="P55" s="113">
        <f t="shared" ca="1" si="13"/>
        <v>0</v>
      </c>
      <c r="Q55" s="113">
        <f t="shared" ca="1" si="14"/>
        <v>0</v>
      </c>
      <c r="R55" s="123" t="str">
        <f t="shared" ca="1" si="20"/>
        <v/>
      </c>
      <c r="S55" s="154">
        <f t="shared" ca="1" si="15"/>
        <v>0</v>
      </c>
      <c r="T55" s="95">
        <f t="shared" ca="1" si="16"/>
        <v>0</v>
      </c>
      <c r="U55" s="95">
        <f t="shared" ca="1" si="17"/>
        <v>0</v>
      </c>
      <c r="V55" s="96">
        <f t="shared" ca="1" si="18"/>
        <v>0</v>
      </c>
      <c r="W55" s="107" t="str">
        <f t="shared" ca="1" si="19"/>
        <v xml:space="preserve">クリア ! </v>
      </c>
    </row>
    <row r="56" spans="1:23" x14ac:dyDescent="0.15">
      <c r="A56" s="87">
        <v>52</v>
      </c>
      <c r="B56" s="87">
        <f t="shared" ca="1" si="3"/>
        <v>0</v>
      </c>
      <c r="C56" s="87">
        <f t="shared" ca="1" si="4"/>
        <v>0</v>
      </c>
      <c r="D56" s="87">
        <f t="shared" ca="1" si="1"/>
        <v>0</v>
      </c>
      <c r="E56" s="87">
        <f t="shared" ca="1" si="5"/>
        <v>0</v>
      </c>
      <c r="F56" s="87">
        <f t="shared" ca="1" si="2"/>
        <v>0</v>
      </c>
      <c r="G56" s="87" t="str">
        <f t="shared" ca="1" si="6"/>
        <v/>
      </c>
      <c r="H56" s="134">
        <f t="shared" ca="1" si="7"/>
        <v>0</v>
      </c>
      <c r="I56" s="122" t="str">
        <f t="shared" ca="1" si="8"/>
        <v/>
      </c>
      <c r="J56" s="124" t="str">
        <f t="shared" ca="1" si="9"/>
        <v/>
      </c>
      <c r="K56" s="137"/>
      <c r="L56" s="123"/>
      <c r="M56" s="123">
        <f t="shared" ca="1" si="10"/>
        <v>0</v>
      </c>
      <c r="N56" s="91">
        <f t="shared" ca="1" si="21"/>
        <v>0</v>
      </c>
      <c r="O56" s="99" t="str">
        <f t="shared" ca="1" si="12"/>
        <v/>
      </c>
      <c r="P56" s="113">
        <f t="shared" ca="1" si="13"/>
        <v>0</v>
      </c>
      <c r="Q56" s="113">
        <f t="shared" ca="1" si="14"/>
        <v>0</v>
      </c>
      <c r="R56" s="123" t="str">
        <f t="shared" ca="1" si="20"/>
        <v/>
      </c>
      <c r="S56" s="154">
        <f t="shared" ca="1" si="15"/>
        <v>0</v>
      </c>
      <c r="T56" s="95">
        <f t="shared" ca="1" si="16"/>
        <v>0</v>
      </c>
      <c r="U56" s="95">
        <f t="shared" ca="1" si="17"/>
        <v>0</v>
      </c>
      <c r="V56" s="96">
        <f t="shared" ca="1" si="18"/>
        <v>0</v>
      </c>
      <c r="W56" s="107" t="str">
        <f t="shared" ca="1" si="19"/>
        <v xml:space="preserve">クリア ! </v>
      </c>
    </row>
    <row r="57" spans="1:23" x14ac:dyDescent="0.15">
      <c r="A57" s="87">
        <v>53</v>
      </c>
      <c r="B57" s="87">
        <f t="shared" ca="1" si="3"/>
        <v>0</v>
      </c>
      <c r="C57" s="87">
        <f t="shared" ca="1" si="4"/>
        <v>0</v>
      </c>
      <c r="D57" s="87">
        <f t="shared" ca="1" si="1"/>
        <v>0</v>
      </c>
      <c r="E57" s="87">
        <f t="shared" ca="1" si="5"/>
        <v>0</v>
      </c>
      <c r="F57" s="87">
        <f t="shared" ca="1" si="2"/>
        <v>0</v>
      </c>
      <c r="G57" s="87" t="str">
        <f t="shared" ca="1" si="6"/>
        <v/>
      </c>
      <c r="H57" s="134">
        <f t="shared" ca="1" si="7"/>
        <v>0</v>
      </c>
      <c r="I57" s="122" t="str">
        <f t="shared" ca="1" si="8"/>
        <v/>
      </c>
      <c r="J57" s="124" t="str">
        <f t="shared" ca="1" si="9"/>
        <v/>
      </c>
      <c r="K57" s="137"/>
      <c r="L57" s="123"/>
      <c r="M57" s="123">
        <f t="shared" ca="1" si="10"/>
        <v>0</v>
      </c>
      <c r="N57" s="91">
        <f t="shared" ca="1" si="21"/>
        <v>0</v>
      </c>
      <c r="O57" s="99" t="str">
        <f t="shared" ca="1" si="12"/>
        <v/>
      </c>
      <c r="P57" s="113">
        <f t="shared" ca="1" si="13"/>
        <v>0</v>
      </c>
      <c r="Q57" s="113">
        <f t="shared" ca="1" si="14"/>
        <v>0</v>
      </c>
      <c r="R57" s="123" t="str">
        <f t="shared" ca="1" si="20"/>
        <v/>
      </c>
      <c r="S57" s="154">
        <f t="shared" ca="1" si="15"/>
        <v>0</v>
      </c>
      <c r="T57" s="95">
        <f t="shared" ca="1" si="16"/>
        <v>0</v>
      </c>
      <c r="U57" s="95">
        <f t="shared" ca="1" si="17"/>
        <v>0</v>
      </c>
      <c r="V57" s="96">
        <f t="shared" ca="1" si="18"/>
        <v>0</v>
      </c>
      <c r="W57" s="107" t="str">
        <f t="shared" ca="1" si="19"/>
        <v xml:space="preserve">クリア ! </v>
      </c>
    </row>
    <row r="58" spans="1:23" x14ac:dyDescent="0.15">
      <c r="A58" s="87">
        <v>54</v>
      </c>
      <c r="B58" s="87">
        <f t="shared" ca="1" si="3"/>
        <v>0</v>
      </c>
      <c r="C58" s="87">
        <f t="shared" ca="1" si="4"/>
        <v>0</v>
      </c>
      <c r="D58" s="87">
        <f t="shared" ca="1" si="1"/>
        <v>0</v>
      </c>
      <c r="E58" s="87">
        <f t="shared" ca="1" si="5"/>
        <v>0</v>
      </c>
      <c r="F58" s="87">
        <f t="shared" ca="1" si="2"/>
        <v>0</v>
      </c>
      <c r="G58" s="87" t="str">
        <f t="shared" ca="1" si="6"/>
        <v/>
      </c>
      <c r="H58" s="134">
        <f t="shared" ca="1" si="7"/>
        <v>0</v>
      </c>
      <c r="I58" s="122" t="str">
        <f t="shared" ca="1" si="8"/>
        <v/>
      </c>
      <c r="J58" s="124" t="str">
        <f t="shared" ca="1" si="9"/>
        <v/>
      </c>
      <c r="K58" s="137"/>
      <c r="L58" s="123"/>
      <c r="M58" s="123">
        <f t="shared" ca="1" si="10"/>
        <v>0</v>
      </c>
      <c r="N58" s="91">
        <f t="shared" ca="1" si="21"/>
        <v>0</v>
      </c>
      <c r="O58" s="99" t="str">
        <f t="shared" ca="1" si="12"/>
        <v/>
      </c>
      <c r="P58" s="113">
        <f t="shared" ca="1" si="13"/>
        <v>0</v>
      </c>
      <c r="Q58" s="113">
        <f t="shared" ca="1" si="14"/>
        <v>0</v>
      </c>
      <c r="R58" s="123" t="str">
        <f t="shared" ca="1" si="20"/>
        <v/>
      </c>
      <c r="S58" s="154">
        <f t="shared" ca="1" si="15"/>
        <v>0</v>
      </c>
      <c r="T58" s="95">
        <f t="shared" ca="1" si="16"/>
        <v>0</v>
      </c>
      <c r="U58" s="95">
        <f t="shared" ca="1" si="17"/>
        <v>0</v>
      </c>
      <c r="V58" s="96">
        <f t="shared" ca="1" si="18"/>
        <v>0</v>
      </c>
      <c r="W58" s="107" t="str">
        <f t="shared" ca="1" si="19"/>
        <v xml:space="preserve">クリア ! </v>
      </c>
    </row>
    <row r="59" spans="1:23" x14ac:dyDescent="0.15">
      <c r="A59" s="87">
        <v>55</v>
      </c>
      <c r="B59" s="87">
        <f t="shared" ca="1" si="3"/>
        <v>0</v>
      </c>
      <c r="C59" s="87">
        <f t="shared" ca="1" si="4"/>
        <v>0</v>
      </c>
      <c r="D59" s="87">
        <f t="shared" ca="1" si="1"/>
        <v>0</v>
      </c>
      <c r="E59" s="87">
        <f t="shared" ca="1" si="5"/>
        <v>0</v>
      </c>
      <c r="F59" s="87">
        <f t="shared" ca="1" si="2"/>
        <v>0</v>
      </c>
      <c r="G59" s="87" t="str">
        <f t="shared" ca="1" si="6"/>
        <v/>
      </c>
      <c r="H59" s="134">
        <f t="shared" ca="1" si="7"/>
        <v>0</v>
      </c>
      <c r="I59" s="122" t="str">
        <f t="shared" ca="1" si="8"/>
        <v/>
      </c>
      <c r="J59" s="124" t="str">
        <f t="shared" ca="1" si="9"/>
        <v/>
      </c>
      <c r="K59" s="137"/>
      <c r="L59" s="123"/>
      <c r="M59" s="123">
        <f t="shared" ca="1" si="10"/>
        <v>0</v>
      </c>
      <c r="N59" s="91">
        <f t="shared" ca="1" si="21"/>
        <v>0</v>
      </c>
      <c r="O59" s="99" t="str">
        <f t="shared" ca="1" si="12"/>
        <v/>
      </c>
      <c r="P59" s="113">
        <f t="shared" ca="1" si="13"/>
        <v>0</v>
      </c>
      <c r="Q59" s="113">
        <f t="shared" ca="1" si="14"/>
        <v>0</v>
      </c>
      <c r="R59" s="123" t="str">
        <f t="shared" ca="1" si="20"/>
        <v/>
      </c>
      <c r="S59" s="154">
        <f t="shared" ca="1" si="15"/>
        <v>0</v>
      </c>
      <c r="T59" s="95">
        <f t="shared" ca="1" si="16"/>
        <v>0</v>
      </c>
      <c r="U59" s="95">
        <f t="shared" ca="1" si="17"/>
        <v>0</v>
      </c>
      <c r="V59" s="96">
        <f t="shared" ca="1" si="18"/>
        <v>0</v>
      </c>
      <c r="W59" s="107" t="str">
        <f t="shared" ca="1" si="19"/>
        <v xml:space="preserve">クリア ! </v>
      </c>
    </row>
    <row r="60" spans="1:23" x14ac:dyDescent="0.15">
      <c r="A60" s="87">
        <v>56</v>
      </c>
      <c r="B60" s="87">
        <f t="shared" ca="1" si="3"/>
        <v>0</v>
      </c>
      <c r="C60" s="87">
        <f t="shared" ca="1" si="4"/>
        <v>0</v>
      </c>
      <c r="D60" s="87">
        <f t="shared" ca="1" si="1"/>
        <v>0</v>
      </c>
      <c r="E60" s="87">
        <f t="shared" ca="1" si="5"/>
        <v>0</v>
      </c>
      <c r="F60" s="87">
        <f t="shared" ca="1" si="2"/>
        <v>0</v>
      </c>
      <c r="G60" s="87" t="str">
        <f t="shared" ca="1" si="6"/>
        <v/>
      </c>
      <c r="H60" s="134">
        <f t="shared" ca="1" si="7"/>
        <v>0</v>
      </c>
      <c r="I60" s="122" t="str">
        <f t="shared" ca="1" si="8"/>
        <v/>
      </c>
      <c r="J60" s="124" t="str">
        <f t="shared" ca="1" si="9"/>
        <v/>
      </c>
      <c r="K60" s="137"/>
      <c r="L60" s="123"/>
      <c r="M60" s="123">
        <f t="shared" ca="1" si="10"/>
        <v>0</v>
      </c>
      <c r="N60" s="91">
        <f t="shared" ca="1" si="21"/>
        <v>0</v>
      </c>
      <c r="O60" s="99" t="str">
        <f t="shared" ca="1" si="12"/>
        <v/>
      </c>
      <c r="P60" s="113">
        <f t="shared" ca="1" si="13"/>
        <v>0</v>
      </c>
      <c r="Q60" s="113">
        <f t="shared" ca="1" si="14"/>
        <v>0</v>
      </c>
      <c r="R60" s="123" t="str">
        <f t="shared" ca="1" si="20"/>
        <v/>
      </c>
      <c r="S60" s="154">
        <f t="shared" ca="1" si="15"/>
        <v>0</v>
      </c>
      <c r="T60" s="95">
        <f t="shared" ca="1" si="16"/>
        <v>0</v>
      </c>
      <c r="U60" s="95">
        <f t="shared" ca="1" si="17"/>
        <v>0</v>
      </c>
      <c r="V60" s="96">
        <f t="shared" ca="1" si="18"/>
        <v>0</v>
      </c>
      <c r="W60" s="107" t="str">
        <f t="shared" ca="1" si="19"/>
        <v xml:space="preserve">クリア ! </v>
      </c>
    </row>
    <row r="61" spans="1:23" x14ac:dyDescent="0.15">
      <c r="A61" s="87">
        <v>57</v>
      </c>
      <c r="B61" s="87">
        <f t="shared" ca="1" si="3"/>
        <v>0</v>
      </c>
      <c r="C61" s="87">
        <f t="shared" ca="1" si="4"/>
        <v>0</v>
      </c>
      <c r="D61" s="87">
        <f t="shared" ca="1" si="1"/>
        <v>0</v>
      </c>
      <c r="E61" s="87">
        <f t="shared" ca="1" si="5"/>
        <v>0</v>
      </c>
      <c r="F61" s="87">
        <f t="shared" ca="1" si="2"/>
        <v>0</v>
      </c>
      <c r="G61" s="87" t="str">
        <f t="shared" ca="1" si="6"/>
        <v/>
      </c>
      <c r="H61" s="134">
        <f t="shared" ca="1" si="7"/>
        <v>0</v>
      </c>
      <c r="I61" s="122" t="str">
        <f t="shared" ca="1" si="8"/>
        <v/>
      </c>
      <c r="J61" s="124" t="str">
        <f t="shared" ca="1" si="9"/>
        <v/>
      </c>
      <c r="K61" s="137"/>
      <c r="L61" s="123"/>
      <c r="M61" s="123">
        <f t="shared" ca="1" si="10"/>
        <v>0</v>
      </c>
      <c r="N61" s="91">
        <f t="shared" ca="1" si="21"/>
        <v>0</v>
      </c>
      <c r="O61" s="99" t="str">
        <f t="shared" ca="1" si="12"/>
        <v/>
      </c>
      <c r="P61" s="113">
        <f t="shared" ca="1" si="13"/>
        <v>0</v>
      </c>
      <c r="Q61" s="113">
        <f t="shared" ca="1" si="14"/>
        <v>0</v>
      </c>
      <c r="R61" s="123" t="str">
        <f t="shared" ca="1" si="20"/>
        <v/>
      </c>
      <c r="S61" s="154">
        <f t="shared" ca="1" si="15"/>
        <v>0</v>
      </c>
      <c r="T61" s="95">
        <f t="shared" ca="1" si="16"/>
        <v>0</v>
      </c>
      <c r="U61" s="95">
        <f t="shared" ca="1" si="17"/>
        <v>0</v>
      </c>
      <c r="V61" s="96">
        <f t="shared" ca="1" si="18"/>
        <v>0</v>
      </c>
      <c r="W61" s="107" t="str">
        <f t="shared" ca="1" si="19"/>
        <v xml:space="preserve">クリア ! </v>
      </c>
    </row>
    <row r="62" spans="1:23" x14ac:dyDescent="0.15">
      <c r="A62" s="87">
        <v>58</v>
      </c>
      <c r="B62" s="87">
        <f t="shared" ca="1" si="3"/>
        <v>0</v>
      </c>
      <c r="C62" s="87">
        <f t="shared" ca="1" si="4"/>
        <v>0</v>
      </c>
      <c r="D62" s="87">
        <f t="shared" ca="1" si="1"/>
        <v>0</v>
      </c>
      <c r="E62" s="87">
        <f t="shared" ca="1" si="5"/>
        <v>0</v>
      </c>
      <c r="F62" s="87">
        <f t="shared" ca="1" si="2"/>
        <v>0</v>
      </c>
      <c r="G62" s="87" t="str">
        <f t="shared" ca="1" si="6"/>
        <v/>
      </c>
      <c r="H62" s="134">
        <f t="shared" ca="1" si="7"/>
        <v>0</v>
      </c>
      <c r="I62" s="122" t="str">
        <f t="shared" ca="1" si="8"/>
        <v/>
      </c>
      <c r="J62" s="124" t="str">
        <f t="shared" ca="1" si="9"/>
        <v/>
      </c>
      <c r="K62" s="137"/>
      <c r="L62" s="123"/>
      <c r="M62" s="123">
        <f t="shared" ca="1" si="10"/>
        <v>0</v>
      </c>
      <c r="N62" s="91">
        <f t="shared" ca="1" si="21"/>
        <v>0</v>
      </c>
      <c r="O62" s="99" t="str">
        <f t="shared" ca="1" si="12"/>
        <v/>
      </c>
      <c r="P62" s="113">
        <f t="shared" ca="1" si="13"/>
        <v>0</v>
      </c>
      <c r="Q62" s="113">
        <f t="shared" ca="1" si="14"/>
        <v>0</v>
      </c>
      <c r="R62" s="123" t="str">
        <f t="shared" ca="1" si="20"/>
        <v/>
      </c>
      <c r="S62" s="154">
        <f t="shared" ca="1" si="15"/>
        <v>0</v>
      </c>
      <c r="T62" s="95">
        <f t="shared" ca="1" si="16"/>
        <v>0</v>
      </c>
      <c r="U62" s="95">
        <f t="shared" ca="1" si="17"/>
        <v>0</v>
      </c>
      <c r="V62" s="96">
        <f t="shared" ca="1" si="18"/>
        <v>0</v>
      </c>
      <c r="W62" s="107" t="str">
        <f t="shared" ca="1" si="19"/>
        <v xml:space="preserve">クリア ! </v>
      </c>
    </row>
    <row r="63" spans="1:23" x14ac:dyDescent="0.15">
      <c r="A63" s="87">
        <v>59</v>
      </c>
      <c r="B63" s="87">
        <f t="shared" ca="1" si="3"/>
        <v>0</v>
      </c>
      <c r="C63" s="87">
        <f t="shared" ca="1" si="4"/>
        <v>0</v>
      </c>
      <c r="D63" s="87">
        <f t="shared" ca="1" si="1"/>
        <v>0</v>
      </c>
      <c r="E63" s="87">
        <f t="shared" ca="1" si="5"/>
        <v>0</v>
      </c>
      <c r="F63" s="87">
        <f t="shared" ca="1" si="2"/>
        <v>0</v>
      </c>
      <c r="G63" s="87" t="str">
        <f t="shared" ca="1" si="6"/>
        <v/>
      </c>
      <c r="H63" s="134">
        <f t="shared" ca="1" si="7"/>
        <v>0</v>
      </c>
      <c r="I63" s="122" t="str">
        <f t="shared" ca="1" si="8"/>
        <v/>
      </c>
      <c r="J63" s="124" t="str">
        <f t="shared" ca="1" si="9"/>
        <v/>
      </c>
      <c r="K63" s="137"/>
      <c r="L63" s="123"/>
      <c r="M63" s="123">
        <f t="shared" ca="1" si="10"/>
        <v>0</v>
      </c>
      <c r="N63" s="91">
        <f t="shared" ca="1" si="21"/>
        <v>0</v>
      </c>
      <c r="O63" s="99" t="str">
        <f t="shared" ca="1" si="12"/>
        <v/>
      </c>
      <c r="P63" s="113">
        <f t="shared" ca="1" si="13"/>
        <v>0</v>
      </c>
      <c r="Q63" s="113">
        <f t="shared" ca="1" si="14"/>
        <v>0</v>
      </c>
      <c r="R63" s="123" t="str">
        <f t="shared" ca="1" si="20"/>
        <v/>
      </c>
      <c r="S63" s="154">
        <f t="shared" ca="1" si="15"/>
        <v>0</v>
      </c>
      <c r="T63" s="95">
        <f t="shared" ca="1" si="16"/>
        <v>0</v>
      </c>
      <c r="U63" s="95">
        <f t="shared" ca="1" si="17"/>
        <v>0</v>
      </c>
      <c r="V63" s="96">
        <f t="shared" ca="1" si="18"/>
        <v>0</v>
      </c>
      <c r="W63" s="107" t="str">
        <f t="shared" ca="1" si="19"/>
        <v xml:space="preserve">クリア ! </v>
      </c>
    </row>
    <row r="64" spans="1:23" x14ac:dyDescent="0.15">
      <c r="A64" s="87">
        <v>60</v>
      </c>
      <c r="B64" s="87">
        <f t="shared" ca="1" si="3"/>
        <v>0</v>
      </c>
      <c r="C64" s="87">
        <f t="shared" ca="1" si="4"/>
        <v>0</v>
      </c>
      <c r="D64" s="87">
        <f t="shared" ca="1" si="1"/>
        <v>0</v>
      </c>
      <c r="E64" s="87">
        <f t="shared" ca="1" si="5"/>
        <v>0</v>
      </c>
      <c r="F64" s="87">
        <f t="shared" ca="1" si="2"/>
        <v>0</v>
      </c>
      <c r="G64" s="87" t="str">
        <f t="shared" ca="1" si="6"/>
        <v/>
      </c>
      <c r="H64" s="134">
        <f t="shared" ca="1" si="7"/>
        <v>0</v>
      </c>
      <c r="I64" s="122" t="str">
        <f t="shared" ca="1" si="8"/>
        <v/>
      </c>
      <c r="J64" s="124" t="str">
        <f t="shared" ca="1" si="9"/>
        <v/>
      </c>
      <c r="K64" s="137"/>
      <c r="L64" s="123"/>
      <c r="M64" s="123">
        <f t="shared" ca="1" si="10"/>
        <v>0</v>
      </c>
      <c r="N64" s="91">
        <f t="shared" ca="1" si="21"/>
        <v>0</v>
      </c>
      <c r="O64" s="99" t="str">
        <f t="shared" ca="1" si="12"/>
        <v/>
      </c>
      <c r="P64" s="113">
        <f t="shared" ca="1" si="13"/>
        <v>0</v>
      </c>
      <c r="Q64" s="113">
        <f t="shared" ca="1" si="14"/>
        <v>0</v>
      </c>
      <c r="R64" s="123" t="str">
        <f t="shared" ca="1" si="20"/>
        <v/>
      </c>
      <c r="S64" s="154">
        <f t="shared" ca="1" si="15"/>
        <v>0</v>
      </c>
      <c r="T64" s="95">
        <f t="shared" ca="1" si="16"/>
        <v>0</v>
      </c>
      <c r="U64" s="95">
        <f t="shared" ca="1" si="17"/>
        <v>0</v>
      </c>
      <c r="V64" s="96">
        <f t="shared" ca="1" si="18"/>
        <v>0</v>
      </c>
      <c r="W64" s="107" t="str">
        <f t="shared" ca="1" si="19"/>
        <v xml:space="preserve">クリア ! </v>
      </c>
    </row>
    <row r="65" spans="1:23" x14ac:dyDescent="0.15">
      <c r="A65" s="87">
        <v>61</v>
      </c>
      <c r="B65" s="87">
        <f t="shared" ca="1" si="3"/>
        <v>0</v>
      </c>
      <c r="C65" s="87">
        <f t="shared" ca="1" si="4"/>
        <v>0</v>
      </c>
      <c r="D65" s="87">
        <f t="shared" ca="1" si="1"/>
        <v>0</v>
      </c>
      <c r="E65" s="87">
        <f t="shared" ca="1" si="5"/>
        <v>0</v>
      </c>
      <c r="F65" s="87">
        <f t="shared" ca="1" si="2"/>
        <v>0</v>
      </c>
      <c r="G65" s="87" t="str">
        <f t="shared" ca="1" si="6"/>
        <v/>
      </c>
      <c r="H65" s="134">
        <f t="shared" ca="1" si="7"/>
        <v>0</v>
      </c>
      <c r="I65" s="122" t="str">
        <f t="shared" ca="1" si="8"/>
        <v/>
      </c>
      <c r="J65" s="124" t="str">
        <f t="shared" ca="1" si="9"/>
        <v/>
      </c>
      <c r="K65" s="137"/>
      <c r="L65" s="123"/>
      <c r="M65" s="123">
        <f t="shared" ca="1" si="10"/>
        <v>0</v>
      </c>
      <c r="N65" s="91">
        <f t="shared" ca="1" si="21"/>
        <v>0</v>
      </c>
      <c r="O65" s="99" t="str">
        <f t="shared" ca="1" si="12"/>
        <v/>
      </c>
      <c r="P65" s="113">
        <f t="shared" ca="1" si="13"/>
        <v>0</v>
      </c>
      <c r="Q65" s="113">
        <f t="shared" ca="1" si="14"/>
        <v>0</v>
      </c>
      <c r="R65" s="123" t="str">
        <f t="shared" ca="1" si="20"/>
        <v/>
      </c>
      <c r="S65" s="154">
        <f t="shared" ca="1" si="15"/>
        <v>0</v>
      </c>
      <c r="T65" s="95">
        <f t="shared" ca="1" si="16"/>
        <v>0</v>
      </c>
      <c r="U65" s="95">
        <f t="shared" ca="1" si="17"/>
        <v>0</v>
      </c>
      <c r="V65" s="96">
        <f t="shared" ca="1" si="18"/>
        <v>0</v>
      </c>
      <c r="W65" s="107" t="str">
        <f t="shared" ca="1" si="19"/>
        <v xml:space="preserve">クリア ! </v>
      </c>
    </row>
    <row r="66" spans="1:23" x14ac:dyDescent="0.15">
      <c r="A66" s="87">
        <v>62</v>
      </c>
      <c r="B66" s="87">
        <f t="shared" ca="1" si="3"/>
        <v>0</v>
      </c>
      <c r="C66" s="87">
        <f t="shared" ca="1" si="4"/>
        <v>0</v>
      </c>
      <c r="D66" s="87">
        <f t="shared" ca="1" si="1"/>
        <v>0</v>
      </c>
      <c r="E66" s="87">
        <f t="shared" ca="1" si="5"/>
        <v>0</v>
      </c>
      <c r="F66" s="87">
        <f t="shared" ca="1" si="2"/>
        <v>0</v>
      </c>
      <c r="G66" s="87" t="str">
        <f t="shared" ca="1" si="6"/>
        <v/>
      </c>
      <c r="H66" s="134">
        <f t="shared" ca="1" si="7"/>
        <v>0</v>
      </c>
      <c r="I66" s="122" t="str">
        <f t="shared" ca="1" si="8"/>
        <v/>
      </c>
      <c r="J66" s="124" t="str">
        <f t="shared" ca="1" si="9"/>
        <v/>
      </c>
      <c r="K66" s="137"/>
      <c r="L66" s="123"/>
      <c r="M66" s="123">
        <f t="shared" ca="1" si="10"/>
        <v>0</v>
      </c>
      <c r="N66" s="91">
        <f t="shared" ca="1" si="21"/>
        <v>0</v>
      </c>
      <c r="O66" s="99" t="str">
        <f t="shared" ca="1" si="12"/>
        <v/>
      </c>
      <c r="P66" s="113">
        <f t="shared" ca="1" si="13"/>
        <v>0</v>
      </c>
      <c r="Q66" s="113">
        <f t="shared" ca="1" si="14"/>
        <v>0</v>
      </c>
      <c r="R66" s="123" t="str">
        <f t="shared" ca="1" si="20"/>
        <v/>
      </c>
      <c r="S66" s="154">
        <f t="shared" ca="1" si="15"/>
        <v>0</v>
      </c>
      <c r="T66" s="95">
        <f t="shared" ca="1" si="16"/>
        <v>0</v>
      </c>
      <c r="U66" s="95">
        <f t="shared" ca="1" si="17"/>
        <v>0</v>
      </c>
      <c r="V66" s="96">
        <f t="shared" ca="1" si="18"/>
        <v>0</v>
      </c>
      <c r="W66" s="107" t="str">
        <f t="shared" ca="1" si="19"/>
        <v xml:space="preserve">クリア ! </v>
      </c>
    </row>
    <row r="67" spans="1:23" x14ac:dyDescent="0.15">
      <c r="A67" s="87">
        <v>63</v>
      </c>
      <c r="B67" s="87">
        <f t="shared" ca="1" si="3"/>
        <v>0</v>
      </c>
      <c r="C67" s="87">
        <f t="shared" ca="1" si="4"/>
        <v>0</v>
      </c>
      <c r="D67" s="87">
        <f t="shared" ca="1" si="1"/>
        <v>0</v>
      </c>
      <c r="E67" s="87">
        <f t="shared" ca="1" si="5"/>
        <v>0</v>
      </c>
      <c r="F67" s="87">
        <f t="shared" ca="1" si="2"/>
        <v>0</v>
      </c>
      <c r="G67" s="87" t="str">
        <f t="shared" ca="1" si="6"/>
        <v/>
      </c>
      <c r="H67" s="134">
        <f t="shared" ca="1" si="7"/>
        <v>0</v>
      </c>
      <c r="I67" s="122" t="str">
        <f t="shared" ca="1" si="8"/>
        <v/>
      </c>
      <c r="J67" s="124" t="str">
        <f t="shared" ca="1" si="9"/>
        <v/>
      </c>
      <c r="K67" s="137"/>
      <c r="L67" s="123"/>
      <c r="M67" s="123">
        <f t="shared" ca="1" si="10"/>
        <v>0</v>
      </c>
      <c r="N67" s="91">
        <f t="shared" ca="1" si="21"/>
        <v>0</v>
      </c>
      <c r="O67" s="99" t="str">
        <f t="shared" ca="1" si="12"/>
        <v/>
      </c>
      <c r="P67" s="113">
        <f t="shared" ca="1" si="13"/>
        <v>0</v>
      </c>
      <c r="Q67" s="113">
        <f t="shared" ca="1" si="14"/>
        <v>0</v>
      </c>
      <c r="R67" s="123" t="str">
        <f t="shared" ca="1" si="20"/>
        <v/>
      </c>
      <c r="S67" s="154">
        <f t="shared" ca="1" si="15"/>
        <v>0</v>
      </c>
      <c r="T67" s="95">
        <f t="shared" ca="1" si="16"/>
        <v>0</v>
      </c>
      <c r="U67" s="95">
        <f t="shared" ca="1" si="17"/>
        <v>0</v>
      </c>
      <c r="V67" s="96">
        <f t="shared" ca="1" si="18"/>
        <v>0</v>
      </c>
      <c r="W67" s="107" t="str">
        <f t="shared" ca="1" si="19"/>
        <v xml:space="preserve">クリア ! </v>
      </c>
    </row>
    <row r="68" spans="1:23" x14ac:dyDescent="0.15">
      <c r="A68" s="87">
        <v>64</v>
      </c>
      <c r="B68" s="87">
        <f t="shared" ca="1" si="3"/>
        <v>0</v>
      </c>
      <c r="C68" s="87">
        <f t="shared" ca="1" si="4"/>
        <v>0</v>
      </c>
      <c r="D68" s="87">
        <f t="shared" ca="1" si="1"/>
        <v>0</v>
      </c>
      <c r="E68" s="87">
        <f t="shared" ca="1" si="5"/>
        <v>0</v>
      </c>
      <c r="F68" s="87">
        <f t="shared" ca="1" si="2"/>
        <v>0</v>
      </c>
      <c r="G68" s="87" t="str">
        <f t="shared" ca="1" si="6"/>
        <v/>
      </c>
      <c r="H68" s="134">
        <f t="shared" ca="1" si="7"/>
        <v>0</v>
      </c>
      <c r="I68" s="122" t="str">
        <f t="shared" ca="1" si="8"/>
        <v/>
      </c>
      <c r="J68" s="124" t="str">
        <f t="shared" ca="1" si="9"/>
        <v/>
      </c>
      <c r="K68" s="137"/>
      <c r="L68" s="123"/>
      <c r="M68" s="123">
        <f t="shared" ca="1" si="10"/>
        <v>0</v>
      </c>
      <c r="N68" s="91">
        <f t="shared" ca="1" si="21"/>
        <v>0</v>
      </c>
      <c r="O68" s="99" t="str">
        <f t="shared" ca="1" si="12"/>
        <v/>
      </c>
      <c r="P68" s="113">
        <f t="shared" ca="1" si="13"/>
        <v>0</v>
      </c>
      <c r="Q68" s="113">
        <f t="shared" ca="1" si="14"/>
        <v>0</v>
      </c>
      <c r="R68" s="123" t="str">
        <f t="shared" ca="1" si="20"/>
        <v/>
      </c>
      <c r="S68" s="154">
        <f t="shared" ca="1" si="15"/>
        <v>0</v>
      </c>
      <c r="T68" s="95">
        <f t="shared" ca="1" si="16"/>
        <v>0</v>
      </c>
      <c r="U68" s="95">
        <f t="shared" ca="1" si="17"/>
        <v>0</v>
      </c>
      <c r="V68" s="96">
        <f t="shared" ca="1" si="18"/>
        <v>0</v>
      </c>
      <c r="W68" s="107" t="str">
        <f t="shared" ca="1" si="19"/>
        <v xml:space="preserve">クリア ! </v>
      </c>
    </row>
    <row r="69" spans="1:23" x14ac:dyDescent="0.15">
      <c r="A69" s="87">
        <v>65</v>
      </c>
      <c r="B69" s="87">
        <f t="shared" ca="1" si="3"/>
        <v>0</v>
      </c>
      <c r="C69" s="87">
        <f t="shared" ca="1" si="4"/>
        <v>0</v>
      </c>
      <c r="D69" s="87">
        <f t="shared" ref="D69:D104" ca="1" si="22">IFERROR(INDIRECT($A69&amp;"!B$5",TRUE),"")</f>
        <v>0</v>
      </c>
      <c r="E69" s="87">
        <f t="shared" ca="1" si="5"/>
        <v>0</v>
      </c>
      <c r="F69" s="87">
        <f t="shared" ref="F69:F104" ca="1" si="23">IFERROR(COUNT(INDIRECT($A69&amp;"!$D$10:$D$17",TRUE)),"")</f>
        <v>0</v>
      </c>
      <c r="G69" s="87" t="str">
        <f t="shared" ca="1" si="6"/>
        <v/>
      </c>
      <c r="H69" s="134">
        <f t="shared" ca="1" si="7"/>
        <v>0</v>
      </c>
      <c r="I69" s="122" t="str">
        <f t="shared" ca="1" si="8"/>
        <v/>
      </c>
      <c r="J69" s="124" t="str">
        <f t="shared" ca="1" si="9"/>
        <v/>
      </c>
      <c r="K69" s="137"/>
      <c r="L69" s="123"/>
      <c r="M69" s="123">
        <f t="shared" ca="1" si="10"/>
        <v>0</v>
      </c>
      <c r="N69" s="91">
        <f t="shared" ref="N69:N104" ca="1" si="24">IFERROR(INDIRECT($A69&amp;"!$J$7",TRUE),"")</f>
        <v>0</v>
      </c>
      <c r="O69" s="99" t="str">
        <f t="shared" ca="1" si="12"/>
        <v/>
      </c>
      <c r="P69" s="113">
        <f t="shared" ca="1" si="13"/>
        <v>0</v>
      </c>
      <c r="Q69" s="113">
        <f t="shared" ca="1" si="14"/>
        <v>0</v>
      </c>
      <c r="R69" s="123" t="str">
        <f t="shared" ca="1" si="20"/>
        <v/>
      </c>
      <c r="S69" s="154">
        <f t="shared" ca="1" si="15"/>
        <v>0</v>
      </c>
      <c r="T69" s="95">
        <f t="shared" ca="1" si="16"/>
        <v>0</v>
      </c>
      <c r="U69" s="95">
        <f t="shared" ca="1" si="17"/>
        <v>0</v>
      </c>
      <c r="V69" s="96">
        <f t="shared" ca="1" si="18"/>
        <v>0</v>
      </c>
      <c r="W69" s="107" t="str">
        <f t="shared" ca="1" si="19"/>
        <v xml:space="preserve">クリア ! </v>
      </c>
    </row>
    <row r="70" spans="1:23" x14ac:dyDescent="0.15">
      <c r="A70" s="87">
        <v>66</v>
      </c>
      <c r="B70" s="87">
        <f t="shared" ref="B70:B104" ca="1" si="25">IFERROR(INDIRECT($A70&amp;"!B3",TRUE),"")</f>
        <v>0</v>
      </c>
      <c r="C70" s="87">
        <f t="shared" ref="C70:C104" ca="1" si="26">IFERROR(INDIRECT($A70&amp;"!B$4",TRUE),"")</f>
        <v>0</v>
      </c>
      <c r="D70" s="87">
        <f t="shared" ca="1" si="22"/>
        <v>0</v>
      </c>
      <c r="E70" s="87">
        <f t="shared" ref="E70:E104" ca="1" si="27">IFERROR(INDIRECT($A70&amp;"!$D$20",TRUE),"")</f>
        <v>0</v>
      </c>
      <c r="F70" s="87">
        <f t="shared" ca="1" si="23"/>
        <v>0</v>
      </c>
      <c r="G70" s="87" t="str">
        <f t="shared" ref="G70:G104" ca="1" si="28">IFERROR(INDIRECT($A70&amp;"!R$12",TRUE),"")</f>
        <v/>
      </c>
      <c r="H70" s="134">
        <f t="shared" ref="H70:H104" ca="1" si="29">IFERROR(INDIRECT($A70&amp;"!O$1"),"-")</f>
        <v>0</v>
      </c>
      <c r="I70" s="122" t="str">
        <f t="shared" ref="I70:I104" ca="1" si="30">IF($H70="○",INDIRECT($A70&amp;"!$h$9",TRUE),"")</f>
        <v/>
      </c>
      <c r="J70" s="124" t="str">
        <f t="shared" ref="J70:J104" ca="1" si="31">IF($H70="－",INDIRECT($A70&amp;"!$h$9",TRUE),"")</f>
        <v/>
      </c>
      <c r="K70" s="137"/>
      <c r="L70" s="123"/>
      <c r="M70" s="123">
        <f t="shared" ref="M70:M104" ca="1" si="32">IFERROR(INDIRECT($A70&amp;"!I$9",TRUE),"")</f>
        <v>0</v>
      </c>
      <c r="N70" s="91">
        <f t="shared" ca="1" si="24"/>
        <v>0</v>
      </c>
      <c r="O70" s="99" t="str">
        <f t="shared" ref="O70:O104" ca="1" si="33">IFERROR(INDIRECT($A70&amp;"!$k$7",TRUE),"")</f>
        <v/>
      </c>
      <c r="P70" s="113">
        <f t="shared" ref="P70:P104" ca="1" si="34">IFERROR(INDIRECT($A70&amp;"!$N$7",TRUE),"")</f>
        <v>0</v>
      </c>
      <c r="Q70" s="113">
        <f t="shared" ref="Q70:Q104" ca="1" si="35">IFERROR(INDIRECT($A70&amp;"!$o$9",TRUE),"")</f>
        <v>0</v>
      </c>
      <c r="R70" s="123" t="str">
        <f t="shared" ca="1" si="20"/>
        <v/>
      </c>
      <c r="S70" s="154">
        <f t="shared" ref="S70:S104" ca="1" si="36">IFERROR(INDIRECT($A70&amp;"!B$42",TRUE),"")</f>
        <v>0</v>
      </c>
      <c r="T70" s="95">
        <f t="shared" ref="T70:T104" ca="1" si="37">IFERROR(INDIRECT($A70&amp;"!c$42",TRUE),"")</f>
        <v>0</v>
      </c>
      <c r="U70" s="95">
        <f t="shared" ref="U70:U104" ca="1" si="38">IFERROR(INDIRECT($A70&amp;"!d$42",TRUE),"")</f>
        <v>0</v>
      </c>
      <c r="V70" s="96">
        <f t="shared" ref="V70:V104" ca="1" si="39">IFERROR(INDIRECT($A70&amp;"!e$42",TRUE),"")</f>
        <v>0</v>
      </c>
      <c r="W70" s="107" t="str">
        <f t="shared" ref="W70:W104" ca="1" si="40">IFERROR(INDIRECT($A70&amp;"!R$3",TRUE),"")</f>
        <v xml:space="preserve">クリア ! </v>
      </c>
    </row>
    <row r="71" spans="1:23" x14ac:dyDescent="0.15">
      <c r="A71" s="87">
        <v>67</v>
      </c>
      <c r="B71" s="87">
        <f t="shared" ca="1" si="25"/>
        <v>0</v>
      </c>
      <c r="C71" s="87">
        <f t="shared" ca="1" si="26"/>
        <v>0</v>
      </c>
      <c r="D71" s="87">
        <f t="shared" ca="1" si="22"/>
        <v>0</v>
      </c>
      <c r="E71" s="87">
        <f t="shared" ca="1" si="27"/>
        <v>0</v>
      </c>
      <c r="F71" s="87">
        <f t="shared" ca="1" si="23"/>
        <v>0</v>
      </c>
      <c r="G71" s="87" t="str">
        <f t="shared" ca="1" si="28"/>
        <v/>
      </c>
      <c r="H71" s="134">
        <f t="shared" ca="1" si="29"/>
        <v>0</v>
      </c>
      <c r="I71" s="122" t="str">
        <f t="shared" ca="1" si="30"/>
        <v/>
      </c>
      <c r="J71" s="124" t="str">
        <f t="shared" ca="1" si="31"/>
        <v/>
      </c>
      <c r="K71" s="137"/>
      <c r="L71" s="123"/>
      <c r="M71" s="123">
        <f t="shared" ca="1" si="32"/>
        <v>0</v>
      </c>
      <c r="N71" s="91">
        <f t="shared" ca="1" si="24"/>
        <v>0</v>
      </c>
      <c r="O71" s="99" t="str">
        <f t="shared" ca="1" si="33"/>
        <v/>
      </c>
      <c r="P71" s="113">
        <f t="shared" ca="1" si="34"/>
        <v>0</v>
      </c>
      <c r="Q71" s="113">
        <f t="shared" ca="1" si="35"/>
        <v>0</v>
      </c>
      <c r="R71" s="123" t="str">
        <f t="shared" ref="R71:R104" ca="1" si="41">IFERROR(INDIRECT($A71&amp;"!$p$9",TRUE),"")</f>
        <v/>
      </c>
      <c r="S71" s="154">
        <f t="shared" ca="1" si="36"/>
        <v>0</v>
      </c>
      <c r="T71" s="95">
        <f t="shared" ca="1" si="37"/>
        <v>0</v>
      </c>
      <c r="U71" s="95">
        <f t="shared" ca="1" si="38"/>
        <v>0</v>
      </c>
      <c r="V71" s="96">
        <f t="shared" ca="1" si="39"/>
        <v>0</v>
      </c>
      <c r="W71" s="107" t="str">
        <f t="shared" ca="1" si="40"/>
        <v xml:space="preserve">クリア ! </v>
      </c>
    </row>
    <row r="72" spans="1:23" x14ac:dyDescent="0.15">
      <c r="A72" s="87">
        <v>68</v>
      </c>
      <c r="B72" s="87">
        <f t="shared" ca="1" si="25"/>
        <v>0</v>
      </c>
      <c r="C72" s="87">
        <f t="shared" ca="1" si="26"/>
        <v>0</v>
      </c>
      <c r="D72" s="87">
        <f t="shared" ca="1" si="22"/>
        <v>0</v>
      </c>
      <c r="E72" s="87">
        <f t="shared" ca="1" si="27"/>
        <v>0</v>
      </c>
      <c r="F72" s="87">
        <f t="shared" ca="1" si="23"/>
        <v>0</v>
      </c>
      <c r="G72" s="87" t="str">
        <f t="shared" ca="1" si="28"/>
        <v/>
      </c>
      <c r="H72" s="134">
        <f t="shared" ca="1" si="29"/>
        <v>0</v>
      </c>
      <c r="I72" s="122" t="str">
        <f t="shared" ca="1" si="30"/>
        <v/>
      </c>
      <c r="J72" s="124" t="str">
        <f t="shared" ca="1" si="31"/>
        <v/>
      </c>
      <c r="K72" s="137"/>
      <c r="L72" s="123"/>
      <c r="M72" s="123">
        <f t="shared" ca="1" si="32"/>
        <v>0</v>
      </c>
      <c r="N72" s="91">
        <f t="shared" ca="1" si="24"/>
        <v>0</v>
      </c>
      <c r="O72" s="99" t="str">
        <f t="shared" ca="1" si="33"/>
        <v/>
      </c>
      <c r="P72" s="113">
        <f t="shared" ca="1" si="34"/>
        <v>0</v>
      </c>
      <c r="Q72" s="113">
        <f t="shared" ca="1" si="35"/>
        <v>0</v>
      </c>
      <c r="R72" s="123" t="str">
        <f t="shared" ca="1" si="41"/>
        <v/>
      </c>
      <c r="S72" s="154">
        <f t="shared" ca="1" si="36"/>
        <v>0</v>
      </c>
      <c r="T72" s="95">
        <f t="shared" ca="1" si="37"/>
        <v>0</v>
      </c>
      <c r="U72" s="95">
        <f t="shared" ca="1" si="38"/>
        <v>0</v>
      </c>
      <c r="V72" s="96">
        <f t="shared" ca="1" si="39"/>
        <v>0</v>
      </c>
      <c r="W72" s="107" t="str">
        <f t="shared" ca="1" si="40"/>
        <v xml:space="preserve">クリア ! </v>
      </c>
    </row>
    <row r="73" spans="1:23" x14ac:dyDescent="0.15">
      <c r="A73" s="87">
        <v>69</v>
      </c>
      <c r="B73" s="87">
        <f t="shared" ca="1" si="25"/>
        <v>0</v>
      </c>
      <c r="C73" s="87">
        <f t="shared" ca="1" si="26"/>
        <v>0</v>
      </c>
      <c r="D73" s="87">
        <f t="shared" ca="1" si="22"/>
        <v>0</v>
      </c>
      <c r="E73" s="87">
        <f t="shared" ca="1" si="27"/>
        <v>0</v>
      </c>
      <c r="F73" s="87">
        <f t="shared" ca="1" si="23"/>
        <v>0</v>
      </c>
      <c r="G73" s="87" t="str">
        <f t="shared" ca="1" si="28"/>
        <v/>
      </c>
      <c r="H73" s="134">
        <f t="shared" ca="1" si="29"/>
        <v>0</v>
      </c>
      <c r="I73" s="122" t="str">
        <f t="shared" ca="1" si="30"/>
        <v/>
      </c>
      <c r="J73" s="124" t="str">
        <f t="shared" ca="1" si="31"/>
        <v/>
      </c>
      <c r="K73" s="137"/>
      <c r="L73" s="123"/>
      <c r="M73" s="123">
        <f t="shared" ca="1" si="32"/>
        <v>0</v>
      </c>
      <c r="N73" s="91">
        <f t="shared" ca="1" si="24"/>
        <v>0</v>
      </c>
      <c r="O73" s="99" t="str">
        <f t="shared" ca="1" si="33"/>
        <v/>
      </c>
      <c r="P73" s="113">
        <f t="shared" ca="1" si="34"/>
        <v>0</v>
      </c>
      <c r="Q73" s="113">
        <f t="shared" ca="1" si="35"/>
        <v>0</v>
      </c>
      <c r="R73" s="123" t="str">
        <f t="shared" ca="1" si="41"/>
        <v/>
      </c>
      <c r="S73" s="154">
        <f t="shared" ca="1" si="36"/>
        <v>0</v>
      </c>
      <c r="T73" s="95">
        <f t="shared" ca="1" si="37"/>
        <v>0</v>
      </c>
      <c r="U73" s="95">
        <f t="shared" ca="1" si="38"/>
        <v>0</v>
      </c>
      <c r="V73" s="96">
        <f t="shared" ca="1" si="39"/>
        <v>0</v>
      </c>
      <c r="W73" s="107" t="str">
        <f t="shared" ca="1" si="40"/>
        <v xml:space="preserve">クリア ! </v>
      </c>
    </row>
    <row r="74" spans="1:23" x14ac:dyDescent="0.15">
      <c r="A74" s="87">
        <v>70</v>
      </c>
      <c r="B74" s="87">
        <f t="shared" ca="1" si="25"/>
        <v>0</v>
      </c>
      <c r="C74" s="87">
        <f t="shared" ca="1" si="26"/>
        <v>0</v>
      </c>
      <c r="D74" s="87">
        <f t="shared" ca="1" si="22"/>
        <v>0</v>
      </c>
      <c r="E74" s="87">
        <f t="shared" ca="1" si="27"/>
        <v>0</v>
      </c>
      <c r="F74" s="87">
        <f t="shared" ca="1" si="23"/>
        <v>0</v>
      </c>
      <c r="G74" s="87" t="str">
        <f t="shared" ca="1" si="28"/>
        <v/>
      </c>
      <c r="H74" s="134">
        <f t="shared" ca="1" si="29"/>
        <v>0</v>
      </c>
      <c r="I74" s="122" t="str">
        <f t="shared" ca="1" si="30"/>
        <v/>
      </c>
      <c r="J74" s="124" t="str">
        <f t="shared" ca="1" si="31"/>
        <v/>
      </c>
      <c r="K74" s="137"/>
      <c r="L74" s="123"/>
      <c r="M74" s="123">
        <f t="shared" ca="1" si="32"/>
        <v>0</v>
      </c>
      <c r="N74" s="91">
        <f t="shared" ca="1" si="24"/>
        <v>0</v>
      </c>
      <c r="O74" s="99" t="str">
        <f t="shared" ca="1" si="33"/>
        <v/>
      </c>
      <c r="P74" s="113">
        <f t="shared" ca="1" si="34"/>
        <v>0</v>
      </c>
      <c r="Q74" s="113">
        <f t="shared" ca="1" si="35"/>
        <v>0</v>
      </c>
      <c r="R74" s="123" t="str">
        <f t="shared" ca="1" si="41"/>
        <v/>
      </c>
      <c r="S74" s="154">
        <f t="shared" ca="1" si="36"/>
        <v>0</v>
      </c>
      <c r="T74" s="95">
        <f t="shared" ca="1" si="37"/>
        <v>0</v>
      </c>
      <c r="U74" s="95">
        <f t="shared" ca="1" si="38"/>
        <v>0</v>
      </c>
      <c r="V74" s="96">
        <f t="shared" ca="1" si="39"/>
        <v>0</v>
      </c>
      <c r="W74" s="107" t="str">
        <f t="shared" ca="1" si="40"/>
        <v xml:space="preserve">クリア ! </v>
      </c>
    </row>
    <row r="75" spans="1:23" x14ac:dyDescent="0.15">
      <c r="A75" s="87">
        <v>71</v>
      </c>
      <c r="B75" s="87">
        <f t="shared" ca="1" si="25"/>
        <v>0</v>
      </c>
      <c r="C75" s="87">
        <f t="shared" ca="1" si="26"/>
        <v>0</v>
      </c>
      <c r="D75" s="87">
        <f t="shared" ca="1" si="22"/>
        <v>0</v>
      </c>
      <c r="E75" s="87">
        <f t="shared" ca="1" si="27"/>
        <v>0</v>
      </c>
      <c r="F75" s="87">
        <f t="shared" ca="1" si="23"/>
        <v>0</v>
      </c>
      <c r="G75" s="87" t="str">
        <f t="shared" ca="1" si="28"/>
        <v/>
      </c>
      <c r="H75" s="134">
        <f t="shared" ca="1" si="29"/>
        <v>0</v>
      </c>
      <c r="I75" s="122" t="str">
        <f t="shared" ca="1" si="30"/>
        <v/>
      </c>
      <c r="J75" s="124" t="str">
        <f t="shared" ca="1" si="31"/>
        <v/>
      </c>
      <c r="K75" s="137"/>
      <c r="L75" s="123"/>
      <c r="M75" s="123">
        <f t="shared" ca="1" si="32"/>
        <v>0</v>
      </c>
      <c r="N75" s="91">
        <f t="shared" ca="1" si="24"/>
        <v>0</v>
      </c>
      <c r="O75" s="99" t="str">
        <f t="shared" ca="1" si="33"/>
        <v/>
      </c>
      <c r="P75" s="113">
        <f t="shared" ca="1" si="34"/>
        <v>0</v>
      </c>
      <c r="Q75" s="113">
        <f t="shared" ca="1" si="35"/>
        <v>0</v>
      </c>
      <c r="R75" s="123" t="str">
        <f t="shared" ca="1" si="41"/>
        <v/>
      </c>
      <c r="S75" s="154">
        <f t="shared" ca="1" si="36"/>
        <v>0</v>
      </c>
      <c r="T75" s="95">
        <f t="shared" ca="1" si="37"/>
        <v>0</v>
      </c>
      <c r="U75" s="95">
        <f t="shared" ca="1" si="38"/>
        <v>0</v>
      </c>
      <c r="V75" s="96">
        <f t="shared" ca="1" si="39"/>
        <v>0</v>
      </c>
      <c r="W75" s="107" t="str">
        <f t="shared" ca="1" si="40"/>
        <v xml:space="preserve">クリア ! </v>
      </c>
    </row>
    <row r="76" spans="1:23" x14ac:dyDescent="0.15">
      <c r="A76" s="87">
        <v>72</v>
      </c>
      <c r="B76" s="87">
        <f t="shared" ca="1" si="25"/>
        <v>0</v>
      </c>
      <c r="C76" s="87">
        <f t="shared" ca="1" si="26"/>
        <v>0</v>
      </c>
      <c r="D76" s="87">
        <f t="shared" ca="1" si="22"/>
        <v>0</v>
      </c>
      <c r="E76" s="87">
        <f t="shared" ca="1" si="27"/>
        <v>0</v>
      </c>
      <c r="F76" s="87">
        <f t="shared" ca="1" si="23"/>
        <v>0</v>
      </c>
      <c r="G76" s="87" t="str">
        <f t="shared" ca="1" si="28"/>
        <v/>
      </c>
      <c r="H76" s="134">
        <f t="shared" ca="1" si="29"/>
        <v>0</v>
      </c>
      <c r="I76" s="122" t="str">
        <f t="shared" ca="1" si="30"/>
        <v/>
      </c>
      <c r="J76" s="124" t="str">
        <f t="shared" ca="1" si="31"/>
        <v/>
      </c>
      <c r="K76" s="137"/>
      <c r="L76" s="123"/>
      <c r="M76" s="123">
        <f t="shared" ca="1" si="32"/>
        <v>0</v>
      </c>
      <c r="N76" s="91">
        <f t="shared" ca="1" si="24"/>
        <v>0</v>
      </c>
      <c r="O76" s="99" t="str">
        <f t="shared" ca="1" si="33"/>
        <v/>
      </c>
      <c r="P76" s="113">
        <f t="shared" ca="1" si="34"/>
        <v>0</v>
      </c>
      <c r="Q76" s="113">
        <f t="shared" ca="1" si="35"/>
        <v>0</v>
      </c>
      <c r="R76" s="123" t="str">
        <f t="shared" ca="1" si="41"/>
        <v/>
      </c>
      <c r="S76" s="154">
        <f t="shared" ca="1" si="36"/>
        <v>0</v>
      </c>
      <c r="T76" s="95">
        <f t="shared" ca="1" si="37"/>
        <v>0</v>
      </c>
      <c r="U76" s="95">
        <f t="shared" ca="1" si="38"/>
        <v>0</v>
      </c>
      <c r="V76" s="96">
        <f t="shared" ca="1" si="39"/>
        <v>0</v>
      </c>
      <c r="W76" s="107" t="str">
        <f t="shared" ca="1" si="40"/>
        <v xml:space="preserve">クリア ! </v>
      </c>
    </row>
    <row r="77" spans="1:23" x14ac:dyDescent="0.15">
      <c r="A77" s="87">
        <v>73</v>
      </c>
      <c r="B77" s="87">
        <f t="shared" ca="1" si="25"/>
        <v>0</v>
      </c>
      <c r="C77" s="87">
        <f t="shared" ca="1" si="26"/>
        <v>0</v>
      </c>
      <c r="D77" s="87">
        <f t="shared" ca="1" si="22"/>
        <v>0</v>
      </c>
      <c r="E77" s="87">
        <f t="shared" ca="1" si="27"/>
        <v>0</v>
      </c>
      <c r="F77" s="87">
        <f t="shared" ca="1" si="23"/>
        <v>0</v>
      </c>
      <c r="G77" s="87" t="str">
        <f t="shared" ca="1" si="28"/>
        <v/>
      </c>
      <c r="H77" s="134">
        <f t="shared" ca="1" si="29"/>
        <v>0</v>
      </c>
      <c r="I77" s="122" t="str">
        <f t="shared" ca="1" si="30"/>
        <v/>
      </c>
      <c r="J77" s="124" t="str">
        <f t="shared" ca="1" si="31"/>
        <v/>
      </c>
      <c r="K77" s="137"/>
      <c r="L77" s="123"/>
      <c r="M77" s="123">
        <f t="shared" ca="1" si="32"/>
        <v>0</v>
      </c>
      <c r="N77" s="91">
        <f t="shared" ca="1" si="24"/>
        <v>0</v>
      </c>
      <c r="O77" s="99" t="str">
        <f t="shared" ca="1" si="33"/>
        <v/>
      </c>
      <c r="P77" s="113">
        <f t="shared" ca="1" si="34"/>
        <v>0</v>
      </c>
      <c r="Q77" s="113">
        <f t="shared" ca="1" si="35"/>
        <v>0</v>
      </c>
      <c r="R77" s="123" t="str">
        <f t="shared" ca="1" si="41"/>
        <v/>
      </c>
      <c r="S77" s="154">
        <f t="shared" ca="1" si="36"/>
        <v>0</v>
      </c>
      <c r="T77" s="95">
        <f t="shared" ca="1" si="37"/>
        <v>0</v>
      </c>
      <c r="U77" s="95">
        <f t="shared" ca="1" si="38"/>
        <v>0</v>
      </c>
      <c r="V77" s="96">
        <f t="shared" ca="1" si="39"/>
        <v>0</v>
      </c>
      <c r="W77" s="107" t="str">
        <f t="shared" ca="1" si="40"/>
        <v xml:space="preserve">クリア ! </v>
      </c>
    </row>
    <row r="78" spans="1:23" x14ac:dyDescent="0.15">
      <c r="A78" s="87">
        <v>74</v>
      </c>
      <c r="B78" s="87">
        <f t="shared" ca="1" si="25"/>
        <v>0</v>
      </c>
      <c r="C78" s="87">
        <f t="shared" ca="1" si="26"/>
        <v>0</v>
      </c>
      <c r="D78" s="87">
        <f t="shared" ca="1" si="22"/>
        <v>0</v>
      </c>
      <c r="E78" s="87">
        <f t="shared" ca="1" si="27"/>
        <v>0</v>
      </c>
      <c r="F78" s="87">
        <f t="shared" ca="1" si="23"/>
        <v>0</v>
      </c>
      <c r="G78" s="87" t="str">
        <f t="shared" ca="1" si="28"/>
        <v/>
      </c>
      <c r="H78" s="134">
        <f t="shared" ca="1" si="29"/>
        <v>0</v>
      </c>
      <c r="I78" s="122" t="str">
        <f t="shared" ca="1" si="30"/>
        <v/>
      </c>
      <c r="J78" s="124" t="str">
        <f t="shared" ca="1" si="31"/>
        <v/>
      </c>
      <c r="K78" s="137"/>
      <c r="L78" s="123"/>
      <c r="M78" s="123">
        <f t="shared" ca="1" si="32"/>
        <v>0</v>
      </c>
      <c r="N78" s="91">
        <f t="shared" ca="1" si="24"/>
        <v>0</v>
      </c>
      <c r="O78" s="99" t="str">
        <f t="shared" ca="1" si="33"/>
        <v/>
      </c>
      <c r="P78" s="113">
        <f t="shared" ca="1" si="34"/>
        <v>0</v>
      </c>
      <c r="Q78" s="113">
        <f t="shared" ca="1" si="35"/>
        <v>0</v>
      </c>
      <c r="R78" s="123" t="str">
        <f t="shared" ca="1" si="41"/>
        <v/>
      </c>
      <c r="S78" s="154">
        <f t="shared" ca="1" si="36"/>
        <v>0</v>
      </c>
      <c r="T78" s="95">
        <f t="shared" ca="1" si="37"/>
        <v>0</v>
      </c>
      <c r="U78" s="95">
        <f t="shared" ca="1" si="38"/>
        <v>0</v>
      </c>
      <c r="V78" s="96">
        <f t="shared" ca="1" si="39"/>
        <v>0</v>
      </c>
      <c r="W78" s="107" t="str">
        <f t="shared" ca="1" si="40"/>
        <v xml:space="preserve">クリア ! </v>
      </c>
    </row>
    <row r="79" spans="1:23" x14ac:dyDescent="0.15">
      <c r="A79" s="87">
        <v>75</v>
      </c>
      <c r="B79" s="87">
        <f t="shared" ca="1" si="25"/>
        <v>0</v>
      </c>
      <c r="C79" s="87">
        <f t="shared" ca="1" si="26"/>
        <v>0</v>
      </c>
      <c r="D79" s="87">
        <f t="shared" ca="1" si="22"/>
        <v>0</v>
      </c>
      <c r="E79" s="87">
        <f t="shared" ca="1" si="27"/>
        <v>0</v>
      </c>
      <c r="F79" s="87">
        <f t="shared" ca="1" si="23"/>
        <v>0</v>
      </c>
      <c r="G79" s="87" t="str">
        <f t="shared" ca="1" si="28"/>
        <v/>
      </c>
      <c r="H79" s="134">
        <f t="shared" ca="1" si="29"/>
        <v>0</v>
      </c>
      <c r="I79" s="122" t="str">
        <f t="shared" ca="1" si="30"/>
        <v/>
      </c>
      <c r="J79" s="124" t="str">
        <f t="shared" ca="1" si="31"/>
        <v/>
      </c>
      <c r="K79" s="137"/>
      <c r="L79" s="123"/>
      <c r="M79" s="123">
        <f t="shared" ca="1" si="32"/>
        <v>0</v>
      </c>
      <c r="N79" s="91">
        <f t="shared" ca="1" si="24"/>
        <v>0</v>
      </c>
      <c r="O79" s="99" t="str">
        <f t="shared" ca="1" si="33"/>
        <v/>
      </c>
      <c r="P79" s="113">
        <f t="shared" ca="1" si="34"/>
        <v>0</v>
      </c>
      <c r="Q79" s="113">
        <f t="shared" ca="1" si="35"/>
        <v>0</v>
      </c>
      <c r="R79" s="123" t="str">
        <f t="shared" ca="1" si="41"/>
        <v/>
      </c>
      <c r="S79" s="154">
        <f t="shared" ca="1" si="36"/>
        <v>0</v>
      </c>
      <c r="T79" s="95">
        <f t="shared" ca="1" si="37"/>
        <v>0</v>
      </c>
      <c r="U79" s="95">
        <f t="shared" ca="1" si="38"/>
        <v>0</v>
      </c>
      <c r="V79" s="96">
        <f t="shared" ca="1" si="39"/>
        <v>0</v>
      </c>
      <c r="W79" s="107" t="str">
        <f t="shared" ca="1" si="40"/>
        <v xml:space="preserve">クリア ! </v>
      </c>
    </row>
    <row r="80" spans="1:23" x14ac:dyDescent="0.15">
      <c r="A80" s="87">
        <v>76</v>
      </c>
      <c r="B80" s="87">
        <f t="shared" ca="1" si="25"/>
        <v>0</v>
      </c>
      <c r="C80" s="87">
        <f t="shared" ca="1" si="26"/>
        <v>0</v>
      </c>
      <c r="D80" s="87">
        <f t="shared" ca="1" si="22"/>
        <v>0</v>
      </c>
      <c r="E80" s="87">
        <f t="shared" ca="1" si="27"/>
        <v>0</v>
      </c>
      <c r="F80" s="87">
        <f t="shared" ca="1" si="23"/>
        <v>0</v>
      </c>
      <c r="G80" s="87" t="str">
        <f t="shared" ca="1" si="28"/>
        <v/>
      </c>
      <c r="H80" s="134">
        <f t="shared" ca="1" si="29"/>
        <v>0</v>
      </c>
      <c r="I80" s="122" t="str">
        <f t="shared" ca="1" si="30"/>
        <v/>
      </c>
      <c r="J80" s="124" t="str">
        <f t="shared" ca="1" si="31"/>
        <v/>
      </c>
      <c r="K80" s="137"/>
      <c r="L80" s="123"/>
      <c r="M80" s="123">
        <f t="shared" ca="1" si="32"/>
        <v>0</v>
      </c>
      <c r="N80" s="91">
        <f t="shared" ca="1" si="24"/>
        <v>0</v>
      </c>
      <c r="O80" s="99" t="str">
        <f t="shared" ca="1" si="33"/>
        <v/>
      </c>
      <c r="P80" s="113">
        <f t="shared" ca="1" si="34"/>
        <v>0</v>
      </c>
      <c r="Q80" s="113">
        <f t="shared" ca="1" si="35"/>
        <v>0</v>
      </c>
      <c r="R80" s="123" t="str">
        <f t="shared" ca="1" si="41"/>
        <v/>
      </c>
      <c r="S80" s="154">
        <f t="shared" ca="1" si="36"/>
        <v>0</v>
      </c>
      <c r="T80" s="95">
        <f t="shared" ca="1" si="37"/>
        <v>0</v>
      </c>
      <c r="U80" s="95">
        <f t="shared" ca="1" si="38"/>
        <v>0</v>
      </c>
      <c r="V80" s="96">
        <f t="shared" ca="1" si="39"/>
        <v>0</v>
      </c>
      <c r="W80" s="107" t="str">
        <f t="shared" ca="1" si="40"/>
        <v xml:space="preserve">クリア ! </v>
      </c>
    </row>
    <row r="81" spans="1:23" x14ac:dyDescent="0.15">
      <c r="A81" s="87">
        <v>77</v>
      </c>
      <c r="B81" s="87">
        <f t="shared" ca="1" si="25"/>
        <v>0</v>
      </c>
      <c r="C81" s="87">
        <f t="shared" ca="1" si="26"/>
        <v>0</v>
      </c>
      <c r="D81" s="87">
        <f t="shared" ca="1" si="22"/>
        <v>0</v>
      </c>
      <c r="E81" s="87">
        <f t="shared" ca="1" si="27"/>
        <v>0</v>
      </c>
      <c r="F81" s="87">
        <f t="shared" ca="1" si="23"/>
        <v>0</v>
      </c>
      <c r="G81" s="87" t="str">
        <f t="shared" ca="1" si="28"/>
        <v/>
      </c>
      <c r="H81" s="134">
        <f t="shared" ca="1" si="29"/>
        <v>0</v>
      </c>
      <c r="I81" s="122" t="str">
        <f t="shared" ca="1" si="30"/>
        <v/>
      </c>
      <c r="J81" s="124" t="str">
        <f t="shared" ca="1" si="31"/>
        <v/>
      </c>
      <c r="K81" s="137"/>
      <c r="L81" s="123"/>
      <c r="M81" s="123">
        <f t="shared" ca="1" si="32"/>
        <v>0</v>
      </c>
      <c r="N81" s="91">
        <f t="shared" ca="1" si="24"/>
        <v>0</v>
      </c>
      <c r="O81" s="99" t="str">
        <f t="shared" ca="1" si="33"/>
        <v/>
      </c>
      <c r="P81" s="113">
        <f t="shared" ca="1" si="34"/>
        <v>0</v>
      </c>
      <c r="Q81" s="113">
        <f t="shared" ca="1" si="35"/>
        <v>0</v>
      </c>
      <c r="R81" s="123" t="str">
        <f t="shared" ca="1" si="41"/>
        <v/>
      </c>
      <c r="S81" s="154">
        <f t="shared" ca="1" si="36"/>
        <v>0</v>
      </c>
      <c r="T81" s="95">
        <f t="shared" ca="1" si="37"/>
        <v>0</v>
      </c>
      <c r="U81" s="95">
        <f t="shared" ca="1" si="38"/>
        <v>0</v>
      </c>
      <c r="V81" s="96">
        <f t="shared" ca="1" si="39"/>
        <v>0</v>
      </c>
      <c r="W81" s="107" t="str">
        <f t="shared" ca="1" si="40"/>
        <v xml:space="preserve">クリア ! </v>
      </c>
    </row>
    <row r="82" spans="1:23" x14ac:dyDescent="0.15">
      <c r="A82" s="87">
        <v>78</v>
      </c>
      <c r="B82" s="87">
        <f t="shared" ca="1" si="25"/>
        <v>0</v>
      </c>
      <c r="C82" s="87">
        <f t="shared" ca="1" si="26"/>
        <v>0</v>
      </c>
      <c r="D82" s="87">
        <f t="shared" ca="1" si="22"/>
        <v>0</v>
      </c>
      <c r="E82" s="87">
        <f t="shared" ca="1" si="27"/>
        <v>0</v>
      </c>
      <c r="F82" s="87">
        <f t="shared" ca="1" si="23"/>
        <v>0</v>
      </c>
      <c r="G82" s="87" t="str">
        <f t="shared" ca="1" si="28"/>
        <v/>
      </c>
      <c r="H82" s="134">
        <f t="shared" ca="1" si="29"/>
        <v>0</v>
      </c>
      <c r="I82" s="122" t="str">
        <f t="shared" ca="1" si="30"/>
        <v/>
      </c>
      <c r="J82" s="124" t="str">
        <f t="shared" ca="1" si="31"/>
        <v/>
      </c>
      <c r="K82" s="137"/>
      <c r="L82" s="123"/>
      <c r="M82" s="123">
        <f t="shared" ca="1" si="32"/>
        <v>0</v>
      </c>
      <c r="N82" s="91">
        <f t="shared" ca="1" si="24"/>
        <v>0</v>
      </c>
      <c r="O82" s="99" t="str">
        <f t="shared" ca="1" si="33"/>
        <v/>
      </c>
      <c r="P82" s="113">
        <f t="shared" ca="1" si="34"/>
        <v>0</v>
      </c>
      <c r="Q82" s="113">
        <f t="shared" ca="1" si="35"/>
        <v>0</v>
      </c>
      <c r="R82" s="123" t="str">
        <f t="shared" ca="1" si="41"/>
        <v/>
      </c>
      <c r="S82" s="154">
        <f t="shared" ca="1" si="36"/>
        <v>0</v>
      </c>
      <c r="T82" s="95">
        <f t="shared" ca="1" si="37"/>
        <v>0</v>
      </c>
      <c r="U82" s="95">
        <f t="shared" ca="1" si="38"/>
        <v>0</v>
      </c>
      <c r="V82" s="96">
        <f t="shared" ca="1" si="39"/>
        <v>0</v>
      </c>
      <c r="W82" s="107" t="str">
        <f t="shared" ca="1" si="40"/>
        <v xml:space="preserve">クリア ! </v>
      </c>
    </row>
    <row r="83" spans="1:23" x14ac:dyDescent="0.15">
      <c r="A83" s="87">
        <v>79</v>
      </c>
      <c r="B83" s="87">
        <f t="shared" ca="1" si="25"/>
        <v>0</v>
      </c>
      <c r="C83" s="87">
        <f t="shared" ca="1" si="26"/>
        <v>0</v>
      </c>
      <c r="D83" s="87">
        <f t="shared" ca="1" si="22"/>
        <v>0</v>
      </c>
      <c r="E83" s="87">
        <f t="shared" ca="1" si="27"/>
        <v>0</v>
      </c>
      <c r="F83" s="87">
        <f t="shared" ca="1" si="23"/>
        <v>0</v>
      </c>
      <c r="G83" s="87" t="str">
        <f t="shared" ca="1" si="28"/>
        <v/>
      </c>
      <c r="H83" s="134">
        <f t="shared" ca="1" si="29"/>
        <v>0</v>
      </c>
      <c r="I83" s="122" t="str">
        <f t="shared" ca="1" si="30"/>
        <v/>
      </c>
      <c r="J83" s="124" t="str">
        <f t="shared" ca="1" si="31"/>
        <v/>
      </c>
      <c r="K83" s="137"/>
      <c r="L83" s="123"/>
      <c r="M83" s="123">
        <f t="shared" ca="1" si="32"/>
        <v>0</v>
      </c>
      <c r="N83" s="91">
        <f t="shared" ca="1" si="24"/>
        <v>0</v>
      </c>
      <c r="O83" s="99" t="str">
        <f t="shared" ca="1" si="33"/>
        <v/>
      </c>
      <c r="P83" s="113">
        <f t="shared" ca="1" si="34"/>
        <v>0</v>
      </c>
      <c r="Q83" s="113">
        <f t="shared" ca="1" si="35"/>
        <v>0</v>
      </c>
      <c r="R83" s="123" t="str">
        <f t="shared" ca="1" si="41"/>
        <v/>
      </c>
      <c r="S83" s="154">
        <f t="shared" ca="1" si="36"/>
        <v>0</v>
      </c>
      <c r="T83" s="95">
        <f t="shared" ca="1" si="37"/>
        <v>0</v>
      </c>
      <c r="U83" s="95">
        <f t="shared" ca="1" si="38"/>
        <v>0</v>
      </c>
      <c r="V83" s="96">
        <f t="shared" ca="1" si="39"/>
        <v>0</v>
      </c>
      <c r="W83" s="107" t="str">
        <f t="shared" ca="1" si="40"/>
        <v xml:space="preserve">クリア ! </v>
      </c>
    </row>
    <row r="84" spans="1:23" x14ac:dyDescent="0.15">
      <c r="A84" s="87">
        <v>80</v>
      </c>
      <c r="B84" s="87">
        <f t="shared" ca="1" si="25"/>
        <v>0</v>
      </c>
      <c r="C84" s="87">
        <f t="shared" ca="1" si="26"/>
        <v>0</v>
      </c>
      <c r="D84" s="87">
        <f t="shared" ca="1" si="22"/>
        <v>0</v>
      </c>
      <c r="E84" s="87">
        <f t="shared" ca="1" si="27"/>
        <v>0</v>
      </c>
      <c r="F84" s="87">
        <f t="shared" ca="1" si="23"/>
        <v>0</v>
      </c>
      <c r="G84" s="87" t="str">
        <f t="shared" ca="1" si="28"/>
        <v/>
      </c>
      <c r="H84" s="134">
        <f t="shared" ca="1" si="29"/>
        <v>0</v>
      </c>
      <c r="I84" s="122" t="str">
        <f t="shared" ca="1" si="30"/>
        <v/>
      </c>
      <c r="J84" s="124" t="str">
        <f t="shared" ca="1" si="31"/>
        <v/>
      </c>
      <c r="K84" s="137"/>
      <c r="L84" s="123"/>
      <c r="M84" s="123">
        <f t="shared" ca="1" si="32"/>
        <v>0</v>
      </c>
      <c r="N84" s="91">
        <f t="shared" ca="1" si="24"/>
        <v>0</v>
      </c>
      <c r="O84" s="99" t="str">
        <f t="shared" ca="1" si="33"/>
        <v/>
      </c>
      <c r="P84" s="113">
        <f t="shared" ca="1" si="34"/>
        <v>0</v>
      </c>
      <c r="Q84" s="113">
        <f t="shared" ca="1" si="35"/>
        <v>0</v>
      </c>
      <c r="R84" s="123" t="str">
        <f t="shared" ca="1" si="41"/>
        <v/>
      </c>
      <c r="S84" s="154">
        <f t="shared" ca="1" si="36"/>
        <v>0</v>
      </c>
      <c r="T84" s="95">
        <f t="shared" ca="1" si="37"/>
        <v>0</v>
      </c>
      <c r="U84" s="95">
        <f t="shared" ca="1" si="38"/>
        <v>0</v>
      </c>
      <c r="V84" s="96">
        <f t="shared" ca="1" si="39"/>
        <v>0</v>
      </c>
      <c r="W84" s="107" t="str">
        <f t="shared" ca="1" si="40"/>
        <v xml:space="preserve">クリア ! </v>
      </c>
    </row>
    <row r="85" spans="1:23" x14ac:dyDescent="0.15">
      <c r="A85" s="87">
        <v>81</v>
      </c>
      <c r="B85" s="87">
        <f t="shared" ca="1" si="25"/>
        <v>0</v>
      </c>
      <c r="C85" s="87">
        <f t="shared" ca="1" si="26"/>
        <v>0</v>
      </c>
      <c r="D85" s="87">
        <f t="shared" ca="1" si="22"/>
        <v>0</v>
      </c>
      <c r="E85" s="87">
        <f t="shared" ca="1" si="27"/>
        <v>0</v>
      </c>
      <c r="F85" s="87">
        <f t="shared" ca="1" si="23"/>
        <v>0</v>
      </c>
      <c r="G85" s="87" t="str">
        <f t="shared" ca="1" si="28"/>
        <v/>
      </c>
      <c r="H85" s="134">
        <f t="shared" ca="1" si="29"/>
        <v>0</v>
      </c>
      <c r="I85" s="122" t="str">
        <f t="shared" ca="1" si="30"/>
        <v/>
      </c>
      <c r="J85" s="124" t="str">
        <f t="shared" ca="1" si="31"/>
        <v/>
      </c>
      <c r="K85" s="137"/>
      <c r="L85" s="123"/>
      <c r="M85" s="123">
        <f t="shared" ca="1" si="32"/>
        <v>0</v>
      </c>
      <c r="N85" s="91">
        <f t="shared" ca="1" si="24"/>
        <v>0</v>
      </c>
      <c r="O85" s="99" t="str">
        <f t="shared" ca="1" si="33"/>
        <v/>
      </c>
      <c r="P85" s="113">
        <f t="shared" ca="1" si="34"/>
        <v>0</v>
      </c>
      <c r="Q85" s="113">
        <f t="shared" ca="1" si="35"/>
        <v>0</v>
      </c>
      <c r="R85" s="123" t="str">
        <f t="shared" ca="1" si="41"/>
        <v/>
      </c>
      <c r="S85" s="154">
        <f t="shared" ca="1" si="36"/>
        <v>0</v>
      </c>
      <c r="T85" s="95">
        <f t="shared" ca="1" si="37"/>
        <v>0</v>
      </c>
      <c r="U85" s="95">
        <f t="shared" ca="1" si="38"/>
        <v>0</v>
      </c>
      <c r="V85" s="96">
        <f t="shared" ca="1" si="39"/>
        <v>0</v>
      </c>
      <c r="W85" s="107" t="str">
        <f t="shared" ca="1" si="40"/>
        <v xml:space="preserve">クリア ! </v>
      </c>
    </row>
    <row r="86" spans="1:23" x14ac:dyDescent="0.15">
      <c r="A86" s="87">
        <v>82</v>
      </c>
      <c r="B86" s="87">
        <f t="shared" ca="1" si="25"/>
        <v>0</v>
      </c>
      <c r="C86" s="87">
        <f t="shared" ca="1" si="26"/>
        <v>0</v>
      </c>
      <c r="D86" s="87">
        <f t="shared" ca="1" si="22"/>
        <v>0</v>
      </c>
      <c r="E86" s="87">
        <f t="shared" ca="1" si="27"/>
        <v>0</v>
      </c>
      <c r="F86" s="87">
        <f t="shared" ca="1" si="23"/>
        <v>0</v>
      </c>
      <c r="G86" s="87" t="str">
        <f t="shared" ca="1" si="28"/>
        <v/>
      </c>
      <c r="H86" s="134">
        <f t="shared" ca="1" si="29"/>
        <v>0</v>
      </c>
      <c r="I86" s="122" t="str">
        <f t="shared" ca="1" si="30"/>
        <v/>
      </c>
      <c r="J86" s="124" t="str">
        <f t="shared" ca="1" si="31"/>
        <v/>
      </c>
      <c r="K86" s="137"/>
      <c r="L86" s="123"/>
      <c r="M86" s="123">
        <f t="shared" ca="1" si="32"/>
        <v>0</v>
      </c>
      <c r="N86" s="91">
        <f t="shared" ca="1" si="24"/>
        <v>0</v>
      </c>
      <c r="O86" s="99" t="str">
        <f t="shared" ca="1" si="33"/>
        <v/>
      </c>
      <c r="P86" s="113">
        <f t="shared" ca="1" si="34"/>
        <v>0</v>
      </c>
      <c r="Q86" s="113">
        <f t="shared" ca="1" si="35"/>
        <v>0</v>
      </c>
      <c r="R86" s="123" t="str">
        <f t="shared" ca="1" si="41"/>
        <v/>
      </c>
      <c r="S86" s="154">
        <f t="shared" ca="1" si="36"/>
        <v>0</v>
      </c>
      <c r="T86" s="95">
        <f t="shared" ca="1" si="37"/>
        <v>0</v>
      </c>
      <c r="U86" s="95">
        <f t="shared" ca="1" si="38"/>
        <v>0</v>
      </c>
      <c r="V86" s="96">
        <f t="shared" ca="1" si="39"/>
        <v>0</v>
      </c>
      <c r="W86" s="107" t="str">
        <f t="shared" ca="1" si="40"/>
        <v xml:space="preserve">クリア ! </v>
      </c>
    </row>
    <row r="87" spans="1:23" x14ac:dyDescent="0.15">
      <c r="A87" s="87">
        <v>83</v>
      </c>
      <c r="B87" s="87">
        <f t="shared" ca="1" si="25"/>
        <v>0</v>
      </c>
      <c r="C87" s="87">
        <f t="shared" ca="1" si="26"/>
        <v>0</v>
      </c>
      <c r="D87" s="87">
        <f t="shared" ca="1" si="22"/>
        <v>0</v>
      </c>
      <c r="E87" s="87">
        <f t="shared" ca="1" si="27"/>
        <v>0</v>
      </c>
      <c r="F87" s="87">
        <f t="shared" ca="1" si="23"/>
        <v>0</v>
      </c>
      <c r="G87" s="87" t="str">
        <f t="shared" ca="1" si="28"/>
        <v/>
      </c>
      <c r="H87" s="134">
        <f t="shared" ca="1" si="29"/>
        <v>0</v>
      </c>
      <c r="I87" s="122" t="str">
        <f t="shared" ca="1" si="30"/>
        <v/>
      </c>
      <c r="J87" s="124" t="str">
        <f t="shared" ca="1" si="31"/>
        <v/>
      </c>
      <c r="K87" s="137"/>
      <c r="L87" s="123"/>
      <c r="M87" s="123">
        <f t="shared" ca="1" si="32"/>
        <v>0</v>
      </c>
      <c r="N87" s="91">
        <f t="shared" ca="1" si="24"/>
        <v>0</v>
      </c>
      <c r="O87" s="99" t="str">
        <f t="shared" ca="1" si="33"/>
        <v/>
      </c>
      <c r="P87" s="113">
        <f t="shared" ca="1" si="34"/>
        <v>0</v>
      </c>
      <c r="Q87" s="113">
        <f t="shared" ca="1" si="35"/>
        <v>0</v>
      </c>
      <c r="R87" s="123" t="str">
        <f t="shared" ca="1" si="41"/>
        <v/>
      </c>
      <c r="S87" s="154">
        <f t="shared" ca="1" si="36"/>
        <v>0</v>
      </c>
      <c r="T87" s="95">
        <f t="shared" ca="1" si="37"/>
        <v>0</v>
      </c>
      <c r="U87" s="95">
        <f t="shared" ca="1" si="38"/>
        <v>0</v>
      </c>
      <c r="V87" s="96">
        <f t="shared" ca="1" si="39"/>
        <v>0</v>
      </c>
      <c r="W87" s="107" t="str">
        <f t="shared" ca="1" si="40"/>
        <v xml:space="preserve">クリア ! </v>
      </c>
    </row>
    <row r="88" spans="1:23" x14ac:dyDescent="0.15">
      <c r="A88" s="87">
        <v>84</v>
      </c>
      <c r="B88" s="87">
        <f t="shared" ca="1" si="25"/>
        <v>0</v>
      </c>
      <c r="C88" s="87">
        <f t="shared" ca="1" si="26"/>
        <v>0</v>
      </c>
      <c r="D88" s="87">
        <f t="shared" ca="1" si="22"/>
        <v>0</v>
      </c>
      <c r="E88" s="87">
        <f t="shared" ca="1" si="27"/>
        <v>0</v>
      </c>
      <c r="F88" s="87">
        <f t="shared" ca="1" si="23"/>
        <v>0</v>
      </c>
      <c r="G88" s="87" t="str">
        <f t="shared" ca="1" si="28"/>
        <v/>
      </c>
      <c r="H88" s="134">
        <f t="shared" ca="1" si="29"/>
        <v>0</v>
      </c>
      <c r="I88" s="122" t="str">
        <f t="shared" ca="1" si="30"/>
        <v/>
      </c>
      <c r="J88" s="124" t="str">
        <f t="shared" ca="1" si="31"/>
        <v/>
      </c>
      <c r="K88" s="137"/>
      <c r="L88" s="123"/>
      <c r="M88" s="123">
        <f t="shared" ca="1" si="32"/>
        <v>0</v>
      </c>
      <c r="N88" s="91">
        <f t="shared" ca="1" si="24"/>
        <v>0</v>
      </c>
      <c r="O88" s="99" t="str">
        <f t="shared" ca="1" si="33"/>
        <v/>
      </c>
      <c r="P88" s="113">
        <f t="shared" ca="1" si="34"/>
        <v>0</v>
      </c>
      <c r="Q88" s="113">
        <f t="shared" ca="1" si="35"/>
        <v>0</v>
      </c>
      <c r="R88" s="123" t="str">
        <f t="shared" ca="1" si="41"/>
        <v/>
      </c>
      <c r="S88" s="154">
        <f t="shared" ca="1" si="36"/>
        <v>0</v>
      </c>
      <c r="T88" s="95">
        <f t="shared" ca="1" si="37"/>
        <v>0</v>
      </c>
      <c r="U88" s="95">
        <f t="shared" ca="1" si="38"/>
        <v>0</v>
      </c>
      <c r="V88" s="96">
        <f t="shared" ca="1" si="39"/>
        <v>0</v>
      </c>
      <c r="W88" s="107" t="str">
        <f t="shared" ca="1" si="40"/>
        <v xml:space="preserve">クリア ! </v>
      </c>
    </row>
    <row r="89" spans="1:23" x14ac:dyDescent="0.15">
      <c r="A89" s="87">
        <v>85</v>
      </c>
      <c r="B89" s="87">
        <f t="shared" ca="1" si="25"/>
        <v>0</v>
      </c>
      <c r="C89" s="87">
        <f t="shared" ca="1" si="26"/>
        <v>0</v>
      </c>
      <c r="D89" s="87">
        <f t="shared" ca="1" si="22"/>
        <v>0</v>
      </c>
      <c r="E89" s="87">
        <f t="shared" ca="1" si="27"/>
        <v>0</v>
      </c>
      <c r="F89" s="87">
        <f t="shared" ca="1" si="23"/>
        <v>0</v>
      </c>
      <c r="G89" s="87" t="str">
        <f t="shared" ca="1" si="28"/>
        <v/>
      </c>
      <c r="H89" s="134">
        <f t="shared" ca="1" si="29"/>
        <v>0</v>
      </c>
      <c r="I89" s="122" t="str">
        <f t="shared" ca="1" si="30"/>
        <v/>
      </c>
      <c r="J89" s="124" t="str">
        <f t="shared" ca="1" si="31"/>
        <v/>
      </c>
      <c r="K89" s="137"/>
      <c r="L89" s="123"/>
      <c r="M89" s="123">
        <f t="shared" ca="1" si="32"/>
        <v>0</v>
      </c>
      <c r="N89" s="91">
        <f t="shared" ca="1" si="24"/>
        <v>0</v>
      </c>
      <c r="O89" s="99" t="str">
        <f t="shared" ca="1" si="33"/>
        <v/>
      </c>
      <c r="P89" s="113">
        <f t="shared" ca="1" si="34"/>
        <v>0</v>
      </c>
      <c r="Q89" s="113">
        <f t="shared" ca="1" si="35"/>
        <v>0</v>
      </c>
      <c r="R89" s="123" t="str">
        <f t="shared" ca="1" si="41"/>
        <v/>
      </c>
      <c r="S89" s="154">
        <f t="shared" ca="1" si="36"/>
        <v>0</v>
      </c>
      <c r="T89" s="95">
        <f t="shared" ca="1" si="37"/>
        <v>0</v>
      </c>
      <c r="U89" s="95">
        <f t="shared" ca="1" si="38"/>
        <v>0</v>
      </c>
      <c r="V89" s="96">
        <f t="shared" ca="1" si="39"/>
        <v>0</v>
      </c>
      <c r="W89" s="107" t="str">
        <f t="shared" ca="1" si="40"/>
        <v xml:space="preserve">クリア ! </v>
      </c>
    </row>
    <row r="90" spans="1:23" x14ac:dyDescent="0.15">
      <c r="A90" s="87">
        <v>86</v>
      </c>
      <c r="B90" s="87">
        <f t="shared" ca="1" si="25"/>
        <v>0</v>
      </c>
      <c r="C90" s="87">
        <f t="shared" ca="1" si="26"/>
        <v>0</v>
      </c>
      <c r="D90" s="87">
        <f t="shared" ca="1" si="22"/>
        <v>0</v>
      </c>
      <c r="E90" s="87">
        <f t="shared" ca="1" si="27"/>
        <v>0</v>
      </c>
      <c r="F90" s="87">
        <f t="shared" ca="1" si="23"/>
        <v>0</v>
      </c>
      <c r="G90" s="87" t="str">
        <f t="shared" ca="1" si="28"/>
        <v/>
      </c>
      <c r="H90" s="134">
        <f t="shared" ca="1" si="29"/>
        <v>0</v>
      </c>
      <c r="I90" s="122" t="str">
        <f t="shared" ca="1" si="30"/>
        <v/>
      </c>
      <c r="J90" s="124" t="str">
        <f t="shared" ca="1" si="31"/>
        <v/>
      </c>
      <c r="K90" s="137"/>
      <c r="L90" s="123"/>
      <c r="M90" s="123">
        <f t="shared" ca="1" si="32"/>
        <v>0</v>
      </c>
      <c r="N90" s="91">
        <f t="shared" ca="1" si="24"/>
        <v>0</v>
      </c>
      <c r="O90" s="99" t="str">
        <f t="shared" ca="1" si="33"/>
        <v/>
      </c>
      <c r="P90" s="113">
        <f t="shared" ca="1" si="34"/>
        <v>0</v>
      </c>
      <c r="Q90" s="113">
        <f t="shared" ca="1" si="35"/>
        <v>0</v>
      </c>
      <c r="R90" s="123" t="str">
        <f t="shared" ca="1" si="41"/>
        <v/>
      </c>
      <c r="S90" s="154">
        <f t="shared" ca="1" si="36"/>
        <v>0</v>
      </c>
      <c r="T90" s="95">
        <f t="shared" ca="1" si="37"/>
        <v>0</v>
      </c>
      <c r="U90" s="95">
        <f t="shared" ca="1" si="38"/>
        <v>0</v>
      </c>
      <c r="V90" s="96">
        <f t="shared" ca="1" si="39"/>
        <v>0</v>
      </c>
      <c r="W90" s="107" t="str">
        <f t="shared" ca="1" si="40"/>
        <v xml:space="preserve">クリア ! </v>
      </c>
    </row>
    <row r="91" spans="1:23" x14ac:dyDescent="0.15">
      <c r="A91" s="87">
        <v>87</v>
      </c>
      <c r="B91" s="87">
        <f t="shared" ca="1" si="25"/>
        <v>0</v>
      </c>
      <c r="C91" s="87">
        <f t="shared" ca="1" si="26"/>
        <v>0</v>
      </c>
      <c r="D91" s="87">
        <f t="shared" ca="1" si="22"/>
        <v>0</v>
      </c>
      <c r="E91" s="87">
        <f t="shared" ca="1" si="27"/>
        <v>0</v>
      </c>
      <c r="F91" s="87">
        <f t="shared" ca="1" si="23"/>
        <v>0</v>
      </c>
      <c r="G91" s="87" t="str">
        <f t="shared" ca="1" si="28"/>
        <v/>
      </c>
      <c r="H91" s="134">
        <f t="shared" ca="1" si="29"/>
        <v>0</v>
      </c>
      <c r="I91" s="122" t="str">
        <f t="shared" ca="1" si="30"/>
        <v/>
      </c>
      <c r="J91" s="124" t="str">
        <f t="shared" ca="1" si="31"/>
        <v/>
      </c>
      <c r="K91" s="137"/>
      <c r="L91" s="123"/>
      <c r="M91" s="123">
        <f t="shared" ca="1" si="32"/>
        <v>0</v>
      </c>
      <c r="N91" s="91">
        <f t="shared" ca="1" si="24"/>
        <v>0</v>
      </c>
      <c r="O91" s="99" t="str">
        <f t="shared" ca="1" si="33"/>
        <v/>
      </c>
      <c r="P91" s="113">
        <f t="shared" ca="1" si="34"/>
        <v>0</v>
      </c>
      <c r="Q91" s="113">
        <f t="shared" ca="1" si="35"/>
        <v>0</v>
      </c>
      <c r="R91" s="123" t="str">
        <f t="shared" ca="1" si="41"/>
        <v/>
      </c>
      <c r="S91" s="154">
        <f t="shared" ca="1" si="36"/>
        <v>0</v>
      </c>
      <c r="T91" s="95">
        <f t="shared" ca="1" si="37"/>
        <v>0</v>
      </c>
      <c r="U91" s="95">
        <f t="shared" ca="1" si="38"/>
        <v>0</v>
      </c>
      <c r="V91" s="96">
        <f t="shared" ca="1" si="39"/>
        <v>0</v>
      </c>
      <c r="W91" s="107" t="str">
        <f t="shared" ca="1" si="40"/>
        <v xml:space="preserve">クリア ! </v>
      </c>
    </row>
    <row r="92" spans="1:23" x14ac:dyDescent="0.15">
      <c r="A92" s="87">
        <v>88</v>
      </c>
      <c r="B92" s="87">
        <f t="shared" ca="1" si="25"/>
        <v>0</v>
      </c>
      <c r="C92" s="87">
        <f t="shared" ca="1" si="26"/>
        <v>0</v>
      </c>
      <c r="D92" s="87">
        <f t="shared" ca="1" si="22"/>
        <v>0</v>
      </c>
      <c r="E92" s="87">
        <f t="shared" ca="1" si="27"/>
        <v>0</v>
      </c>
      <c r="F92" s="87">
        <f t="shared" ca="1" si="23"/>
        <v>0</v>
      </c>
      <c r="G92" s="87" t="str">
        <f t="shared" ca="1" si="28"/>
        <v/>
      </c>
      <c r="H92" s="134">
        <f t="shared" ca="1" si="29"/>
        <v>0</v>
      </c>
      <c r="I92" s="122" t="str">
        <f t="shared" ca="1" si="30"/>
        <v/>
      </c>
      <c r="J92" s="124" t="str">
        <f t="shared" ca="1" si="31"/>
        <v/>
      </c>
      <c r="K92" s="137"/>
      <c r="L92" s="123"/>
      <c r="M92" s="123">
        <f t="shared" ca="1" si="32"/>
        <v>0</v>
      </c>
      <c r="N92" s="91">
        <f t="shared" ca="1" si="24"/>
        <v>0</v>
      </c>
      <c r="O92" s="99" t="str">
        <f t="shared" ca="1" si="33"/>
        <v/>
      </c>
      <c r="P92" s="113">
        <f t="shared" ca="1" si="34"/>
        <v>0</v>
      </c>
      <c r="Q92" s="113">
        <f t="shared" ca="1" si="35"/>
        <v>0</v>
      </c>
      <c r="R92" s="123" t="str">
        <f t="shared" ca="1" si="41"/>
        <v/>
      </c>
      <c r="S92" s="154">
        <f t="shared" ca="1" si="36"/>
        <v>0</v>
      </c>
      <c r="T92" s="95">
        <f t="shared" ca="1" si="37"/>
        <v>0</v>
      </c>
      <c r="U92" s="95">
        <f t="shared" ca="1" si="38"/>
        <v>0</v>
      </c>
      <c r="V92" s="96">
        <f t="shared" ca="1" si="39"/>
        <v>0</v>
      </c>
      <c r="W92" s="107" t="str">
        <f t="shared" ca="1" si="40"/>
        <v xml:space="preserve">クリア ! </v>
      </c>
    </row>
    <row r="93" spans="1:23" x14ac:dyDescent="0.15">
      <c r="A93" s="87">
        <v>89</v>
      </c>
      <c r="B93" s="87">
        <f t="shared" ca="1" si="25"/>
        <v>0</v>
      </c>
      <c r="C93" s="87">
        <f t="shared" ca="1" si="26"/>
        <v>0</v>
      </c>
      <c r="D93" s="87">
        <f t="shared" ca="1" si="22"/>
        <v>0</v>
      </c>
      <c r="E93" s="87">
        <f t="shared" ca="1" si="27"/>
        <v>0</v>
      </c>
      <c r="F93" s="87">
        <f t="shared" ca="1" si="23"/>
        <v>0</v>
      </c>
      <c r="G93" s="87" t="str">
        <f t="shared" ca="1" si="28"/>
        <v/>
      </c>
      <c r="H93" s="134">
        <f t="shared" ca="1" si="29"/>
        <v>0</v>
      </c>
      <c r="I93" s="122" t="str">
        <f t="shared" ca="1" si="30"/>
        <v/>
      </c>
      <c r="J93" s="124" t="str">
        <f t="shared" ca="1" si="31"/>
        <v/>
      </c>
      <c r="K93" s="137"/>
      <c r="L93" s="123"/>
      <c r="M93" s="123">
        <f t="shared" ca="1" si="32"/>
        <v>0</v>
      </c>
      <c r="N93" s="91">
        <f t="shared" ca="1" si="24"/>
        <v>0</v>
      </c>
      <c r="O93" s="99" t="str">
        <f t="shared" ca="1" si="33"/>
        <v/>
      </c>
      <c r="P93" s="113">
        <f t="shared" ca="1" si="34"/>
        <v>0</v>
      </c>
      <c r="Q93" s="113">
        <f t="shared" ca="1" si="35"/>
        <v>0</v>
      </c>
      <c r="R93" s="123" t="str">
        <f t="shared" ca="1" si="41"/>
        <v/>
      </c>
      <c r="S93" s="154">
        <f t="shared" ca="1" si="36"/>
        <v>0</v>
      </c>
      <c r="T93" s="95">
        <f t="shared" ca="1" si="37"/>
        <v>0</v>
      </c>
      <c r="U93" s="95">
        <f t="shared" ca="1" si="38"/>
        <v>0</v>
      </c>
      <c r="V93" s="96">
        <f t="shared" ca="1" si="39"/>
        <v>0</v>
      </c>
      <c r="W93" s="107" t="str">
        <f t="shared" ca="1" si="40"/>
        <v xml:space="preserve">クリア ! </v>
      </c>
    </row>
    <row r="94" spans="1:23" x14ac:dyDescent="0.15">
      <c r="A94" s="87">
        <v>90</v>
      </c>
      <c r="B94" s="87">
        <f t="shared" ca="1" si="25"/>
        <v>0</v>
      </c>
      <c r="C94" s="87">
        <f t="shared" ca="1" si="26"/>
        <v>0</v>
      </c>
      <c r="D94" s="87">
        <f t="shared" ca="1" si="22"/>
        <v>0</v>
      </c>
      <c r="E94" s="87">
        <f t="shared" ca="1" si="27"/>
        <v>0</v>
      </c>
      <c r="F94" s="87">
        <f t="shared" ca="1" si="23"/>
        <v>0</v>
      </c>
      <c r="G94" s="87" t="str">
        <f t="shared" ca="1" si="28"/>
        <v/>
      </c>
      <c r="H94" s="134">
        <f t="shared" ca="1" si="29"/>
        <v>0</v>
      </c>
      <c r="I94" s="122" t="str">
        <f t="shared" ca="1" si="30"/>
        <v/>
      </c>
      <c r="J94" s="124" t="str">
        <f t="shared" ca="1" si="31"/>
        <v/>
      </c>
      <c r="K94" s="137"/>
      <c r="L94" s="123"/>
      <c r="M94" s="123">
        <f t="shared" ca="1" si="32"/>
        <v>0</v>
      </c>
      <c r="N94" s="91">
        <f t="shared" ca="1" si="24"/>
        <v>0</v>
      </c>
      <c r="O94" s="99" t="str">
        <f t="shared" ca="1" si="33"/>
        <v/>
      </c>
      <c r="P94" s="113">
        <f t="shared" ca="1" si="34"/>
        <v>0</v>
      </c>
      <c r="Q94" s="113">
        <f t="shared" ca="1" si="35"/>
        <v>0</v>
      </c>
      <c r="R94" s="123" t="str">
        <f t="shared" ca="1" si="41"/>
        <v/>
      </c>
      <c r="S94" s="154">
        <f t="shared" ca="1" si="36"/>
        <v>0</v>
      </c>
      <c r="T94" s="95">
        <f t="shared" ca="1" si="37"/>
        <v>0</v>
      </c>
      <c r="U94" s="95">
        <f t="shared" ca="1" si="38"/>
        <v>0</v>
      </c>
      <c r="V94" s="96">
        <f t="shared" ca="1" si="39"/>
        <v>0</v>
      </c>
      <c r="W94" s="107" t="str">
        <f t="shared" ca="1" si="40"/>
        <v xml:space="preserve">クリア ! </v>
      </c>
    </row>
    <row r="95" spans="1:23" x14ac:dyDescent="0.15">
      <c r="A95" s="87">
        <v>91</v>
      </c>
      <c r="B95" s="87">
        <f t="shared" ca="1" si="25"/>
        <v>0</v>
      </c>
      <c r="C95" s="87">
        <f t="shared" ca="1" si="26"/>
        <v>0</v>
      </c>
      <c r="D95" s="87">
        <f t="shared" ca="1" si="22"/>
        <v>0</v>
      </c>
      <c r="E95" s="87">
        <f t="shared" ca="1" si="27"/>
        <v>0</v>
      </c>
      <c r="F95" s="87">
        <f t="shared" ca="1" si="23"/>
        <v>0</v>
      </c>
      <c r="G95" s="87" t="str">
        <f t="shared" ca="1" si="28"/>
        <v/>
      </c>
      <c r="H95" s="134">
        <f t="shared" ca="1" si="29"/>
        <v>0</v>
      </c>
      <c r="I95" s="122" t="str">
        <f t="shared" ca="1" si="30"/>
        <v/>
      </c>
      <c r="J95" s="124" t="str">
        <f t="shared" ca="1" si="31"/>
        <v/>
      </c>
      <c r="K95" s="137"/>
      <c r="L95" s="123"/>
      <c r="M95" s="123">
        <f t="shared" ca="1" si="32"/>
        <v>0</v>
      </c>
      <c r="N95" s="91">
        <f t="shared" ca="1" si="24"/>
        <v>0</v>
      </c>
      <c r="O95" s="99" t="str">
        <f t="shared" ca="1" si="33"/>
        <v/>
      </c>
      <c r="P95" s="113">
        <f t="shared" ca="1" si="34"/>
        <v>0</v>
      </c>
      <c r="Q95" s="113">
        <f t="shared" ca="1" si="35"/>
        <v>0</v>
      </c>
      <c r="R95" s="123" t="str">
        <f t="shared" ca="1" si="41"/>
        <v/>
      </c>
      <c r="S95" s="154">
        <f t="shared" ca="1" si="36"/>
        <v>0</v>
      </c>
      <c r="T95" s="95">
        <f t="shared" ca="1" si="37"/>
        <v>0</v>
      </c>
      <c r="U95" s="95">
        <f t="shared" ca="1" si="38"/>
        <v>0</v>
      </c>
      <c r="V95" s="96">
        <f t="shared" ca="1" si="39"/>
        <v>0</v>
      </c>
      <c r="W95" s="107" t="str">
        <f t="shared" ca="1" si="40"/>
        <v xml:space="preserve">クリア ! </v>
      </c>
    </row>
    <row r="96" spans="1:23" x14ac:dyDescent="0.15">
      <c r="A96" s="87">
        <v>92</v>
      </c>
      <c r="B96" s="87">
        <f t="shared" ca="1" si="25"/>
        <v>0</v>
      </c>
      <c r="C96" s="87">
        <f t="shared" ca="1" si="26"/>
        <v>0</v>
      </c>
      <c r="D96" s="87">
        <f t="shared" ca="1" si="22"/>
        <v>0</v>
      </c>
      <c r="E96" s="87">
        <f t="shared" ca="1" si="27"/>
        <v>0</v>
      </c>
      <c r="F96" s="87">
        <f t="shared" ca="1" si="23"/>
        <v>0</v>
      </c>
      <c r="G96" s="87" t="str">
        <f t="shared" ca="1" si="28"/>
        <v/>
      </c>
      <c r="H96" s="134">
        <f t="shared" ca="1" si="29"/>
        <v>0</v>
      </c>
      <c r="I96" s="122" t="str">
        <f t="shared" ca="1" si="30"/>
        <v/>
      </c>
      <c r="J96" s="124" t="str">
        <f t="shared" ca="1" si="31"/>
        <v/>
      </c>
      <c r="K96" s="137"/>
      <c r="L96" s="123"/>
      <c r="M96" s="123">
        <f t="shared" ca="1" si="32"/>
        <v>0</v>
      </c>
      <c r="N96" s="91">
        <f t="shared" ca="1" si="24"/>
        <v>0</v>
      </c>
      <c r="O96" s="99" t="str">
        <f t="shared" ca="1" si="33"/>
        <v/>
      </c>
      <c r="P96" s="113">
        <f t="shared" ca="1" si="34"/>
        <v>0</v>
      </c>
      <c r="Q96" s="113">
        <f t="shared" ca="1" si="35"/>
        <v>0</v>
      </c>
      <c r="R96" s="123" t="str">
        <f t="shared" ca="1" si="41"/>
        <v/>
      </c>
      <c r="S96" s="154">
        <f t="shared" ca="1" si="36"/>
        <v>0</v>
      </c>
      <c r="T96" s="95">
        <f t="shared" ca="1" si="37"/>
        <v>0</v>
      </c>
      <c r="U96" s="95">
        <f t="shared" ca="1" si="38"/>
        <v>0</v>
      </c>
      <c r="V96" s="96">
        <f t="shared" ca="1" si="39"/>
        <v>0</v>
      </c>
      <c r="W96" s="107" t="str">
        <f t="shared" ca="1" si="40"/>
        <v xml:space="preserve">クリア ! </v>
      </c>
    </row>
    <row r="97" spans="1:23" x14ac:dyDescent="0.15">
      <c r="A97" s="87">
        <v>93</v>
      </c>
      <c r="B97" s="87">
        <f t="shared" ca="1" si="25"/>
        <v>0</v>
      </c>
      <c r="C97" s="87">
        <f t="shared" ca="1" si="26"/>
        <v>0</v>
      </c>
      <c r="D97" s="87">
        <f t="shared" ca="1" si="22"/>
        <v>0</v>
      </c>
      <c r="E97" s="87">
        <f t="shared" ca="1" si="27"/>
        <v>0</v>
      </c>
      <c r="F97" s="87">
        <f t="shared" ca="1" si="23"/>
        <v>0</v>
      </c>
      <c r="G97" s="87" t="str">
        <f t="shared" ca="1" si="28"/>
        <v/>
      </c>
      <c r="H97" s="134">
        <f t="shared" ca="1" si="29"/>
        <v>0</v>
      </c>
      <c r="I97" s="122" t="str">
        <f t="shared" ca="1" si="30"/>
        <v/>
      </c>
      <c r="J97" s="124" t="str">
        <f t="shared" ca="1" si="31"/>
        <v/>
      </c>
      <c r="K97" s="137"/>
      <c r="L97" s="123"/>
      <c r="M97" s="123">
        <f t="shared" ca="1" si="32"/>
        <v>0</v>
      </c>
      <c r="N97" s="91">
        <f t="shared" ca="1" si="24"/>
        <v>0</v>
      </c>
      <c r="O97" s="99" t="str">
        <f t="shared" ca="1" si="33"/>
        <v/>
      </c>
      <c r="P97" s="113">
        <f t="shared" ca="1" si="34"/>
        <v>0</v>
      </c>
      <c r="Q97" s="113">
        <f t="shared" ca="1" si="35"/>
        <v>0</v>
      </c>
      <c r="R97" s="123" t="str">
        <f t="shared" ca="1" si="41"/>
        <v/>
      </c>
      <c r="S97" s="154">
        <f t="shared" ca="1" si="36"/>
        <v>0</v>
      </c>
      <c r="T97" s="95">
        <f t="shared" ca="1" si="37"/>
        <v>0</v>
      </c>
      <c r="U97" s="95">
        <f t="shared" ca="1" si="38"/>
        <v>0</v>
      </c>
      <c r="V97" s="96">
        <f t="shared" ca="1" si="39"/>
        <v>0</v>
      </c>
      <c r="W97" s="107" t="str">
        <f t="shared" ca="1" si="40"/>
        <v xml:space="preserve">クリア ! </v>
      </c>
    </row>
    <row r="98" spans="1:23" x14ac:dyDescent="0.15">
      <c r="A98" s="87">
        <v>94</v>
      </c>
      <c r="B98" s="87">
        <f t="shared" ca="1" si="25"/>
        <v>0</v>
      </c>
      <c r="C98" s="87">
        <f t="shared" ca="1" si="26"/>
        <v>0</v>
      </c>
      <c r="D98" s="87">
        <f t="shared" ca="1" si="22"/>
        <v>0</v>
      </c>
      <c r="E98" s="87">
        <f t="shared" ca="1" si="27"/>
        <v>0</v>
      </c>
      <c r="F98" s="87">
        <f t="shared" ca="1" si="23"/>
        <v>0</v>
      </c>
      <c r="G98" s="87" t="str">
        <f t="shared" ca="1" si="28"/>
        <v/>
      </c>
      <c r="H98" s="134">
        <f t="shared" ca="1" si="29"/>
        <v>0</v>
      </c>
      <c r="I98" s="122" t="str">
        <f t="shared" ca="1" si="30"/>
        <v/>
      </c>
      <c r="J98" s="124" t="str">
        <f t="shared" ca="1" si="31"/>
        <v/>
      </c>
      <c r="K98" s="137"/>
      <c r="L98" s="123"/>
      <c r="M98" s="123">
        <f t="shared" ca="1" si="32"/>
        <v>0</v>
      </c>
      <c r="N98" s="91">
        <f t="shared" ca="1" si="24"/>
        <v>0</v>
      </c>
      <c r="O98" s="99" t="str">
        <f t="shared" ca="1" si="33"/>
        <v/>
      </c>
      <c r="P98" s="113">
        <f t="shared" ca="1" si="34"/>
        <v>0</v>
      </c>
      <c r="Q98" s="113">
        <f t="shared" ca="1" si="35"/>
        <v>0</v>
      </c>
      <c r="R98" s="123" t="str">
        <f t="shared" ca="1" si="41"/>
        <v/>
      </c>
      <c r="S98" s="154">
        <f t="shared" ca="1" si="36"/>
        <v>0</v>
      </c>
      <c r="T98" s="95">
        <f t="shared" ca="1" si="37"/>
        <v>0</v>
      </c>
      <c r="U98" s="95">
        <f t="shared" ca="1" si="38"/>
        <v>0</v>
      </c>
      <c r="V98" s="96">
        <f t="shared" ca="1" si="39"/>
        <v>0</v>
      </c>
      <c r="W98" s="107" t="str">
        <f t="shared" ca="1" si="40"/>
        <v xml:space="preserve">クリア ! </v>
      </c>
    </row>
    <row r="99" spans="1:23" x14ac:dyDescent="0.15">
      <c r="A99" s="87">
        <v>95</v>
      </c>
      <c r="B99" s="87">
        <f t="shared" ca="1" si="25"/>
        <v>0</v>
      </c>
      <c r="C99" s="87">
        <f t="shared" ca="1" si="26"/>
        <v>0</v>
      </c>
      <c r="D99" s="87">
        <f t="shared" ca="1" si="22"/>
        <v>0</v>
      </c>
      <c r="E99" s="87">
        <f t="shared" ca="1" si="27"/>
        <v>0</v>
      </c>
      <c r="F99" s="87">
        <f t="shared" ca="1" si="23"/>
        <v>0</v>
      </c>
      <c r="G99" s="87" t="str">
        <f t="shared" ca="1" si="28"/>
        <v/>
      </c>
      <c r="H99" s="134">
        <f t="shared" ca="1" si="29"/>
        <v>0</v>
      </c>
      <c r="I99" s="122" t="str">
        <f t="shared" ca="1" si="30"/>
        <v/>
      </c>
      <c r="J99" s="124" t="str">
        <f t="shared" ca="1" si="31"/>
        <v/>
      </c>
      <c r="K99" s="137"/>
      <c r="L99" s="123"/>
      <c r="M99" s="123">
        <f t="shared" ca="1" si="32"/>
        <v>0</v>
      </c>
      <c r="N99" s="91">
        <f t="shared" ca="1" si="24"/>
        <v>0</v>
      </c>
      <c r="O99" s="99" t="str">
        <f t="shared" ca="1" si="33"/>
        <v/>
      </c>
      <c r="P99" s="113">
        <f t="shared" ca="1" si="34"/>
        <v>0</v>
      </c>
      <c r="Q99" s="113">
        <f t="shared" ca="1" si="35"/>
        <v>0</v>
      </c>
      <c r="R99" s="123" t="str">
        <f t="shared" ca="1" si="41"/>
        <v/>
      </c>
      <c r="S99" s="154">
        <f t="shared" ca="1" si="36"/>
        <v>0</v>
      </c>
      <c r="T99" s="95">
        <f t="shared" ca="1" si="37"/>
        <v>0</v>
      </c>
      <c r="U99" s="95">
        <f t="shared" ca="1" si="38"/>
        <v>0</v>
      </c>
      <c r="V99" s="96">
        <f t="shared" ca="1" si="39"/>
        <v>0</v>
      </c>
      <c r="W99" s="107" t="str">
        <f t="shared" ca="1" si="40"/>
        <v xml:space="preserve">クリア ! </v>
      </c>
    </row>
    <row r="100" spans="1:23" x14ac:dyDescent="0.15">
      <c r="A100" s="87">
        <v>96</v>
      </c>
      <c r="B100" s="87">
        <f t="shared" ca="1" si="25"/>
        <v>0</v>
      </c>
      <c r="C100" s="87">
        <f t="shared" ca="1" si="26"/>
        <v>0</v>
      </c>
      <c r="D100" s="87">
        <f t="shared" ca="1" si="22"/>
        <v>0</v>
      </c>
      <c r="E100" s="87">
        <f t="shared" ca="1" si="27"/>
        <v>0</v>
      </c>
      <c r="F100" s="87">
        <f t="shared" ca="1" si="23"/>
        <v>0</v>
      </c>
      <c r="G100" s="87" t="str">
        <f t="shared" ca="1" si="28"/>
        <v/>
      </c>
      <c r="H100" s="134">
        <f t="shared" ca="1" si="29"/>
        <v>0</v>
      </c>
      <c r="I100" s="122" t="str">
        <f t="shared" ca="1" si="30"/>
        <v/>
      </c>
      <c r="J100" s="124" t="str">
        <f t="shared" ca="1" si="31"/>
        <v/>
      </c>
      <c r="K100" s="137"/>
      <c r="L100" s="123"/>
      <c r="M100" s="123">
        <f t="shared" ca="1" si="32"/>
        <v>0</v>
      </c>
      <c r="N100" s="91">
        <f t="shared" ca="1" si="24"/>
        <v>0</v>
      </c>
      <c r="O100" s="99" t="str">
        <f t="shared" ca="1" si="33"/>
        <v/>
      </c>
      <c r="P100" s="113">
        <f t="shared" ca="1" si="34"/>
        <v>0</v>
      </c>
      <c r="Q100" s="113">
        <f t="shared" ca="1" si="35"/>
        <v>0</v>
      </c>
      <c r="R100" s="123" t="str">
        <f t="shared" ca="1" si="41"/>
        <v/>
      </c>
      <c r="S100" s="154">
        <f t="shared" ca="1" si="36"/>
        <v>0</v>
      </c>
      <c r="T100" s="95">
        <f t="shared" ca="1" si="37"/>
        <v>0</v>
      </c>
      <c r="U100" s="95">
        <f t="shared" ca="1" si="38"/>
        <v>0</v>
      </c>
      <c r="V100" s="96">
        <f t="shared" ca="1" si="39"/>
        <v>0</v>
      </c>
      <c r="W100" s="107" t="str">
        <f t="shared" ca="1" si="40"/>
        <v xml:space="preserve">クリア ! </v>
      </c>
    </row>
    <row r="101" spans="1:23" x14ac:dyDescent="0.15">
      <c r="A101" s="87">
        <v>97</v>
      </c>
      <c r="B101" s="87">
        <f t="shared" ca="1" si="25"/>
        <v>0</v>
      </c>
      <c r="C101" s="87">
        <f t="shared" ca="1" si="26"/>
        <v>0</v>
      </c>
      <c r="D101" s="87">
        <f t="shared" ca="1" si="22"/>
        <v>0</v>
      </c>
      <c r="E101" s="87">
        <f t="shared" ca="1" si="27"/>
        <v>0</v>
      </c>
      <c r="F101" s="87">
        <f t="shared" ca="1" si="23"/>
        <v>0</v>
      </c>
      <c r="G101" s="87" t="str">
        <f t="shared" ca="1" si="28"/>
        <v/>
      </c>
      <c r="H101" s="134">
        <f t="shared" ca="1" si="29"/>
        <v>0</v>
      </c>
      <c r="I101" s="122" t="str">
        <f t="shared" ca="1" si="30"/>
        <v/>
      </c>
      <c r="J101" s="124" t="str">
        <f t="shared" ca="1" si="31"/>
        <v/>
      </c>
      <c r="K101" s="137"/>
      <c r="L101" s="123"/>
      <c r="M101" s="123">
        <f t="shared" ca="1" si="32"/>
        <v>0</v>
      </c>
      <c r="N101" s="91">
        <f t="shared" ca="1" si="24"/>
        <v>0</v>
      </c>
      <c r="O101" s="99" t="str">
        <f t="shared" ca="1" si="33"/>
        <v/>
      </c>
      <c r="P101" s="113">
        <f t="shared" ca="1" si="34"/>
        <v>0</v>
      </c>
      <c r="Q101" s="113">
        <f t="shared" ca="1" si="35"/>
        <v>0</v>
      </c>
      <c r="R101" s="123" t="str">
        <f t="shared" ca="1" si="41"/>
        <v/>
      </c>
      <c r="S101" s="154">
        <f t="shared" ca="1" si="36"/>
        <v>0</v>
      </c>
      <c r="T101" s="95">
        <f t="shared" ca="1" si="37"/>
        <v>0</v>
      </c>
      <c r="U101" s="95">
        <f t="shared" ca="1" si="38"/>
        <v>0</v>
      </c>
      <c r="V101" s="96">
        <f t="shared" ca="1" si="39"/>
        <v>0</v>
      </c>
      <c r="W101" s="107" t="str">
        <f t="shared" ca="1" si="40"/>
        <v xml:space="preserve">クリア ! </v>
      </c>
    </row>
    <row r="102" spans="1:23" x14ac:dyDescent="0.15">
      <c r="A102" s="87">
        <v>98</v>
      </c>
      <c r="B102" s="87">
        <f t="shared" ca="1" si="25"/>
        <v>0</v>
      </c>
      <c r="C102" s="87">
        <f t="shared" ca="1" si="26"/>
        <v>0</v>
      </c>
      <c r="D102" s="87">
        <f t="shared" ca="1" si="22"/>
        <v>0</v>
      </c>
      <c r="E102" s="87">
        <f t="shared" ca="1" si="27"/>
        <v>0</v>
      </c>
      <c r="F102" s="87">
        <f t="shared" ca="1" si="23"/>
        <v>0</v>
      </c>
      <c r="G102" s="87" t="str">
        <f t="shared" ca="1" si="28"/>
        <v/>
      </c>
      <c r="H102" s="134">
        <f t="shared" ca="1" si="29"/>
        <v>0</v>
      </c>
      <c r="I102" s="122" t="str">
        <f t="shared" ca="1" si="30"/>
        <v/>
      </c>
      <c r="J102" s="124" t="str">
        <f t="shared" ca="1" si="31"/>
        <v/>
      </c>
      <c r="K102" s="137"/>
      <c r="L102" s="123"/>
      <c r="M102" s="123">
        <f t="shared" ca="1" si="32"/>
        <v>0</v>
      </c>
      <c r="N102" s="91">
        <f t="shared" ca="1" si="24"/>
        <v>0</v>
      </c>
      <c r="O102" s="99" t="str">
        <f t="shared" ca="1" si="33"/>
        <v/>
      </c>
      <c r="P102" s="113">
        <f t="shared" ca="1" si="34"/>
        <v>0</v>
      </c>
      <c r="Q102" s="113">
        <f t="shared" ca="1" si="35"/>
        <v>0</v>
      </c>
      <c r="R102" s="123" t="str">
        <f t="shared" ca="1" si="41"/>
        <v/>
      </c>
      <c r="S102" s="154">
        <f t="shared" ca="1" si="36"/>
        <v>0</v>
      </c>
      <c r="T102" s="95">
        <f t="shared" ca="1" si="37"/>
        <v>0</v>
      </c>
      <c r="U102" s="95">
        <f t="shared" ca="1" si="38"/>
        <v>0</v>
      </c>
      <c r="V102" s="96">
        <f t="shared" ca="1" si="39"/>
        <v>0</v>
      </c>
      <c r="W102" s="107" t="str">
        <f t="shared" ca="1" si="40"/>
        <v xml:space="preserve">クリア ! </v>
      </c>
    </row>
    <row r="103" spans="1:23" x14ac:dyDescent="0.15">
      <c r="A103" s="87">
        <v>99</v>
      </c>
      <c r="B103" s="87">
        <f t="shared" ca="1" si="25"/>
        <v>0</v>
      </c>
      <c r="C103" s="87">
        <f t="shared" ca="1" si="26"/>
        <v>0</v>
      </c>
      <c r="D103" s="87">
        <f t="shared" ca="1" si="22"/>
        <v>0</v>
      </c>
      <c r="E103" s="87">
        <f t="shared" ca="1" si="27"/>
        <v>0</v>
      </c>
      <c r="F103" s="87">
        <f t="shared" ca="1" si="23"/>
        <v>0</v>
      </c>
      <c r="G103" s="87" t="str">
        <f t="shared" ca="1" si="28"/>
        <v/>
      </c>
      <c r="H103" s="134">
        <f t="shared" ca="1" si="29"/>
        <v>0</v>
      </c>
      <c r="I103" s="122" t="str">
        <f t="shared" ca="1" si="30"/>
        <v/>
      </c>
      <c r="J103" s="124" t="str">
        <f t="shared" ca="1" si="31"/>
        <v/>
      </c>
      <c r="K103" s="137"/>
      <c r="L103" s="123"/>
      <c r="M103" s="123">
        <f t="shared" ca="1" si="32"/>
        <v>0</v>
      </c>
      <c r="N103" s="91">
        <f t="shared" ca="1" si="24"/>
        <v>0</v>
      </c>
      <c r="O103" s="99" t="str">
        <f t="shared" ca="1" si="33"/>
        <v/>
      </c>
      <c r="P103" s="113">
        <f t="shared" ca="1" si="34"/>
        <v>0</v>
      </c>
      <c r="Q103" s="113">
        <f t="shared" ca="1" si="35"/>
        <v>0</v>
      </c>
      <c r="R103" s="123" t="str">
        <f t="shared" ca="1" si="41"/>
        <v/>
      </c>
      <c r="S103" s="154">
        <f t="shared" ca="1" si="36"/>
        <v>0</v>
      </c>
      <c r="T103" s="95">
        <f t="shared" ca="1" si="37"/>
        <v>0</v>
      </c>
      <c r="U103" s="95">
        <f t="shared" ca="1" si="38"/>
        <v>0</v>
      </c>
      <c r="V103" s="96">
        <f t="shared" ca="1" si="39"/>
        <v>0</v>
      </c>
      <c r="W103" s="107" t="str">
        <f t="shared" ca="1" si="40"/>
        <v xml:space="preserve">クリア ! </v>
      </c>
    </row>
    <row r="104" spans="1:23" x14ac:dyDescent="0.15">
      <c r="A104" s="87">
        <v>100</v>
      </c>
      <c r="B104" s="87">
        <f t="shared" ca="1" si="25"/>
        <v>0</v>
      </c>
      <c r="C104" s="87">
        <f t="shared" ca="1" si="26"/>
        <v>0</v>
      </c>
      <c r="D104" s="87">
        <f t="shared" ca="1" si="22"/>
        <v>0</v>
      </c>
      <c r="E104" s="87">
        <f t="shared" ca="1" si="27"/>
        <v>0</v>
      </c>
      <c r="F104" s="87">
        <f t="shared" ca="1" si="23"/>
        <v>0</v>
      </c>
      <c r="G104" s="87" t="str">
        <f t="shared" ca="1" si="28"/>
        <v/>
      </c>
      <c r="H104" s="134">
        <f t="shared" ca="1" si="29"/>
        <v>0</v>
      </c>
      <c r="I104" s="122" t="str">
        <f t="shared" ca="1" si="30"/>
        <v/>
      </c>
      <c r="J104" s="124" t="str">
        <f t="shared" ca="1" si="31"/>
        <v/>
      </c>
      <c r="K104" s="137"/>
      <c r="L104" s="123"/>
      <c r="M104" s="123">
        <f t="shared" ca="1" si="32"/>
        <v>0</v>
      </c>
      <c r="N104" s="91">
        <f t="shared" ca="1" si="24"/>
        <v>0</v>
      </c>
      <c r="O104" s="99" t="str">
        <f t="shared" ca="1" si="33"/>
        <v/>
      </c>
      <c r="P104" s="113">
        <f t="shared" ca="1" si="34"/>
        <v>0</v>
      </c>
      <c r="Q104" s="113">
        <f t="shared" ca="1" si="35"/>
        <v>0</v>
      </c>
      <c r="R104" s="123" t="str">
        <f t="shared" ca="1" si="41"/>
        <v/>
      </c>
      <c r="S104" s="154">
        <f t="shared" ca="1" si="36"/>
        <v>0</v>
      </c>
      <c r="T104" s="95">
        <f t="shared" ca="1" si="37"/>
        <v>0</v>
      </c>
      <c r="U104" s="95">
        <f t="shared" ca="1" si="38"/>
        <v>0</v>
      </c>
      <c r="V104" s="96">
        <f t="shared" ca="1" si="39"/>
        <v>0</v>
      </c>
      <c r="W104" s="107" t="str">
        <f t="shared" ca="1" si="40"/>
        <v xml:space="preserve">クリア ! </v>
      </c>
    </row>
    <row r="105" spans="1:23" x14ac:dyDescent="0.15">
      <c r="I105" s="127"/>
      <c r="J105" s="127"/>
      <c r="K105" s="127"/>
    </row>
  </sheetData>
  <sheetProtection password="CC71" sheet="1" objects="1" scenarios="1"/>
  <mergeCells count="8">
    <mergeCell ref="W2:W3"/>
    <mergeCell ref="A2:G2"/>
    <mergeCell ref="S2:S3"/>
    <mergeCell ref="T2:T3"/>
    <mergeCell ref="U2:U3"/>
    <mergeCell ref="V2:V3"/>
    <mergeCell ref="I2:O2"/>
    <mergeCell ref="P2:R2"/>
  </mergeCells>
  <phoneticPr fontId="2"/>
  <conditionalFormatting sqref="W5:W104">
    <cfRule type="expression" dxfId="4301" priority="1">
      <formula>$W5="要修正！"</formula>
    </cfRule>
  </conditionalFormatting>
  <pageMargins left="0.7" right="0.7" top="0.75" bottom="0.75" header="0.3" footer="0.3"/>
  <pageSetup paperSize="9" scale="7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4F246-52FA-4F95-9C11-891A0834EDE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041" priority="42">
      <formula>$Q$1="○"</formula>
    </cfRule>
  </conditionalFormatting>
  <conditionalFormatting sqref="C39">
    <cfRule type="expression" dxfId="4040" priority="40">
      <formula>$C$39&gt;$B$39/2</formula>
    </cfRule>
    <cfRule type="expression" dxfId="4039" priority="41">
      <formula>$C$39&gt;10000000</formula>
    </cfRule>
  </conditionalFormatting>
  <conditionalFormatting sqref="C40">
    <cfRule type="expression" dxfId="4038" priority="38">
      <formula>$C$40&gt;$B$40/2</formula>
    </cfRule>
    <cfRule type="expression" dxfId="4037" priority="39">
      <formula>$C$40&gt;1000000</formula>
    </cfRule>
  </conditionalFormatting>
  <conditionalFormatting sqref="C41">
    <cfRule type="expression" dxfId="4036" priority="36">
      <formula>$C$41&gt;$B$41/2</formula>
    </cfRule>
    <cfRule type="expression" dxfId="4035" priority="37">
      <formula>$C$41&gt;100000</formula>
    </cfRule>
  </conditionalFormatting>
  <conditionalFormatting sqref="R9">
    <cfRule type="expression" dxfId="4034" priority="33">
      <formula>R9="NG"</formula>
    </cfRule>
  </conditionalFormatting>
  <conditionalFormatting sqref="L25:M36">
    <cfRule type="expression" dxfId="4033" priority="16">
      <formula>$J25="追加"</formula>
    </cfRule>
    <cfRule type="expression" dxfId="4032" priority="35">
      <formula>$J25="新規"</formula>
    </cfRule>
  </conditionalFormatting>
  <conditionalFormatting sqref="B39:B41">
    <cfRule type="expression" dxfId="4031" priority="34">
      <formula>($C39+$D39+$E39)&lt;&gt;$B39</formula>
    </cfRule>
  </conditionalFormatting>
  <conditionalFormatting sqref="R39:T41">
    <cfRule type="expression" dxfId="4030" priority="31">
      <formula>R39="NG"</formula>
    </cfRule>
    <cfRule type="expression" dxfId="4029" priority="32">
      <formula>$R21="NG"</formula>
    </cfRule>
  </conditionalFormatting>
  <conditionalFormatting sqref="T42">
    <cfRule type="expression" dxfId="4028" priority="29">
      <formula>T42="NG"</formula>
    </cfRule>
    <cfRule type="expression" dxfId="4027" priority="30">
      <formula>$R24="NG"</formula>
    </cfRule>
  </conditionalFormatting>
  <conditionalFormatting sqref="R60:R61">
    <cfRule type="expression" dxfId="4026" priority="27">
      <formula>R60="NG"</formula>
    </cfRule>
    <cfRule type="expression" dxfId="4025" priority="28">
      <formula>$R43="NG"</formula>
    </cfRule>
  </conditionalFormatting>
  <conditionalFormatting sqref="R65">
    <cfRule type="expression" dxfId="4024" priority="26">
      <formula>R65="NG"</formula>
    </cfRule>
  </conditionalFormatting>
  <conditionalFormatting sqref="R3">
    <cfRule type="expression" dxfId="4023" priority="24">
      <formula>$R3&lt;&gt;"要修正！"</formula>
    </cfRule>
    <cfRule type="expression" dxfId="4022" priority="25">
      <formula>$R3="要修正！"</formula>
    </cfRule>
  </conditionalFormatting>
  <conditionalFormatting sqref="S25:S36">
    <cfRule type="expression" dxfId="4021" priority="43">
      <formula>S25="NG"</formula>
    </cfRule>
  </conditionalFormatting>
  <conditionalFormatting sqref="S59">
    <cfRule type="expression" dxfId="4020" priority="23">
      <formula>S59="NG"</formula>
    </cfRule>
  </conditionalFormatting>
  <conditionalFormatting sqref="R59">
    <cfRule type="expression" dxfId="4019" priority="21">
      <formula>R59="NG"</formula>
    </cfRule>
    <cfRule type="expression" dxfId="4018" priority="22">
      <formula>$R42="NG"</formula>
    </cfRule>
  </conditionalFormatting>
  <conditionalFormatting sqref="R72">
    <cfRule type="expression" dxfId="4017" priority="20">
      <formula>R72="NG"</formula>
    </cfRule>
  </conditionalFormatting>
  <conditionalFormatting sqref="R25:R36">
    <cfRule type="expression" dxfId="4016" priority="19">
      <formula>R25="NG"</formula>
    </cfRule>
  </conditionalFormatting>
  <conditionalFormatting sqref="S12:S19">
    <cfRule type="expression" dxfId="4015" priority="17">
      <formula>$S12="NG"</formula>
    </cfRule>
    <cfRule type="expression" dxfId="4014" priority="18">
      <formula>$R1048572="NG"</formula>
    </cfRule>
  </conditionalFormatting>
  <conditionalFormatting sqref="T25:T36">
    <cfRule type="expression" dxfId="4013" priority="15">
      <formula>T25="NG"</formula>
    </cfRule>
  </conditionalFormatting>
  <conditionalFormatting sqref="L9">
    <cfRule type="expression" dxfId="4012" priority="14">
      <formula>$L$9="NG"</formula>
    </cfRule>
  </conditionalFormatting>
  <conditionalFormatting sqref="R4:R5">
    <cfRule type="expression" dxfId="4011" priority="13">
      <formula>$R$3="要修正！"</formula>
    </cfRule>
  </conditionalFormatting>
  <conditionalFormatting sqref="A41:H41">
    <cfRule type="expression" dxfId="4010" priority="12">
      <formula>$Q$1="○"</formula>
    </cfRule>
  </conditionalFormatting>
  <conditionalFormatting sqref="A55:G55">
    <cfRule type="expression" dxfId="4009" priority="11">
      <formula>$Q$1="○"</formula>
    </cfRule>
  </conditionalFormatting>
  <conditionalFormatting sqref="A83:J83">
    <cfRule type="expression" dxfId="4008" priority="10">
      <formula>$Q$1="○"</formula>
    </cfRule>
  </conditionalFormatting>
  <conditionalFormatting sqref="J25:J26">
    <cfRule type="expression" dxfId="4007" priority="8">
      <formula>$I25="追加"</formula>
    </cfRule>
    <cfRule type="expression" dxfId="4006" priority="9">
      <formula>$I25="新規"</formula>
    </cfRule>
  </conditionalFormatting>
  <conditionalFormatting sqref="J27:K36">
    <cfRule type="expression" dxfId="4005" priority="6">
      <formula>$I27="追加"</formula>
    </cfRule>
    <cfRule type="expression" dxfId="4004" priority="7">
      <formula>$I27="新規"</formula>
    </cfRule>
  </conditionalFormatting>
  <conditionalFormatting sqref="A59:G59">
    <cfRule type="expression" dxfId="4003" priority="5">
      <formula>"$Q$1=○"</formula>
    </cfRule>
  </conditionalFormatting>
  <conditionalFormatting sqref="K25">
    <cfRule type="expression" dxfId="4002" priority="3">
      <formula>$I25="追加"</formula>
    </cfRule>
    <cfRule type="expression" dxfId="4001" priority="4">
      <formula>$I25="新規"</formula>
    </cfRule>
  </conditionalFormatting>
  <conditionalFormatting sqref="K26">
    <cfRule type="expression" dxfId="4000" priority="1">
      <formula>$I26="追加"</formula>
    </cfRule>
    <cfRule type="expression" dxfId="3999" priority="2">
      <formula>$I26="新規"</formula>
    </cfRule>
  </conditionalFormatting>
  <dataValidations count="2">
    <dataValidation type="list" allowBlank="1" showInputMessage="1" showErrorMessage="1" sqref="E12:E19" xr:uid="{D7C6054B-6632-4640-8F40-2D4CAB119B27}">
      <formula1>$U$12:$U$15</formula1>
    </dataValidation>
    <dataValidation type="list" allowBlank="1" showInputMessage="1" showErrorMessage="1" sqref="Q1 O1" xr:uid="{03F84BCE-BD9B-4661-988C-73F7ABFC3700}">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486C177-161B-4FF9-B65E-B868FA647D1B}">
          <x14:formula1>
            <xm:f>リスト!$H$2:$H$3</xm:f>
          </x14:formula1>
          <xm:sqref>A65:A67 A78:A87</xm:sqref>
        </x14:dataValidation>
        <x14:dataValidation type="list" allowBlank="1" showInputMessage="1" showErrorMessage="1" xr:uid="{CB698C87-8582-4C9B-A20A-02E7F2F9CA00}">
          <x14:formula1>
            <xm:f>リスト!$K$2:$K$3</xm:f>
          </x14:formula1>
          <xm:sqref>A48:A56</xm:sqref>
        </x14:dataValidation>
        <x14:dataValidation type="list" allowBlank="1" showInputMessage="1" showErrorMessage="1" xr:uid="{391A326B-4A60-43E2-B85D-31D05BE3A035}">
          <x14:formula1>
            <xm:f>リスト!$H$2:$H$4</xm:f>
          </x14:formula1>
          <xm:sqref>L25:M36 A72:A74</xm:sqref>
        </x14:dataValidation>
        <x14:dataValidation type="list" allowBlank="1" showInputMessage="1" showErrorMessage="1" xr:uid="{039F9D79-6841-47F4-ADDE-1F546CC8B404}">
          <x14:formula1>
            <xm:f>リスト!$G$2:$G$4</xm:f>
          </x14:formula1>
          <xm:sqref>I25:I36</xm:sqref>
        </x14:dataValidation>
        <x14:dataValidation type="list" allowBlank="1" showInputMessage="1" showErrorMessage="1" xr:uid="{12B14848-89F4-4637-918C-2EA994970CD9}">
          <x14:formula1>
            <xm:f>リスト!$E$2:$E$22</xm:f>
          </x14:formula1>
          <xm:sqref>D25:D36</xm:sqref>
        </x14:dataValidation>
        <x14:dataValidation type="list" allowBlank="1" showInputMessage="1" showErrorMessage="1" xr:uid="{6283C504-4D23-436D-A6EE-EF4192DD3989}">
          <x14:formula1>
            <xm:f>リスト!$D$2:$D$3</xm:f>
          </x14:formula1>
          <xm:sqref>C25:C36</xm:sqref>
        </x14:dataValidation>
        <x14:dataValidation type="list" allowBlank="1" showInputMessage="1" showErrorMessage="1" xr:uid="{092DAEBA-4D76-4DF5-9482-67BFAF82F7F4}">
          <x14:formula1>
            <xm:f>リスト!$C$2:$C$4</xm:f>
          </x14:formula1>
          <xm:sqref>B25:B36</xm:sqref>
        </x14:dataValidation>
        <x14:dataValidation type="list" allowBlank="1" showInputMessage="1" showErrorMessage="1" xr:uid="{1BAB07B8-76F0-4F17-924B-B077316085D3}">
          <x14:formula1>
            <xm:f>リスト!$J$2:$J$6</xm:f>
          </x14:formula1>
          <xm:sqref>K12:K19</xm:sqref>
        </x14:dataValidation>
        <x14:dataValidation type="list" allowBlank="1" showInputMessage="1" showErrorMessage="1" xr:uid="{BF78A791-F69D-482E-AE60-B44F6DE9C6F4}">
          <x14:formula1>
            <xm:f>リスト!$I$2:$I$5</xm:f>
          </x14:formula1>
          <xm:sqref>J12:J19</xm:sqref>
        </x14:dataValidation>
        <x14:dataValidation type="list" allowBlank="1" showInputMessage="1" showErrorMessage="1" xr:uid="{B9CCEA2F-7EF4-4AD9-8DDA-3E8B4CF61311}">
          <x14:formula1>
            <xm:f>リスト!$B$2:$B$11</xm:f>
          </x14:formula1>
          <xm:sqref>I12:I19</xm:sqref>
        </x14:dataValidation>
        <x14:dataValidation type="list" allowBlank="1" showInputMessage="1" showErrorMessage="1" xr:uid="{1600F6AD-EB59-41B1-9429-1C7EC0279005}">
          <x14:formula1>
            <xm:f>リスト!$A$3:$A$9</xm:f>
          </x14:formula1>
          <xm:sqref>G12:H19</xm:sqref>
        </x14:dataValidation>
        <x14:dataValidation type="list" allowBlank="1" showInputMessage="1" showErrorMessage="1" xr:uid="{E512FF9D-F8B0-4136-9990-37CF43B653AE}">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F82C0-C589-4373-AD9C-7EE9D5348CB5}">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71" priority="42">
      <formula>$Q$1="○"</formula>
    </cfRule>
  </conditionalFormatting>
  <conditionalFormatting sqref="C39">
    <cfRule type="expression" dxfId="170" priority="40">
      <formula>$C$39&gt;$B$39/2</formula>
    </cfRule>
    <cfRule type="expression" dxfId="169" priority="41">
      <formula>$C$39&gt;10000000</formula>
    </cfRule>
  </conditionalFormatting>
  <conditionalFormatting sqref="C40">
    <cfRule type="expression" dxfId="168" priority="38">
      <formula>$C$40&gt;$B$40/2</formula>
    </cfRule>
    <cfRule type="expression" dxfId="167" priority="39">
      <formula>$C$40&gt;1000000</formula>
    </cfRule>
  </conditionalFormatting>
  <conditionalFormatting sqref="C41">
    <cfRule type="expression" dxfId="166" priority="36">
      <formula>$C$41&gt;$B$41/2</formula>
    </cfRule>
    <cfRule type="expression" dxfId="165" priority="37">
      <formula>$C$41&gt;100000</formula>
    </cfRule>
  </conditionalFormatting>
  <conditionalFormatting sqref="R9">
    <cfRule type="expression" dxfId="164" priority="33">
      <formula>R9="NG"</formula>
    </cfRule>
  </conditionalFormatting>
  <conditionalFormatting sqref="L25:M36">
    <cfRule type="expression" dxfId="163" priority="16">
      <formula>$J25="追加"</formula>
    </cfRule>
    <cfRule type="expression" dxfId="162" priority="35">
      <formula>$J25="新規"</formula>
    </cfRule>
  </conditionalFormatting>
  <conditionalFormatting sqref="B39:B41">
    <cfRule type="expression" dxfId="161" priority="34">
      <formula>($C39+$D39+$E39)&lt;&gt;$B39</formula>
    </cfRule>
  </conditionalFormatting>
  <conditionalFormatting sqref="R39:T41">
    <cfRule type="expression" dxfId="160" priority="31">
      <formula>R39="NG"</formula>
    </cfRule>
    <cfRule type="expression" dxfId="159" priority="32">
      <formula>$R21="NG"</formula>
    </cfRule>
  </conditionalFormatting>
  <conditionalFormatting sqref="T42">
    <cfRule type="expression" dxfId="158" priority="29">
      <formula>T42="NG"</formula>
    </cfRule>
    <cfRule type="expression" dxfId="157" priority="30">
      <formula>$R24="NG"</formula>
    </cfRule>
  </conditionalFormatting>
  <conditionalFormatting sqref="R60:R61">
    <cfRule type="expression" dxfId="156" priority="27">
      <formula>R60="NG"</formula>
    </cfRule>
    <cfRule type="expression" dxfId="155" priority="28">
      <formula>$R43="NG"</formula>
    </cfRule>
  </conditionalFormatting>
  <conditionalFormatting sqref="R65">
    <cfRule type="expression" dxfId="154" priority="26">
      <formula>R65="NG"</formula>
    </cfRule>
  </conditionalFormatting>
  <conditionalFormatting sqref="R3">
    <cfRule type="expression" dxfId="153" priority="24">
      <formula>$R3&lt;&gt;"要修正！"</formula>
    </cfRule>
    <cfRule type="expression" dxfId="152" priority="25">
      <formula>$R3="要修正！"</formula>
    </cfRule>
  </conditionalFormatting>
  <conditionalFormatting sqref="S25:S36">
    <cfRule type="expression" dxfId="151" priority="43">
      <formula>S25="NG"</formula>
    </cfRule>
  </conditionalFormatting>
  <conditionalFormatting sqref="S59">
    <cfRule type="expression" dxfId="150" priority="23">
      <formula>S59="NG"</formula>
    </cfRule>
  </conditionalFormatting>
  <conditionalFormatting sqref="R59">
    <cfRule type="expression" dxfId="149" priority="21">
      <formula>R59="NG"</formula>
    </cfRule>
    <cfRule type="expression" dxfId="148" priority="22">
      <formula>$R42="NG"</formula>
    </cfRule>
  </conditionalFormatting>
  <conditionalFormatting sqref="R72">
    <cfRule type="expression" dxfId="147" priority="20">
      <formula>R72="NG"</formula>
    </cfRule>
  </conditionalFormatting>
  <conditionalFormatting sqref="R25:R36">
    <cfRule type="expression" dxfId="146" priority="19">
      <formula>R25="NG"</formula>
    </cfRule>
  </conditionalFormatting>
  <conditionalFormatting sqref="S12:S19">
    <cfRule type="expression" dxfId="145" priority="17">
      <formula>$S12="NG"</formula>
    </cfRule>
    <cfRule type="expression" dxfId="144" priority="18">
      <formula>$R1048572="NG"</formula>
    </cfRule>
  </conditionalFormatting>
  <conditionalFormatting sqref="T25:T36">
    <cfRule type="expression" dxfId="143" priority="15">
      <formula>T25="NG"</formula>
    </cfRule>
  </conditionalFormatting>
  <conditionalFormatting sqref="L9">
    <cfRule type="expression" dxfId="142" priority="14">
      <formula>$L$9="NG"</formula>
    </cfRule>
  </conditionalFormatting>
  <conditionalFormatting sqref="R4:R5">
    <cfRule type="expression" dxfId="141" priority="13">
      <formula>$R$3="要修正！"</formula>
    </cfRule>
  </conditionalFormatting>
  <conditionalFormatting sqref="A41:H41">
    <cfRule type="expression" dxfId="140" priority="12">
      <formula>$Q$1="○"</formula>
    </cfRule>
  </conditionalFormatting>
  <conditionalFormatting sqref="A55:G55">
    <cfRule type="expression" dxfId="139" priority="11">
      <formula>$Q$1="○"</formula>
    </cfRule>
  </conditionalFormatting>
  <conditionalFormatting sqref="A83:J83">
    <cfRule type="expression" dxfId="138" priority="10">
      <formula>$Q$1="○"</formula>
    </cfRule>
  </conditionalFormatting>
  <conditionalFormatting sqref="J25:J26">
    <cfRule type="expression" dxfId="137" priority="8">
      <formula>$I25="追加"</formula>
    </cfRule>
    <cfRule type="expression" dxfId="136" priority="9">
      <formula>$I25="新規"</formula>
    </cfRule>
  </conditionalFormatting>
  <conditionalFormatting sqref="J27:K36">
    <cfRule type="expression" dxfId="135" priority="6">
      <formula>$I27="追加"</formula>
    </cfRule>
    <cfRule type="expression" dxfId="134" priority="7">
      <formula>$I27="新規"</formula>
    </cfRule>
  </conditionalFormatting>
  <conditionalFormatting sqref="A59:G59">
    <cfRule type="expression" dxfId="133" priority="5">
      <formula>"$Q$1=○"</formula>
    </cfRule>
  </conditionalFormatting>
  <conditionalFormatting sqref="K25">
    <cfRule type="expression" dxfId="132" priority="3">
      <formula>$I25="追加"</formula>
    </cfRule>
    <cfRule type="expression" dxfId="131" priority="4">
      <formula>$I25="新規"</formula>
    </cfRule>
  </conditionalFormatting>
  <conditionalFormatting sqref="K26">
    <cfRule type="expression" dxfId="130" priority="1">
      <formula>$I26="追加"</formula>
    </cfRule>
    <cfRule type="expression" dxfId="129" priority="2">
      <formula>$I26="新規"</formula>
    </cfRule>
  </conditionalFormatting>
  <dataValidations count="2">
    <dataValidation type="list" allowBlank="1" showInputMessage="1" showErrorMessage="1" sqref="E12:E19" xr:uid="{13616EBB-9808-4F54-837A-F58916A764CA}">
      <formula1>$U$12:$U$15</formula1>
    </dataValidation>
    <dataValidation type="list" allowBlank="1" showInputMessage="1" showErrorMessage="1" sqref="Q1 O1" xr:uid="{C7258193-5E36-426B-943C-672BFDCFAEF0}">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784DAE34-CDA9-458F-802B-9712E7E66587}">
          <x14:formula1>
            <xm:f>リスト!$H$2:$H$3</xm:f>
          </x14:formula1>
          <xm:sqref>A65:A67 A78:A87</xm:sqref>
        </x14:dataValidation>
        <x14:dataValidation type="list" allowBlank="1" showInputMessage="1" showErrorMessage="1" xr:uid="{A15EF524-A777-4CF9-9AA4-29CF6783F786}">
          <x14:formula1>
            <xm:f>リスト!$K$2:$K$3</xm:f>
          </x14:formula1>
          <xm:sqref>A48:A56</xm:sqref>
        </x14:dataValidation>
        <x14:dataValidation type="list" allowBlank="1" showInputMessage="1" showErrorMessage="1" xr:uid="{CBB158C2-BFC4-4014-BC0A-A99C9BFBB2E0}">
          <x14:formula1>
            <xm:f>リスト!$H$2:$H$4</xm:f>
          </x14:formula1>
          <xm:sqref>L25:M36 A72:A74</xm:sqref>
        </x14:dataValidation>
        <x14:dataValidation type="list" allowBlank="1" showInputMessage="1" showErrorMessage="1" xr:uid="{52420F7C-D0C8-4D35-8E3E-9E4950F3B949}">
          <x14:formula1>
            <xm:f>リスト!$G$2:$G$4</xm:f>
          </x14:formula1>
          <xm:sqref>I25:I36</xm:sqref>
        </x14:dataValidation>
        <x14:dataValidation type="list" allowBlank="1" showInputMessage="1" showErrorMessage="1" xr:uid="{F6CB5A59-5F97-4998-A259-D8A7708A31B5}">
          <x14:formula1>
            <xm:f>リスト!$E$2:$E$22</xm:f>
          </x14:formula1>
          <xm:sqref>D25:D36</xm:sqref>
        </x14:dataValidation>
        <x14:dataValidation type="list" allowBlank="1" showInputMessage="1" showErrorMessage="1" xr:uid="{A03D49AE-131B-41CA-8BF1-05A504215B47}">
          <x14:formula1>
            <xm:f>リスト!$D$2:$D$3</xm:f>
          </x14:formula1>
          <xm:sqref>C25:C36</xm:sqref>
        </x14:dataValidation>
        <x14:dataValidation type="list" allowBlank="1" showInputMessage="1" showErrorMessage="1" xr:uid="{11A9E782-1D0B-4A3D-87C1-8E2C700D6FB0}">
          <x14:formula1>
            <xm:f>リスト!$C$2:$C$4</xm:f>
          </x14:formula1>
          <xm:sqref>B25:B36</xm:sqref>
        </x14:dataValidation>
        <x14:dataValidation type="list" allowBlank="1" showInputMessage="1" showErrorMessage="1" xr:uid="{10674D86-D900-4768-95BD-33AF9931A7FD}">
          <x14:formula1>
            <xm:f>リスト!$J$2:$J$6</xm:f>
          </x14:formula1>
          <xm:sqref>K12:K19</xm:sqref>
        </x14:dataValidation>
        <x14:dataValidation type="list" allowBlank="1" showInputMessage="1" showErrorMessage="1" xr:uid="{A743F8FD-B43C-4601-9B07-8E669DA1143A}">
          <x14:formula1>
            <xm:f>リスト!$I$2:$I$5</xm:f>
          </x14:formula1>
          <xm:sqref>J12:J19</xm:sqref>
        </x14:dataValidation>
        <x14:dataValidation type="list" allowBlank="1" showInputMessage="1" showErrorMessage="1" xr:uid="{F656B80E-D20F-4664-B65E-BAD9965D326E}">
          <x14:formula1>
            <xm:f>リスト!$B$2:$B$11</xm:f>
          </x14:formula1>
          <xm:sqref>I12:I19</xm:sqref>
        </x14:dataValidation>
        <x14:dataValidation type="list" allowBlank="1" showInputMessage="1" showErrorMessage="1" xr:uid="{EA24FA15-AAEE-4E28-A1EF-D57C5DD7D1BF}">
          <x14:formula1>
            <xm:f>リスト!$A$3:$A$9</xm:f>
          </x14:formula1>
          <xm:sqref>G12:H19</xm:sqref>
        </x14:dataValidation>
        <x14:dataValidation type="list" allowBlank="1" showInputMessage="1" showErrorMessage="1" xr:uid="{2988CA77-CA40-439A-B4D7-7CED8E50BFAE}">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DE83-F165-4C35-8014-9654061CA21A}">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28" priority="42">
      <formula>$Q$1="○"</formula>
    </cfRule>
  </conditionalFormatting>
  <conditionalFormatting sqref="C39">
    <cfRule type="expression" dxfId="127" priority="40">
      <formula>$C$39&gt;$B$39/2</formula>
    </cfRule>
    <cfRule type="expression" dxfId="126" priority="41">
      <formula>$C$39&gt;10000000</formula>
    </cfRule>
  </conditionalFormatting>
  <conditionalFormatting sqref="C40">
    <cfRule type="expression" dxfId="125" priority="38">
      <formula>$C$40&gt;$B$40/2</formula>
    </cfRule>
    <cfRule type="expression" dxfId="124" priority="39">
      <formula>$C$40&gt;1000000</formula>
    </cfRule>
  </conditionalFormatting>
  <conditionalFormatting sqref="C41">
    <cfRule type="expression" dxfId="123" priority="36">
      <formula>$C$41&gt;$B$41/2</formula>
    </cfRule>
    <cfRule type="expression" dxfId="122" priority="37">
      <formula>$C$41&gt;100000</formula>
    </cfRule>
  </conditionalFormatting>
  <conditionalFormatting sqref="R9">
    <cfRule type="expression" dxfId="121" priority="33">
      <formula>R9="NG"</formula>
    </cfRule>
  </conditionalFormatting>
  <conditionalFormatting sqref="L25:M36">
    <cfRule type="expression" dxfId="120" priority="16">
      <formula>$J25="追加"</formula>
    </cfRule>
    <cfRule type="expression" dxfId="119" priority="35">
      <formula>$J25="新規"</formula>
    </cfRule>
  </conditionalFormatting>
  <conditionalFormatting sqref="B39:B41">
    <cfRule type="expression" dxfId="118" priority="34">
      <formula>($C39+$D39+$E39)&lt;&gt;$B39</formula>
    </cfRule>
  </conditionalFormatting>
  <conditionalFormatting sqref="R39:T41">
    <cfRule type="expression" dxfId="117" priority="31">
      <formula>R39="NG"</formula>
    </cfRule>
    <cfRule type="expression" dxfId="116" priority="32">
      <formula>$R21="NG"</formula>
    </cfRule>
  </conditionalFormatting>
  <conditionalFormatting sqref="T42">
    <cfRule type="expression" dxfId="115" priority="29">
      <formula>T42="NG"</formula>
    </cfRule>
    <cfRule type="expression" dxfId="114" priority="30">
      <formula>$R24="NG"</formula>
    </cfRule>
  </conditionalFormatting>
  <conditionalFormatting sqref="R60:R61">
    <cfRule type="expression" dxfId="113" priority="27">
      <formula>R60="NG"</formula>
    </cfRule>
    <cfRule type="expression" dxfId="112" priority="28">
      <formula>$R43="NG"</formula>
    </cfRule>
  </conditionalFormatting>
  <conditionalFormatting sqref="R65">
    <cfRule type="expression" dxfId="111" priority="26">
      <formula>R65="NG"</formula>
    </cfRule>
  </conditionalFormatting>
  <conditionalFormatting sqref="R3">
    <cfRule type="expression" dxfId="110" priority="24">
      <formula>$R3&lt;&gt;"要修正！"</formula>
    </cfRule>
    <cfRule type="expression" dxfId="109" priority="25">
      <formula>$R3="要修正！"</formula>
    </cfRule>
  </conditionalFormatting>
  <conditionalFormatting sqref="S25:S36">
    <cfRule type="expression" dxfId="108" priority="43">
      <formula>S25="NG"</formula>
    </cfRule>
  </conditionalFormatting>
  <conditionalFormatting sqref="S59">
    <cfRule type="expression" dxfId="107" priority="23">
      <formula>S59="NG"</formula>
    </cfRule>
  </conditionalFormatting>
  <conditionalFormatting sqref="R59">
    <cfRule type="expression" dxfId="106" priority="21">
      <formula>R59="NG"</formula>
    </cfRule>
    <cfRule type="expression" dxfId="105" priority="22">
      <formula>$R42="NG"</formula>
    </cfRule>
  </conditionalFormatting>
  <conditionalFormatting sqref="R72">
    <cfRule type="expression" dxfId="104" priority="20">
      <formula>R72="NG"</formula>
    </cfRule>
  </conditionalFormatting>
  <conditionalFormatting sqref="R25:R36">
    <cfRule type="expression" dxfId="103" priority="19">
      <formula>R25="NG"</formula>
    </cfRule>
  </conditionalFormatting>
  <conditionalFormatting sqref="S12:S19">
    <cfRule type="expression" dxfId="102" priority="17">
      <formula>$S12="NG"</formula>
    </cfRule>
    <cfRule type="expression" dxfId="101" priority="18">
      <formula>$R1048572="NG"</formula>
    </cfRule>
  </conditionalFormatting>
  <conditionalFormatting sqref="T25:T36">
    <cfRule type="expression" dxfId="100" priority="15">
      <formula>T25="NG"</formula>
    </cfRule>
  </conditionalFormatting>
  <conditionalFormatting sqref="L9">
    <cfRule type="expression" dxfId="99" priority="14">
      <formula>$L$9="NG"</formula>
    </cfRule>
  </conditionalFormatting>
  <conditionalFormatting sqref="R4:R5">
    <cfRule type="expression" dxfId="98" priority="13">
      <formula>$R$3="要修正！"</formula>
    </cfRule>
  </conditionalFormatting>
  <conditionalFormatting sqref="A41:H41">
    <cfRule type="expression" dxfId="97" priority="12">
      <formula>$Q$1="○"</formula>
    </cfRule>
  </conditionalFormatting>
  <conditionalFormatting sqref="A55:G55">
    <cfRule type="expression" dxfId="96" priority="11">
      <formula>$Q$1="○"</formula>
    </cfRule>
  </conditionalFormatting>
  <conditionalFormatting sqref="A83:J83">
    <cfRule type="expression" dxfId="95" priority="10">
      <formula>$Q$1="○"</formula>
    </cfRule>
  </conditionalFormatting>
  <conditionalFormatting sqref="J25:J26">
    <cfRule type="expression" dxfId="94" priority="8">
      <formula>$I25="追加"</formula>
    </cfRule>
    <cfRule type="expression" dxfId="93" priority="9">
      <formula>$I25="新規"</formula>
    </cfRule>
  </conditionalFormatting>
  <conditionalFormatting sqref="J27:K36">
    <cfRule type="expression" dxfId="92" priority="6">
      <formula>$I27="追加"</formula>
    </cfRule>
    <cfRule type="expression" dxfId="91" priority="7">
      <formula>$I27="新規"</formula>
    </cfRule>
  </conditionalFormatting>
  <conditionalFormatting sqref="A59:G59">
    <cfRule type="expression" dxfId="90" priority="5">
      <formula>"$Q$1=○"</formula>
    </cfRule>
  </conditionalFormatting>
  <conditionalFormatting sqref="K25">
    <cfRule type="expression" dxfId="89" priority="3">
      <formula>$I25="追加"</formula>
    </cfRule>
    <cfRule type="expression" dxfId="88" priority="4">
      <formula>$I25="新規"</formula>
    </cfRule>
  </conditionalFormatting>
  <conditionalFormatting sqref="K26">
    <cfRule type="expression" dxfId="87" priority="1">
      <formula>$I26="追加"</formula>
    </cfRule>
    <cfRule type="expression" dxfId="86" priority="2">
      <formula>$I26="新規"</formula>
    </cfRule>
  </conditionalFormatting>
  <dataValidations count="2">
    <dataValidation type="list" allowBlank="1" showInputMessage="1" showErrorMessage="1" sqref="E12:E19" xr:uid="{2B5EF7F1-471F-4CA6-9ACD-872DA4ADEEB0}">
      <formula1>$U$12:$U$15</formula1>
    </dataValidation>
    <dataValidation type="list" allowBlank="1" showInputMessage="1" showErrorMessage="1" sqref="Q1 O1" xr:uid="{70FF0393-A03D-40B5-A999-13987DAF5967}">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AE074ED-CD55-434E-87BF-9072A59343C7}">
          <x14:formula1>
            <xm:f>リスト!$H$2:$H$3</xm:f>
          </x14:formula1>
          <xm:sqref>A65:A67 A78:A87</xm:sqref>
        </x14:dataValidation>
        <x14:dataValidation type="list" allowBlank="1" showInputMessage="1" showErrorMessage="1" xr:uid="{F045FB17-7BC7-453B-83CB-BE6BCE62D5F3}">
          <x14:formula1>
            <xm:f>リスト!$K$2:$K$3</xm:f>
          </x14:formula1>
          <xm:sqref>A48:A56</xm:sqref>
        </x14:dataValidation>
        <x14:dataValidation type="list" allowBlank="1" showInputMessage="1" showErrorMessage="1" xr:uid="{0EC67DDC-5F13-4A11-8B67-982FBBA3A029}">
          <x14:formula1>
            <xm:f>リスト!$H$2:$H$4</xm:f>
          </x14:formula1>
          <xm:sqref>L25:M36 A72:A74</xm:sqref>
        </x14:dataValidation>
        <x14:dataValidation type="list" allowBlank="1" showInputMessage="1" showErrorMessage="1" xr:uid="{FBDA4DA3-EC38-41CF-881D-2DCA41378F77}">
          <x14:formula1>
            <xm:f>リスト!$G$2:$G$4</xm:f>
          </x14:formula1>
          <xm:sqref>I25:I36</xm:sqref>
        </x14:dataValidation>
        <x14:dataValidation type="list" allowBlank="1" showInputMessage="1" showErrorMessage="1" xr:uid="{19611E53-64AA-42AD-94FE-C3BD6F4D7D9D}">
          <x14:formula1>
            <xm:f>リスト!$E$2:$E$22</xm:f>
          </x14:formula1>
          <xm:sqref>D25:D36</xm:sqref>
        </x14:dataValidation>
        <x14:dataValidation type="list" allowBlank="1" showInputMessage="1" showErrorMessage="1" xr:uid="{6F196D55-FC9D-4A1F-B61E-66985FBB02F1}">
          <x14:formula1>
            <xm:f>リスト!$D$2:$D$3</xm:f>
          </x14:formula1>
          <xm:sqref>C25:C36</xm:sqref>
        </x14:dataValidation>
        <x14:dataValidation type="list" allowBlank="1" showInputMessage="1" showErrorMessage="1" xr:uid="{99DD9876-9D70-493F-8E08-3D62459C6FBF}">
          <x14:formula1>
            <xm:f>リスト!$C$2:$C$4</xm:f>
          </x14:formula1>
          <xm:sqref>B25:B36</xm:sqref>
        </x14:dataValidation>
        <x14:dataValidation type="list" allowBlank="1" showInputMessage="1" showErrorMessage="1" xr:uid="{117EFC6F-B0B0-43F7-B1AE-12B7642A0ACD}">
          <x14:formula1>
            <xm:f>リスト!$J$2:$J$6</xm:f>
          </x14:formula1>
          <xm:sqref>K12:K19</xm:sqref>
        </x14:dataValidation>
        <x14:dataValidation type="list" allowBlank="1" showInputMessage="1" showErrorMessage="1" xr:uid="{1FDD356F-1EF6-46B8-B3EF-CB98872626EF}">
          <x14:formula1>
            <xm:f>リスト!$I$2:$I$5</xm:f>
          </x14:formula1>
          <xm:sqref>J12:J19</xm:sqref>
        </x14:dataValidation>
        <x14:dataValidation type="list" allowBlank="1" showInputMessage="1" showErrorMessage="1" xr:uid="{31F760A1-8132-47B9-B6A2-14A6F27F40C7}">
          <x14:formula1>
            <xm:f>リスト!$B$2:$B$11</xm:f>
          </x14:formula1>
          <xm:sqref>I12:I19</xm:sqref>
        </x14:dataValidation>
        <x14:dataValidation type="list" allowBlank="1" showInputMessage="1" showErrorMessage="1" xr:uid="{EBD1727B-5401-43CB-AEDE-0B04F6CCFE6F}">
          <x14:formula1>
            <xm:f>リスト!$A$3:$A$9</xm:f>
          </x14:formula1>
          <xm:sqref>G12:H19</xm:sqref>
        </x14:dataValidation>
        <x14:dataValidation type="list" allowBlank="1" showInputMessage="1" showErrorMessage="1" xr:uid="{DFE5087C-8BB3-4DFD-908B-E5DEF433DFCE}">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23CD-8B0E-4752-90B6-D94495852792}">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85" priority="42">
      <formula>$Q$1="○"</formula>
    </cfRule>
  </conditionalFormatting>
  <conditionalFormatting sqref="C39">
    <cfRule type="expression" dxfId="84" priority="40">
      <formula>$C$39&gt;$B$39/2</formula>
    </cfRule>
    <cfRule type="expression" dxfId="83" priority="41">
      <formula>$C$39&gt;10000000</formula>
    </cfRule>
  </conditionalFormatting>
  <conditionalFormatting sqref="C40">
    <cfRule type="expression" dxfId="82" priority="38">
      <formula>$C$40&gt;$B$40/2</formula>
    </cfRule>
    <cfRule type="expression" dxfId="81" priority="39">
      <formula>$C$40&gt;1000000</formula>
    </cfRule>
  </conditionalFormatting>
  <conditionalFormatting sqref="C41">
    <cfRule type="expression" dxfId="80" priority="36">
      <formula>$C$41&gt;$B$41/2</formula>
    </cfRule>
    <cfRule type="expression" dxfId="79" priority="37">
      <formula>$C$41&gt;100000</formula>
    </cfRule>
  </conditionalFormatting>
  <conditionalFormatting sqref="R9">
    <cfRule type="expression" dxfId="78" priority="33">
      <formula>R9="NG"</formula>
    </cfRule>
  </conditionalFormatting>
  <conditionalFormatting sqref="L25:M36">
    <cfRule type="expression" dxfId="77" priority="16">
      <formula>$J25="追加"</formula>
    </cfRule>
    <cfRule type="expression" dxfId="76" priority="35">
      <formula>$J25="新規"</formula>
    </cfRule>
  </conditionalFormatting>
  <conditionalFormatting sqref="B39:B41">
    <cfRule type="expression" dxfId="75" priority="34">
      <formula>($C39+$D39+$E39)&lt;&gt;$B39</formula>
    </cfRule>
  </conditionalFormatting>
  <conditionalFormatting sqref="R39:T41">
    <cfRule type="expression" dxfId="74" priority="31">
      <formula>R39="NG"</formula>
    </cfRule>
    <cfRule type="expression" dxfId="73" priority="32">
      <formula>$R21="NG"</formula>
    </cfRule>
  </conditionalFormatting>
  <conditionalFormatting sqref="T42">
    <cfRule type="expression" dxfId="72" priority="29">
      <formula>T42="NG"</formula>
    </cfRule>
    <cfRule type="expression" dxfId="71" priority="30">
      <formula>$R24="NG"</formula>
    </cfRule>
  </conditionalFormatting>
  <conditionalFormatting sqref="R60:R61">
    <cfRule type="expression" dxfId="70" priority="27">
      <formula>R60="NG"</formula>
    </cfRule>
    <cfRule type="expression" dxfId="69" priority="28">
      <formula>$R43="NG"</formula>
    </cfRule>
  </conditionalFormatting>
  <conditionalFormatting sqref="R65">
    <cfRule type="expression" dxfId="68" priority="26">
      <formula>R65="NG"</formula>
    </cfRule>
  </conditionalFormatting>
  <conditionalFormatting sqref="R3">
    <cfRule type="expression" dxfId="67" priority="24">
      <formula>$R3&lt;&gt;"要修正！"</formula>
    </cfRule>
    <cfRule type="expression" dxfId="66" priority="25">
      <formula>$R3="要修正！"</formula>
    </cfRule>
  </conditionalFormatting>
  <conditionalFormatting sqref="S25:S36">
    <cfRule type="expression" dxfId="65" priority="43">
      <formula>S25="NG"</formula>
    </cfRule>
  </conditionalFormatting>
  <conditionalFormatting sqref="S59">
    <cfRule type="expression" dxfId="64" priority="23">
      <formula>S59="NG"</formula>
    </cfRule>
  </conditionalFormatting>
  <conditionalFormatting sqref="R59">
    <cfRule type="expression" dxfId="63" priority="21">
      <formula>R59="NG"</formula>
    </cfRule>
    <cfRule type="expression" dxfId="62" priority="22">
      <formula>$R42="NG"</formula>
    </cfRule>
  </conditionalFormatting>
  <conditionalFormatting sqref="R72">
    <cfRule type="expression" dxfId="61" priority="20">
      <formula>R72="NG"</formula>
    </cfRule>
  </conditionalFormatting>
  <conditionalFormatting sqref="R25:R36">
    <cfRule type="expression" dxfId="60" priority="19">
      <formula>R25="NG"</formula>
    </cfRule>
  </conditionalFormatting>
  <conditionalFormatting sqref="S12:S19">
    <cfRule type="expression" dxfId="59" priority="17">
      <formula>$S12="NG"</formula>
    </cfRule>
    <cfRule type="expression" dxfId="58" priority="18">
      <formula>$R1048572="NG"</formula>
    </cfRule>
  </conditionalFormatting>
  <conditionalFormatting sqref="T25:T36">
    <cfRule type="expression" dxfId="57" priority="15">
      <formula>T25="NG"</formula>
    </cfRule>
  </conditionalFormatting>
  <conditionalFormatting sqref="L9">
    <cfRule type="expression" dxfId="56" priority="14">
      <formula>$L$9="NG"</formula>
    </cfRule>
  </conditionalFormatting>
  <conditionalFormatting sqref="R4:R5">
    <cfRule type="expression" dxfId="55" priority="13">
      <formula>$R$3="要修正！"</formula>
    </cfRule>
  </conditionalFormatting>
  <conditionalFormatting sqref="A41:H41">
    <cfRule type="expression" dxfId="54" priority="12">
      <formula>$Q$1="○"</formula>
    </cfRule>
  </conditionalFormatting>
  <conditionalFormatting sqref="A55:G55">
    <cfRule type="expression" dxfId="53" priority="11">
      <formula>$Q$1="○"</formula>
    </cfRule>
  </conditionalFormatting>
  <conditionalFormatting sqref="A83:J83">
    <cfRule type="expression" dxfId="52" priority="10">
      <formula>$Q$1="○"</formula>
    </cfRule>
  </conditionalFormatting>
  <conditionalFormatting sqref="J25:J26">
    <cfRule type="expression" dxfId="51" priority="8">
      <formula>$I25="追加"</formula>
    </cfRule>
    <cfRule type="expression" dxfId="50" priority="9">
      <formula>$I25="新規"</formula>
    </cfRule>
  </conditionalFormatting>
  <conditionalFormatting sqref="J27:K36">
    <cfRule type="expression" dxfId="49" priority="6">
      <formula>$I27="追加"</formula>
    </cfRule>
    <cfRule type="expression" dxfId="48" priority="7">
      <formula>$I27="新規"</formula>
    </cfRule>
  </conditionalFormatting>
  <conditionalFormatting sqref="A59:G59">
    <cfRule type="expression" dxfId="47" priority="5">
      <formula>"$Q$1=○"</formula>
    </cfRule>
  </conditionalFormatting>
  <conditionalFormatting sqref="K25">
    <cfRule type="expression" dxfId="46" priority="3">
      <formula>$I25="追加"</formula>
    </cfRule>
    <cfRule type="expression" dxfId="45" priority="4">
      <formula>$I25="新規"</formula>
    </cfRule>
  </conditionalFormatting>
  <conditionalFormatting sqref="K26">
    <cfRule type="expression" dxfId="44" priority="1">
      <formula>$I26="追加"</formula>
    </cfRule>
    <cfRule type="expression" dxfId="43" priority="2">
      <formula>$I26="新規"</formula>
    </cfRule>
  </conditionalFormatting>
  <dataValidations count="2">
    <dataValidation type="list" allowBlank="1" showInputMessage="1" showErrorMessage="1" sqref="Q1 O1" xr:uid="{0AA19144-66CB-402A-B085-75260FDADB7F}">
      <formula1>$S$1:$S$2</formula1>
    </dataValidation>
    <dataValidation type="list" allowBlank="1" showInputMessage="1" showErrorMessage="1" sqref="E12:E19" xr:uid="{2C5BC578-7E4F-40B4-AAF5-88F3A4726BA2}">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3A1C7F2-DF1E-4DEC-A683-AEE772E6406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7D50184D-6110-47A7-B1E5-5819E40649D1}">
          <x14:formula1>
            <xm:f>リスト!$A$3:$A$9</xm:f>
          </x14:formula1>
          <xm:sqref>G12:H19</xm:sqref>
        </x14:dataValidation>
        <x14:dataValidation type="list" allowBlank="1" showInputMessage="1" showErrorMessage="1" xr:uid="{DE571ABE-6145-4C90-A02A-ADB093BB7262}">
          <x14:formula1>
            <xm:f>リスト!$B$2:$B$11</xm:f>
          </x14:formula1>
          <xm:sqref>I12:I19</xm:sqref>
        </x14:dataValidation>
        <x14:dataValidation type="list" allowBlank="1" showInputMessage="1" showErrorMessage="1" xr:uid="{74D11421-7E76-4EC5-AC0A-97EA2CF5E209}">
          <x14:formula1>
            <xm:f>リスト!$I$2:$I$5</xm:f>
          </x14:formula1>
          <xm:sqref>J12:J19</xm:sqref>
        </x14:dataValidation>
        <x14:dataValidation type="list" allowBlank="1" showInputMessage="1" showErrorMessage="1" xr:uid="{2950B0E6-67D4-4DB4-98BE-87958B01AFA1}">
          <x14:formula1>
            <xm:f>リスト!$J$2:$J$6</xm:f>
          </x14:formula1>
          <xm:sqref>K12:K19</xm:sqref>
        </x14:dataValidation>
        <x14:dataValidation type="list" allowBlank="1" showInputMessage="1" showErrorMessage="1" xr:uid="{A1582055-AB44-4153-9897-DE058E335F57}">
          <x14:formula1>
            <xm:f>リスト!$C$2:$C$4</xm:f>
          </x14:formula1>
          <xm:sqref>B25:B36</xm:sqref>
        </x14:dataValidation>
        <x14:dataValidation type="list" allowBlank="1" showInputMessage="1" showErrorMessage="1" xr:uid="{C0E1FA18-DC4B-4BEC-B569-257C98068A98}">
          <x14:formula1>
            <xm:f>リスト!$D$2:$D$3</xm:f>
          </x14:formula1>
          <xm:sqref>C25:C36</xm:sqref>
        </x14:dataValidation>
        <x14:dataValidation type="list" allowBlank="1" showInputMessage="1" showErrorMessage="1" xr:uid="{233DD3C7-2D43-4E0E-A15E-196137080EE0}">
          <x14:formula1>
            <xm:f>リスト!$E$2:$E$22</xm:f>
          </x14:formula1>
          <xm:sqref>D25:D36</xm:sqref>
        </x14:dataValidation>
        <x14:dataValidation type="list" allowBlank="1" showInputMessage="1" showErrorMessage="1" xr:uid="{3C15DAC6-6F88-4EDA-B0E6-4FB2FEB561B0}">
          <x14:formula1>
            <xm:f>リスト!$G$2:$G$4</xm:f>
          </x14:formula1>
          <xm:sqref>I25:I36</xm:sqref>
        </x14:dataValidation>
        <x14:dataValidation type="list" allowBlank="1" showInputMessage="1" showErrorMessage="1" xr:uid="{6B0E794C-751A-4733-81A0-862F84A51CE4}">
          <x14:formula1>
            <xm:f>リスト!$H$2:$H$4</xm:f>
          </x14:formula1>
          <xm:sqref>L25:M36 A72:A74</xm:sqref>
        </x14:dataValidation>
        <x14:dataValidation type="list" allowBlank="1" showInputMessage="1" showErrorMessage="1" xr:uid="{2163E6B6-C542-4BA5-B696-C09E666F44D8}">
          <x14:formula1>
            <xm:f>リスト!$K$2:$K$3</xm:f>
          </x14:formula1>
          <xm:sqref>A48:A56</xm:sqref>
        </x14:dataValidation>
        <x14:dataValidation type="list" allowBlank="1" showInputMessage="1" showErrorMessage="1" xr:uid="{9C1D7504-C35D-4B0A-8E23-102D585309F8}">
          <x14:formula1>
            <xm:f>リスト!$H$2:$H$3</xm:f>
          </x14:formula1>
          <xm:sqref>A65:A67 A78:A87</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3F61D-9913-40CE-BD54-825A41CC2D2E}">
  <dimension ref="A1:Y87"/>
  <sheetViews>
    <sheetView tabSelected="1" view="pageBreakPreview" zoomScale="90" zoomScaleNormal="100" zoomScaleSheetLayoutView="90" workbookViewId="0">
      <selection activeCell="D25" sqref="D25"/>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2" priority="42">
      <formula>$Q$1="○"</formula>
    </cfRule>
  </conditionalFormatting>
  <conditionalFormatting sqref="C39">
    <cfRule type="expression" dxfId="41" priority="40">
      <formula>$C$39&gt;$B$39/2</formula>
    </cfRule>
    <cfRule type="expression" dxfId="40" priority="41">
      <formula>$C$39&gt;10000000</formula>
    </cfRule>
  </conditionalFormatting>
  <conditionalFormatting sqref="C40">
    <cfRule type="expression" dxfId="39" priority="38">
      <formula>$C$40&gt;$B$40/2</formula>
    </cfRule>
    <cfRule type="expression" dxfId="38" priority="39">
      <formula>$C$40&gt;1000000</formula>
    </cfRule>
  </conditionalFormatting>
  <conditionalFormatting sqref="C41">
    <cfRule type="expression" dxfId="37" priority="36">
      <formula>$C$41&gt;$B$41/2</formula>
    </cfRule>
    <cfRule type="expression" dxfId="36" priority="37">
      <formula>$C$41&gt;100000</formula>
    </cfRule>
  </conditionalFormatting>
  <conditionalFormatting sqref="R9">
    <cfRule type="expression" dxfId="35" priority="33">
      <formula>R9="NG"</formula>
    </cfRule>
  </conditionalFormatting>
  <conditionalFormatting sqref="L25:M36">
    <cfRule type="expression" dxfId="34" priority="16">
      <formula>$J25="追加"</formula>
    </cfRule>
    <cfRule type="expression" dxfId="33" priority="35">
      <formula>$J25="新規"</formula>
    </cfRule>
  </conditionalFormatting>
  <conditionalFormatting sqref="B39:B41">
    <cfRule type="expression" dxfId="32" priority="34">
      <formula>($C39+$D39+$E39)&lt;&gt;$B39</formula>
    </cfRule>
  </conditionalFormatting>
  <conditionalFormatting sqref="R39:T41">
    <cfRule type="expression" dxfId="31" priority="31">
      <formula>R39="NG"</formula>
    </cfRule>
    <cfRule type="expression" dxfId="30" priority="32">
      <formula>$R21="NG"</formula>
    </cfRule>
  </conditionalFormatting>
  <conditionalFormatting sqref="T42">
    <cfRule type="expression" dxfId="29" priority="29">
      <formula>T42="NG"</formula>
    </cfRule>
    <cfRule type="expression" dxfId="28" priority="30">
      <formula>$R24="NG"</formula>
    </cfRule>
  </conditionalFormatting>
  <conditionalFormatting sqref="R60:R61">
    <cfRule type="expression" dxfId="27" priority="27">
      <formula>R60="NG"</formula>
    </cfRule>
    <cfRule type="expression" dxfId="26" priority="28">
      <formula>$R43="NG"</formula>
    </cfRule>
  </conditionalFormatting>
  <conditionalFormatting sqref="R65">
    <cfRule type="expression" dxfId="25" priority="26">
      <formula>R65="NG"</formula>
    </cfRule>
  </conditionalFormatting>
  <conditionalFormatting sqref="R3">
    <cfRule type="expression" dxfId="24" priority="24">
      <formula>$R3&lt;&gt;"要修正！"</formula>
    </cfRule>
    <cfRule type="expression" dxfId="23" priority="25">
      <formula>$R3="要修正！"</formula>
    </cfRule>
  </conditionalFormatting>
  <conditionalFormatting sqref="S25:S36">
    <cfRule type="expression" dxfId="22" priority="43">
      <formula>S25="NG"</formula>
    </cfRule>
  </conditionalFormatting>
  <conditionalFormatting sqref="S59">
    <cfRule type="expression" dxfId="21" priority="23">
      <formula>S59="NG"</formula>
    </cfRule>
  </conditionalFormatting>
  <conditionalFormatting sqref="R59">
    <cfRule type="expression" dxfId="20" priority="21">
      <formula>R59="NG"</formula>
    </cfRule>
    <cfRule type="expression" dxfId="19" priority="22">
      <formula>$R42="NG"</formula>
    </cfRule>
  </conditionalFormatting>
  <conditionalFormatting sqref="R72">
    <cfRule type="expression" dxfId="18" priority="20">
      <formula>R72="NG"</formula>
    </cfRule>
  </conditionalFormatting>
  <conditionalFormatting sqref="R25:R36">
    <cfRule type="expression" dxfId="17" priority="19">
      <formula>R25="NG"</formula>
    </cfRule>
  </conditionalFormatting>
  <conditionalFormatting sqref="S12:S19">
    <cfRule type="expression" dxfId="16" priority="17">
      <formula>$S12="NG"</formula>
    </cfRule>
    <cfRule type="expression" dxfId="15" priority="18">
      <formula>$R1048572="NG"</formula>
    </cfRule>
  </conditionalFormatting>
  <conditionalFormatting sqref="T25:T36">
    <cfRule type="expression" dxfId="14" priority="15">
      <formula>T25="NG"</formula>
    </cfRule>
  </conditionalFormatting>
  <conditionalFormatting sqref="L9">
    <cfRule type="expression" dxfId="13" priority="14">
      <formula>$L$9="NG"</formula>
    </cfRule>
  </conditionalFormatting>
  <conditionalFormatting sqref="R4:R5">
    <cfRule type="expression" dxfId="12" priority="13">
      <formula>$R$3="要修正！"</formula>
    </cfRule>
  </conditionalFormatting>
  <conditionalFormatting sqref="A41:H41">
    <cfRule type="expression" dxfId="11" priority="12">
      <formula>$Q$1="○"</formula>
    </cfRule>
  </conditionalFormatting>
  <conditionalFormatting sqref="A55:G55">
    <cfRule type="expression" dxfId="10" priority="11">
      <formula>$Q$1="○"</formula>
    </cfRule>
  </conditionalFormatting>
  <conditionalFormatting sqref="A83:J83">
    <cfRule type="expression" dxfId="9" priority="10">
      <formula>$Q$1="○"</formula>
    </cfRule>
  </conditionalFormatting>
  <conditionalFormatting sqref="J25:J26">
    <cfRule type="expression" dxfId="8" priority="8">
      <formula>$I25="追加"</formula>
    </cfRule>
    <cfRule type="expression" dxfId="7" priority="9">
      <formula>$I25="新規"</formula>
    </cfRule>
  </conditionalFormatting>
  <conditionalFormatting sqref="J27:K36">
    <cfRule type="expression" dxfId="6" priority="6">
      <formula>$I27="追加"</formula>
    </cfRule>
    <cfRule type="expression" dxfId="5" priority="7">
      <formula>$I27="新規"</formula>
    </cfRule>
  </conditionalFormatting>
  <conditionalFormatting sqref="A59:G59">
    <cfRule type="expression" dxfId="4" priority="5">
      <formula>"$Q$1=○"</formula>
    </cfRule>
  </conditionalFormatting>
  <conditionalFormatting sqref="K25">
    <cfRule type="expression" dxfId="3" priority="3">
      <formula>$I25="追加"</formula>
    </cfRule>
    <cfRule type="expression" dxfId="2" priority="4">
      <formula>$I25="新規"</formula>
    </cfRule>
  </conditionalFormatting>
  <conditionalFormatting sqref="K26">
    <cfRule type="expression" dxfId="1" priority="1">
      <formula>$I26="追加"</formula>
    </cfRule>
    <cfRule type="expression" dxfId="0" priority="2">
      <formula>$I26="新規"</formula>
    </cfRule>
  </conditionalFormatting>
  <dataValidations count="2">
    <dataValidation type="list" allowBlank="1" showInputMessage="1" showErrorMessage="1" sqref="E12:E19" xr:uid="{79A0E9C5-7F67-41BB-B8E7-63714AB6C1B6}">
      <formula1>$U$12:$U$15</formula1>
    </dataValidation>
    <dataValidation type="list" allowBlank="1" showInputMessage="1" showErrorMessage="1" sqref="Q1 O1" xr:uid="{C73128F9-7379-4043-8AA9-CE867C84F8A4}">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2BB3FFE-CEBF-49D3-9985-FED1A8CE1429}">
          <x14:formula1>
            <xm:f>リスト!$H$2:$H$3</xm:f>
          </x14:formula1>
          <xm:sqref>A65:A67 A78:A87</xm:sqref>
        </x14:dataValidation>
        <x14:dataValidation type="list" allowBlank="1" showInputMessage="1" showErrorMessage="1" xr:uid="{A6EEAB89-0E8A-4F14-928D-027FA9E54DCF}">
          <x14:formula1>
            <xm:f>リスト!$K$2:$K$3</xm:f>
          </x14:formula1>
          <xm:sqref>A48:A56</xm:sqref>
        </x14:dataValidation>
        <x14:dataValidation type="list" allowBlank="1" showInputMessage="1" showErrorMessage="1" xr:uid="{7A8336E5-1E9F-48A7-BF6C-983D66F2EBE2}">
          <x14:formula1>
            <xm:f>リスト!$H$2:$H$4</xm:f>
          </x14:formula1>
          <xm:sqref>L25:M36 A72:A74</xm:sqref>
        </x14:dataValidation>
        <x14:dataValidation type="list" allowBlank="1" showInputMessage="1" showErrorMessage="1" xr:uid="{D7C880C4-6FDC-458F-80E0-69BFEFD3FA99}">
          <x14:formula1>
            <xm:f>リスト!$G$2:$G$4</xm:f>
          </x14:formula1>
          <xm:sqref>I25:I36</xm:sqref>
        </x14:dataValidation>
        <x14:dataValidation type="list" allowBlank="1" showInputMessage="1" showErrorMessage="1" xr:uid="{E1DA6CE6-2186-4AFB-B119-8502967CE84D}">
          <x14:formula1>
            <xm:f>リスト!$E$2:$E$22</xm:f>
          </x14:formula1>
          <xm:sqref>D25:D36</xm:sqref>
        </x14:dataValidation>
        <x14:dataValidation type="list" allowBlank="1" showInputMessage="1" showErrorMessage="1" xr:uid="{686BBAE5-0360-48B4-87F9-8CCD7A3A29DA}">
          <x14:formula1>
            <xm:f>リスト!$D$2:$D$3</xm:f>
          </x14:formula1>
          <xm:sqref>C25:C36</xm:sqref>
        </x14:dataValidation>
        <x14:dataValidation type="list" allowBlank="1" showInputMessage="1" showErrorMessage="1" xr:uid="{237965B7-6AA6-4A5A-9173-0C5F29098C51}">
          <x14:formula1>
            <xm:f>リスト!$C$2:$C$4</xm:f>
          </x14:formula1>
          <xm:sqref>B25:B36</xm:sqref>
        </x14:dataValidation>
        <x14:dataValidation type="list" allowBlank="1" showInputMessage="1" showErrorMessage="1" xr:uid="{0020ACBD-4B93-4BFE-A97E-477C17522BA8}">
          <x14:formula1>
            <xm:f>リスト!$J$2:$J$6</xm:f>
          </x14:formula1>
          <xm:sqref>K12:K19</xm:sqref>
        </x14:dataValidation>
        <x14:dataValidation type="list" allowBlank="1" showInputMessage="1" showErrorMessage="1" xr:uid="{76F81701-145C-4820-8F1F-189D00604D64}">
          <x14:formula1>
            <xm:f>リスト!$I$2:$I$5</xm:f>
          </x14:formula1>
          <xm:sqref>J12:J19</xm:sqref>
        </x14:dataValidation>
        <x14:dataValidation type="list" allowBlank="1" showInputMessage="1" showErrorMessage="1" xr:uid="{BF8EBF11-3CD4-4857-AC62-AFD6F3618BF5}">
          <x14:formula1>
            <xm:f>リスト!$B$2:$B$11</xm:f>
          </x14:formula1>
          <xm:sqref>I12:I19</xm:sqref>
        </x14:dataValidation>
        <x14:dataValidation type="list" allowBlank="1" showInputMessage="1" showErrorMessage="1" xr:uid="{DA173F93-69FB-4F92-934A-F1657673693E}">
          <x14:formula1>
            <xm:f>リスト!$A$3:$A$9</xm:f>
          </x14:formula1>
          <xm:sqref>G12:H19</xm:sqref>
        </x14:dataValidation>
        <x14:dataValidation type="list" allowBlank="1" showInputMessage="1" showErrorMessage="1" xr:uid="{FAF4D716-FE2A-4059-AE3E-6DAEFB97AB3A}">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1EEC3-5273-4C99-A9B4-CB3E60F03558}">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998" priority="42">
      <formula>$Q$1="○"</formula>
    </cfRule>
  </conditionalFormatting>
  <conditionalFormatting sqref="C39">
    <cfRule type="expression" dxfId="3997" priority="40">
      <formula>$C$39&gt;$B$39/2</formula>
    </cfRule>
    <cfRule type="expression" dxfId="3996" priority="41">
      <formula>$C$39&gt;10000000</formula>
    </cfRule>
  </conditionalFormatting>
  <conditionalFormatting sqref="C40">
    <cfRule type="expression" dxfId="3995" priority="38">
      <formula>$C$40&gt;$B$40/2</formula>
    </cfRule>
    <cfRule type="expression" dxfId="3994" priority="39">
      <formula>$C$40&gt;1000000</formula>
    </cfRule>
  </conditionalFormatting>
  <conditionalFormatting sqref="C41">
    <cfRule type="expression" dxfId="3993" priority="36">
      <formula>$C$41&gt;$B$41/2</formula>
    </cfRule>
    <cfRule type="expression" dxfId="3992" priority="37">
      <formula>$C$41&gt;100000</formula>
    </cfRule>
  </conditionalFormatting>
  <conditionalFormatting sqref="R9">
    <cfRule type="expression" dxfId="3991" priority="33">
      <formula>R9="NG"</formula>
    </cfRule>
  </conditionalFormatting>
  <conditionalFormatting sqref="L25:M36">
    <cfRule type="expression" dxfId="3990" priority="16">
      <formula>$J25="追加"</formula>
    </cfRule>
    <cfRule type="expression" dxfId="3989" priority="35">
      <formula>$J25="新規"</formula>
    </cfRule>
  </conditionalFormatting>
  <conditionalFormatting sqref="B39:B41">
    <cfRule type="expression" dxfId="3988" priority="34">
      <formula>($C39+$D39+$E39)&lt;&gt;$B39</formula>
    </cfRule>
  </conditionalFormatting>
  <conditionalFormatting sqref="R39:T41">
    <cfRule type="expression" dxfId="3987" priority="31">
      <formula>R39="NG"</formula>
    </cfRule>
    <cfRule type="expression" dxfId="3986" priority="32">
      <formula>$R21="NG"</formula>
    </cfRule>
  </conditionalFormatting>
  <conditionalFormatting sqref="T42">
    <cfRule type="expression" dxfId="3985" priority="29">
      <formula>T42="NG"</formula>
    </cfRule>
    <cfRule type="expression" dxfId="3984" priority="30">
      <formula>$R24="NG"</formula>
    </cfRule>
  </conditionalFormatting>
  <conditionalFormatting sqref="R60:R61">
    <cfRule type="expression" dxfId="3983" priority="27">
      <formula>R60="NG"</formula>
    </cfRule>
    <cfRule type="expression" dxfId="3982" priority="28">
      <formula>$R43="NG"</formula>
    </cfRule>
  </conditionalFormatting>
  <conditionalFormatting sqref="R65">
    <cfRule type="expression" dxfId="3981" priority="26">
      <formula>R65="NG"</formula>
    </cfRule>
  </conditionalFormatting>
  <conditionalFormatting sqref="R3">
    <cfRule type="expression" dxfId="3980" priority="24">
      <formula>$R3&lt;&gt;"要修正！"</formula>
    </cfRule>
    <cfRule type="expression" dxfId="3979" priority="25">
      <formula>$R3="要修正！"</formula>
    </cfRule>
  </conditionalFormatting>
  <conditionalFormatting sqref="S25:S36">
    <cfRule type="expression" dxfId="3978" priority="43">
      <formula>S25="NG"</formula>
    </cfRule>
  </conditionalFormatting>
  <conditionalFormatting sqref="S59">
    <cfRule type="expression" dxfId="3977" priority="23">
      <formula>S59="NG"</formula>
    </cfRule>
  </conditionalFormatting>
  <conditionalFormatting sqref="R59">
    <cfRule type="expression" dxfId="3976" priority="21">
      <formula>R59="NG"</formula>
    </cfRule>
    <cfRule type="expression" dxfId="3975" priority="22">
      <formula>$R42="NG"</formula>
    </cfRule>
  </conditionalFormatting>
  <conditionalFormatting sqref="R72">
    <cfRule type="expression" dxfId="3974" priority="20">
      <formula>R72="NG"</formula>
    </cfRule>
  </conditionalFormatting>
  <conditionalFormatting sqref="R25:R36">
    <cfRule type="expression" dxfId="3973" priority="19">
      <formula>R25="NG"</formula>
    </cfRule>
  </conditionalFormatting>
  <conditionalFormatting sqref="S12:S19">
    <cfRule type="expression" dxfId="3972" priority="17">
      <formula>$S12="NG"</formula>
    </cfRule>
    <cfRule type="expression" dxfId="3971" priority="18">
      <formula>$R1048572="NG"</formula>
    </cfRule>
  </conditionalFormatting>
  <conditionalFormatting sqref="T25:T36">
    <cfRule type="expression" dxfId="3970" priority="15">
      <formula>T25="NG"</formula>
    </cfRule>
  </conditionalFormatting>
  <conditionalFormatting sqref="L9">
    <cfRule type="expression" dxfId="3969" priority="14">
      <formula>$L$9="NG"</formula>
    </cfRule>
  </conditionalFormatting>
  <conditionalFormatting sqref="R4:R5">
    <cfRule type="expression" dxfId="3968" priority="13">
      <formula>$R$3="要修正！"</formula>
    </cfRule>
  </conditionalFormatting>
  <conditionalFormatting sqref="A41:H41">
    <cfRule type="expression" dxfId="3967" priority="12">
      <formula>$Q$1="○"</formula>
    </cfRule>
  </conditionalFormatting>
  <conditionalFormatting sqref="A55:G55">
    <cfRule type="expression" dxfId="3966" priority="11">
      <formula>$Q$1="○"</formula>
    </cfRule>
  </conditionalFormatting>
  <conditionalFormatting sqref="A83:J83">
    <cfRule type="expression" dxfId="3965" priority="10">
      <formula>$Q$1="○"</formula>
    </cfRule>
  </conditionalFormatting>
  <conditionalFormatting sqref="J25:J26">
    <cfRule type="expression" dxfId="3964" priority="8">
      <formula>$I25="追加"</formula>
    </cfRule>
    <cfRule type="expression" dxfId="3963" priority="9">
      <formula>$I25="新規"</formula>
    </cfRule>
  </conditionalFormatting>
  <conditionalFormatting sqref="J27:K36">
    <cfRule type="expression" dxfId="3962" priority="6">
      <formula>$I27="追加"</formula>
    </cfRule>
    <cfRule type="expression" dxfId="3961" priority="7">
      <formula>$I27="新規"</formula>
    </cfRule>
  </conditionalFormatting>
  <conditionalFormatting sqref="A59:G59">
    <cfRule type="expression" dxfId="3960" priority="5">
      <formula>"$Q$1=○"</formula>
    </cfRule>
  </conditionalFormatting>
  <conditionalFormatting sqref="K25">
    <cfRule type="expression" dxfId="3959" priority="3">
      <formula>$I25="追加"</formula>
    </cfRule>
    <cfRule type="expression" dxfId="3958" priority="4">
      <formula>$I25="新規"</formula>
    </cfRule>
  </conditionalFormatting>
  <conditionalFormatting sqref="K26">
    <cfRule type="expression" dxfId="3957" priority="1">
      <formula>$I26="追加"</formula>
    </cfRule>
    <cfRule type="expression" dxfId="3956" priority="2">
      <formula>$I26="新規"</formula>
    </cfRule>
  </conditionalFormatting>
  <dataValidations count="2">
    <dataValidation type="list" allowBlank="1" showInputMessage="1" showErrorMessage="1" sqref="E12:E19" xr:uid="{B67C9251-ACA7-4FBF-A329-5FB8EE102E6D}">
      <formula1>$U$12:$U$15</formula1>
    </dataValidation>
    <dataValidation type="list" allowBlank="1" showInputMessage="1" showErrorMessage="1" sqref="Q1 O1" xr:uid="{B4BC15D1-AB91-4E1E-A30D-E1D3BE786C22}">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A825F3E-EB98-41FF-BBAE-035DD5A44E39}">
          <x14:formula1>
            <xm:f>リスト!$H$2:$H$3</xm:f>
          </x14:formula1>
          <xm:sqref>A65:A67 A78:A87</xm:sqref>
        </x14:dataValidation>
        <x14:dataValidation type="list" allowBlank="1" showInputMessage="1" showErrorMessage="1" xr:uid="{107B8CE8-EB28-4AAD-B60B-EA0D2B874C4E}">
          <x14:formula1>
            <xm:f>リスト!$K$2:$K$3</xm:f>
          </x14:formula1>
          <xm:sqref>A48:A56</xm:sqref>
        </x14:dataValidation>
        <x14:dataValidation type="list" allowBlank="1" showInputMessage="1" showErrorMessage="1" xr:uid="{B80FBD2D-E2AC-4CD0-A56F-44B6CA48EBC4}">
          <x14:formula1>
            <xm:f>リスト!$H$2:$H$4</xm:f>
          </x14:formula1>
          <xm:sqref>L25:M36 A72:A74</xm:sqref>
        </x14:dataValidation>
        <x14:dataValidation type="list" allowBlank="1" showInputMessage="1" showErrorMessage="1" xr:uid="{1A197B19-90D8-4771-B601-2B792F70F483}">
          <x14:formula1>
            <xm:f>リスト!$G$2:$G$4</xm:f>
          </x14:formula1>
          <xm:sqref>I25:I36</xm:sqref>
        </x14:dataValidation>
        <x14:dataValidation type="list" allowBlank="1" showInputMessage="1" showErrorMessage="1" xr:uid="{FF0455BB-8D0F-4824-BB58-9AA03E28BEB8}">
          <x14:formula1>
            <xm:f>リスト!$E$2:$E$22</xm:f>
          </x14:formula1>
          <xm:sqref>D25:D36</xm:sqref>
        </x14:dataValidation>
        <x14:dataValidation type="list" allowBlank="1" showInputMessage="1" showErrorMessage="1" xr:uid="{9ED351A9-B434-4ABF-9E7F-D21D15600356}">
          <x14:formula1>
            <xm:f>リスト!$D$2:$D$3</xm:f>
          </x14:formula1>
          <xm:sqref>C25:C36</xm:sqref>
        </x14:dataValidation>
        <x14:dataValidation type="list" allowBlank="1" showInputMessage="1" showErrorMessage="1" xr:uid="{EFBBC5FC-0564-4204-9B51-AD3DAFB4B3DA}">
          <x14:formula1>
            <xm:f>リスト!$C$2:$C$4</xm:f>
          </x14:formula1>
          <xm:sqref>B25:B36</xm:sqref>
        </x14:dataValidation>
        <x14:dataValidation type="list" allowBlank="1" showInputMessage="1" showErrorMessage="1" xr:uid="{F548C53E-952E-40CD-BEF3-D59B041E1960}">
          <x14:formula1>
            <xm:f>リスト!$J$2:$J$6</xm:f>
          </x14:formula1>
          <xm:sqref>K12:K19</xm:sqref>
        </x14:dataValidation>
        <x14:dataValidation type="list" allowBlank="1" showInputMessage="1" showErrorMessage="1" xr:uid="{6F9B6573-09FE-4102-8D0B-482ECA612B04}">
          <x14:formula1>
            <xm:f>リスト!$I$2:$I$5</xm:f>
          </x14:formula1>
          <xm:sqref>J12:J19</xm:sqref>
        </x14:dataValidation>
        <x14:dataValidation type="list" allowBlank="1" showInputMessage="1" showErrorMessage="1" xr:uid="{CB63AD6C-4209-48C1-9C7E-9E92B18F8452}">
          <x14:formula1>
            <xm:f>リスト!$B$2:$B$11</xm:f>
          </x14:formula1>
          <xm:sqref>I12:I19</xm:sqref>
        </x14:dataValidation>
        <x14:dataValidation type="list" allowBlank="1" showInputMessage="1" showErrorMessage="1" xr:uid="{34425149-275F-46F7-8AA0-CFB211D3A345}">
          <x14:formula1>
            <xm:f>リスト!$A$3:$A$9</xm:f>
          </x14:formula1>
          <xm:sqref>G12:H19</xm:sqref>
        </x14:dataValidation>
        <x14:dataValidation type="list" allowBlank="1" showInputMessage="1" showErrorMessage="1" xr:uid="{85FE620B-C83A-4B3C-900F-38087CBDCE29}">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BFFF-D352-425C-AAB4-24C2F0D00424}">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955" priority="42">
      <formula>$Q$1="○"</formula>
    </cfRule>
  </conditionalFormatting>
  <conditionalFormatting sqref="C39">
    <cfRule type="expression" dxfId="3954" priority="40">
      <formula>$C$39&gt;$B$39/2</formula>
    </cfRule>
    <cfRule type="expression" dxfId="3953" priority="41">
      <formula>$C$39&gt;10000000</formula>
    </cfRule>
  </conditionalFormatting>
  <conditionalFormatting sqref="C40">
    <cfRule type="expression" dxfId="3952" priority="38">
      <formula>$C$40&gt;$B$40/2</formula>
    </cfRule>
    <cfRule type="expression" dxfId="3951" priority="39">
      <formula>$C$40&gt;1000000</formula>
    </cfRule>
  </conditionalFormatting>
  <conditionalFormatting sqref="C41">
    <cfRule type="expression" dxfId="3950" priority="36">
      <formula>$C$41&gt;$B$41/2</formula>
    </cfRule>
    <cfRule type="expression" dxfId="3949" priority="37">
      <formula>$C$41&gt;100000</formula>
    </cfRule>
  </conditionalFormatting>
  <conditionalFormatting sqref="R9">
    <cfRule type="expression" dxfId="3948" priority="33">
      <formula>R9="NG"</formula>
    </cfRule>
  </conditionalFormatting>
  <conditionalFormatting sqref="L25:M36">
    <cfRule type="expression" dxfId="3947" priority="16">
      <formula>$J25="追加"</formula>
    </cfRule>
    <cfRule type="expression" dxfId="3946" priority="35">
      <formula>$J25="新規"</formula>
    </cfRule>
  </conditionalFormatting>
  <conditionalFormatting sqref="B39:B41">
    <cfRule type="expression" dxfId="3945" priority="34">
      <formula>($C39+$D39+$E39)&lt;&gt;$B39</formula>
    </cfRule>
  </conditionalFormatting>
  <conditionalFormatting sqref="R39:T41">
    <cfRule type="expression" dxfId="3944" priority="31">
      <formula>R39="NG"</formula>
    </cfRule>
    <cfRule type="expression" dxfId="3943" priority="32">
      <formula>$R21="NG"</formula>
    </cfRule>
  </conditionalFormatting>
  <conditionalFormatting sqref="T42">
    <cfRule type="expression" dxfId="3942" priority="29">
      <formula>T42="NG"</formula>
    </cfRule>
    <cfRule type="expression" dxfId="3941" priority="30">
      <formula>$R24="NG"</formula>
    </cfRule>
  </conditionalFormatting>
  <conditionalFormatting sqref="R60:R61">
    <cfRule type="expression" dxfId="3940" priority="27">
      <formula>R60="NG"</formula>
    </cfRule>
    <cfRule type="expression" dxfId="3939" priority="28">
      <formula>$R43="NG"</formula>
    </cfRule>
  </conditionalFormatting>
  <conditionalFormatting sqref="R65">
    <cfRule type="expression" dxfId="3938" priority="26">
      <formula>R65="NG"</formula>
    </cfRule>
  </conditionalFormatting>
  <conditionalFormatting sqref="R3">
    <cfRule type="expression" dxfId="3937" priority="24">
      <formula>$R3&lt;&gt;"要修正！"</formula>
    </cfRule>
    <cfRule type="expression" dxfId="3936" priority="25">
      <formula>$R3="要修正！"</formula>
    </cfRule>
  </conditionalFormatting>
  <conditionalFormatting sqref="S25:S36">
    <cfRule type="expression" dxfId="3935" priority="43">
      <formula>S25="NG"</formula>
    </cfRule>
  </conditionalFormatting>
  <conditionalFormatting sqref="S59">
    <cfRule type="expression" dxfId="3934" priority="23">
      <formula>S59="NG"</formula>
    </cfRule>
  </conditionalFormatting>
  <conditionalFormatting sqref="R59">
    <cfRule type="expression" dxfId="3933" priority="21">
      <formula>R59="NG"</formula>
    </cfRule>
    <cfRule type="expression" dxfId="3932" priority="22">
      <formula>$R42="NG"</formula>
    </cfRule>
  </conditionalFormatting>
  <conditionalFormatting sqref="R72">
    <cfRule type="expression" dxfId="3931" priority="20">
      <formula>R72="NG"</formula>
    </cfRule>
  </conditionalFormatting>
  <conditionalFormatting sqref="R25:R36">
    <cfRule type="expression" dxfId="3930" priority="19">
      <formula>R25="NG"</formula>
    </cfRule>
  </conditionalFormatting>
  <conditionalFormatting sqref="S12:S19">
    <cfRule type="expression" dxfId="3929" priority="17">
      <formula>$S12="NG"</formula>
    </cfRule>
    <cfRule type="expression" dxfId="3928" priority="18">
      <formula>$R1048572="NG"</formula>
    </cfRule>
  </conditionalFormatting>
  <conditionalFormatting sqref="T25:T36">
    <cfRule type="expression" dxfId="3927" priority="15">
      <formula>T25="NG"</formula>
    </cfRule>
  </conditionalFormatting>
  <conditionalFormatting sqref="L9">
    <cfRule type="expression" dxfId="3926" priority="14">
      <formula>$L$9="NG"</formula>
    </cfRule>
  </conditionalFormatting>
  <conditionalFormatting sqref="R4:R5">
    <cfRule type="expression" dxfId="3925" priority="13">
      <formula>$R$3="要修正！"</formula>
    </cfRule>
  </conditionalFormatting>
  <conditionalFormatting sqref="A41:H41">
    <cfRule type="expression" dxfId="3924" priority="12">
      <formula>$Q$1="○"</formula>
    </cfRule>
  </conditionalFormatting>
  <conditionalFormatting sqref="A55:G55">
    <cfRule type="expression" dxfId="3923" priority="11">
      <formula>$Q$1="○"</formula>
    </cfRule>
  </conditionalFormatting>
  <conditionalFormatting sqref="A83:J83">
    <cfRule type="expression" dxfId="3922" priority="10">
      <formula>$Q$1="○"</formula>
    </cfRule>
  </conditionalFormatting>
  <conditionalFormatting sqref="J25:J26">
    <cfRule type="expression" dxfId="3921" priority="8">
      <formula>$I25="追加"</formula>
    </cfRule>
    <cfRule type="expression" dxfId="3920" priority="9">
      <formula>$I25="新規"</formula>
    </cfRule>
  </conditionalFormatting>
  <conditionalFormatting sqref="J27:K36">
    <cfRule type="expression" dxfId="3919" priority="6">
      <formula>$I27="追加"</formula>
    </cfRule>
    <cfRule type="expression" dxfId="3918" priority="7">
      <formula>$I27="新規"</formula>
    </cfRule>
  </conditionalFormatting>
  <conditionalFormatting sqref="A59:G59">
    <cfRule type="expression" dxfId="3917" priority="5">
      <formula>"$Q$1=○"</formula>
    </cfRule>
  </conditionalFormatting>
  <conditionalFormatting sqref="K25">
    <cfRule type="expression" dxfId="3916" priority="3">
      <formula>$I25="追加"</formula>
    </cfRule>
    <cfRule type="expression" dxfId="3915" priority="4">
      <formula>$I25="新規"</formula>
    </cfRule>
  </conditionalFormatting>
  <conditionalFormatting sqref="K26">
    <cfRule type="expression" dxfId="3914" priority="1">
      <formula>$I26="追加"</formula>
    </cfRule>
    <cfRule type="expression" dxfId="3913" priority="2">
      <formula>$I26="新規"</formula>
    </cfRule>
  </conditionalFormatting>
  <dataValidations count="2">
    <dataValidation type="list" allowBlank="1" showInputMessage="1" showErrorMessage="1" sqref="Q1 O1" xr:uid="{0FAB42E4-F9A0-4F61-BFB6-B416072BFC5F}">
      <formula1>$S$1:$S$2</formula1>
    </dataValidation>
    <dataValidation type="list" allowBlank="1" showInputMessage="1" showErrorMessage="1" sqref="E12:E19" xr:uid="{D467AB93-6C1A-492E-B472-B46535127397}">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34753C6-087D-4B81-9876-883F31C57F6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C8FF8B53-0CC0-4723-9924-F1AD9EED09A1}">
          <x14:formula1>
            <xm:f>リスト!$A$3:$A$9</xm:f>
          </x14:formula1>
          <xm:sqref>G12:H19</xm:sqref>
        </x14:dataValidation>
        <x14:dataValidation type="list" allowBlank="1" showInputMessage="1" showErrorMessage="1" xr:uid="{B277C63D-5E12-41D1-B126-000A1E5A90E9}">
          <x14:formula1>
            <xm:f>リスト!$B$2:$B$11</xm:f>
          </x14:formula1>
          <xm:sqref>I12:I19</xm:sqref>
        </x14:dataValidation>
        <x14:dataValidation type="list" allowBlank="1" showInputMessage="1" showErrorMessage="1" xr:uid="{8F411586-F3FD-44A9-A511-3C14A9686A55}">
          <x14:formula1>
            <xm:f>リスト!$I$2:$I$5</xm:f>
          </x14:formula1>
          <xm:sqref>J12:J19</xm:sqref>
        </x14:dataValidation>
        <x14:dataValidation type="list" allowBlank="1" showInputMessage="1" showErrorMessage="1" xr:uid="{271E54FE-AE8B-4268-B2E6-2BB0D7B8DD2E}">
          <x14:formula1>
            <xm:f>リスト!$J$2:$J$6</xm:f>
          </x14:formula1>
          <xm:sqref>K12:K19</xm:sqref>
        </x14:dataValidation>
        <x14:dataValidation type="list" allowBlank="1" showInputMessage="1" showErrorMessage="1" xr:uid="{65F49D66-0352-477F-935C-1F0D1743489D}">
          <x14:formula1>
            <xm:f>リスト!$C$2:$C$4</xm:f>
          </x14:formula1>
          <xm:sqref>B25:B36</xm:sqref>
        </x14:dataValidation>
        <x14:dataValidation type="list" allowBlank="1" showInputMessage="1" showErrorMessage="1" xr:uid="{CD9AD9F7-0A5A-4B16-ABBC-4ACCD5F1EBC6}">
          <x14:formula1>
            <xm:f>リスト!$D$2:$D$3</xm:f>
          </x14:formula1>
          <xm:sqref>C25:C36</xm:sqref>
        </x14:dataValidation>
        <x14:dataValidation type="list" allowBlank="1" showInputMessage="1" showErrorMessage="1" xr:uid="{279E1C45-2AFC-42B7-9425-9402C0639083}">
          <x14:formula1>
            <xm:f>リスト!$E$2:$E$22</xm:f>
          </x14:formula1>
          <xm:sqref>D25:D36</xm:sqref>
        </x14:dataValidation>
        <x14:dataValidation type="list" allowBlank="1" showInputMessage="1" showErrorMessage="1" xr:uid="{440A3F56-5216-45A2-8B96-2F0160877485}">
          <x14:formula1>
            <xm:f>リスト!$G$2:$G$4</xm:f>
          </x14:formula1>
          <xm:sqref>I25:I36</xm:sqref>
        </x14:dataValidation>
        <x14:dataValidation type="list" allowBlank="1" showInputMessage="1" showErrorMessage="1" xr:uid="{F3C42CF7-4F0F-4FD3-B6AC-E685E952F023}">
          <x14:formula1>
            <xm:f>リスト!$H$2:$H$4</xm:f>
          </x14:formula1>
          <xm:sqref>L25:M36 A72:A74</xm:sqref>
        </x14:dataValidation>
        <x14:dataValidation type="list" allowBlank="1" showInputMessage="1" showErrorMessage="1" xr:uid="{2AAAA775-05F0-4CD1-ACC8-89616E2D7076}">
          <x14:formula1>
            <xm:f>リスト!$K$2:$K$3</xm:f>
          </x14:formula1>
          <xm:sqref>A48:A56</xm:sqref>
        </x14:dataValidation>
        <x14:dataValidation type="list" allowBlank="1" showInputMessage="1" showErrorMessage="1" xr:uid="{B6776AA9-143A-4FF0-A60A-861A1707FD09}">
          <x14:formula1>
            <xm:f>リスト!$H$2:$H$3</xm:f>
          </x14:formula1>
          <xm:sqref>A65:A67 A78:A87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9B63-B9BE-49E6-A1BA-9A0F2B2B76CE}">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912" priority="42">
      <formula>$Q$1="○"</formula>
    </cfRule>
  </conditionalFormatting>
  <conditionalFormatting sqref="C39">
    <cfRule type="expression" dxfId="3911" priority="40">
      <formula>$C$39&gt;$B$39/2</formula>
    </cfRule>
    <cfRule type="expression" dxfId="3910" priority="41">
      <formula>$C$39&gt;10000000</formula>
    </cfRule>
  </conditionalFormatting>
  <conditionalFormatting sqref="C40">
    <cfRule type="expression" dxfId="3909" priority="38">
      <formula>$C$40&gt;$B$40/2</formula>
    </cfRule>
    <cfRule type="expression" dxfId="3908" priority="39">
      <formula>$C$40&gt;1000000</formula>
    </cfRule>
  </conditionalFormatting>
  <conditionalFormatting sqref="C41">
    <cfRule type="expression" dxfId="3907" priority="36">
      <formula>$C$41&gt;$B$41/2</formula>
    </cfRule>
    <cfRule type="expression" dxfId="3906" priority="37">
      <formula>$C$41&gt;100000</formula>
    </cfRule>
  </conditionalFormatting>
  <conditionalFormatting sqref="R9">
    <cfRule type="expression" dxfId="3905" priority="33">
      <formula>R9="NG"</formula>
    </cfRule>
  </conditionalFormatting>
  <conditionalFormatting sqref="L25:M36">
    <cfRule type="expression" dxfId="3904" priority="16">
      <formula>$J25="追加"</formula>
    </cfRule>
    <cfRule type="expression" dxfId="3903" priority="35">
      <formula>$J25="新規"</formula>
    </cfRule>
  </conditionalFormatting>
  <conditionalFormatting sqref="B39:B41">
    <cfRule type="expression" dxfId="3902" priority="34">
      <formula>($C39+$D39+$E39)&lt;&gt;$B39</formula>
    </cfRule>
  </conditionalFormatting>
  <conditionalFormatting sqref="R39:T41">
    <cfRule type="expression" dxfId="3901" priority="31">
      <formula>R39="NG"</formula>
    </cfRule>
    <cfRule type="expression" dxfId="3900" priority="32">
      <formula>$R21="NG"</formula>
    </cfRule>
  </conditionalFormatting>
  <conditionalFormatting sqref="T42">
    <cfRule type="expression" dxfId="3899" priority="29">
      <formula>T42="NG"</formula>
    </cfRule>
    <cfRule type="expression" dxfId="3898" priority="30">
      <formula>$R24="NG"</formula>
    </cfRule>
  </conditionalFormatting>
  <conditionalFormatting sqref="R60:R61">
    <cfRule type="expression" dxfId="3897" priority="27">
      <formula>R60="NG"</formula>
    </cfRule>
    <cfRule type="expression" dxfId="3896" priority="28">
      <formula>$R43="NG"</formula>
    </cfRule>
  </conditionalFormatting>
  <conditionalFormatting sqref="R65">
    <cfRule type="expression" dxfId="3895" priority="26">
      <formula>R65="NG"</formula>
    </cfRule>
  </conditionalFormatting>
  <conditionalFormatting sqref="R3">
    <cfRule type="expression" dxfId="3894" priority="24">
      <formula>$R3&lt;&gt;"要修正！"</formula>
    </cfRule>
    <cfRule type="expression" dxfId="3893" priority="25">
      <formula>$R3="要修正！"</formula>
    </cfRule>
  </conditionalFormatting>
  <conditionalFormatting sqref="S25:S36">
    <cfRule type="expression" dxfId="3892" priority="43">
      <formula>S25="NG"</formula>
    </cfRule>
  </conditionalFormatting>
  <conditionalFormatting sqref="S59">
    <cfRule type="expression" dxfId="3891" priority="23">
      <formula>S59="NG"</formula>
    </cfRule>
  </conditionalFormatting>
  <conditionalFormatting sqref="R59">
    <cfRule type="expression" dxfId="3890" priority="21">
      <formula>R59="NG"</formula>
    </cfRule>
    <cfRule type="expression" dxfId="3889" priority="22">
      <formula>$R42="NG"</formula>
    </cfRule>
  </conditionalFormatting>
  <conditionalFormatting sqref="R72">
    <cfRule type="expression" dxfId="3888" priority="20">
      <formula>R72="NG"</formula>
    </cfRule>
  </conditionalFormatting>
  <conditionalFormatting sqref="R25:R36">
    <cfRule type="expression" dxfId="3887" priority="19">
      <formula>R25="NG"</formula>
    </cfRule>
  </conditionalFormatting>
  <conditionalFormatting sqref="S12:S19">
    <cfRule type="expression" dxfId="3886" priority="17">
      <formula>$S12="NG"</formula>
    </cfRule>
    <cfRule type="expression" dxfId="3885" priority="18">
      <formula>$R1048572="NG"</formula>
    </cfRule>
  </conditionalFormatting>
  <conditionalFormatting sqref="T25:T36">
    <cfRule type="expression" dxfId="3884" priority="15">
      <formula>T25="NG"</formula>
    </cfRule>
  </conditionalFormatting>
  <conditionalFormatting sqref="L9">
    <cfRule type="expression" dxfId="3883" priority="14">
      <formula>$L$9="NG"</formula>
    </cfRule>
  </conditionalFormatting>
  <conditionalFormatting sqref="R4:R5">
    <cfRule type="expression" dxfId="3882" priority="13">
      <formula>$R$3="要修正！"</formula>
    </cfRule>
  </conditionalFormatting>
  <conditionalFormatting sqref="A41:H41">
    <cfRule type="expression" dxfId="3881" priority="12">
      <formula>$Q$1="○"</formula>
    </cfRule>
  </conditionalFormatting>
  <conditionalFormatting sqref="A55:G55">
    <cfRule type="expression" dxfId="3880" priority="11">
      <formula>$Q$1="○"</formula>
    </cfRule>
  </conditionalFormatting>
  <conditionalFormatting sqref="A83:J83">
    <cfRule type="expression" dxfId="3879" priority="10">
      <formula>$Q$1="○"</formula>
    </cfRule>
  </conditionalFormatting>
  <conditionalFormatting sqref="J25:J26">
    <cfRule type="expression" dxfId="3878" priority="8">
      <formula>$I25="追加"</formula>
    </cfRule>
    <cfRule type="expression" dxfId="3877" priority="9">
      <formula>$I25="新規"</formula>
    </cfRule>
  </conditionalFormatting>
  <conditionalFormatting sqref="J27:K36">
    <cfRule type="expression" dxfId="3876" priority="6">
      <formula>$I27="追加"</formula>
    </cfRule>
    <cfRule type="expression" dxfId="3875" priority="7">
      <formula>$I27="新規"</formula>
    </cfRule>
  </conditionalFormatting>
  <conditionalFormatting sqref="A59:G59">
    <cfRule type="expression" dxfId="3874" priority="5">
      <formula>"$Q$1=○"</formula>
    </cfRule>
  </conditionalFormatting>
  <conditionalFormatting sqref="K25">
    <cfRule type="expression" dxfId="3873" priority="3">
      <formula>$I25="追加"</formula>
    </cfRule>
    <cfRule type="expression" dxfId="3872" priority="4">
      <formula>$I25="新規"</formula>
    </cfRule>
  </conditionalFormatting>
  <conditionalFormatting sqref="K26">
    <cfRule type="expression" dxfId="3871" priority="1">
      <formula>$I26="追加"</formula>
    </cfRule>
    <cfRule type="expression" dxfId="3870" priority="2">
      <formula>$I26="新規"</formula>
    </cfRule>
  </conditionalFormatting>
  <dataValidations count="2">
    <dataValidation type="list" allowBlank="1" showInputMessage="1" showErrorMessage="1" sqref="E12:E19" xr:uid="{344C0994-5879-4DDA-BC2A-53920E0647BF}">
      <formula1>$U$12:$U$15</formula1>
    </dataValidation>
    <dataValidation type="list" allowBlank="1" showInputMessage="1" showErrorMessage="1" sqref="Q1 O1" xr:uid="{3C66E5B6-CF04-4670-B319-3D7F6DE57FBE}">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3C5EF8E-0084-44C0-8ED8-FB7FB54CB163}">
          <x14:formula1>
            <xm:f>リスト!$H$2:$H$3</xm:f>
          </x14:formula1>
          <xm:sqref>A65:A67 A78:A87</xm:sqref>
        </x14:dataValidation>
        <x14:dataValidation type="list" allowBlank="1" showInputMessage="1" showErrorMessage="1" xr:uid="{51FE8D79-5D71-4EBA-AE39-23758E22D1F9}">
          <x14:formula1>
            <xm:f>リスト!$K$2:$K$3</xm:f>
          </x14:formula1>
          <xm:sqref>A48:A56</xm:sqref>
        </x14:dataValidation>
        <x14:dataValidation type="list" allowBlank="1" showInputMessage="1" showErrorMessage="1" xr:uid="{1E25DD48-D1C7-4859-B5CB-03F44AD8E1D1}">
          <x14:formula1>
            <xm:f>リスト!$H$2:$H$4</xm:f>
          </x14:formula1>
          <xm:sqref>L25:M36 A72:A74</xm:sqref>
        </x14:dataValidation>
        <x14:dataValidation type="list" allowBlank="1" showInputMessage="1" showErrorMessage="1" xr:uid="{E4C8804D-D343-4E71-90FA-1EF953E52300}">
          <x14:formula1>
            <xm:f>リスト!$G$2:$G$4</xm:f>
          </x14:formula1>
          <xm:sqref>I25:I36</xm:sqref>
        </x14:dataValidation>
        <x14:dataValidation type="list" allowBlank="1" showInputMessage="1" showErrorMessage="1" xr:uid="{41B0BD0D-28ED-494B-8BE6-4BD6A5C4660F}">
          <x14:formula1>
            <xm:f>リスト!$E$2:$E$22</xm:f>
          </x14:formula1>
          <xm:sqref>D25:D36</xm:sqref>
        </x14:dataValidation>
        <x14:dataValidation type="list" allowBlank="1" showInputMessage="1" showErrorMessage="1" xr:uid="{07384AAB-834C-4AD5-9478-B67B289CA4C7}">
          <x14:formula1>
            <xm:f>リスト!$D$2:$D$3</xm:f>
          </x14:formula1>
          <xm:sqref>C25:C36</xm:sqref>
        </x14:dataValidation>
        <x14:dataValidation type="list" allowBlank="1" showInputMessage="1" showErrorMessage="1" xr:uid="{9DDF666D-1F16-42CB-935B-5877B3F392B8}">
          <x14:formula1>
            <xm:f>リスト!$C$2:$C$4</xm:f>
          </x14:formula1>
          <xm:sqref>B25:B36</xm:sqref>
        </x14:dataValidation>
        <x14:dataValidation type="list" allowBlank="1" showInputMessage="1" showErrorMessage="1" xr:uid="{EFE3E559-4BFB-46AC-B748-FCD48EDAF743}">
          <x14:formula1>
            <xm:f>リスト!$J$2:$J$6</xm:f>
          </x14:formula1>
          <xm:sqref>K12:K19</xm:sqref>
        </x14:dataValidation>
        <x14:dataValidation type="list" allowBlank="1" showInputMessage="1" showErrorMessage="1" xr:uid="{4807DE86-3885-45B0-8F88-549EB5CAA250}">
          <x14:formula1>
            <xm:f>リスト!$I$2:$I$5</xm:f>
          </x14:formula1>
          <xm:sqref>J12:J19</xm:sqref>
        </x14:dataValidation>
        <x14:dataValidation type="list" allowBlank="1" showInputMessage="1" showErrorMessage="1" xr:uid="{927332EA-80D5-425B-ADEA-9A25D3EAAD19}">
          <x14:formula1>
            <xm:f>リスト!$B$2:$B$11</xm:f>
          </x14:formula1>
          <xm:sqref>I12:I19</xm:sqref>
        </x14:dataValidation>
        <x14:dataValidation type="list" allowBlank="1" showInputMessage="1" showErrorMessage="1" xr:uid="{FEA3DC9B-74C7-4A75-91CF-CBFF2CF8C75A}">
          <x14:formula1>
            <xm:f>リスト!$A$3:$A$9</xm:f>
          </x14:formula1>
          <xm:sqref>G12:H19</xm:sqref>
        </x14:dataValidation>
        <x14:dataValidation type="list" allowBlank="1" showInputMessage="1" showErrorMessage="1" xr:uid="{C056202C-026C-4414-85A4-3B3B62404B6C}">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10848-DF9D-497B-8D8E-13121B0019E6}">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869" priority="42">
      <formula>$Q$1="○"</formula>
    </cfRule>
  </conditionalFormatting>
  <conditionalFormatting sqref="C39">
    <cfRule type="expression" dxfId="3868" priority="40">
      <formula>$C$39&gt;$B$39/2</formula>
    </cfRule>
    <cfRule type="expression" dxfId="3867" priority="41">
      <formula>$C$39&gt;10000000</formula>
    </cfRule>
  </conditionalFormatting>
  <conditionalFormatting sqref="C40">
    <cfRule type="expression" dxfId="3866" priority="38">
      <formula>$C$40&gt;$B$40/2</formula>
    </cfRule>
    <cfRule type="expression" dxfId="3865" priority="39">
      <formula>$C$40&gt;1000000</formula>
    </cfRule>
  </conditionalFormatting>
  <conditionalFormatting sqref="C41">
    <cfRule type="expression" dxfId="3864" priority="36">
      <formula>$C$41&gt;$B$41/2</formula>
    </cfRule>
    <cfRule type="expression" dxfId="3863" priority="37">
      <formula>$C$41&gt;100000</formula>
    </cfRule>
  </conditionalFormatting>
  <conditionalFormatting sqref="R9">
    <cfRule type="expression" dxfId="3862" priority="33">
      <formula>R9="NG"</formula>
    </cfRule>
  </conditionalFormatting>
  <conditionalFormatting sqref="L25:M36">
    <cfRule type="expression" dxfId="3861" priority="16">
      <formula>$J25="追加"</formula>
    </cfRule>
    <cfRule type="expression" dxfId="3860" priority="35">
      <formula>$J25="新規"</formula>
    </cfRule>
  </conditionalFormatting>
  <conditionalFormatting sqref="B39:B41">
    <cfRule type="expression" dxfId="3859" priority="34">
      <formula>($C39+$D39+$E39)&lt;&gt;$B39</formula>
    </cfRule>
  </conditionalFormatting>
  <conditionalFormatting sqref="R39:T41">
    <cfRule type="expression" dxfId="3858" priority="31">
      <formula>R39="NG"</formula>
    </cfRule>
    <cfRule type="expression" dxfId="3857" priority="32">
      <formula>$R21="NG"</formula>
    </cfRule>
  </conditionalFormatting>
  <conditionalFormatting sqref="T42">
    <cfRule type="expression" dxfId="3856" priority="29">
      <formula>T42="NG"</formula>
    </cfRule>
    <cfRule type="expression" dxfId="3855" priority="30">
      <formula>$R24="NG"</formula>
    </cfRule>
  </conditionalFormatting>
  <conditionalFormatting sqref="R60:R61">
    <cfRule type="expression" dxfId="3854" priority="27">
      <formula>R60="NG"</formula>
    </cfRule>
    <cfRule type="expression" dxfId="3853" priority="28">
      <formula>$R43="NG"</formula>
    </cfRule>
  </conditionalFormatting>
  <conditionalFormatting sqref="R65">
    <cfRule type="expression" dxfId="3852" priority="26">
      <formula>R65="NG"</formula>
    </cfRule>
  </conditionalFormatting>
  <conditionalFormatting sqref="R3">
    <cfRule type="expression" dxfId="3851" priority="24">
      <formula>$R3&lt;&gt;"要修正！"</formula>
    </cfRule>
    <cfRule type="expression" dxfId="3850" priority="25">
      <formula>$R3="要修正！"</formula>
    </cfRule>
  </conditionalFormatting>
  <conditionalFormatting sqref="S25:S36">
    <cfRule type="expression" dxfId="3849" priority="43">
      <formula>S25="NG"</formula>
    </cfRule>
  </conditionalFormatting>
  <conditionalFormatting sqref="S59">
    <cfRule type="expression" dxfId="3848" priority="23">
      <formula>S59="NG"</formula>
    </cfRule>
  </conditionalFormatting>
  <conditionalFormatting sqref="R59">
    <cfRule type="expression" dxfId="3847" priority="21">
      <formula>R59="NG"</formula>
    </cfRule>
    <cfRule type="expression" dxfId="3846" priority="22">
      <formula>$R42="NG"</formula>
    </cfRule>
  </conditionalFormatting>
  <conditionalFormatting sqref="R72">
    <cfRule type="expression" dxfId="3845" priority="20">
      <formula>R72="NG"</formula>
    </cfRule>
  </conditionalFormatting>
  <conditionalFormatting sqref="R25:R36">
    <cfRule type="expression" dxfId="3844" priority="19">
      <formula>R25="NG"</formula>
    </cfRule>
  </conditionalFormatting>
  <conditionalFormatting sqref="S12:S19">
    <cfRule type="expression" dxfId="3843" priority="17">
      <formula>$S12="NG"</formula>
    </cfRule>
    <cfRule type="expression" dxfId="3842" priority="18">
      <formula>$R1048572="NG"</formula>
    </cfRule>
  </conditionalFormatting>
  <conditionalFormatting sqref="T25:T36">
    <cfRule type="expression" dxfId="3841" priority="15">
      <formula>T25="NG"</formula>
    </cfRule>
  </conditionalFormatting>
  <conditionalFormatting sqref="L9">
    <cfRule type="expression" dxfId="3840" priority="14">
      <formula>$L$9="NG"</formula>
    </cfRule>
  </conditionalFormatting>
  <conditionalFormatting sqref="R4:R5">
    <cfRule type="expression" dxfId="3839" priority="13">
      <formula>$R$3="要修正！"</formula>
    </cfRule>
  </conditionalFormatting>
  <conditionalFormatting sqref="A41:H41">
    <cfRule type="expression" dxfId="3838" priority="12">
      <formula>$Q$1="○"</formula>
    </cfRule>
  </conditionalFormatting>
  <conditionalFormatting sqref="A55:G55">
    <cfRule type="expression" dxfId="3837" priority="11">
      <formula>$Q$1="○"</formula>
    </cfRule>
  </conditionalFormatting>
  <conditionalFormatting sqref="A83:J83">
    <cfRule type="expression" dxfId="3836" priority="10">
      <formula>$Q$1="○"</formula>
    </cfRule>
  </conditionalFormatting>
  <conditionalFormatting sqref="J25:J26">
    <cfRule type="expression" dxfId="3835" priority="8">
      <formula>$I25="追加"</formula>
    </cfRule>
    <cfRule type="expression" dxfId="3834" priority="9">
      <formula>$I25="新規"</formula>
    </cfRule>
  </conditionalFormatting>
  <conditionalFormatting sqref="J27:K36">
    <cfRule type="expression" dxfId="3833" priority="6">
      <formula>$I27="追加"</formula>
    </cfRule>
    <cfRule type="expression" dxfId="3832" priority="7">
      <formula>$I27="新規"</formula>
    </cfRule>
  </conditionalFormatting>
  <conditionalFormatting sqref="A59:G59">
    <cfRule type="expression" dxfId="3831" priority="5">
      <formula>"$Q$1=○"</formula>
    </cfRule>
  </conditionalFormatting>
  <conditionalFormatting sqref="K25">
    <cfRule type="expression" dxfId="3830" priority="3">
      <formula>$I25="追加"</formula>
    </cfRule>
    <cfRule type="expression" dxfId="3829" priority="4">
      <formula>$I25="新規"</formula>
    </cfRule>
  </conditionalFormatting>
  <conditionalFormatting sqref="K26">
    <cfRule type="expression" dxfId="3828" priority="1">
      <formula>$I26="追加"</formula>
    </cfRule>
    <cfRule type="expression" dxfId="3827" priority="2">
      <formula>$I26="新規"</formula>
    </cfRule>
  </conditionalFormatting>
  <dataValidations count="2">
    <dataValidation type="list" allowBlank="1" showInputMessage="1" showErrorMessage="1" sqref="Q1 O1" xr:uid="{1D14D787-6843-46BE-B556-5037CAF7EE43}">
      <formula1>$S$1:$S$2</formula1>
    </dataValidation>
    <dataValidation type="list" allowBlank="1" showInputMessage="1" showErrorMessage="1" sqref="E12:E19" xr:uid="{06C996E2-041F-4D19-9D30-294E998683D6}">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4BBFBFD-181F-44DC-A19F-80A0B7E6058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36C93CB1-7E19-4906-A5D6-39A5D8646761}">
          <x14:formula1>
            <xm:f>リスト!$A$3:$A$9</xm:f>
          </x14:formula1>
          <xm:sqref>G12:H19</xm:sqref>
        </x14:dataValidation>
        <x14:dataValidation type="list" allowBlank="1" showInputMessage="1" showErrorMessage="1" xr:uid="{8708ECB7-0AC7-4CFB-9096-5CFD0D704E46}">
          <x14:formula1>
            <xm:f>リスト!$B$2:$B$11</xm:f>
          </x14:formula1>
          <xm:sqref>I12:I19</xm:sqref>
        </x14:dataValidation>
        <x14:dataValidation type="list" allowBlank="1" showInputMessage="1" showErrorMessage="1" xr:uid="{9FA5DFAC-19E9-44D7-B06A-DD9EF5A04B52}">
          <x14:formula1>
            <xm:f>リスト!$I$2:$I$5</xm:f>
          </x14:formula1>
          <xm:sqref>J12:J19</xm:sqref>
        </x14:dataValidation>
        <x14:dataValidation type="list" allowBlank="1" showInputMessage="1" showErrorMessage="1" xr:uid="{C00EC777-B123-43AF-9205-04A042C06395}">
          <x14:formula1>
            <xm:f>リスト!$J$2:$J$6</xm:f>
          </x14:formula1>
          <xm:sqref>K12:K19</xm:sqref>
        </x14:dataValidation>
        <x14:dataValidation type="list" allowBlank="1" showInputMessage="1" showErrorMessage="1" xr:uid="{930D36EC-A1F9-4597-84BA-77AFBD5BC55A}">
          <x14:formula1>
            <xm:f>リスト!$C$2:$C$4</xm:f>
          </x14:formula1>
          <xm:sqref>B25:B36</xm:sqref>
        </x14:dataValidation>
        <x14:dataValidation type="list" allowBlank="1" showInputMessage="1" showErrorMessage="1" xr:uid="{9EF286D2-419C-4B1D-83C4-3C359AA3E388}">
          <x14:formula1>
            <xm:f>リスト!$D$2:$D$3</xm:f>
          </x14:formula1>
          <xm:sqref>C25:C36</xm:sqref>
        </x14:dataValidation>
        <x14:dataValidation type="list" allowBlank="1" showInputMessage="1" showErrorMessage="1" xr:uid="{B1B30E1B-E922-4510-B7EA-DE6CF9857DFC}">
          <x14:formula1>
            <xm:f>リスト!$E$2:$E$22</xm:f>
          </x14:formula1>
          <xm:sqref>D25:D36</xm:sqref>
        </x14:dataValidation>
        <x14:dataValidation type="list" allowBlank="1" showInputMessage="1" showErrorMessage="1" xr:uid="{A26D5A75-E4BC-4C2E-8AE9-CF4FCEA04C13}">
          <x14:formula1>
            <xm:f>リスト!$G$2:$G$4</xm:f>
          </x14:formula1>
          <xm:sqref>I25:I36</xm:sqref>
        </x14:dataValidation>
        <x14:dataValidation type="list" allowBlank="1" showInputMessage="1" showErrorMessage="1" xr:uid="{05ADD62A-FE51-4818-B234-19A451D98CE7}">
          <x14:formula1>
            <xm:f>リスト!$H$2:$H$4</xm:f>
          </x14:formula1>
          <xm:sqref>L25:M36 A72:A74</xm:sqref>
        </x14:dataValidation>
        <x14:dataValidation type="list" allowBlank="1" showInputMessage="1" showErrorMessage="1" xr:uid="{48691EAF-2FC8-4FA0-AB95-7C1FABBC2CC3}">
          <x14:formula1>
            <xm:f>リスト!$K$2:$K$3</xm:f>
          </x14:formula1>
          <xm:sqref>A48:A56</xm:sqref>
        </x14:dataValidation>
        <x14:dataValidation type="list" allowBlank="1" showInputMessage="1" showErrorMessage="1" xr:uid="{EE02FA38-5FE4-4970-A42F-096B37F271F1}">
          <x14:formula1>
            <xm:f>リスト!$H$2:$H$3</xm:f>
          </x14:formula1>
          <xm:sqref>A65:A67 A78:A87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1D592-AC02-4EC1-A3D6-8865539D3D3F}">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826" priority="42">
      <formula>$Q$1="○"</formula>
    </cfRule>
  </conditionalFormatting>
  <conditionalFormatting sqref="C39">
    <cfRule type="expression" dxfId="3825" priority="40">
      <formula>$C$39&gt;$B$39/2</formula>
    </cfRule>
    <cfRule type="expression" dxfId="3824" priority="41">
      <formula>$C$39&gt;10000000</formula>
    </cfRule>
  </conditionalFormatting>
  <conditionalFormatting sqref="C40">
    <cfRule type="expression" dxfId="3823" priority="38">
      <formula>$C$40&gt;$B$40/2</formula>
    </cfRule>
    <cfRule type="expression" dxfId="3822" priority="39">
      <formula>$C$40&gt;1000000</formula>
    </cfRule>
  </conditionalFormatting>
  <conditionalFormatting sqref="C41">
    <cfRule type="expression" dxfId="3821" priority="36">
      <formula>$C$41&gt;$B$41/2</formula>
    </cfRule>
    <cfRule type="expression" dxfId="3820" priority="37">
      <formula>$C$41&gt;100000</formula>
    </cfRule>
  </conditionalFormatting>
  <conditionalFormatting sqref="R9">
    <cfRule type="expression" dxfId="3819" priority="33">
      <formula>R9="NG"</formula>
    </cfRule>
  </conditionalFormatting>
  <conditionalFormatting sqref="L25:M36">
    <cfRule type="expression" dxfId="3818" priority="16">
      <formula>$J25="追加"</formula>
    </cfRule>
    <cfRule type="expression" dxfId="3817" priority="35">
      <formula>$J25="新規"</formula>
    </cfRule>
  </conditionalFormatting>
  <conditionalFormatting sqref="B39:B41">
    <cfRule type="expression" dxfId="3816" priority="34">
      <formula>($C39+$D39+$E39)&lt;&gt;$B39</formula>
    </cfRule>
  </conditionalFormatting>
  <conditionalFormatting sqref="R39:T41">
    <cfRule type="expression" dxfId="3815" priority="31">
      <formula>R39="NG"</formula>
    </cfRule>
    <cfRule type="expression" dxfId="3814" priority="32">
      <formula>$R21="NG"</formula>
    </cfRule>
  </conditionalFormatting>
  <conditionalFormatting sqref="T42">
    <cfRule type="expression" dxfId="3813" priority="29">
      <formula>T42="NG"</formula>
    </cfRule>
    <cfRule type="expression" dxfId="3812" priority="30">
      <formula>$R24="NG"</formula>
    </cfRule>
  </conditionalFormatting>
  <conditionalFormatting sqref="R60:R61">
    <cfRule type="expression" dxfId="3811" priority="27">
      <formula>R60="NG"</formula>
    </cfRule>
    <cfRule type="expression" dxfId="3810" priority="28">
      <formula>$R43="NG"</formula>
    </cfRule>
  </conditionalFormatting>
  <conditionalFormatting sqref="R65">
    <cfRule type="expression" dxfId="3809" priority="26">
      <formula>R65="NG"</formula>
    </cfRule>
  </conditionalFormatting>
  <conditionalFormatting sqref="R3">
    <cfRule type="expression" dxfId="3808" priority="24">
      <formula>$R3&lt;&gt;"要修正！"</formula>
    </cfRule>
    <cfRule type="expression" dxfId="3807" priority="25">
      <formula>$R3="要修正！"</formula>
    </cfRule>
  </conditionalFormatting>
  <conditionalFormatting sqref="S25:S36">
    <cfRule type="expression" dxfId="3806" priority="43">
      <formula>S25="NG"</formula>
    </cfRule>
  </conditionalFormatting>
  <conditionalFormatting sqref="S59">
    <cfRule type="expression" dxfId="3805" priority="23">
      <formula>S59="NG"</formula>
    </cfRule>
  </conditionalFormatting>
  <conditionalFormatting sqref="R59">
    <cfRule type="expression" dxfId="3804" priority="21">
      <formula>R59="NG"</formula>
    </cfRule>
    <cfRule type="expression" dxfId="3803" priority="22">
      <formula>$R42="NG"</formula>
    </cfRule>
  </conditionalFormatting>
  <conditionalFormatting sqref="R72">
    <cfRule type="expression" dxfId="3802" priority="20">
      <formula>R72="NG"</formula>
    </cfRule>
  </conditionalFormatting>
  <conditionalFormatting sqref="R25:R36">
    <cfRule type="expression" dxfId="3801" priority="19">
      <formula>R25="NG"</formula>
    </cfRule>
  </conditionalFormatting>
  <conditionalFormatting sqref="S12:S19">
    <cfRule type="expression" dxfId="3800" priority="17">
      <formula>$S12="NG"</formula>
    </cfRule>
    <cfRule type="expression" dxfId="3799" priority="18">
      <formula>$R1048572="NG"</formula>
    </cfRule>
  </conditionalFormatting>
  <conditionalFormatting sqref="T25:T36">
    <cfRule type="expression" dxfId="3798" priority="15">
      <formula>T25="NG"</formula>
    </cfRule>
  </conditionalFormatting>
  <conditionalFormatting sqref="L9">
    <cfRule type="expression" dxfId="3797" priority="14">
      <formula>$L$9="NG"</formula>
    </cfRule>
  </conditionalFormatting>
  <conditionalFormatting sqref="R4:R5">
    <cfRule type="expression" dxfId="3796" priority="13">
      <formula>$R$3="要修正！"</formula>
    </cfRule>
  </conditionalFormatting>
  <conditionalFormatting sqref="A41:H41">
    <cfRule type="expression" dxfId="3795" priority="12">
      <formula>$Q$1="○"</formula>
    </cfRule>
  </conditionalFormatting>
  <conditionalFormatting sqref="A55:G55">
    <cfRule type="expression" dxfId="3794" priority="11">
      <formula>$Q$1="○"</formula>
    </cfRule>
  </conditionalFormatting>
  <conditionalFormatting sqref="A83:J83">
    <cfRule type="expression" dxfId="3793" priority="10">
      <formula>$Q$1="○"</formula>
    </cfRule>
  </conditionalFormatting>
  <conditionalFormatting sqref="J25:J26">
    <cfRule type="expression" dxfId="3792" priority="8">
      <formula>$I25="追加"</formula>
    </cfRule>
    <cfRule type="expression" dxfId="3791" priority="9">
      <formula>$I25="新規"</formula>
    </cfRule>
  </conditionalFormatting>
  <conditionalFormatting sqref="J27:K36">
    <cfRule type="expression" dxfId="3790" priority="6">
      <formula>$I27="追加"</formula>
    </cfRule>
    <cfRule type="expression" dxfId="3789" priority="7">
      <formula>$I27="新規"</formula>
    </cfRule>
  </conditionalFormatting>
  <conditionalFormatting sqref="A59:G59">
    <cfRule type="expression" dxfId="3788" priority="5">
      <formula>"$Q$1=○"</formula>
    </cfRule>
  </conditionalFormatting>
  <conditionalFormatting sqref="K25">
    <cfRule type="expression" dxfId="3787" priority="3">
      <formula>$I25="追加"</formula>
    </cfRule>
    <cfRule type="expression" dxfId="3786" priority="4">
      <formula>$I25="新規"</formula>
    </cfRule>
  </conditionalFormatting>
  <conditionalFormatting sqref="K26">
    <cfRule type="expression" dxfId="3785" priority="1">
      <formula>$I26="追加"</formula>
    </cfRule>
    <cfRule type="expression" dxfId="3784" priority="2">
      <formula>$I26="新規"</formula>
    </cfRule>
  </conditionalFormatting>
  <dataValidations count="2">
    <dataValidation type="list" allowBlank="1" showInputMessage="1" showErrorMessage="1" sqref="E12:E19" xr:uid="{80F1866A-A509-4E04-B82A-487A669235B7}">
      <formula1>$U$12:$U$15</formula1>
    </dataValidation>
    <dataValidation type="list" allowBlank="1" showInputMessage="1" showErrorMessage="1" sqref="Q1 O1" xr:uid="{EC336BF1-F88D-47CF-9346-B3C474FB91A7}">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16C61EA-623D-41CD-8DA1-ACB3CDE98FB6}">
          <x14:formula1>
            <xm:f>リスト!$H$2:$H$3</xm:f>
          </x14:formula1>
          <xm:sqref>A65:A67 A78:A87</xm:sqref>
        </x14:dataValidation>
        <x14:dataValidation type="list" allowBlank="1" showInputMessage="1" showErrorMessage="1" xr:uid="{01528E41-3A1F-4546-A521-CAFD827BA287}">
          <x14:formula1>
            <xm:f>リスト!$K$2:$K$3</xm:f>
          </x14:formula1>
          <xm:sqref>A48:A56</xm:sqref>
        </x14:dataValidation>
        <x14:dataValidation type="list" allowBlank="1" showInputMessage="1" showErrorMessage="1" xr:uid="{82B08712-CF4E-432C-8BAA-CC7587CFF760}">
          <x14:formula1>
            <xm:f>リスト!$H$2:$H$4</xm:f>
          </x14:formula1>
          <xm:sqref>L25:M36 A72:A74</xm:sqref>
        </x14:dataValidation>
        <x14:dataValidation type="list" allowBlank="1" showInputMessage="1" showErrorMessage="1" xr:uid="{FA5927C5-0F76-41D5-8B49-7DDB5465E45C}">
          <x14:formula1>
            <xm:f>リスト!$G$2:$G$4</xm:f>
          </x14:formula1>
          <xm:sqref>I25:I36</xm:sqref>
        </x14:dataValidation>
        <x14:dataValidation type="list" allowBlank="1" showInputMessage="1" showErrorMessage="1" xr:uid="{2C625732-64B4-4E40-A8BF-AC3D474C092A}">
          <x14:formula1>
            <xm:f>リスト!$E$2:$E$22</xm:f>
          </x14:formula1>
          <xm:sqref>D25:D36</xm:sqref>
        </x14:dataValidation>
        <x14:dataValidation type="list" allowBlank="1" showInputMessage="1" showErrorMessage="1" xr:uid="{F996A988-D072-4C66-87FB-1024E1EA6C78}">
          <x14:formula1>
            <xm:f>リスト!$D$2:$D$3</xm:f>
          </x14:formula1>
          <xm:sqref>C25:C36</xm:sqref>
        </x14:dataValidation>
        <x14:dataValidation type="list" allowBlank="1" showInputMessage="1" showErrorMessage="1" xr:uid="{43C52D8F-D3AD-4D95-9655-4AFF939376E3}">
          <x14:formula1>
            <xm:f>リスト!$C$2:$C$4</xm:f>
          </x14:formula1>
          <xm:sqref>B25:B36</xm:sqref>
        </x14:dataValidation>
        <x14:dataValidation type="list" allowBlank="1" showInputMessage="1" showErrorMessage="1" xr:uid="{3A117CF5-0E49-4619-93B3-1C1EDD007F80}">
          <x14:formula1>
            <xm:f>リスト!$J$2:$J$6</xm:f>
          </x14:formula1>
          <xm:sqref>K12:K19</xm:sqref>
        </x14:dataValidation>
        <x14:dataValidation type="list" allowBlank="1" showInputMessage="1" showErrorMessage="1" xr:uid="{DC6C55AA-4ED9-4CDA-8224-830CB9081D30}">
          <x14:formula1>
            <xm:f>リスト!$I$2:$I$5</xm:f>
          </x14:formula1>
          <xm:sqref>J12:J19</xm:sqref>
        </x14:dataValidation>
        <x14:dataValidation type="list" allowBlank="1" showInputMessage="1" showErrorMessage="1" xr:uid="{7F954F49-C7B3-4235-942C-674D35FAEAFD}">
          <x14:formula1>
            <xm:f>リスト!$B$2:$B$11</xm:f>
          </x14:formula1>
          <xm:sqref>I12:I19</xm:sqref>
        </x14:dataValidation>
        <x14:dataValidation type="list" allowBlank="1" showInputMessage="1" showErrorMessage="1" xr:uid="{0DA8485F-2126-42D7-B377-AE0BA69A1EAB}">
          <x14:formula1>
            <xm:f>リスト!$A$3:$A$9</xm:f>
          </x14:formula1>
          <xm:sqref>G12:H19</xm:sqref>
        </x14:dataValidation>
        <x14:dataValidation type="list" allowBlank="1" showInputMessage="1" showErrorMessage="1" xr:uid="{471311BC-67E4-4E7A-92C2-53AD939F5675}">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B91B7-40D7-40F6-8453-87A77EB7F232}">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783" priority="42">
      <formula>$Q$1="○"</formula>
    </cfRule>
  </conditionalFormatting>
  <conditionalFormatting sqref="C39">
    <cfRule type="expression" dxfId="3782" priority="40">
      <formula>$C$39&gt;$B$39/2</formula>
    </cfRule>
    <cfRule type="expression" dxfId="3781" priority="41">
      <formula>$C$39&gt;10000000</formula>
    </cfRule>
  </conditionalFormatting>
  <conditionalFormatting sqref="C40">
    <cfRule type="expression" dxfId="3780" priority="38">
      <formula>$C$40&gt;$B$40/2</formula>
    </cfRule>
    <cfRule type="expression" dxfId="3779" priority="39">
      <formula>$C$40&gt;1000000</formula>
    </cfRule>
  </conditionalFormatting>
  <conditionalFormatting sqref="C41">
    <cfRule type="expression" dxfId="3778" priority="36">
      <formula>$C$41&gt;$B$41/2</formula>
    </cfRule>
    <cfRule type="expression" dxfId="3777" priority="37">
      <formula>$C$41&gt;100000</formula>
    </cfRule>
  </conditionalFormatting>
  <conditionalFormatting sqref="R9">
    <cfRule type="expression" dxfId="3776" priority="33">
      <formula>R9="NG"</formula>
    </cfRule>
  </conditionalFormatting>
  <conditionalFormatting sqref="L25:M36">
    <cfRule type="expression" dxfId="3775" priority="16">
      <formula>$J25="追加"</formula>
    </cfRule>
    <cfRule type="expression" dxfId="3774" priority="35">
      <formula>$J25="新規"</formula>
    </cfRule>
  </conditionalFormatting>
  <conditionalFormatting sqref="B39:B41">
    <cfRule type="expression" dxfId="3773" priority="34">
      <formula>($C39+$D39+$E39)&lt;&gt;$B39</formula>
    </cfRule>
  </conditionalFormatting>
  <conditionalFormatting sqref="R39:T41">
    <cfRule type="expression" dxfId="3772" priority="31">
      <formula>R39="NG"</formula>
    </cfRule>
    <cfRule type="expression" dxfId="3771" priority="32">
      <formula>$R21="NG"</formula>
    </cfRule>
  </conditionalFormatting>
  <conditionalFormatting sqref="T42">
    <cfRule type="expression" dxfId="3770" priority="29">
      <formula>T42="NG"</formula>
    </cfRule>
    <cfRule type="expression" dxfId="3769" priority="30">
      <formula>$R24="NG"</formula>
    </cfRule>
  </conditionalFormatting>
  <conditionalFormatting sqref="R60:R61">
    <cfRule type="expression" dxfId="3768" priority="27">
      <formula>R60="NG"</formula>
    </cfRule>
    <cfRule type="expression" dxfId="3767" priority="28">
      <formula>$R43="NG"</formula>
    </cfRule>
  </conditionalFormatting>
  <conditionalFormatting sqref="R65">
    <cfRule type="expression" dxfId="3766" priority="26">
      <formula>R65="NG"</formula>
    </cfRule>
  </conditionalFormatting>
  <conditionalFormatting sqref="R3">
    <cfRule type="expression" dxfId="3765" priority="24">
      <formula>$R3&lt;&gt;"要修正！"</formula>
    </cfRule>
    <cfRule type="expression" dxfId="3764" priority="25">
      <formula>$R3="要修正！"</formula>
    </cfRule>
  </conditionalFormatting>
  <conditionalFormatting sqref="S25:S36">
    <cfRule type="expression" dxfId="3763" priority="43">
      <formula>S25="NG"</formula>
    </cfRule>
  </conditionalFormatting>
  <conditionalFormatting sqref="S59">
    <cfRule type="expression" dxfId="3762" priority="23">
      <formula>S59="NG"</formula>
    </cfRule>
  </conditionalFormatting>
  <conditionalFormatting sqref="R59">
    <cfRule type="expression" dxfId="3761" priority="21">
      <formula>R59="NG"</formula>
    </cfRule>
    <cfRule type="expression" dxfId="3760" priority="22">
      <formula>$R42="NG"</formula>
    </cfRule>
  </conditionalFormatting>
  <conditionalFormatting sqref="R72">
    <cfRule type="expression" dxfId="3759" priority="20">
      <formula>R72="NG"</formula>
    </cfRule>
  </conditionalFormatting>
  <conditionalFormatting sqref="R25:R36">
    <cfRule type="expression" dxfId="3758" priority="19">
      <formula>R25="NG"</formula>
    </cfRule>
  </conditionalFormatting>
  <conditionalFormatting sqref="S12:S19">
    <cfRule type="expression" dxfId="3757" priority="17">
      <formula>$S12="NG"</formula>
    </cfRule>
    <cfRule type="expression" dxfId="3756" priority="18">
      <formula>$R1048572="NG"</formula>
    </cfRule>
  </conditionalFormatting>
  <conditionalFormatting sqref="T25:T36">
    <cfRule type="expression" dxfId="3755" priority="15">
      <formula>T25="NG"</formula>
    </cfRule>
  </conditionalFormatting>
  <conditionalFormatting sqref="L9">
    <cfRule type="expression" dxfId="3754" priority="14">
      <formula>$L$9="NG"</formula>
    </cfRule>
  </conditionalFormatting>
  <conditionalFormatting sqref="R4:R5">
    <cfRule type="expression" dxfId="3753" priority="13">
      <formula>$R$3="要修正！"</formula>
    </cfRule>
  </conditionalFormatting>
  <conditionalFormatting sqref="A41:H41">
    <cfRule type="expression" dxfId="3752" priority="12">
      <formula>$Q$1="○"</formula>
    </cfRule>
  </conditionalFormatting>
  <conditionalFormatting sqref="A55:G55">
    <cfRule type="expression" dxfId="3751" priority="11">
      <formula>$Q$1="○"</formula>
    </cfRule>
  </conditionalFormatting>
  <conditionalFormatting sqref="A83:J83">
    <cfRule type="expression" dxfId="3750" priority="10">
      <formula>$Q$1="○"</formula>
    </cfRule>
  </conditionalFormatting>
  <conditionalFormatting sqref="J25:J26">
    <cfRule type="expression" dxfId="3749" priority="8">
      <formula>$I25="追加"</formula>
    </cfRule>
    <cfRule type="expression" dxfId="3748" priority="9">
      <formula>$I25="新規"</formula>
    </cfRule>
  </conditionalFormatting>
  <conditionalFormatting sqref="J27:K36">
    <cfRule type="expression" dxfId="3747" priority="6">
      <formula>$I27="追加"</formula>
    </cfRule>
    <cfRule type="expression" dxfId="3746" priority="7">
      <formula>$I27="新規"</formula>
    </cfRule>
  </conditionalFormatting>
  <conditionalFormatting sqref="A59:G59">
    <cfRule type="expression" dxfId="3745" priority="5">
      <formula>"$Q$1=○"</formula>
    </cfRule>
  </conditionalFormatting>
  <conditionalFormatting sqref="K25">
    <cfRule type="expression" dxfId="3744" priority="3">
      <formula>$I25="追加"</formula>
    </cfRule>
    <cfRule type="expression" dxfId="3743" priority="4">
      <formula>$I25="新規"</formula>
    </cfRule>
  </conditionalFormatting>
  <conditionalFormatting sqref="K26">
    <cfRule type="expression" dxfId="3742" priority="1">
      <formula>$I26="追加"</formula>
    </cfRule>
    <cfRule type="expression" dxfId="3741" priority="2">
      <formula>$I26="新規"</formula>
    </cfRule>
  </conditionalFormatting>
  <dataValidations count="2">
    <dataValidation type="list" allowBlank="1" showInputMessage="1" showErrorMessage="1" sqref="E12:E19" xr:uid="{9D915592-D6D0-4CEC-A2EF-1C7F990895CA}">
      <formula1>$U$12:$U$15</formula1>
    </dataValidation>
    <dataValidation type="list" allowBlank="1" showInputMessage="1" showErrorMessage="1" sqref="Q1 O1" xr:uid="{AFDC92F9-B0AD-4F93-AAB4-AB429A9AC3AA}">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BF004467-ADFC-47FC-8FD3-BEDCCB434178}">
          <x14:formula1>
            <xm:f>リスト!$H$2:$H$3</xm:f>
          </x14:formula1>
          <xm:sqref>A65:A67 A78:A87</xm:sqref>
        </x14:dataValidation>
        <x14:dataValidation type="list" allowBlank="1" showInputMessage="1" showErrorMessage="1" xr:uid="{F039C9B6-8620-44AA-AB87-121ADCD66C57}">
          <x14:formula1>
            <xm:f>リスト!$K$2:$K$3</xm:f>
          </x14:formula1>
          <xm:sqref>A48:A56</xm:sqref>
        </x14:dataValidation>
        <x14:dataValidation type="list" allowBlank="1" showInputMessage="1" showErrorMessage="1" xr:uid="{E4455BA2-3690-4D42-8A89-0AAA6914CFA6}">
          <x14:formula1>
            <xm:f>リスト!$H$2:$H$4</xm:f>
          </x14:formula1>
          <xm:sqref>L25:M36 A72:A74</xm:sqref>
        </x14:dataValidation>
        <x14:dataValidation type="list" allowBlank="1" showInputMessage="1" showErrorMessage="1" xr:uid="{FE15EB55-4348-466F-8565-0E4D5910032D}">
          <x14:formula1>
            <xm:f>リスト!$G$2:$G$4</xm:f>
          </x14:formula1>
          <xm:sqref>I25:I36</xm:sqref>
        </x14:dataValidation>
        <x14:dataValidation type="list" allowBlank="1" showInputMessage="1" showErrorMessage="1" xr:uid="{051663C6-BA54-4A48-8DE3-369D23027EB9}">
          <x14:formula1>
            <xm:f>リスト!$E$2:$E$22</xm:f>
          </x14:formula1>
          <xm:sqref>D25:D36</xm:sqref>
        </x14:dataValidation>
        <x14:dataValidation type="list" allowBlank="1" showInputMessage="1" showErrorMessage="1" xr:uid="{42AA55B6-F0D1-4709-8BD3-44E85B127AB9}">
          <x14:formula1>
            <xm:f>リスト!$D$2:$D$3</xm:f>
          </x14:formula1>
          <xm:sqref>C25:C36</xm:sqref>
        </x14:dataValidation>
        <x14:dataValidation type="list" allowBlank="1" showInputMessage="1" showErrorMessage="1" xr:uid="{ED9F1F99-75D6-4B7D-9CF0-ED3A22C9EBE7}">
          <x14:formula1>
            <xm:f>リスト!$C$2:$C$4</xm:f>
          </x14:formula1>
          <xm:sqref>B25:B36</xm:sqref>
        </x14:dataValidation>
        <x14:dataValidation type="list" allowBlank="1" showInputMessage="1" showErrorMessage="1" xr:uid="{71ECC456-D4E0-4349-870F-313A42801426}">
          <x14:formula1>
            <xm:f>リスト!$J$2:$J$6</xm:f>
          </x14:formula1>
          <xm:sqref>K12:K19</xm:sqref>
        </x14:dataValidation>
        <x14:dataValidation type="list" allowBlank="1" showInputMessage="1" showErrorMessage="1" xr:uid="{60D0359E-9055-49BA-8361-061668EA6945}">
          <x14:formula1>
            <xm:f>リスト!$I$2:$I$5</xm:f>
          </x14:formula1>
          <xm:sqref>J12:J19</xm:sqref>
        </x14:dataValidation>
        <x14:dataValidation type="list" allowBlank="1" showInputMessage="1" showErrorMessage="1" xr:uid="{39CC4FA0-CC9D-4C28-8D21-C19DFCFD30DE}">
          <x14:formula1>
            <xm:f>リスト!$B$2:$B$11</xm:f>
          </x14:formula1>
          <xm:sqref>I12:I19</xm:sqref>
        </x14:dataValidation>
        <x14:dataValidation type="list" allowBlank="1" showInputMessage="1" showErrorMessage="1" xr:uid="{4EE7745C-B1C2-408C-8E38-33A89ABFBE49}">
          <x14:formula1>
            <xm:f>リスト!$A$3:$A$9</xm:f>
          </x14:formula1>
          <xm:sqref>G12:H19</xm:sqref>
        </x14:dataValidation>
        <x14:dataValidation type="list" allowBlank="1" showInputMessage="1" showErrorMessage="1" xr:uid="{7DB467C6-CB37-48FF-BFC3-B7C521AFA69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311C-0E0F-4A1E-A6A1-7E418ADDEA3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740" priority="42">
      <formula>$Q$1="○"</formula>
    </cfRule>
  </conditionalFormatting>
  <conditionalFormatting sqref="C39">
    <cfRule type="expression" dxfId="3739" priority="40">
      <formula>$C$39&gt;$B$39/2</formula>
    </cfRule>
    <cfRule type="expression" dxfId="3738" priority="41">
      <formula>$C$39&gt;10000000</formula>
    </cfRule>
  </conditionalFormatting>
  <conditionalFormatting sqref="C40">
    <cfRule type="expression" dxfId="3737" priority="38">
      <formula>$C$40&gt;$B$40/2</formula>
    </cfRule>
    <cfRule type="expression" dxfId="3736" priority="39">
      <formula>$C$40&gt;1000000</formula>
    </cfRule>
  </conditionalFormatting>
  <conditionalFormatting sqref="C41">
    <cfRule type="expression" dxfId="3735" priority="36">
      <formula>$C$41&gt;$B$41/2</formula>
    </cfRule>
    <cfRule type="expression" dxfId="3734" priority="37">
      <formula>$C$41&gt;100000</formula>
    </cfRule>
  </conditionalFormatting>
  <conditionalFormatting sqref="R9">
    <cfRule type="expression" dxfId="3733" priority="33">
      <formula>R9="NG"</formula>
    </cfRule>
  </conditionalFormatting>
  <conditionalFormatting sqref="L25:M36">
    <cfRule type="expression" dxfId="3732" priority="16">
      <formula>$J25="追加"</formula>
    </cfRule>
    <cfRule type="expression" dxfId="3731" priority="35">
      <formula>$J25="新規"</formula>
    </cfRule>
  </conditionalFormatting>
  <conditionalFormatting sqref="B39:B41">
    <cfRule type="expression" dxfId="3730" priority="34">
      <formula>($C39+$D39+$E39)&lt;&gt;$B39</formula>
    </cfRule>
  </conditionalFormatting>
  <conditionalFormatting sqref="R39:T41">
    <cfRule type="expression" dxfId="3729" priority="31">
      <formula>R39="NG"</formula>
    </cfRule>
    <cfRule type="expression" dxfId="3728" priority="32">
      <formula>$R21="NG"</formula>
    </cfRule>
  </conditionalFormatting>
  <conditionalFormatting sqref="T42">
    <cfRule type="expression" dxfId="3727" priority="29">
      <formula>T42="NG"</formula>
    </cfRule>
    <cfRule type="expression" dxfId="3726" priority="30">
      <formula>$R24="NG"</formula>
    </cfRule>
  </conditionalFormatting>
  <conditionalFormatting sqref="R60:R61">
    <cfRule type="expression" dxfId="3725" priority="27">
      <formula>R60="NG"</formula>
    </cfRule>
    <cfRule type="expression" dxfId="3724" priority="28">
      <formula>$R43="NG"</formula>
    </cfRule>
  </conditionalFormatting>
  <conditionalFormatting sqref="R65">
    <cfRule type="expression" dxfId="3723" priority="26">
      <formula>R65="NG"</formula>
    </cfRule>
  </conditionalFormatting>
  <conditionalFormatting sqref="R3">
    <cfRule type="expression" dxfId="3722" priority="24">
      <formula>$R3&lt;&gt;"要修正！"</formula>
    </cfRule>
    <cfRule type="expression" dxfId="3721" priority="25">
      <formula>$R3="要修正！"</formula>
    </cfRule>
  </conditionalFormatting>
  <conditionalFormatting sqref="S25:S36">
    <cfRule type="expression" dxfId="3720" priority="43">
      <formula>S25="NG"</formula>
    </cfRule>
  </conditionalFormatting>
  <conditionalFormatting sqref="S59">
    <cfRule type="expression" dxfId="3719" priority="23">
      <formula>S59="NG"</formula>
    </cfRule>
  </conditionalFormatting>
  <conditionalFormatting sqref="R59">
    <cfRule type="expression" dxfId="3718" priority="21">
      <formula>R59="NG"</formula>
    </cfRule>
    <cfRule type="expression" dxfId="3717" priority="22">
      <formula>$R42="NG"</formula>
    </cfRule>
  </conditionalFormatting>
  <conditionalFormatting sqref="R72">
    <cfRule type="expression" dxfId="3716" priority="20">
      <formula>R72="NG"</formula>
    </cfRule>
  </conditionalFormatting>
  <conditionalFormatting sqref="R25:R36">
    <cfRule type="expression" dxfId="3715" priority="19">
      <formula>R25="NG"</formula>
    </cfRule>
  </conditionalFormatting>
  <conditionalFormatting sqref="S12:S19">
    <cfRule type="expression" dxfId="3714" priority="17">
      <formula>$S12="NG"</formula>
    </cfRule>
    <cfRule type="expression" dxfId="3713" priority="18">
      <formula>$R1048572="NG"</formula>
    </cfRule>
  </conditionalFormatting>
  <conditionalFormatting sqref="T25:T36">
    <cfRule type="expression" dxfId="3712" priority="15">
      <formula>T25="NG"</formula>
    </cfRule>
  </conditionalFormatting>
  <conditionalFormatting sqref="L9">
    <cfRule type="expression" dxfId="3711" priority="14">
      <formula>$L$9="NG"</formula>
    </cfRule>
  </conditionalFormatting>
  <conditionalFormatting sqref="R4:R5">
    <cfRule type="expression" dxfId="3710" priority="13">
      <formula>$R$3="要修正！"</formula>
    </cfRule>
  </conditionalFormatting>
  <conditionalFormatting sqref="A41:H41">
    <cfRule type="expression" dxfId="3709" priority="12">
      <formula>$Q$1="○"</formula>
    </cfRule>
  </conditionalFormatting>
  <conditionalFormatting sqref="A55:G55">
    <cfRule type="expression" dxfId="3708" priority="11">
      <formula>$Q$1="○"</formula>
    </cfRule>
  </conditionalFormatting>
  <conditionalFormatting sqref="A83:J83">
    <cfRule type="expression" dxfId="3707" priority="10">
      <formula>$Q$1="○"</formula>
    </cfRule>
  </conditionalFormatting>
  <conditionalFormatting sqref="J25:J26">
    <cfRule type="expression" dxfId="3706" priority="8">
      <formula>$I25="追加"</formula>
    </cfRule>
    <cfRule type="expression" dxfId="3705" priority="9">
      <formula>$I25="新規"</formula>
    </cfRule>
  </conditionalFormatting>
  <conditionalFormatting sqref="J27:K36">
    <cfRule type="expression" dxfId="3704" priority="6">
      <formula>$I27="追加"</formula>
    </cfRule>
    <cfRule type="expression" dxfId="3703" priority="7">
      <formula>$I27="新規"</formula>
    </cfRule>
  </conditionalFormatting>
  <conditionalFormatting sqref="A59:G59">
    <cfRule type="expression" dxfId="3702" priority="5">
      <formula>"$Q$1=○"</formula>
    </cfRule>
  </conditionalFormatting>
  <conditionalFormatting sqref="K25">
    <cfRule type="expression" dxfId="3701" priority="3">
      <formula>$I25="追加"</formula>
    </cfRule>
    <cfRule type="expression" dxfId="3700" priority="4">
      <formula>$I25="新規"</formula>
    </cfRule>
  </conditionalFormatting>
  <conditionalFormatting sqref="K26">
    <cfRule type="expression" dxfId="3699" priority="1">
      <formula>$I26="追加"</formula>
    </cfRule>
    <cfRule type="expression" dxfId="3698" priority="2">
      <formula>$I26="新規"</formula>
    </cfRule>
  </conditionalFormatting>
  <dataValidations count="2">
    <dataValidation type="list" allowBlank="1" showInputMessage="1" showErrorMessage="1" sqref="Q1 O1" xr:uid="{CFB2C768-15D1-45F4-A1BD-A3DF2327F052}">
      <formula1>$S$1:$S$2</formula1>
    </dataValidation>
    <dataValidation type="list" allowBlank="1" showInputMessage="1" showErrorMessage="1" sqref="E12:E19" xr:uid="{687DF757-8BD1-424F-B24B-D1E84D36CB52}">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B8EDF70-515B-464B-B494-6B79E04FDEB4}">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A3B03634-9136-477A-BB71-B028BF7252BA}">
          <x14:formula1>
            <xm:f>リスト!$A$3:$A$9</xm:f>
          </x14:formula1>
          <xm:sqref>G12:H19</xm:sqref>
        </x14:dataValidation>
        <x14:dataValidation type="list" allowBlank="1" showInputMessage="1" showErrorMessage="1" xr:uid="{03E2E2C0-C12B-4197-9CC3-FDB6FF3C8634}">
          <x14:formula1>
            <xm:f>リスト!$B$2:$B$11</xm:f>
          </x14:formula1>
          <xm:sqref>I12:I19</xm:sqref>
        </x14:dataValidation>
        <x14:dataValidation type="list" allowBlank="1" showInputMessage="1" showErrorMessage="1" xr:uid="{81BC9BD9-ED6F-4F25-B406-E68D12CB6E6C}">
          <x14:formula1>
            <xm:f>リスト!$I$2:$I$5</xm:f>
          </x14:formula1>
          <xm:sqref>J12:J19</xm:sqref>
        </x14:dataValidation>
        <x14:dataValidation type="list" allowBlank="1" showInputMessage="1" showErrorMessage="1" xr:uid="{4CE20369-59C5-44BD-9FEE-F14143E077B9}">
          <x14:formula1>
            <xm:f>リスト!$J$2:$J$6</xm:f>
          </x14:formula1>
          <xm:sqref>K12:K19</xm:sqref>
        </x14:dataValidation>
        <x14:dataValidation type="list" allowBlank="1" showInputMessage="1" showErrorMessage="1" xr:uid="{F09A9313-BBB2-4E1D-8568-8DFAFBFF4D24}">
          <x14:formula1>
            <xm:f>リスト!$C$2:$C$4</xm:f>
          </x14:formula1>
          <xm:sqref>B25:B36</xm:sqref>
        </x14:dataValidation>
        <x14:dataValidation type="list" allowBlank="1" showInputMessage="1" showErrorMessage="1" xr:uid="{5C926A65-DCA7-44CB-8A44-6CBE54450651}">
          <x14:formula1>
            <xm:f>リスト!$D$2:$D$3</xm:f>
          </x14:formula1>
          <xm:sqref>C25:C36</xm:sqref>
        </x14:dataValidation>
        <x14:dataValidation type="list" allowBlank="1" showInputMessage="1" showErrorMessage="1" xr:uid="{AAD745A7-BED7-4A86-A260-D08DE3DB33A9}">
          <x14:formula1>
            <xm:f>リスト!$E$2:$E$22</xm:f>
          </x14:formula1>
          <xm:sqref>D25:D36</xm:sqref>
        </x14:dataValidation>
        <x14:dataValidation type="list" allowBlank="1" showInputMessage="1" showErrorMessage="1" xr:uid="{27585780-9022-4A4F-BB2D-9212F19BA0B9}">
          <x14:formula1>
            <xm:f>リスト!$G$2:$G$4</xm:f>
          </x14:formula1>
          <xm:sqref>I25:I36</xm:sqref>
        </x14:dataValidation>
        <x14:dataValidation type="list" allowBlank="1" showInputMessage="1" showErrorMessage="1" xr:uid="{421324F5-48A4-480E-B5A1-9055FCD05724}">
          <x14:formula1>
            <xm:f>リスト!$H$2:$H$4</xm:f>
          </x14:formula1>
          <xm:sqref>L25:M36 A72:A74</xm:sqref>
        </x14:dataValidation>
        <x14:dataValidation type="list" allowBlank="1" showInputMessage="1" showErrorMessage="1" xr:uid="{97BE5E62-8554-461F-A902-6C465072F5A1}">
          <x14:formula1>
            <xm:f>リスト!$K$2:$K$3</xm:f>
          </x14:formula1>
          <xm:sqref>A48:A56</xm:sqref>
        </x14:dataValidation>
        <x14:dataValidation type="list" allowBlank="1" showInputMessage="1" showErrorMessage="1" xr:uid="{20E40D84-087E-48BF-9044-3ACFDFDCB538}">
          <x14:formula1>
            <xm:f>リスト!$H$2:$H$3</xm:f>
          </x14:formula1>
          <xm:sqref>A65:A67 A78:A87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57937-8030-4730-A88E-E1A14DD6BA6F}">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697" priority="42">
      <formula>$Q$1="○"</formula>
    </cfRule>
  </conditionalFormatting>
  <conditionalFormatting sqref="C39">
    <cfRule type="expression" dxfId="3696" priority="40">
      <formula>$C$39&gt;$B$39/2</formula>
    </cfRule>
    <cfRule type="expression" dxfId="3695" priority="41">
      <formula>$C$39&gt;10000000</formula>
    </cfRule>
  </conditionalFormatting>
  <conditionalFormatting sqref="C40">
    <cfRule type="expression" dxfId="3694" priority="38">
      <formula>$C$40&gt;$B$40/2</formula>
    </cfRule>
    <cfRule type="expression" dxfId="3693" priority="39">
      <formula>$C$40&gt;1000000</formula>
    </cfRule>
  </conditionalFormatting>
  <conditionalFormatting sqref="C41">
    <cfRule type="expression" dxfId="3692" priority="36">
      <formula>$C$41&gt;$B$41/2</formula>
    </cfRule>
    <cfRule type="expression" dxfId="3691" priority="37">
      <formula>$C$41&gt;100000</formula>
    </cfRule>
  </conditionalFormatting>
  <conditionalFormatting sqref="R9">
    <cfRule type="expression" dxfId="3690" priority="33">
      <formula>R9="NG"</formula>
    </cfRule>
  </conditionalFormatting>
  <conditionalFormatting sqref="L25:M36">
    <cfRule type="expression" dxfId="3689" priority="16">
      <formula>$J25="追加"</formula>
    </cfRule>
    <cfRule type="expression" dxfId="3688" priority="35">
      <formula>$J25="新規"</formula>
    </cfRule>
  </conditionalFormatting>
  <conditionalFormatting sqref="B39:B41">
    <cfRule type="expression" dxfId="3687" priority="34">
      <formula>($C39+$D39+$E39)&lt;&gt;$B39</formula>
    </cfRule>
  </conditionalFormatting>
  <conditionalFormatting sqref="R39:T41">
    <cfRule type="expression" dxfId="3686" priority="31">
      <formula>R39="NG"</formula>
    </cfRule>
    <cfRule type="expression" dxfId="3685" priority="32">
      <formula>$R21="NG"</formula>
    </cfRule>
  </conditionalFormatting>
  <conditionalFormatting sqref="T42">
    <cfRule type="expression" dxfId="3684" priority="29">
      <formula>T42="NG"</formula>
    </cfRule>
    <cfRule type="expression" dxfId="3683" priority="30">
      <formula>$R24="NG"</formula>
    </cfRule>
  </conditionalFormatting>
  <conditionalFormatting sqref="R60:R61">
    <cfRule type="expression" dxfId="3682" priority="27">
      <formula>R60="NG"</formula>
    </cfRule>
    <cfRule type="expression" dxfId="3681" priority="28">
      <formula>$R43="NG"</formula>
    </cfRule>
  </conditionalFormatting>
  <conditionalFormatting sqref="R65">
    <cfRule type="expression" dxfId="3680" priority="26">
      <formula>R65="NG"</formula>
    </cfRule>
  </conditionalFormatting>
  <conditionalFormatting sqref="R3">
    <cfRule type="expression" dxfId="3679" priority="24">
      <formula>$R3&lt;&gt;"要修正！"</formula>
    </cfRule>
    <cfRule type="expression" dxfId="3678" priority="25">
      <formula>$R3="要修正！"</formula>
    </cfRule>
  </conditionalFormatting>
  <conditionalFormatting sqref="S25:S36">
    <cfRule type="expression" dxfId="3677" priority="43">
      <formula>S25="NG"</formula>
    </cfRule>
  </conditionalFormatting>
  <conditionalFormatting sqref="S59">
    <cfRule type="expression" dxfId="3676" priority="23">
      <formula>S59="NG"</formula>
    </cfRule>
  </conditionalFormatting>
  <conditionalFormatting sqref="R59">
    <cfRule type="expression" dxfId="3675" priority="21">
      <formula>R59="NG"</formula>
    </cfRule>
    <cfRule type="expression" dxfId="3674" priority="22">
      <formula>$R42="NG"</formula>
    </cfRule>
  </conditionalFormatting>
  <conditionalFormatting sqref="R72">
    <cfRule type="expression" dxfId="3673" priority="20">
      <formula>R72="NG"</formula>
    </cfRule>
  </conditionalFormatting>
  <conditionalFormatting sqref="R25:R36">
    <cfRule type="expression" dxfId="3672" priority="19">
      <formula>R25="NG"</formula>
    </cfRule>
  </conditionalFormatting>
  <conditionalFormatting sqref="S12:S19">
    <cfRule type="expression" dxfId="3671" priority="17">
      <formula>$S12="NG"</formula>
    </cfRule>
    <cfRule type="expression" dxfId="3670" priority="18">
      <formula>$R1048572="NG"</formula>
    </cfRule>
  </conditionalFormatting>
  <conditionalFormatting sqref="T25:T36">
    <cfRule type="expression" dxfId="3669" priority="15">
      <formula>T25="NG"</formula>
    </cfRule>
  </conditionalFormatting>
  <conditionalFormatting sqref="L9">
    <cfRule type="expression" dxfId="3668" priority="14">
      <formula>$L$9="NG"</formula>
    </cfRule>
  </conditionalFormatting>
  <conditionalFormatting sqref="R4:R5">
    <cfRule type="expression" dxfId="3667" priority="13">
      <formula>$R$3="要修正！"</formula>
    </cfRule>
  </conditionalFormatting>
  <conditionalFormatting sqref="A41:H41">
    <cfRule type="expression" dxfId="3666" priority="12">
      <formula>$Q$1="○"</formula>
    </cfRule>
  </conditionalFormatting>
  <conditionalFormatting sqref="A55:G55">
    <cfRule type="expression" dxfId="3665" priority="11">
      <formula>$Q$1="○"</formula>
    </cfRule>
  </conditionalFormatting>
  <conditionalFormatting sqref="A83:J83">
    <cfRule type="expression" dxfId="3664" priority="10">
      <formula>$Q$1="○"</formula>
    </cfRule>
  </conditionalFormatting>
  <conditionalFormatting sqref="J25:J26">
    <cfRule type="expression" dxfId="3663" priority="8">
      <formula>$I25="追加"</formula>
    </cfRule>
    <cfRule type="expression" dxfId="3662" priority="9">
      <formula>$I25="新規"</formula>
    </cfRule>
  </conditionalFormatting>
  <conditionalFormatting sqref="J27:K36">
    <cfRule type="expression" dxfId="3661" priority="6">
      <formula>$I27="追加"</formula>
    </cfRule>
    <cfRule type="expression" dxfId="3660" priority="7">
      <formula>$I27="新規"</formula>
    </cfRule>
  </conditionalFormatting>
  <conditionalFormatting sqref="A59:G59">
    <cfRule type="expression" dxfId="3659" priority="5">
      <formula>"$Q$1=○"</formula>
    </cfRule>
  </conditionalFormatting>
  <conditionalFormatting sqref="K25">
    <cfRule type="expression" dxfId="3658" priority="3">
      <formula>$I25="追加"</formula>
    </cfRule>
    <cfRule type="expression" dxfId="3657" priority="4">
      <formula>$I25="新規"</formula>
    </cfRule>
  </conditionalFormatting>
  <conditionalFormatting sqref="K26">
    <cfRule type="expression" dxfId="3656" priority="1">
      <formula>$I26="追加"</formula>
    </cfRule>
    <cfRule type="expression" dxfId="3655" priority="2">
      <formula>$I26="新規"</formula>
    </cfRule>
  </conditionalFormatting>
  <dataValidations count="2">
    <dataValidation type="list" allowBlank="1" showInputMessage="1" showErrorMessage="1" sqref="E12:E19" xr:uid="{11DF1EF3-DC8C-4647-B32F-C5CE5B98A1CF}">
      <formula1>$U$12:$U$15</formula1>
    </dataValidation>
    <dataValidation type="list" allowBlank="1" showInputMessage="1" showErrorMessage="1" sqref="Q1 O1" xr:uid="{F0F53483-AF6F-47B6-822B-BC25F7E2014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0094887-65FC-4168-ACD3-C8F662AAE80F}">
          <x14:formula1>
            <xm:f>リスト!$H$2:$H$3</xm:f>
          </x14:formula1>
          <xm:sqref>A65:A67 A78:A87</xm:sqref>
        </x14:dataValidation>
        <x14:dataValidation type="list" allowBlank="1" showInputMessage="1" showErrorMessage="1" xr:uid="{1B58A06C-2F45-4A20-B04A-383C937DEB4B}">
          <x14:formula1>
            <xm:f>リスト!$K$2:$K$3</xm:f>
          </x14:formula1>
          <xm:sqref>A48:A56</xm:sqref>
        </x14:dataValidation>
        <x14:dataValidation type="list" allowBlank="1" showInputMessage="1" showErrorMessage="1" xr:uid="{F9C92B92-FE0D-4D48-BCBC-52C2B347513F}">
          <x14:formula1>
            <xm:f>リスト!$H$2:$H$4</xm:f>
          </x14:formula1>
          <xm:sqref>L25:M36 A72:A74</xm:sqref>
        </x14:dataValidation>
        <x14:dataValidation type="list" allowBlank="1" showInputMessage="1" showErrorMessage="1" xr:uid="{B37E325C-FB72-4B78-BC59-0CFB21C99DFB}">
          <x14:formula1>
            <xm:f>リスト!$G$2:$G$4</xm:f>
          </x14:formula1>
          <xm:sqref>I25:I36</xm:sqref>
        </x14:dataValidation>
        <x14:dataValidation type="list" allowBlank="1" showInputMessage="1" showErrorMessage="1" xr:uid="{A991540B-DB02-4CA5-9E83-375DEAA15F7C}">
          <x14:formula1>
            <xm:f>リスト!$E$2:$E$22</xm:f>
          </x14:formula1>
          <xm:sqref>D25:D36</xm:sqref>
        </x14:dataValidation>
        <x14:dataValidation type="list" allowBlank="1" showInputMessage="1" showErrorMessage="1" xr:uid="{9748997D-DF79-4E8B-87AD-6A19EAE97083}">
          <x14:formula1>
            <xm:f>リスト!$D$2:$D$3</xm:f>
          </x14:formula1>
          <xm:sqref>C25:C36</xm:sqref>
        </x14:dataValidation>
        <x14:dataValidation type="list" allowBlank="1" showInputMessage="1" showErrorMessage="1" xr:uid="{8558D760-5D21-4F96-A041-8D4728A8D503}">
          <x14:formula1>
            <xm:f>リスト!$C$2:$C$4</xm:f>
          </x14:formula1>
          <xm:sqref>B25:B36</xm:sqref>
        </x14:dataValidation>
        <x14:dataValidation type="list" allowBlank="1" showInputMessage="1" showErrorMessage="1" xr:uid="{5899DE5F-05B8-4931-9A28-ACC0E7C75563}">
          <x14:formula1>
            <xm:f>リスト!$J$2:$J$6</xm:f>
          </x14:formula1>
          <xm:sqref>K12:K19</xm:sqref>
        </x14:dataValidation>
        <x14:dataValidation type="list" allowBlank="1" showInputMessage="1" showErrorMessage="1" xr:uid="{A6471411-52C3-47E1-9AB8-BE71035E9B34}">
          <x14:formula1>
            <xm:f>リスト!$I$2:$I$5</xm:f>
          </x14:formula1>
          <xm:sqref>J12:J19</xm:sqref>
        </x14:dataValidation>
        <x14:dataValidation type="list" allowBlank="1" showInputMessage="1" showErrorMessage="1" xr:uid="{55638121-1F10-4375-B87D-5A33FECFCADC}">
          <x14:formula1>
            <xm:f>リスト!$B$2:$B$11</xm:f>
          </x14:formula1>
          <xm:sqref>I12:I19</xm:sqref>
        </x14:dataValidation>
        <x14:dataValidation type="list" allowBlank="1" showInputMessage="1" showErrorMessage="1" xr:uid="{B38AD0B2-5385-425F-8013-EF583286D7D4}">
          <x14:formula1>
            <xm:f>リスト!$A$3:$A$9</xm:f>
          </x14:formula1>
          <xm:sqref>G12:H19</xm:sqref>
        </x14:dataValidation>
        <x14:dataValidation type="list" allowBlank="1" showInputMessage="1" showErrorMessage="1" xr:uid="{08A33621-8E81-4A20-BDAA-E50A3EAE0D8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E8D2-067E-4141-8686-231A397F617C}">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654" priority="42">
      <formula>$Q$1="○"</formula>
    </cfRule>
  </conditionalFormatting>
  <conditionalFormatting sqref="C39">
    <cfRule type="expression" dxfId="3653" priority="40">
      <formula>$C$39&gt;$B$39/2</formula>
    </cfRule>
    <cfRule type="expression" dxfId="3652" priority="41">
      <formula>$C$39&gt;10000000</formula>
    </cfRule>
  </conditionalFormatting>
  <conditionalFormatting sqref="C40">
    <cfRule type="expression" dxfId="3651" priority="38">
      <formula>$C$40&gt;$B$40/2</formula>
    </cfRule>
    <cfRule type="expression" dxfId="3650" priority="39">
      <formula>$C$40&gt;1000000</formula>
    </cfRule>
  </conditionalFormatting>
  <conditionalFormatting sqref="C41">
    <cfRule type="expression" dxfId="3649" priority="36">
      <formula>$C$41&gt;$B$41/2</formula>
    </cfRule>
    <cfRule type="expression" dxfId="3648" priority="37">
      <formula>$C$41&gt;100000</formula>
    </cfRule>
  </conditionalFormatting>
  <conditionalFormatting sqref="R9">
    <cfRule type="expression" dxfId="3647" priority="33">
      <formula>R9="NG"</formula>
    </cfRule>
  </conditionalFormatting>
  <conditionalFormatting sqref="L25:M36">
    <cfRule type="expression" dxfId="3646" priority="16">
      <formula>$J25="追加"</formula>
    </cfRule>
    <cfRule type="expression" dxfId="3645" priority="35">
      <formula>$J25="新規"</formula>
    </cfRule>
  </conditionalFormatting>
  <conditionalFormatting sqref="B39:B41">
    <cfRule type="expression" dxfId="3644" priority="34">
      <formula>($C39+$D39+$E39)&lt;&gt;$B39</formula>
    </cfRule>
  </conditionalFormatting>
  <conditionalFormatting sqref="R39:T41">
    <cfRule type="expression" dxfId="3643" priority="31">
      <formula>R39="NG"</formula>
    </cfRule>
    <cfRule type="expression" dxfId="3642" priority="32">
      <formula>$R21="NG"</formula>
    </cfRule>
  </conditionalFormatting>
  <conditionalFormatting sqref="T42">
    <cfRule type="expression" dxfId="3641" priority="29">
      <formula>T42="NG"</formula>
    </cfRule>
    <cfRule type="expression" dxfId="3640" priority="30">
      <formula>$R24="NG"</formula>
    </cfRule>
  </conditionalFormatting>
  <conditionalFormatting sqref="R60:R61">
    <cfRule type="expression" dxfId="3639" priority="27">
      <formula>R60="NG"</formula>
    </cfRule>
    <cfRule type="expression" dxfId="3638" priority="28">
      <formula>$R43="NG"</formula>
    </cfRule>
  </conditionalFormatting>
  <conditionalFormatting sqref="R65">
    <cfRule type="expression" dxfId="3637" priority="26">
      <formula>R65="NG"</formula>
    </cfRule>
  </conditionalFormatting>
  <conditionalFormatting sqref="R3">
    <cfRule type="expression" dxfId="3636" priority="24">
      <formula>$R3&lt;&gt;"要修正！"</formula>
    </cfRule>
    <cfRule type="expression" dxfId="3635" priority="25">
      <formula>$R3="要修正！"</formula>
    </cfRule>
  </conditionalFormatting>
  <conditionalFormatting sqref="S25:S36">
    <cfRule type="expression" dxfId="3634" priority="43">
      <formula>S25="NG"</formula>
    </cfRule>
  </conditionalFormatting>
  <conditionalFormatting sqref="S59">
    <cfRule type="expression" dxfId="3633" priority="23">
      <formula>S59="NG"</formula>
    </cfRule>
  </conditionalFormatting>
  <conditionalFormatting sqref="R59">
    <cfRule type="expression" dxfId="3632" priority="21">
      <formula>R59="NG"</formula>
    </cfRule>
    <cfRule type="expression" dxfId="3631" priority="22">
      <formula>$R42="NG"</formula>
    </cfRule>
  </conditionalFormatting>
  <conditionalFormatting sqref="R72">
    <cfRule type="expression" dxfId="3630" priority="20">
      <formula>R72="NG"</formula>
    </cfRule>
  </conditionalFormatting>
  <conditionalFormatting sqref="R25:R36">
    <cfRule type="expression" dxfId="3629" priority="19">
      <formula>R25="NG"</formula>
    </cfRule>
  </conditionalFormatting>
  <conditionalFormatting sqref="S12:S19">
    <cfRule type="expression" dxfId="3628" priority="17">
      <formula>$S12="NG"</formula>
    </cfRule>
    <cfRule type="expression" dxfId="3627" priority="18">
      <formula>$R1048572="NG"</formula>
    </cfRule>
  </conditionalFormatting>
  <conditionalFormatting sqref="T25:T36">
    <cfRule type="expression" dxfId="3626" priority="15">
      <formula>T25="NG"</formula>
    </cfRule>
  </conditionalFormatting>
  <conditionalFormatting sqref="L9">
    <cfRule type="expression" dxfId="3625" priority="14">
      <formula>$L$9="NG"</formula>
    </cfRule>
  </conditionalFormatting>
  <conditionalFormatting sqref="R4:R5">
    <cfRule type="expression" dxfId="3624" priority="13">
      <formula>$R$3="要修正！"</formula>
    </cfRule>
  </conditionalFormatting>
  <conditionalFormatting sqref="A41:H41">
    <cfRule type="expression" dxfId="3623" priority="12">
      <formula>$Q$1="○"</formula>
    </cfRule>
  </conditionalFormatting>
  <conditionalFormatting sqref="A55:G55">
    <cfRule type="expression" dxfId="3622" priority="11">
      <formula>$Q$1="○"</formula>
    </cfRule>
  </conditionalFormatting>
  <conditionalFormatting sqref="A83:J83">
    <cfRule type="expression" dxfId="3621" priority="10">
      <formula>$Q$1="○"</formula>
    </cfRule>
  </conditionalFormatting>
  <conditionalFormatting sqref="J25:J26">
    <cfRule type="expression" dxfId="3620" priority="8">
      <formula>$I25="追加"</formula>
    </cfRule>
    <cfRule type="expression" dxfId="3619" priority="9">
      <formula>$I25="新規"</formula>
    </cfRule>
  </conditionalFormatting>
  <conditionalFormatting sqref="J27:K36">
    <cfRule type="expression" dxfId="3618" priority="6">
      <formula>$I27="追加"</formula>
    </cfRule>
    <cfRule type="expression" dxfId="3617" priority="7">
      <formula>$I27="新規"</formula>
    </cfRule>
  </conditionalFormatting>
  <conditionalFormatting sqref="A59:G59">
    <cfRule type="expression" dxfId="3616" priority="5">
      <formula>"$Q$1=○"</formula>
    </cfRule>
  </conditionalFormatting>
  <conditionalFormatting sqref="K25">
    <cfRule type="expression" dxfId="3615" priority="3">
      <formula>$I25="追加"</formula>
    </cfRule>
    <cfRule type="expression" dxfId="3614" priority="4">
      <formula>$I25="新規"</formula>
    </cfRule>
  </conditionalFormatting>
  <conditionalFormatting sqref="K26">
    <cfRule type="expression" dxfId="3613" priority="1">
      <formula>$I26="追加"</formula>
    </cfRule>
    <cfRule type="expression" dxfId="3612" priority="2">
      <formula>$I26="新規"</formula>
    </cfRule>
  </conditionalFormatting>
  <dataValidations count="2">
    <dataValidation type="list" allowBlank="1" showInputMessage="1" showErrorMessage="1" sqref="E12:E19" xr:uid="{95C59726-BE2F-4FA8-8DAA-3BE470F3AE56}">
      <formula1>$U$12:$U$15</formula1>
    </dataValidation>
    <dataValidation type="list" allowBlank="1" showInputMessage="1" showErrorMessage="1" sqref="Q1 O1" xr:uid="{756B98FD-0DA2-4B1A-8BC7-967BE7EE6E09}">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C79CBA3-ACA6-47C6-982D-5587F657AB45}">
          <x14:formula1>
            <xm:f>リスト!$H$2:$H$3</xm:f>
          </x14:formula1>
          <xm:sqref>A65:A67 A78:A87</xm:sqref>
        </x14:dataValidation>
        <x14:dataValidation type="list" allowBlank="1" showInputMessage="1" showErrorMessage="1" xr:uid="{610E906B-6EA6-4000-A001-F92CF51C8059}">
          <x14:formula1>
            <xm:f>リスト!$K$2:$K$3</xm:f>
          </x14:formula1>
          <xm:sqref>A48:A56</xm:sqref>
        </x14:dataValidation>
        <x14:dataValidation type="list" allowBlank="1" showInputMessage="1" showErrorMessage="1" xr:uid="{732709B3-6E04-42BD-9333-3FD68C15817E}">
          <x14:formula1>
            <xm:f>リスト!$H$2:$H$4</xm:f>
          </x14:formula1>
          <xm:sqref>L25:M36 A72:A74</xm:sqref>
        </x14:dataValidation>
        <x14:dataValidation type="list" allowBlank="1" showInputMessage="1" showErrorMessage="1" xr:uid="{EE4002B1-6C71-45A3-BD40-F23CF4EEE553}">
          <x14:formula1>
            <xm:f>リスト!$G$2:$G$4</xm:f>
          </x14:formula1>
          <xm:sqref>I25:I36</xm:sqref>
        </x14:dataValidation>
        <x14:dataValidation type="list" allowBlank="1" showInputMessage="1" showErrorMessage="1" xr:uid="{2EB396A4-1DA7-491A-9274-AF28B0113AA2}">
          <x14:formula1>
            <xm:f>リスト!$E$2:$E$22</xm:f>
          </x14:formula1>
          <xm:sqref>D25:D36</xm:sqref>
        </x14:dataValidation>
        <x14:dataValidation type="list" allowBlank="1" showInputMessage="1" showErrorMessage="1" xr:uid="{4D039E4E-E77B-4390-BB10-269CCC0AF34C}">
          <x14:formula1>
            <xm:f>リスト!$D$2:$D$3</xm:f>
          </x14:formula1>
          <xm:sqref>C25:C36</xm:sqref>
        </x14:dataValidation>
        <x14:dataValidation type="list" allowBlank="1" showInputMessage="1" showErrorMessage="1" xr:uid="{F4726DBF-993F-493B-803B-2F209EA91538}">
          <x14:formula1>
            <xm:f>リスト!$C$2:$C$4</xm:f>
          </x14:formula1>
          <xm:sqref>B25:B36</xm:sqref>
        </x14:dataValidation>
        <x14:dataValidation type="list" allowBlank="1" showInputMessage="1" showErrorMessage="1" xr:uid="{E9CBFE70-AB28-4A87-8312-8D59C8061D62}">
          <x14:formula1>
            <xm:f>リスト!$J$2:$J$6</xm:f>
          </x14:formula1>
          <xm:sqref>K12:K19</xm:sqref>
        </x14:dataValidation>
        <x14:dataValidation type="list" allowBlank="1" showInputMessage="1" showErrorMessage="1" xr:uid="{589A1432-D1A4-433D-8266-17DB563AA21E}">
          <x14:formula1>
            <xm:f>リスト!$I$2:$I$5</xm:f>
          </x14:formula1>
          <xm:sqref>J12:J19</xm:sqref>
        </x14:dataValidation>
        <x14:dataValidation type="list" allowBlank="1" showInputMessage="1" showErrorMessage="1" xr:uid="{CB96AD25-56B2-48E0-B168-615650B7CCCA}">
          <x14:formula1>
            <xm:f>リスト!$B$2:$B$11</xm:f>
          </x14:formula1>
          <xm:sqref>I12:I19</xm:sqref>
        </x14:dataValidation>
        <x14:dataValidation type="list" allowBlank="1" showInputMessage="1" showErrorMessage="1" xr:uid="{9655CE62-AA69-421F-A54F-E648C53569E9}">
          <x14:formula1>
            <xm:f>リスト!$A$3:$A$9</xm:f>
          </x14:formula1>
          <xm:sqref>G12:H19</xm:sqref>
        </x14:dataValidation>
        <x14:dataValidation type="list" allowBlank="1" showInputMessage="1" showErrorMessage="1" xr:uid="{0B6E4E18-998E-4EEE-8191-C2B1621ABD05}">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DAB91-820F-4738-A227-BAFBA1235C11}">
  <sheetPr>
    <pageSetUpPr fitToPage="1"/>
  </sheetPr>
  <dimension ref="A1:AP104"/>
  <sheetViews>
    <sheetView view="pageBreakPreview" zoomScaleNormal="100" zoomScaleSheetLayoutView="100" workbookViewId="0">
      <selection activeCell="C95" sqref="C95"/>
    </sheetView>
  </sheetViews>
  <sheetFormatPr defaultRowHeight="13.5" x14ac:dyDescent="0.15"/>
  <cols>
    <col min="1" max="1" width="5.375" bestFit="1" customWidth="1"/>
    <col min="2" max="2" width="9.875" bestFit="1" customWidth="1"/>
    <col min="3" max="10" width="12.625" customWidth="1"/>
    <col min="11" max="11" width="5.25" bestFit="1" customWidth="1"/>
    <col min="12" max="12" width="10.625" customWidth="1"/>
    <col min="13" max="13" width="7.875" bestFit="1" customWidth="1"/>
    <col min="14" max="14" width="10.625" customWidth="1"/>
    <col min="15" max="15" width="6.125" bestFit="1" customWidth="1"/>
    <col min="16" max="16" width="10.625" customWidth="1"/>
    <col min="17" max="17" width="6.125" bestFit="1" customWidth="1"/>
    <col min="18" max="18" width="10.625" customWidth="1"/>
    <col min="19" max="19" width="6.125" bestFit="1" customWidth="1"/>
    <col min="20" max="20" width="10.625" customWidth="1"/>
    <col min="21" max="21" width="8" customWidth="1"/>
    <col min="22" max="22" width="10.625" style="4" customWidth="1"/>
    <col min="23" max="23" width="5.25" style="4" bestFit="1" customWidth="1"/>
    <col min="24" max="24" width="10.625" customWidth="1"/>
    <col min="25" max="25" width="5.25" bestFit="1" customWidth="1"/>
    <col min="26" max="26" width="10.625" style="11" customWidth="1"/>
    <col min="27" max="27" width="5.25" style="11" bestFit="1" customWidth="1"/>
    <col min="28" max="28" width="10.625" customWidth="1"/>
    <col min="29" max="29" width="5.25" bestFit="1" customWidth="1"/>
    <col min="30" max="30" width="10.625" customWidth="1"/>
    <col min="31" max="31" width="5.25" bestFit="1" customWidth="1"/>
    <col min="32" max="37" width="10.625" customWidth="1"/>
    <col min="38" max="39" width="7.625" customWidth="1"/>
    <col min="42" max="42" width="9.75" bestFit="1" customWidth="1"/>
  </cols>
  <sheetData>
    <row r="1" spans="1:42" ht="14.25" thickBot="1" x14ac:dyDescent="0.2">
      <c r="A1" t="s">
        <v>131</v>
      </c>
    </row>
    <row r="2" spans="1:42" s="6" customFormat="1" x14ac:dyDescent="0.15">
      <c r="A2" s="233" t="s">
        <v>62</v>
      </c>
      <c r="B2" s="235" t="s">
        <v>59</v>
      </c>
      <c r="C2" s="231" t="s">
        <v>135</v>
      </c>
      <c r="D2" s="60" t="s">
        <v>182</v>
      </c>
      <c r="E2" s="231" t="s">
        <v>133</v>
      </c>
      <c r="F2" s="60" t="s">
        <v>182</v>
      </c>
      <c r="G2" s="231" t="s">
        <v>27</v>
      </c>
      <c r="H2" s="60" t="s">
        <v>182</v>
      </c>
      <c r="I2" s="231" t="s">
        <v>28</v>
      </c>
      <c r="J2" s="60" t="s">
        <v>182</v>
      </c>
      <c r="K2" s="238" t="s">
        <v>23</v>
      </c>
      <c r="L2" s="230"/>
      <c r="M2" s="229" t="s">
        <v>177</v>
      </c>
      <c r="N2" s="230"/>
      <c r="O2" s="229" t="s">
        <v>174</v>
      </c>
      <c r="P2" s="230"/>
      <c r="Q2" s="229" t="s">
        <v>175</v>
      </c>
      <c r="R2" s="230"/>
      <c r="S2" s="229" t="s">
        <v>121</v>
      </c>
      <c r="T2" s="230"/>
      <c r="U2" s="229" t="s">
        <v>119</v>
      </c>
      <c r="V2" s="230"/>
      <c r="W2" s="229" t="s">
        <v>120</v>
      </c>
      <c r="X2" s="230"/>
      <c r="Y2" s="229" t="s">
        <v>113</v>
      </c>
      <c r="Z2" s="230"/>
      <c r="AA2" s="229" t="s">
        <v>176</v>
      </c>
      <c r="AB2" s="230"/>
      <c r="AC2" s="229" t="s">
        <v>168</v>
      </c>
      <c r="AD2" s="230"/>
      <c r="AE2" s="229" t="s">
        <v>173</v>
      </c>
      <c r="AF2" s="230"/>
      <c r="AG2" s="74" t="s">
        <v>116</v>
      </c>
      <c r="AH2" s="75" t="s">
        <v>146</v>
      </c>
      <c r="AI2" s="75" t="s">
        <v>147</v>
      </c>
      <c r="AJ2" s="79" t="s">
        <v>28</v>
      </c>
      <c r="AK2" s="42" t="s">
        <v>30</v>
      </c>
    </row>
    <row r="3" spans="1:42" s="6" customFormat="1" ht="14.25" thickBot="1" x14ac:dyDescent="0.2">
      <c r="A3" s="234"/>
      <c r="B3" s="236"/>
      <c r="C3" s="237"/>
      <c r="D3" s="61"/>
      <c r="E3" s="237"/>
      <c r="F3" s="61"/>
      <c r="G3" s="232"/>
      <c r="H3" s="62"/>
      <c r="I3" s="232"/>
      <c r="J3" s="61"/>
      <c r="K3" s="69" t="s">
        <v>33</v>
      </c>
      <c r="L3" s="70" t="s">
        <v>29</v>
      </c>
      <c r="M3" s="69" t="s">
        <v>33</v>
      </c>
      <c r="N3" s="70" t="s">
        <v>29</v>
      </c>
      <c r="O3" s="69" t="s">
        <v>33</v>
      </c>
      <c r="P3" s="70" t="s">
        <v>29</v>
      </c>
      <c r="Q3" s="69" t="s">
        <v>33</v>
      </c>
      <c r="R3" s="70" t="s">
        <v>29</v>
      </c>
      <c r="S3" s="69" t="s">
        <v>33</v>
      </c>
      <c r="T3" s="70" t="s">
        <v>29</v>
      </c>
      <c r="U3" s="69" t="s">
        <v>33</v>
      </c>
      <c r="V3" s="70" t="s">
        <v>29</v>
      </c>
      <c r="W3" s="69" t="s">
        <v>33</v>
      </c>
      <c r="X3" s="70" t="s">
        <v>29</v>
      </c>
      <c r="Y3" s="69" t="s">
        <v>33</v>
      </c>
      <c r="Z3" s="70" t="s">
        <v>29</v>
      </c>
      <c r="AA3" s="69" t="s">
        <v>33</v>
      </c>
      <c r="AB3" s="70" t="s">
        <v>29</v>
      </c>
      <c r="AC3" s="69" t="s">
        <v>33</v>
      </c>
      <c r="AD3" s="70" t="s">
        <v>29</v>
      </c>
      <c r="AE3" s="69" t="s">
        <v>33</v>
      </c>
      <c r="AF3" s="70" t="s">
        <v>29</v>
      </c>
      <c r="AG3" s="76" t="s">
        <v>29</v>
      </c>
      <c r="AH3" s="76" t="s">
        <v>29</v>
      </c>
      <c r="AI3" s="76" t="s">
        <v>29</v>
      </c>
      <c r="AJ3" s="80" t="s">
        <v>29</v>
      </c>
      <c r="AK3" s="9" t="s">
        <v>29</v>
      </c>
      <c r="AL3" s="6" t="s">
        <v>181</v>
      </c>
      <c r="AM3" s="6" t="s">
        <v>183</v>
      </c>
      <c r="AN3" s="6" t="s">
        <v>178</v>
      </c>
      <c r="AO3" s="6" t="s">
        <v>179</v>
      </c>
      <c r="AP3" s="6" t="s">
        <v>180</v>
      </c>
    </row>
    <row r="4" spans="1:42" s="8" customFormat="1" ht="15" thickTop="1" thickBot="1" x14ac:dyDescent="0.2">
      <c r="A4" s="108"/>
      <c r="B4" s="10"/>
      <c r="C4" s="63">
        <f t="shared" ref="C4:AK4" ca="1" si="0">SUM(C5:C999)</f>
        <v>0</v>
      </c>
      <c r="D4" s="64">
        <f t="shared" ca="1" si="0"/>
        <v>0</v>
      </c>
      <c r="E4" s="65">
        <f t="shared" ca="1" si="0"/>
        <v>0</v>
      </c>
      <c r="F4" s="66">
        <f t="shared" ca="1" si="0"/>
        <v>0</v>
      </c>
      <c r="G4" s="65">
        <f t="shared" ca="1" si="0"/>
        <v>0</v>
      </c>
      <c r="H4" s="66">
        <f t="shared" ca="1" si="0"/>
        <v>0</v>
      </c>
      <c r="I4" s="65">
        <f t="shared" ca="1" si="0"/>
        <v>0</v>
      </c>
      <c r="J4" s="66">
        <f t="shared" ca="1" si="0"/>
        <v>0</v>
      </c>
      <c r="K4" s="71">
        <f t="shared" ca="1" si="0"/>
        <v>0</v>
      </c>
      <c r="L4" s="71">
        <f t="shared" ca="1" si="0"/>
        <v>0</v>
      </c>
      <c r="M4" s="71">
        <f t="shared" ca="1" si="0"/>
        <v>0</v>
      </c>
      <c r="N4" s="71">
        <f t="shared" ca="1" si="0"/>
        <v>0</v>
      </c>
      <c r="O4" s="71">
        <f t="shared" ca="1" si="0"/>
        <v>0</v>
      </c>
      <c r="P4" s="71">
        <f t="shared" ca="1" si="0"/>
        <v>0</v>
      </c>
      <c r="Q4" s="71">
        <f t="shared" ca="1" si="0"/>
        <v>0</v>
      </c>
      <c r="R4" s="71">
        <f t="shared" ca="1" si="0"/>
        <v>0</v>
      </c>
      <c r="S4" s="71">
        <f t="shared" ca="1" si="0"/>
        <v>0</v>
      </c>
      <c r="T4" s="71">
        <f t="shared" ca="1" si="0"/>
        <v>0</v>
      </c>
      <c r="U4" s="71">
        <f t="shared" ca="1" si="0"/>
        <v>0</v>
      </c>
      <c r="V4" s="71">
        <f t="shared" ca="1" si="0"/>
        <v>0</v>
      </c>
      <c r="W4" s="71">
        <f t="shared" ca="1" si="0"/>
        <v>0</v>
      </c>
      <c r="X4" s="71">
        <f t="shared" ca="1" si="0"/>
        <v>0</v>
      </c>
      <c r="Y4" s="71">
        <f t="shared" ca="1" si="0"/>
        <v>0</v>
      </c>
      <c r="Z4" s="71">
        <f t="shared" ca="1" si="0"/>
        <v>0</v>
      </c>
      <c r="AA4" s="71">
        <f t="shared" ca="1" si="0"/>
        <v>0</v>
      </c>
      <c r="AB4" s="71">
        <f t="shared" ca="1" si="0"/>
        <v>0</v>
      </c>
      <c r="AC4" s="71">
        <f t="shared" ca="1" si="0"/>
        <v>0</v>
      </c>
      <c r="AD4" s="71">
        <f t="shared" ca="1" si="0"/>
        <v>0</v>
      </c>
      <c r="AE4" s="71">
        <f t="shared" ca="1" si="0"/>
        <v>0</v>
      </c>
      <c r="AF4" s="72">
        <f t="shared" ca="1" si="0"/>
        <v>0</v>
      </c>
      <c r="AG4" s="77">
        <f t="shared" ca="1" si="0"/>
        <v>0</v>
      </c>
      <c r="AH4" s="77">
        <f t="shared" ca="1" si="0"/>
        <v>0</v>
      </c>
      <c r="AI4" s="77">
        <f t="shared" ca="1" si="0"/>
        <v>0</v>
      </c>
      <c r="AJ4" s="81">
        <f t="shared" ca="1" si="0"/>
        <v>0</v>
      </c>
      <c r="AK4" s="41">
        <f t="shared" ca="1" si="0"/>
        <v>0</v>
      </c>
      <c r="AL4" s="1" t="str">
        <f ca="1">IF(C4=(E4+G4+I4),"OK","NG")</f>
        <v>OK</v>
      </c>
      <c r="AM4" s="1" t="str">
        <f ca="1">IF(D4=(F4+H4+J4),"OK","NG")</f>
        <v>OK</v>
      </c>
      <c r="AN4" s="1" t="str">
        <f ca="1">IF(E4=(L4+N4+P4+R4+T4+V4+X4+Z4+AB4+AD4+AF4),"OK","NG")</f>
        <v>OK</v>
      </c>
      <c r="AO4" s="1" t="str">
        <f ca="1">IF(G4=(AG4+AH4+AI4),"OK","NG")</f>
        <v>OK</v>
      </c>
      <c r="AP4" s="1" t="str">
        <f ca="1">IF(I4=AJ4,"OK","NG")</f>
        <v>OK</v>
      </c>
    </row>
    <row r="5" spans="1:42" s="1" customFormat="1" ht="14.25" thickTop="1" x14ac:dyDescent="0.15">
      <c r="A5" s="3">
        <v>1</v>
      </c>
      <c r="B5" s="7">
        <f ca="1">IFERROR(INDIRECT($A5&amp;"!$B$3",TRUE),"")</f>
        <v>0</v>
      </c>
      <c r="C5" s="67">
        <f ca="1">IFERROR(INDIRECT($A5&amp;"!B$42",TRUE),"")</f>
        <v>0</v>
      </c>
      <c r="D5" s="68">
        <f ca="1">IFERROR(INDIRECT($A5&amp;"!c$42",TRUE),"")</f>
        <v>0</v>
      </c>
      <c r="E5" s="67">
        <f ca="1">IFERROR(INDIRECT($A5&amp;"!$B$39",TRUE),"")</f>
        <v>0</v>
      </c>
      <c r="F5" s="68">
        <f ca="1">IFERROR(INDIRECT($A5&amp;"!$c$39",TRUE),"")</f>
        <v>0</v>
      </c>
      <c r="G5" s="67">
        <f ca="1">IFERROR(INDIRECT($A5&amp;"!$B$40",TRUE),"")</f>
        <v>0</v>
      </c>
      <c r="H5" s="68">
        <f ca="1">IFERROR(INDIRECT($A5&amp;"!$c$40",TRUE),"")</f>
        <v>0</v>
      </c>
      <c r="I5" s="67">
        <f ca="1">IFERROR(INDIRECT($A5&amp;"!$B$41",TRUE),"")</f>
        <v>0</v>
      </c>
      <c r="J5" s="68">
        <f ca="1">IFERROR(INDIRECT($A5&amp;"!$c$41",TRUE),"")</f>
        <v>0</v>
      </c>
      <c r="K5" s="73">
        <f ca="1">IFERROR(SUMIF(INDIRECT($A5&amp;"!d$25:d$36"),K$2,INDIRECT($A5&amp;"!g$25:g$36")),"")</f>
        <v>0</v>
      </c>
      <c r="L5" s="73">
        <f ca="1">IFERROR(SUMIF(INDIRECT($A5&amp;"!d$25:d$36"),K$2,INDIRECT($A5&amp;"!h$25:h$36")),"")</f>
        <v>0</v>
      </c>
      <c r="M5" s="73">
        <f ca="1">IFERROR(SUMIF(INDIRECT($A5&amp;"!d$25:d$36"),M$2,INDIRECT($A5&amp;"!g$25:g$36")),"")</f>
        <v>0</v>
      </c>
      <c r="N5" s="73">
        <f ca="1">IFERROR(SUMIF(INDIRECT($A5&amp;"!d$25:d$36"),M$2,INDIRECT($A5&amp;"!h$25:h$36")),"")</f>
        <v>0</v>
      </c>
      <c r="O5" s="73">
        <f ca="1">IFERROR(SUMIF(INDIRECT($A5&amp;"!d$25:d$36"),O$2,INDIRECT($A5&amp;"!g$25:g$36")),"")</f>
        <v>0</v>
      </c>
      <c r="P5" s="73">
        <f ca="1">IFERROR(SUMIF(INDIRECT($A5&amp;"!d$25:d$36"),O$2,INDIRECT($A5&amp;"!h$25:h$36")),"")</f>
        <v>0</v>
      </c>
      <c r="Q5" s="73">
        <f ca="1">IFERROR(SUMIF(INDIRECT($A5&amp;"!d$25:d$36"),Q$2,INDIRECT($A5&amp;"!g$25:g$36")),"")</f>
        <v>0</v>
      </c>
      <c r="R5" s="73">
        <f ca="1">IFERROR(SUMIF(INDIRECT($A5&amp;"!d$25:d$36"),Q$2,INDIRECT($A5&amp;"!h$25:h$36")),"")</f>
        <v>0</v>
      </c>
      <c r="S5" s="73">
        <f ca="1">IFERROR(SUMIF(INDIRECT($A5&amp;"!d$25:d$36"),S$2,INDIRECT($A5&amp;"!g$25:g$36")),"")</f>
        <v>0</v>
      </c>
      <c r="T5" s="73">
        <f ca="1">IFERROR(SUMIF(INDIRECT($A5&amp;"!d$25:d$36"),S$2,INDIRECT($A5&amp;"!h$25:h$36")),"")</f>
        <v>0</v>
      </c>
      <c r="U5" s="73">
        <f ca="1">IFERROR(SUMIF(INDIRECT($A5&amp;"!d$25:d$36"),U$2,INDIRECT($A5&amp;"!g$25:g$36")),"")</f>
        <v>0</v>
      </c>
      <c r="V5" s="73">
        <f ca="1">IFERROR(SUMIF(INDIRECT($A5&amp;"!d$25:d$36"),U$2,INDIRECT($A5&amp;"!h$25:h$36")),"")</f>
        <v>0</v>
      </c>
      <c r="W5" s="73">
        <f ca="1">IFERROR(SUMIF(INDIRECT($A5&amp;"!d$25:d$36"),W$2,INDIRECT($A5&amp;"!g$25:g$36")),"")</f>
        <v>0</v>
      </c>
      <c r="X5" s="73">
        <f ca="1">IFERROR(SUMIF(INDIRECT($A5&amp;"!d$25:d$36"),W$2,INDIRECT($A5&amp;"!h$25:h$36")),"")</f>
        <v>0</v>
      </c>
      <c r="Y5" s="73">
        <f ca="1">IFERROR(SUMIF(INDIRECT($A5&amp;"!d$25:d$36"),Y$2,INDIRECT($A5&amp;"!g$25:g$36")),"")</f>
        <v>0</v>
      </c>
      <c r="Z5" s="73">
        <f ca="1">IFERROR(SUMIF(INDIRECT($A5&amp;"!d$25:d$36"),Y$2,INDIRECT($A5&amp;"!h$25:h$36")),"")</f>
        <v>0</v>
      </c>
      <c r="AA5" s="73">
        <f ca="1">IFERROR(SUMIF(INDIRECT($A5&amp;"!d$25:d$36"),AA$2,INDIRECT($A5&amp;"!g$25:g$36")),"")</f>
        <v>0</v>
      </c>
      <c r="AB5" s="73">
        <f ca="1">IFERROR(SUMIF(INDIRECT($A5&amp;"!d$25:d$36"),AA$2,INDIRECT($A5&amp;"!h$25:h$36")),"")</f>
        <v>0</v>
      </c>
      <c r="AC5" s="73">
        <f ca="1">IFERROR(SUMIF(INDIRECT($A5&amp;"!d$25:d$36"),AC$2,INDIRECT($A5&amp;"!g$25:g$36")),"")</f>
        <v>0</v>
      </c>
      <c r="AD5" s="73">
        <f ca="1">IFERROR(SUMIF(INDIRECT($A5&amp;"!d$25:d$36"),AC$2,INDIRECT($A5&amp;"!h$25:h$36")),"")</f>
        <v>0</v>
      </c>
      <c r="AE5" s="73">
        <f ca="1">IFERROR(SUMIF(INDIRECT($A5&amp;"!d$25:d$36"),AE$2,INDIRECT($A5&amp;"!g$25:g$36")),"")</f>
        <v>0</v>
      </c>
      <c r="AF5" s="73">
        <f ca="1">IFERROR(SUMIF(INDIRECT($A5&amp;"!d$25:d$36"),AE$2,INDIRECT($A5&amp;"!h$25:h$36")),"")</f>
        <v>0</v>
      </c>
      <c r="AG5" s="78">
        <f ca="1">IFERROR(SUMIF(INDIRECT($A5&amp;"!d$25:d$36"),AG$2,INDIRECT($A5&amp;"!h$25:h$36")),"")</f>
        <v>0</v>
      </c>
      <c r="AH5" s="78">
        <f ca="1">IFERROR(SUMIF(INDIRECT($A5&amp;"!d$25:d$36"),AH$2,INDIRECT($A5&amp;"!h$25:h$36")),"")</f>
        <v>0</v>
      </c>
      <c r="AI5" s="78">
        <f ca="1">IFERROR(SUMIF(INDIRECT($A5&amp;"!d$25:d$36"),AI$2,INDIRECT($A5&amp;"!h$25:h$36")),"")</f>
        <v>0</v>
      </c>
      <c r="AJ5" s="82">
        <f ca="1">IFERROR(SUMIF(INDIRECT($A5&amp;"!d$25:d$36"),AJ$2,INDIRECT($A5&amp;"!h$25:h$36")),"")</f>
        <v>0</v>
      </c>
      <c r="AK5" s="3">
        <f ca="1">IFERROR(SUMIF(INDIRECT($A5&amp;"!d$25:d$36"),AK$2,INDIRECT($A5&amp;"!h$25:h$36")),"")</f>
        <v>0</v>
      </c>
      <c r="AL5" s="1" t="str">
        <f ca="1">IF(C5=(E5+G5+I5),"OK","NG")</f>
        <v>OK</v>
      </c>
      <c r="AM5" s="1" t="str">
        <f ca="1">IF(D5=(F5+H5+J5),"OK","NG")</f>
        <v>OK</v>
      </c>
      <c r="AN5" s="1" t="str">
        <f ca="1">IF(E5=(L5+N5+P5+R5+T5+V5+X5+Z5+AB5+AD5+AF5),"OK","NG")</f>
        <v>OK</v>
      </c>
      <c r="AO5" s="1" t="str">
        <f ca="1">IF(G5=(AG5+AH5+AI5),"OK","NG")</f>
        <v>OK</v>
      </c>
      <c r="AP5" s="1" t="str">
        <f ca="1">IF(I5=AJ5,"OK","NG")</f>
        <v>OK</v>
      </c>
    </row>
    <row r="6" spans="1:42" s="1" customFormat="1" x14ac:dyDescent="0.15">
      <c r="A6" s="3">
        <v>2</v>
      </c>
      <c r="B6" s="7">
        <f ca="1">IFERROR(INDIRECT($A6&amp;"!$B$3",TRUE),"")</f>
        <v>0</v>
      </c>
      <c r="C6" s="67">
        <f t="shared" ref="C6:C69" ca="1" si="1">IFERROR(INDIRECT($A6&amp;"!B$42",TRUE),"")</f>
        <v>0</v>
      </c>
      <c r="D6" s="68">
        <f t="shared" ref="D6:D69" ca="1" si="2">IFERROR(INDIRECT($A6&amp;"!c$42",TRUE),"")</f>
        <v>0</v>
      </c>
      <c r="E6" s="67">
        <f t="shared" ref="E6:E69" ca="1" si="3">IFERROR(INDIRECT($A6&amp;"!$B$39",TRUE),"")</f>
        <v>0</v>
      </c>
      <c r="F6" s="68">
        <f t="shared" ref="F6:F69" ca="1" si="4">IFERROR(INDIRECT($A6&amp;"!$c$39",TRUE),"")</f>
        <v>0</v>
      </c>
      <c r="G6" s="67">
        <f t="shared" ref="G6:G69" ca="1" si="5">IFERROR(INDIRECT($A6&amp;"!$B$40",TRUE),"")</f>
        <v>0</v>
      </c>
      <c r="H6" s="68">
        <f t="shared" ref="H6:H69" ca="1" si="6">IFERROR(INDIRECT($A6&amp;"!$c$40",TRUE),"")</f>
        <v>0</v>
      </c>
      <c r="I6" s="67">
        <f t="shared" ref="I6:I69" ca="1" si="7">IFERROR(INDIRECT($A6&amp;"!$B$41",TRUE),"")</f>
        <v>0</v>
      </c>
      <c r="J6" s="68">
        <f t="shared" ref="J6:J69" ca="1" si="8">IFERROR(INDIRECT($A6&amp;"!$c$41",TRUE),"")</f>
        <v>0</v>
      </c>
      <c r="K6" s="73">
        <f t="shared" ref="K6:K69" ca="1" si="9">IFERROR(SUMIF(INDIRECT($A6&amp;"!d$25:d$36"),K$2,INDIRECT($A6&amp;"!g$25:g$36")),"")</f>
        <v>0</v>
      </c>
      <c r="L6" s="73">
        <f t="shared" ref="L6:L69" ca="1" si="10">IFERROR(SUMIF(INDIRECT($A6&amp;"!d$25:d$36"),K$2,INDIRECT($A6&amp;"!h$25:h$36")),"")</f>
        <v>0</v>
      </c>
      <c r="M6" s="73">
        <f t="shared" ref="M6:M69" ca="1" si="11">IFERROR(SUMIF(INDIRECT($A6&amp;"!d$25:d$36"),M$2,INDIRECT($A6&amp;"!g$25:g$36")),"")</f>
        <v>0</v>
      </c>
      <c r="N6" s="73">
        <f t="shared" ref="N6:N69" ca="1" si="12">IFERROR(SUMIF(INDIRECT($A6&amp;"!d$25:d$36"),M$2,INDIRECT($A6&amp;"!h$25:h$36")),"")</f>
        <v>0</v>
      </c>
      <c r="O6" s="73">
        <f t="shared" ref="O6:O69" ca="1" si="13">IFERROR(SUMIF(INDIRECT($A6&amp;"!d$25:d$36"),O$2,INDIRECT($A6&amp;"!g$25:g$36")),"")</f>
        <v>0</v>
      </c>
      <c r="P6" s="73">
        <f t="shared" ref="P6:P69" ca="1" si="14">IFERROR(SUMIF(INDIRECT($A6&amp;"!d$25:d$36"),O$2,INDIRECT($A6&amp;"!h$25:h$36")),"")</f>
        <v>0</v>
      </c>
      <c r="Q6" s="73">
        <f t="shared" ref="Q6:Q69" ca="1" si="15">IFERROR(SUMIF(INDIRECT($A6&amp;"!d$25:d$36"),Q$2,INDIRECT($A6&amp;"!g$25:g$36")),"")</f>
        <v>0</v>
      </c>
      <c r="R6" s="73">
        <f t="shared" ref="R6:R69" ca="1" si="16">IFERROR(SUMIF(INDIRECT($A6&amp;"!d$25:d$36"),Q$2,INDIRECT($A6&amp;"!h$25:h$36")),"")</f>
        <v>0</v>
      </c>
      <c r="S6" s="73">
        <f t="shared" ref="S6:S69" ca="1" si="17">IFERROR(SUMIF(INDIRECT($A6&amp;"!d$25:d$36"),S$2,INDIRECT($A6&amp;"!g$25:g$36")),"")</f>
        <v>0</v>
      </c>
      <c r="T6" s="73">
        <f t="shared" ref="T6:T69" ca="1" si="18">IFERROR(SUMIF(INDIRECT($A6&amp;"!d$25:d$36"),S$2,INDIRECT($A6&amp;"!h$25:h$36")),"")</f>
        <v>0</v>
      </c>
      <c r="U6" s="73">
        <f t="shared" ref="U6:U69" ca="1" si="19">IFERROR(SUMIF(INDIRECT($A6&amp;"!d$25:d$36"),U$2,INDIRECT($A6&amp;"!g$25:g$36")),"")</f>
        <v>0</v>
      </c>
      <c r="V6" s="73">
        <f t="shared" ref="V6:V69" ca="1" si="20">IFERROR(SUMIF(INDIRECT($A6&amp;"!d$25:d$36"),U$2,INDIRECT($A6&amp;"!h$25:h$36")),"")</f>
        <v>0</v>
      </c>
      <c r="W6" s="73">
        <f t="shared" ref="W6:W69" ca="1" si="21">IFERROR(SUMIF(INDIRECT($A6&amp;"!d$25:d$36"),W$2,INDIRECT($A6&amp;"!g$25:g$36")),"")</f>
        <v>0</v>
      </c>
      <c r="X6" s="73">
        <f t="shared" ref="X6:X69" ca="1" si="22">IFERROR(SUMIF(INDIRECT($A6&amp;"!d$25:d$36"),W$2,INDIRECT($A6&amp;"!h$25:h$36")),"")</f>
        <v>0</v>
      </c>
      <c r="Y6" s="73">
        <f t="shared" ref="Y6:Y69" ca="1" si="23">IFERROR(SUMIF(INDIRECT($A6&amp;"!d$25:d$36"),Y$2,INDIRECT($A6&amp;"!g$25:g$36")),"")</f>
        <v>0</v>
      </c>
      <c r="Z6" s="73">
        <f t="shared" ref="Z6:Z69" ca="1" si="24">IFERROR(SUMIF(INDIRECT($A6&amp;"!d$25:d$36"),Y$2,INDIRECT($A6&amp;"!h$25:h$36")),"")</f>
        <v>0</v>
      </c>
      <c r="AA6" s="73">
        <f t="shared" ref="AA6:AA69" ca="1" si="25">IFERROR(SUMIF(INDIRECT($A6&amp;"!d$25:d$36"),AA$2,INDIRECT($A6&amp;"!g$25:g$36")),"")</f>
        <v>0</v>
      </c>
      <c r="AB6" s="73">
        <f t="shared" ref="AB6:AB69" ca="1" si="26">IFERROR(SUMIF(INDIRECT($A6&amp;"!d$25:d$36"),AA$2,INDIRECT($A6&amp;"!h$25:h$36")),"")</f>
        <v>0</v>
      </c>
      <c r="AC6" s="73">
        <f t="shared" ref="AC6:AC69" ca="1" si="27">IFERROR(SUMIF(INDIRECT($A6&amp;"!d$25:d$36"),AC$2,INDIRECT($A6&amp;"!g$25:g$36")),"")</f>
        <v>0</v>
      </c>
      <c r="AD6" s="73">
        <f t="shared" ref="AD6:AD69" ca="1" si="28">IFERROR(SUMIF(INDIRECT($A6&amp;"!d$25:d$36"),AC$2,INDIRECT($A6&amp;"!h$25:h$36")),"")</f>
        <v>0</v>
      </c>
      <c r="AE6" s="73">
        <f t="shared" ref="AE6:AE69" ca="1" si="29">IFERROR(SUMIF(INDIRECT($A6&amp;"!d$25:d$36"),AE$2,INDIRECT($A6&amp;"!g$25:g$36")),"")</f>
        <v>0</v>
      </c>
      <c r="AF6" s="73">
        <f t="shared" ref="AF6:AF69" ca="1" si="30">IFERROR(SUMIF(INDIRECT($A6&amp;"!d$25:d$36"),AE$2,INDIRECT($A6&amp;"!h$25:h$36")),"")</f>
        <v>0</v>
      </c>
      <c r="AG6" s="78">
        <f t="shared" ref="AG6:AK37" ca="1" si="31">IFERROR(SUMIF(INDIRECT($A6&amp;"!d$25:d$36"),AG$2,INDIRECT($A6&amp;"!h$25:h$36")),"")</f>
        <v>0</v>
      </c>
      <c r="AH6" s="78">
        <f t="shared" ca="1" si="31"/>
        <v>0</v>
      </c>
      <c r="AI6" s="78">
        <f t="shared" ca="1" si="31"/>
        <v>0</v>
      </c>
      <c r="AJ6" s="82">
        <f t="shared" ca="1" si="31"/>
        <v>0</v>
      </c>
      <c r="AK6" s="3">
        <f t="shared" ca="1" si="31"/>
        <v>0</v>
      </c>
      <c r="AL6" s="1" t="str">
        <f t="shared" ref="AL6:AL9" ca="1" si="32">IF(C6=(E6+G6+I6),"OK","NG")</f>
        <v>OK</v>
      </c>
      <c r="AM6" s="1" t="str">
        <f t="shared" ref="AM6:AM9" ca="1" si="33">IF(D6=(F6+H6+J6),"OK","NG")</f>
        <v>OK</v>
      </c>
      <c r="AN6" s="1" t="str">
        <f t="shared" ref="AN6:AN9" ca="1" si="34">IF(E6=(L6+N6+P6+R6+T6+V6+X6+Z6+AB6+AD6+AF6),"OK","NG")</f>
        <v>OK</v>
      </c>
      <c r="AO6" s="1" t="str">
        <f t="shared" ref="AO6:AO9" ca="1" si="35">IF(G6=(AG6+AH6+AI6),"OK","NG")</f>
        <v>OK</v>
      </c>
      <c r="AP6" s="1" t="str">
        <f t="shared" ref="AP6:AP9" ca="1" si="36">IF(I6=AJ6,"OK","NG")</f>
        <v>OK</v>
      </c>
    </row>
    <row r="7" spans="1:42" s="1" customFormat="1" x14ac:dyDescent="0.15">
      <c r="A7" s="3">
        <v>3</v>
      </c>
      <c r="B7" s="7">
        <f ca="1">IFERROR(INDIRECT($A7&amp;"!$B$3",TRUE),"")</f>
        <v>0</v>
      </c>
      <c r="C7" s="67">
        <f t="shared" ca="1" si="1"/>
        <v>0</v>
      </c>
      <c r="D7" s="68">
        <f t="shared" ca="1" si="2"/>
        <v>0</v>
      </c>
      <c r="E7" s="67">
        <f t="shared" ca="1" si="3"/>
        <v>0</v>
      </c>
      <c r="F7" s="68">
        <f t="shared" ca="1" si="4"/>
        <v>0</v>
      </c>
      <c r="G7" s="67">
        <f t="shared" ca="1" si="5"/>
        <v>0</v>
      </c>
      <c r="H7" s="68">
        <f t="shared" ca="1" si="6"/>
        <v>0</v>
      </c>
      <c r="I7" s="67">
        <f t="shared" ca="1" si="7"/>
        <v>0</v>
      </c>
      <c r="J7" s="68">
        <f t="shared" ca="1" si="8"/>
        <v>0</v>
      </c>
      <c r="K7" s="73">
        <f t="shared" ca="1" si="9"/>
        <v>0</v>
      </c>
      <c r="L7" s="73">
        <f t="shared" ca="1" si="10"/>
        <v>0</v>
      </c>
      <c r="M7" s="73">
        <f t="shared" ca="1" si="11"/>
        <v>0</v>
      </c>
      <c r="N7" s="73">
        <f t="shared" ca="1" si="12"/>
        <v>0</v>
      </c>
      <c r="O7" s="73">
        <f t="shared" ca="1" si="13"/>
        <v>0</v>
      </c>
      <c r="P7" s="73">
        <f t="shared" ca="1" si="14"/>
        <v>0</v>
      </c>
      <c r="Q7" s="73">
        <f t="shared" ca="1" si="15"/>
        <v>0</v>
      </c>
      <c r="R7" s="73">
        <f t="shared" ca="1" si="16"/>
        <v>0</v>
      </c>
      <c r="S7" s="73">
        <f t="shared" ca="1" si="17"/>
        <v>0</v>
      </c>
      <c r="T7" s="73">
        <f t="shared" ca="1" si="18"/>
        <v>0</v>
      </c>
      <c r="U7" s="73">
        <f t="shared" ca="1" si="19"/>
        <v>0</v>
      </c>
      <c r="V7" s="73">
        <f t="shared" ca="1" si="20"/>
        <v>0</v>
      </c>
      <c r="W7" s="73">
        <f t="shared" ca="1" si="21"/>
        <v>0</v>
      </c>
      <c r="X7" s="73">
        <f t="shared" ca="1" si="22"/>
        <v>0</v>
      </c>
      <c r="Y7" s="73">
        <f t="shared" ca="1" si="23"/>
        <v>0</v>
      </c>
      <c r="Z7" s="73">
        <f t="shared" ca="1" si="24"/>
        <v>0</v>
      </c>
      <c r="AA7" s="73">
        <f t="shared" ca="1" si="25"/>
        <v>0</v>
      </c>
      <c r="AB7" s="73">
        <f t="shared" ca="1" si="26"/>
        <v>0</v>
      </c>
      <c r="AC7" s="73">
        <f t="shared" ca="1" si="27"/>
        <v>0</v>
      </c>
      <c r="AD7" s="73">
        <f t="shared" ca="1" si="28"/>
        <v>0</v>
      </c>
      <c r="AE7" s="73">
        <f t="shared" ca="1" si="29"/>
        <v>0</v>
      </c>
      <c r="AF7" s="73">
        <f t="shared" ca="1" si="30"/>
        <v>0</v>
      </c>
      <c r="AG7" s="78">
        <f t="shared" ca="1" si="31"/>
        <v>0</v>
      </c>
      <c r="AH7" s="78">
        <f t="shared" ca="1" si="31"/>
        <v>0</v>
      </c>
      <c r="AI7" s="78">
        <f t="shared" ca="1" si="31"/>
        <v>0</v>
      </c>
      <c r="AJ7" s="82">
        <f t="shared" ca="1" si="31"/>
        <v>0</v>
      </c>
      <c r="AK7" s="3">
        <f t="shared" ca="1" si="31"/>
        <v>0</v>
      </c>
      <c r="AL7" s="1" t="str">
        <f t="shared" ca="1" si="32"/>
        <v>OK</v>
      </c>
      <c r="AM7" s="1" t="str">
        <f t="shared" ca="1" si="33"/>
        <v>OK</v>
      </c>
      <c r="AN7" s="1" t="str">
        <f t="shared" ca="1" si="34"/>
        <v>OK</v>
      </c>
      <c r="AO7" s="1" t="str">
        <f t="shared" ca="1" si="35"/>
        <v>OK</v>
      </c>
      <c r="AP7" s="1" t="str">
        <f t="shared" ca="1" si="36"/>
        <v>OK</v>
      </c>
    </row>
    <row r="8" spans="1:42" s="1" customFormat="1" x14ac:dyDescent="0.15">
      <c r="A8" s="2">
        <v>4</v>
      </c>
      <c r="B8" s="7">
        <f ca="1">IFERROR(INDIRECT($A8&amp;"!$B$3",TRUE),"")</f>
        <v>0</v>
      </c>
      <c r="C8" s="67">
        <f t="shared" ca="1" si="1"/>
        <v>0</v>
      </c>
      <c r="D8" s="68">
        <f t="shared" ca="1" si="2"/>
        <v>0</v>
      </c>
      <c r="E8" s="67">
        <f t="shared" ca="1" si="3"/>
        <v>0</v>
      </c>
      <c r="F8" s="68">
        <f t="shared" ca="1" si="4"/>
        <v>0</v>
      </c>
      <c r="G8" s="67">
        <f t="shared" ca="1" si="5"/>
        <v>0</v>
      </c>
      <c r="H8" s="68">
        <f t="shared" ca="1" si="6"/>
        <v>0</v>
      </c>
      <c r="I8" s="67">
        <f t="shared" ca="1" si="7"/>
        <v>0</v>
      </c>
      <c r="J8" s="68">
        <f t="shared" ca="1" si="8"/>
        <v>0</v>
      </c>
      <c r="K8" s="73">
        <f t="shared" ca="1" si="9"/>
        <v>0</v>
      </c>
      <c r="L8" s="73">
        <f t="shared" ca="1" si="10"/>
        <v>0</v>
      </c>
      <c r="M8" s="73">
        <f t="shared" ca="1" si="11"/>
        <v>0</v>
      </c>
      <c r="N8" s="73">
        <f t="shared" ca="1" si="12"/>
        <v>0</v>
      </c>
      <c r="O8" s="73">
        <f t="shared" ca="1" si="13"/>
        <v>0</v>
      </c>
      <c r="P8" s="73">
        <f t="shared" ca="1" si="14"/>
        <v>0</v>
      </c>
      <c r="Q8" s="73">
        <f t="shared" ca="1" si="15"/>
        <v>0</v>
      </c>
      <c r="R8" s="73">
        <f t="shared" ca="1" si="16"/>
        <v>0</v>
      </c>
      <c r="S8" s="73">
        <f t="shared" ca="1" si="17"/>
        <v>0</v>
      </c>
      <c r="T8" s="73">
        <f t="shared" ca="1" si="18"/>
        <v>0</v>
      </c>
      <c r="U8" s="73">
        <f t="shared" ca="1" si="19"/>
        <v>0</v>
      </c>
      <c r="V8" s="73">
        <f t="shared" ca="1" si="20"/>
        <v>0</v>
      </c>
      <c r="W8" s="73">
        <f t="shared" ca="1" si="21"/>
        <v>0</v>
      </c>
      <c r="X8" s="73">
        <f t="shared" ca="1" si="22"/>
        <v>0</v>
      </c>
      <c r="Y8" s="73">
        <f t="shared" ca="1" si="23"/>
        <v>0</v>
      </c>
      <c r="Z8" s="73">
        <f t="shared" ca="1" si="24"/>
        <v>0</v>
      </c>
      <c r="AA8" s="73">
        <f t="shared" ca="1" si="25"/>
        <v>0</v>
      </c>
      <c r="AB8" s="73">
        <f t="shared" ca="1" si="26"/>
        <v>0</v>
      </c>
      <c r="AC8" s="73">
        <f t="shared" ca="1" si="27"/>
        <v>0</v>
      </c>
      <c r="AD8" s="73">
        <f t="shared" ca="1" si="28"/>
        <v>0</v>
      </c>
      <c r="AE8" s="73">
        <f t="shared" ca="1" si="29"/>
        <v>0</v>
      </c>
      <c r="AF8" s="73">
        <f t="shared" ca="1" si="30"/>
        <v>0</v>
      </c>
      <c r="AG8" s="78">
        <f t="shared" ca="1" si="31"/>
        <v>0</v>
      </c>
      <c r="AH8" s="78">
        <f t="shared" ca="1" si="31"/>
        <v>0</v>
      </c>
      <c r="AI8" s="78">
        <f t="shared" ca="1" si="31"/>
        <v>0</v>
      </c>
      <c r="AJ8" s="82">
        <f t="shared" ca="1" si="31"/>
        <v>0</v>
      </c>
      <c r="AK8" s="3">
        <f t="shared" ca="1" si="31"/>
        <v>0</v>
      </c>
      <c r="AL8" s="1" t="str">
        <f t="shared" ca="1" si="32"/>
        <v>OK</v>
      </c>
      <c r="AM8" s="1" t="str">
        <f t="shared" ca="1" si="33"/>
        <v>OK</v>
      </c>
      <c r="AN8" s="1" t="str">
        <f t="shared" ca="1" si="34"/>
        <v>OK</v>
      </c>
      <c r="AO8" s="1" t="str">
        <f t="shared" ca="1" si="35"/>
        <v>OK</v>
      </c>
      <c r="AP8" s="1" t="str">
        <f t="shared" ca="1" si="36"/>
        <v>OK</v>
      </c>
    </row>
    <row r="9" spans="1:42" s="1" customFormat="1" x14ac:dyDescent="0.15">
      <c r="A9" s="2">
        <v>5</v>
      </c>
      <c r="B9" s="7">
        <f ca="1">IFERROR(INDIRECT($A9&amp;"!$B$3",TRUE),"")</f>
        <v>0</v>
      </c>
      <c r="C9" s="67">
        <f t="shared" ca="1" si="1"/>
        <v>0</v>
      </c>
      <c r="D9" s="68">
        <f t="shared" ca="1" si="2"/>
        <v>0</v>
      </c>
      <c r="E9" s="67">
        <f t="shared" ca="1" si="3"/>
        <v>0</v>
      </c>
      <c r="F9" s="68">
        <f t="shared" ca="1" si="4"/>
        <v>0</v>
      </c>
      <c r="G9" s="67">
        <f t="shared" ca="1" si="5"/>
        <v>0</v>
      </c>
      <c r="H9" s="68">
        <f t="shared" ca="1" si="6"/>
        <v>0</v>
      </c>
      <c r="I9" s="67">
        <f t="shared" ca="1" si="7"/>
        <v>0</v>
      </c>
      <c r="J9" s="68">
        <f t="shared" ca="1" si="8"/>
        <v>0</v>
      </c>
      <c r="K9" s="73">
        <f t="shared" ca="1" si="9"/>
        <v>0</v>
      </c>
      <c r="L9" s="73">
        <f t="shared" ca="1" si="10"/>
        <v>0</v>
      </c>
      <c r="M9" s="73">
        <f t="shared" ca="1" si="11"/>
        <v>0</v>
      </c>
      <c r="N9" s="73">
        <f t="shared" ca="1" si="12"/>
        <v>0</v>
      </c>
      <c r="O9" s="73">
        <f t="shared" ca="1" si="13"/>
        <v>0</v>
      </c>
      <c r="P9" s="73">
        <f t="shared" ca="1" si="14"/>
        <v>0</v>
      </c>
      <c r="Q9" s="73">
        <f t="shared" ca="1" si="15"/>
        <v>0</v>
      </c>
      <c r="R9" s="73">
        <f t="shared" ca="1" si="16"/>
        <v>0</v>
      </c>
      <c r="S9" s="73">
        <f t="shared" ca="1" si="17"/>
        <v>0</v>
      </c>
      <c r="T9" s="73">
        <f t="shared" ca="1" si="18"/>
        <v>0</v>
      </c>
      <c r="U9" s="73">
        <f t="shared" ca="1" si="19"/>
        <v>0</v>
      </c>
      <c r="V9" s="73">
        <f t="shared" ca="1" si="20"/>
        <v>0</v>
      </c>
      <c r="W9" s="73">
        <f t="shared" ca="1" si="21"/>
        <v>0</v>
      </c>
      <c r="X9" s="73">
        <f t="shared" ca="1" si="22"/>
        <v>0</v>
      </c>
      <c r="Y9" s="73">
        <f t="shared" ca="1" si="23"/>
        <v>0</v>
      </c>
      <c r="Z9" s="73">
        <f t="shared" ca="1" si="24"/>
        <v>0</v>
      </c>
      <c r="AA9" s="73">
        <f t="shared" ca="1" si="25"/>
        <v>0</v>
      </c>
      <c r="AB9" s="73">
        <f t="shared" ca="1" si="26"/>
        <v>0</v>
      </c>
      <c r="AC9" s="73">
        <f t="shared" ca="1" si="27"/>
        <v>0</v>
      </c>
      <c r="AD9" s="73">
        <f t="shared" ca="1" si="28"/>
        <v>0</v>
      </c>
      <c r="AE9" s="73">
        <f t="shared" ca="1" si="29"/>
        <v>0</v>
      </c>
      <c r="AF9" s="73">
        <f t="shared" ca="1" si="30"/>
        <v>0</v>
      </c>
      <c r="AG9" s="78">
        <f t="shared" ca="1" si="31"/>
        <v>0</v>
      </c>
      <c r="AH9" s="78">
        <f t="shared" ca="1" si="31"/>
        <v>0</v>
      </c>
      <c r="AI9" s="78">
        <f t="shared" ca="1" si="31"/>
        <v>0</v>
      </c>
      <c r="AJ9" s="82">
        <f t="shared" ca="1" si="31"/>
        <v>0</v>
      </c>
      <c r="AK9" s="3">
        <f t="shared" ca="1" si="31"/>
        <v>0</v>
      </c>
      <c r="AL9" s="1" t="str">
        <f t="shared" ca="1" si="32"/>
        <v>OK</v>
      </c>
      <c r="AM9" s="1" t="str">
        <f t="shared" ca="1" si="33"/>
        <v>OK</v>
      </c>
      <c r="AN9" s="1" t="str">
        <f t="shared" ca="1" si="34"/>
        <v>OK</v>
      </c>
      <c r="AO9" s="1" t="str">
        <f t="shared" ca="1" si="35"/>
        <v>OK</v>
      </c>
      <c r="AP9" s="1" t="str">
        <f t="shared" ca="1" si="36"/>
        <v>OK</v>
      </c>
    </row>
    <row r="10" spans="1:42" s="1" customFormat="1" x14ac:dyDescent="0.15">
      <c r="A10" s="2">
        <v>6</v>
      </c>
      <c r="B10" s="7">
        <f t="shared" ref="B10:B73" ca="1" si="37">IFERROR(INDIRECT($A10&amp;"!$B$3",TRUE),"")</f>
        <v>0</v>
      </c>
      <c r="C10" s="67">
        <f t="shared" ca="1" si="1"/>
        <v>0</v>
      </c>
      <c r="D10" s="68">
        <f t="shared" ca="1" si="2"/>
        <v>0</v>
      </c>
      <c r="E10" s="67">
        <f t="shared" ca="1" si="3"/>
        <v>0</v>
      </c>
      <c r="F10" s="68">
        <f t="shared" ca="1" si="4"/>
        <v>0</v>
      </c>
      <c r="G10" s="67">
        <f t="shared" ca="1" si="5"/>
        <v>0</v>
      </c>
      <c r="H10" s="68">
        <f t="shared" ca="1" si="6"/>
        <v>0</v>
      </c>
      <c r="I10" s="67">
        <f t="shared" ca="1" si="7"/>
        <v>0</v>
      </c>
      <c r="J10" s="68">
        <f t="shared" ca="1" si="8"/>
        <v>0</v>
      </c>
      <c r="K10" s="73">
        <f t="shared" ca="1" si="9"/>
        <v>0</v>
      </c>
      <c r="L10" s="73">
        <f t="shared" ca="1" si="10"/>
        <v>0</v>
      </c>
      <c r="M10" s="73">
        <f t="shared" ca="1" si="11"/>
        <v>0</v>
      </c>
      <c r="N10" s="73">
        <f t="shared" ca="1" si="12"/>
        <v>0</v>
      </c>
      <c r="O10" s="73">
        <f t="shared" ca="1" si="13"/>
        <v>0</v>
      </c>
      <c r="P10" s="73">
        <f t="shared" ca="1" si="14"/>
        <v>0</v>
      </c>
      <c r="Q10" s="73">
        <f t="shared" ca="1" si="15"/>
        <v>0</v>
      </c>
      <c r="R10" s="73">
        <f t="shared" ca="1" si="16"/>
        <v>0</v>
      </c>
      <c r="S10" s="73">
        <f t="shared" ca="1" si="17"/>
        <v>0</v>
      </c>
      <c r="T10" s="73">
        <f t="shared" ca="1" si="18"/>
        <v>0</v>
      </c>
      <c r="U10" s="73">
        <f t="shared" ca="1" si="19"/>
        <v>0</v>
      </c>
      <c r="V10" s="73">
        <f t="shared" ca="1" si="20"/>
        <v>0</v>
      </c>
      <c r="W10" s="73">
        <f t="shared" ca="1" si="21"/>
        <v>0</v>
      </c>
      <c r="X10" s="73">
        <f t="shared" ca="1" si="22"/>
        <v>0</v>
      </c>
      <c r="Y10" s="73">
        <f t="shared" ca="1" si="23"/>
        <v>0</v>
      </c>
      <c r="Z10" s="73">
        <f t="shared" ca="1" si="24"/>
        <v>0</v>
      </c>
      <c r="AA10" s="73">
        <f t="shared" ca="1" si="25"/>
        <v>0</v>
      </c>
      <c r="AB10" s="73">
        <f t="shared" ca="1" si="26"/>
        <v>0</v>
      </c>
      <c r="AC10" s="73">
        <f t="shared" ca="1" si="27"/>
        <v>0</v>
      </c>
      <c r="AD10" s="73">
        <f t="shared" ca="1" si="28"/>
        <v>0</v>
      </c>
      <c r="AE10" s="73">
        <f t="shared" ca="1" si="29"/>
        <v>0</v>
      </c>
      <c r="AF10" s="73">
        <f t="shared" ca="1" si="30"/>
        <v>0</v>
      </c>
      <c r="AG10" s="78">
        <f t="shared" ca="1" si="31"/>
        <v>0</v>
      </c>
      <c r="AH10" s="78">
        <f t="shared" ca="1" si="31"/>
        <v>0</v>
      </c>
      <c r="AI10" s="78">
        <f t="shared" ca="1" si="31"/>
        <v>0</v>
      </c>
      <c r="AJ10" s="82">
        <f t="shared" ca="1" si="31"/>
        <v>0</v>
      </c>
      <c r="AK10" s="3">
        <f t="shared" ca="1" si="31"/>
        <v>0</v>
      </c>
      <c r="AL10" s="1" t="str">
        <f t="shared" ref="AL10:AL73" ca="1" si="38">IF(C10=(E10+G10+I10),"OK","NG")</f>
        <v>OK</v>
      </c>
      <c r="AM10" s="1" t="str">
        <f t="shared" ref="AM10:AM73" ca="1" si="39">IF(D10=(F10+H10+J10),"OK","NG")</f>
        <v>OK</v>
      </c>
      <c r="AN10" s="1" t="str">
        <f t="shared" ref="AN10:AN73" ca="1" si="40">IF(E10=(L10+N10+P10+R10+T10+V10+X10+Z10+AB10+AD10+AF10),"OK","NG")</f>
        <v>OK</v>
      </c>
      <c r="AO10" s="1" t="str">
        <f t="shared" ref="AO10:AO73" ca="1" si="41">IF(G10=(AG10+AH10+AI10),"OK","NG")</f>
        <v>OK</v>
      </c>
      <c r="AP10" s="1" t="str">
        <f t="shared" ref="AP10:AP73" ca="1" si="42">IF(I10=AJ10,"OK","NG")</f>
        <v>OK</v>
      </c>
    </row>
    <row r="11" spans="1:42" s="1" customFormat="1" x14ac:dyDescent="0.15">
      <c r="A11" s="2">
        <v>7</v>
      </c>
      <c r="B11" s="7">
        <f t="shared" ca="1" si="37"/>
        <v>0</v>
      </c>
      <c r="C11" s="67">
        <f t="shared" ca="1" si="1"/>
        <v>0</v>
      </c>
      <c r="D11" s="68">
        <f t="shared" ca="1" si="2"/>
        <v>0</v>
      </c>
      <c r="E11" s="67">
        <f t="shared" ca="1" si="3"/>
        <v>0</v>
      </c>
      <c r="F11" s="68">
        <f t="shared" ca="1" si="4"/>
        <v>0</v>
      </c>
      <c r="G11" s="67">
        <f t="shared" ca="1" si="5"/>
        <v>0</v>
      </c>
      <c r="H11" s="68">
        <f t="shared" ca="1" si="6"/>
        <v>0</v>
      </c>
      <c r="I11" s="67">
        <f t="shared" ca="1" si="7"/>
        <v>0</v>
      </c>
      <c r="J11" s="68">
        <f t="shared" ca="1" si="8"/>
        <v>0</v>
      </c>
      <c r="K11" s="73">
        <f t="shared" ca="1" si="9"/>
        <v>0</v>
      </c>
      <c r="L11" s="73">
        <f t="shared" ca="1" si="10"/>
        <v>0</v>
      </c>
      <c r="M11" s="73">
        <f t="shared" ca="1" si="11"/>
        <v>0</v>
      </c>
      <c r="N11" s="73">
        <f t="shared" ca="1" si="12"/>
        <v>0</v>
      </c>
      <c r="O11" s="73">
        <f t="shared" ca="1" si="13"/>
        <v>0</v>
      </c>
      <c r="P11" s="73">
        <f t="shared" ca="1" si="14"/>
        <v>0</v>
      </c>
      <c r="Q11" s="73">
        <f t="shared" ca="1" si="15"/>
        <v>0</v>
      </c>
      <c r="R11" s="73">
        <f t="shared" ca="1" si="16"/>
        <v>0</v>
      </c>
      <c r="S11" s="73">
        <f t="shared" ca="1" si="17"/>
        <v>0</v>
      </c>
      <c r="T11" s="73">
        <f t="shared" ca="1" si="18"/>
        <v>0</v>
      </c>
      <c r="U11" s="73">
        <f t="shared" ca="1" si="19"/>
        <v>0</v>
      </c>
      <c r="V11" s="73">
        <f t="shared" ca="1" si="20"/>
        <v>0</v>
      </c>
      <c r="W11" s="73">
        <f t="shared" ca="1" si="21"/>
        <v>0</v>
      </c>
      <c r="X11" s="73">
        <f t="shared" ca="1" si="22"/>
        <v>0</v>
      </c>
      <c r="Y11" s="73">
        <f t="shared" ca="1" si="23"/>
        <v>0</v>
      </c>
      <c r="Z11" s="73">
        <f t="shared" ca="1" si="24"/>
        <v>0</v>
      </c>
      <c r="AA11" s="73">
        <f t="shared" ca="1" si="25"/>
        <v>0</v>
      </c>
      <c r="AB11" s="73">
        <f t="shared" ca="1" si="26"/>
        <v>0</v>
      </c>
      <c r="AC11" s="73">
        <f t="shared" ca="1" si="27"/>
        <v>0</v>
      </c>
      <c r="AD11" s="73">
        <f t="shared" ca="1" si="28"/>
        <v>0</v>
      </c>
      <c r="AE11" s="73">
        <f t="shared" ca="1" si="29"/>
        <v>0</v>
      </c>
      <c r="AF11" s="73">
        <f t="shared" ca="1" si="30"/>
        <v>0</v>
      </c>
      <c r="AG11" s="78">
        <f t="shared" ca="1" si="31"/>
        <v>0</v>
      </c>
      <c r="AH11" s="78">
        <f t="shared" ca="1" si="31"/>
        <v>0</v>
      </c>
      <c r="AI11" s="78">
        <f t="shared" ca="1" si="31"/>
        <v>0</v>
      </c>
      <c r="AJ11" s="82">
        <f t="shared" ca="1" si="31"/>
        <v>0</v>
      </c>
      <c r="AK11" s="3">
        <f t="shared" ca="1" si="31"/>
        <v>0</v>
      </c>
      <c r="AL11" s="1" t="str">
        <f t="shared" ca="1" si="38"/>
        <v>OK</v>
      </c>
      <c r="AM11" s="1" t="str">
        <f t="shared" ca="1" si="39"/>
        <v>OK</v>
      </c>
      <c r="AN11" s="1" t="str">
        <f t="shared" ca="1" si="40"/>
        <v>OK</v>
      </c>
      <c r="AO11" s="1" t="str">
        <f t="shared" ca="1" si="41"/>
        <v>OK</v>
      </c>
      <c r="AP11" s="1" t="str">
        <f t="shared" ca="1" si="42"/>
        <v>OK</v>
      </c>
    </row>
    <row r="12" spans="1:42" s="1" customFormat="1" x14ac:dyDescent="0.15">
      <c r="A12" s="2">
        <v>8</v>
      </c>
      <c r="B12" s="7">
        <f t="shared" ca="1" si="37"/>
        <v>0</v>
      </c>
      <c r="C12" s="67">
        <f t="shared" ca="1" si="1"/>
        <v>0</v>
      </c>
      <c r="D12" s="68">
        <f t="shared" ca="1" si="2"/>
        <v>0</v>
      </c>
      <c r="E12" s="67">
        <f t="shared" ca="1" si="3"/>
        <v>0</v>
      </c>
      <c r="F12" s="68">
        <f t="shared" ca="1" si="4"/>
        <v>0</v>
      </c>
      <c r="G12" s="67">
        <f t="shared" ca="1" si="5"/>
        <v>0</v>
      </c>
      <c r="H12" s="68">
        <f t="shared" ca="1" si="6"/>
        <v>0</v>
      </c>
      <c r="I12" s="67">
        <f t="shared" ca="1" si="7"/>
        <v>0</v>
      </c>
      <c r="J12" s="68">
        <f t="shared" ca="1" si="8"/>
        <v>0</v>
      </c>
      <c r="K12" s="73">
        <f t="shared" ca="1" si="9"/>
        <v>0</v>
      </c>
      <c r="L12" s="73">
        <f t="shared" ca="1" si="10"/>
        <v>0</v>
      </c>
      <c r="M12" s="73">
        <f t="shared" ca="1" si="11"/>
        <v>0</v>
      </c>
      <c r="N12" s="73">
        <f t="shared" ca="1" si="12"/>
        <v>0</v>
      </c>
      <c r="O12" s="73">
        <f t="shared" ca="1" si="13"/>
        <v>0</v>
      </c>
      <c r="P12" s="73">
        <f t="shared" ca="1" si="14"/>
        <v>0</v>
      </c>
      <c r="Q12" s="73">
        <f t="shared" ca="1" si="15"/>
        <v>0</v>
      </c>
      <c r="R12" s="73">
        <f t="shared" ca="1" si="16"/>
        <v>0</v>
      </c>
      <c r="S12" s="73">
        <f t="shared" ca="1" si="17"/>
        <v>0</v>
      </c>
      <c r="T12" s="73">
        <f t="shared" ca="1" si="18"/>
        <v>0</v>
      </c>
      <c r="U12" s="73">
        <f t="shared" ca="1" si="19"/>
        <v>0</v>
      </c>
      <c r="V12" s="73">
        <f t="shared" ca="1" si="20"/>
        <v>0</v>
      </c>
      <c r="W12" s="73">
        <f t="shared" ca="1" si="21"/>
        <v>0</v>
      </c>
      <c r="X12" s="73">
        <f t="shared" ca="1" si="22"/>
        <v>0</v>
      </c>
      <c r="Y12" s="73">
        <f t="shared" ca="1" si="23"/>
        <v>0</v>
      </c>
      <c r="Z12" s="73">
        <f t="shared" ca="1" si="24"/>
        <v>0</v>
      </c>
      <c r="AA12" s="73">
        <f t="shared" ca="1" si="25"/>
        <v>0</v>
      </c>
      <c r="AB12" s="73">
        <f t="shared" ca="1" si="26"/>
        <v>0</v>
      </c>
      <c r="AC12" s="73">
        <f t="shared" ca="1" si="27"/>
        <v>0</v>
      </c>
      <c r="AD12" s="73">
        <f t="shared" ca="1" si="28"/>
        <v>0</v>
      </c>
      <c r="AE12" s="73">
        <f t="shared" ca="1" si="29"/>
        <v>0</v>
      </c>
      <c r="AF12" s="73">
        <f t="shared" ca="1" si="30"/>
        <v>0</v>
      </c>
      <c r="AG12" s="78">
        <f t="shared" ca="1" si="31"/>
        <v>0</v>
      </c>
      <c r="AH12" s="78">
        <f t="shared" ca="1" si="31"/>
        <v>0</v>
      </c>
      <c r="AI12" s="78">
        <f t="shared" ca="1" si="31"/>
        <v>0</v>
      </c>
      <c r="AJ12" s="82">
        <f t="shared" ca="1" si="31"/>
        <v>0</v>
      </c>
      <c r="AK12" s="3">
        <f t="shared" ca="1" si="31"/>
        <v>0</v>
      </c>
      <c r="AL12" s="1" t="str">
        <f t="shared" ca="1" si="38"/>
        <v>OK</v>
      </c>
      <c r="AM12" s="1" t="str">
        <f t="shared" ca="1" si="39"/>
        <v>OK</v>
      </c>
      <c r="AN12" s="1" t="str">
        <f t="shared" ca="1" si="40"/>
        <v>OK</v>
      </c>
      <c r="AO12" s="1" t="str">
        <f t="shared" ca="1" si="41"/>
        <v>OK</v>
      </c>
      <c r="AP12" s="1" t="str">
        <f t="shared" ca="1" si="42"/>
        <v>OK</v>
      </c>
    </row>
    <row r="13" spans="1:42" s="1" customFormat="1" x14ac:dyDescent="0.15">
      <c r="A13" s="2">
        <v>9</v>
      </c>
      <c r="B13" s="7">
        <f t="shared" ca="1" si="37"/>
        <v>0</v>
      </c>
      <c r="C13" s="67">
        <f t="shared" ca="1" si="1"/>
        <v>0</v>
      </c>
      <c r="D13" s="68">
        <f t="shared" ca="1" si="2"/>
        <v>0</v>
      </c>
      <c r="E13" s="67">
        <f t="shared" ca="1" si="3"/>
        <v>0</v>
      </c>
      <c r="F13" s="68">
        <f t="shared" ca="1" si="4"/>
        <v>0</v>
      </c>
      <c r="G13" s="67">
        <f t="shared" ca="1" si="5"/>
        <v>0</v>
      </c>
      <c r="H13" s="68">
        <f t="shared" ca="1" si="6"/>
        <v>0</v>
      </c>
      <c r="I13" s="67">
        <f t="shared" ca="1" si="7"/>
        <v>0</v>
      </c>
      <c r="J13" s="68">
        <f t="shared" ca="1" si="8"/>
        <v>0</v>
      </c>
      <c r="K13" s="73">
        <f t="shared" ca="1" si="9"/>
        <v>0</v>
      </c>
      <c r="L13" s="73">
        <f t="shared" ca="1" si="10"/>
        <v>0</v>
      </c>
      <c r="M13" s="73">
        <f t="shared" ca="1" si="11"/>
        <v>0</v>
      </c>
      <c r="N13" s="73">
        <f t="shared" ca="1" si="12"/>
        <v>0</v>
      </c>
      <c r="O13" s="73">
        <f t="shared" ca="1" si="13"/>
        <v>0</v>
      </c>
      <c r="P13" s="73">
        <f t="shared" ca="1" si="14"/>
        <v>0</v>
      </c>
      <c r="Q13" s="73">
        <f t="shared" ca="1" si="15"/>
        <v>0</v>
      </c>
      <c r="R13" s="73">
        <f t="shared" ca="1" si="16"/>
        <v>0</v>
      </c>
      <c r="S13" s="73">
        <f t="shared" ca="1" si="17"/>
        <v>0</v>
      </c>
      <c r="T13" s="73">
        <f t="shared" ca="1" si="18"/>
        <v>0</v>
      </c>
      <c r="U13" s="73">
        <f t="shared" ca="1" si="19"/>
        <v>0</v>
      </c>
      <c r="V13" s="73">
        <f t="shared" ca="1" si="20"/>
        <v>0</v>
      </c>
      <c r="W13" s="73">
        <f t="shared" ca="1" si="21"/>
        <v>0</v>
      </c>
      <c r="X13" s="73">
        <f t="shared" ca="1" si="22"/>
        <v>0</v>
      </c>
      <c r="Y13" s="73">
        <f t="shared" ca="1" si="23"/>
        <v>0</v>
      </c>
      <c r="Z13" s="73">
        <f t="shared" ca="1" si="24"/>
        <v>0</v>
      </c>
      <c r="AA13" s="73">
        <f t="shared" ca="1" si="25"/>
        <v>0</v>
      </c>
      <c r="AB13" s="73">
        <f t="shared" ca="1" si="26"/>
        <v>0</v>
      </c>
      <c r="AC13" s="73">
        <f t="shared" ca="1" si="27"/>
        <v>0</v>
      </c>
      <c r="AD13" s="73">
        <f t="shared" ca="1" si="28"/>
        <v>0</v>
      </c>
      <c r="AE13" s="73">
        <f t="shared" ca="1" si="29"/>
        <v>0</v>
      </c>
      <c r="AF13" s="73">
        <f t="shared" ca="1" si="30"/>
        <v>0</v>
      </c>
      <c r="AG13" s="78">
        <f t="shared" ca="1" si="31"/>
        <v>0</v>
      </c>
      <c r="AH13" s="78">
        <f t="shared" ca="1" si="31"/>
        <v>0</v>
      </c>
      <c r="AI13" s="78">
        <f t="shared" ca="1" si="31"/>
        <v>0</v>
      </c>
      <c r="AJ13" s="82">
        <f t="shared" ca="1" si="31"/>
        <v>0</v>
      </c>
      <c r="AK13" s="3">
        <f t="shared" ca="1" si="31"/>
        <v>0</v>
      </c>
      <c r="AL13" s="1" t="str">
        <f t="shared" ca="1" si="38"/>
        <v>OK</v>
      </c>
      <c r="AM13" s="1" t="str">
        <f t="shared" ca="1" si="39"/>
        <v>OK</v>
      </c>
      <c r="AN13" s="1" t="str">
        <f t="shared" ca="1" si="40"/>
        <v>OK</v>
      </c>
      <c r="AO13" s="1" t="str">
        <f t="shared" ca="1" si="41"/>
        <v>OK</v>
      </c>
      <c r="AP13" s="1" t="str">
        <f t="shared" ca="1" si="42"/>
        <v>OK</v>
      </c>
    </row>
    <row r="14" spans="1:42" s="1" customFormat="1" x14ac:dyDescent="0.15">
      <c r="A14" s="2">
        <v>10</v>
      </c>
      <c r="B14" s="7">
        <f t="shared" ca="1" si="37"/>
        <v>0</v>
      </c>
      <c r="C14" s="67">
        <f t="shared" ca="1" si="1"/>
        <v>0</v>
      </c>
      <c r="D14" s="68">
        <f t="shared" ca="1" si="2"/>
        <v>0</v>
      </c>
      <c r="E14" s="67">
        <f t="shared" ca="1" si="3"/>
        <v>0</v>
      </c>
      <c r="F14" s="68">
        <f t="shared" ca="1" si="4"/>
        <v>0</v>
      </c>
      <c r="G14" s="67">
        <f t="shared" ca="1" si="5"/>
        <v>0</v>
      </c>
      <c r="H14" s="68">
        <f t="shared" ca="1" si="6"/>
        <v>0</v>
      </c>
      <c r="I14" s="67">
        <f t="shared" ca="1" si="7"/>
        <v>0</v>
      </c>
      <c r="J14" s="68">
        <f t="shared" ca="1" si="8"/>
        <v>0</v>
      </c>
      <c r="K14" s="73">
        <f t="shared" ca="1" si="9"/>
        <v>0</v>
      </c>
      <c r="L14" s="73">
        <f t="shared" ca="1" si="10"/>
        <v>0</v>
      </c>
      <c r="M14" s="73">
        <f t="shared" ca="1" si="11"/>
        <v>0</v>
      </c>
      <c r="N14" s="73">
        <f t="shared" ca="1" si="12"/>
        <v>0</v>
      </c>
      <c r="O14" s="73">
        <f t="shared" ca="1" si="13"/>
        <v>0</v>
      </c>
      <c r="P14" s="73">
        <f t="shared" ca="1" si="14"/>
        <v>0</v>
      </c>
      <c r="Q14" s="73">
        <f t="shared" ca="1" si="15"/>
        <v>0</v>
      </c>
      <c r="R14" s="73">
        <f t="shared" ca="1" si="16"/>
        <v>0</v>
      </c>
      <c r="S14" s="73">
        <f t="shared" ca="1" si="17"/>
        <v>0</v>
      </c>
      <c r="T14" s="73">
        <f t="shared" ca="1" si="18"/>
        <v>0</v>
      </c>
      <c r="U14" s="73">
        <f t="shared" ca="1" si="19"/>
        <v>0</v>
      </c>
      <c r="V14" s="73">
        <f t="shared" ca="1" si="20"/>
        <v>0</v>
      </c>
      <c r="W14" s="73">
        <f t="shared" ca="1" si="21"/>
        <v>0</v>
      </c>
      <c r="X14" s="73">
        <f t="shared" ca="1" si="22"/>
        <v>0</v>
      </c>
      <c r="Y14" s="73">
        <f t="shared" ca="1" si="23"/>
        <v>0</v>
      </c>
      <c r="Z14" s="73">
        <f t="shared" ca="1" si="24"/>
        <v>0</v>
      </c>
      <c r="AA14" s="73">
        <f t="shared" ca="1" si="25"/>
        <v>0</v>
      </c>
      <c r="AB14" s="73">
        <f t="shared" ca="1" si="26"/>
        <v>0</v>
      </c>
      <c r="AC14" s="73">
        <f t="shared" ca="1" si="27"/>
        <v>0</v>
      </c>
      <c r="AD14" s="73">
        <f t="shared" ca="1" si="28"/>
        <v>0</v>
      </c>
      <c r="AE14" s="73">
        <f t="shared" ca="1" si="29"/>
        <v>0</v>
      </c>
      <c r="AF14" s="73">
        <f t="shared" ca="1" si="30"/>
        <v>0</v>
      </c>
      <c r="AG14" s="78">
        <f t="shared" ca="1" si="31"/>
        <v>0</v>
      </c>
      <c r="AH14" s="78">
        <f t="shared" ca="1" si="31"/>
        <v>0</v>
      </c>
      <c r="AI14" s="78">
        <f t="shared" ca="1" si="31"/>
        <v>0</v>
      </c>
      <c r="AJ14" s="82">
        <f t="shared" ca="1" si="31"/>
        <v>0</v>
      </c>
      <c r="AK14" s="3">
        <f t="shared" ca="1" si="31"/>
        <v>0</v>
      </c>
      <c r="AL14" s="1" t="str">
        <f t="shared" ca="1" si="38"/>
        <v>OK</v>
      </c>
      <c r="AM14" s="1" t="str">
        <f t="shared" ca="1" si="39"/>
        <v>OK</v>
      </c>
      <c r="AN14" s="1" t="str">
        <f t="shared" ca="1" si="40"/>
        <v>OK</v>
      </c>
      <c r="AO14" s="1" t="str">
        <f t="shared" ca="1" si="41"/>
        <v>OK</v>
      </c>
      <c r="AP14" s="1" t="str">
        <f t="shared" ca="1" si="42"/>
        <v>OK</v>
      </c>
    </row>
    <row r="15" spans="1:42" s="1" customFormat="1" x14ac:dyDescent="0.15">
      <c r="A15" s="2">
        <v>11</v>
      </c>
      <c r="B15" s="7">
        <f t="shared" ca="1" si="37"/>
        <v>0</v>
      </c>
      <c r="C15" s="67">
        <f t="shared" ca="1" si="1"/>
        <v>0</v>
      </c>
      <c r="D15" s="68">
        <f t="shared" ca="1" si="2"/>
        <v>0</v>
      </c>
      <c r="E15" s="67">
        <f t="shared" ca="1" si="3"/>
        <v>0</v>
      </c>
      <c r="F15" s="68">
        <f t="shared" ca="1" si="4"/>
        <v>0</v>
      </c>
      <c r="G15" s="67">
        <f t="shared" ca="1" si="5"/>
        <v>0</v>
      </c>
      <c r="H15" s="68">
        <f t="shared" ca="1" si="6"/>
        <v>0</v>
      </c>
      <c r="I15" s="67">
        <f t="shared" ca="1" si="7"/>
        <v>0</v>
      </c>
      <c r="J15" s="68">
        <f t="shared" ca="1" si="8"/>
        <v>0</v>
      </c>
      <c r="K15" s="73">
        <f t="shared" ca="1" si="9"/>
        <v>0</v>
      </c>
      <c r="L15" s="73">
        <f t="shared" ca="1" si="10"/>
        <v>0</v>
      </c>
      <c r="M15" s="73">
        <f t="shared" ca="1" si="11"/>
        <v>0</v>
      </c>
      <c r="N15" s="73">
        <f t="shared" ca="1" si="12"/>
        <v>0</v>
      </c>
      <c r="O15" s="73">
        <f t="shared" ca="1" si="13"/>
        <v>0</v>
      </c>
      <c r="P15" s="73">
        <f t="shared" ca="1" si="14"/>
        <v>0</v>
      </c>
      <c r="Q15" s="73">
        <f t="shared" ca="1" si="15"/>
        <v>0</v>
      </c>
      <c r="R15" s="73">
        <f t="shared" ca="1" si="16"/>
        <v>0</v>
      </c>
      <c r="S15" s="73">
        <f t="shared" ca="1" si="17"/>
        <v>0</v>
      </c>
      <c r="T15" s="73">
        <f t="shared" ca="1" si="18"/>
        <v>0</v>
      </c>
      <c r="U15" s="73">
        <f t="shared" ca="1" si="19"/>
        <v>0</v>
      </c>
      <c r="V15" s="73">
        <f t="shared" ca="1" si="20"/>
        <v>0</v>
      </c>
      <c r="W15" s="73">
        <f t="shared" ca="1" si="21"/>
        <v>0</v>
      </c>
      <c r="X15" s="73">
        <f t="shared" ca="1" si="22"/>
        <v>0</v>
      </c>
      <c r="Y15" s="73">
        <f t="shared" ca="1" si="23"/>
        <v>0</v>
      </c>
      <c r="Z15" s="73">
        <f t="shared" ca="1" si="24"/>
        <v>0</v>
      </c>
      <c r="AA15" s="73">
        <f t="shared" ca="1" si="25"/>
        <v>0</v>
      </c>
      <c r="AB15" s="73">
        <f t="shared" ca="1" si="26"/>
        <v>0</v>
      </c>
      <c r="AC15" s="73">
        <f t="shared" ca="1" si="27"/>
        <v>0</v>
      </c>
      <c r="AD15" s="73">
        <f t="shared" ca="1" si="28"/>
        <v>0</v>
      </c>
      <c r="AE15" s="73">
        <f t="shared" ca="1" si="29"/>
        <v>0</v>
      </c>
      <c r="AF15" s="73">
        <f t="shared" ca="1" si="30"/>
        <v>0</v>
      </c>
      <c r="AG15" s="78">
        <f t="shared" ca="1" si="31"/>
        <v>0</v>
      </c>
      <c r="AH15" s="78">
        <f t="shared" ca="1" si="31"/>
        <v>0</v>
      </c>
      <c r="AI15" s="78">
        <f t="shared" ca="1" si="31"/>
        <v>0</v>
      </c>
      <c r="AJ15" s="82">
        <f t="shared" ca="1" si="31"/>
        <v>0</v>
      </c>
      <c r="AK15" s="3">
        <f t="shared" ca="1" si="31"/>
        <v>0</v>
      </c>
      <c r="AL15" s="1" t="str">
        <f t="shared" ca="1" si="38"/>
        <v>OK</v>
      </c>
      <c r="AM15" s="1" t="str">
        <f t="shared" ca="1" si="39"/>
        <v>OK</v>
      </c>
      <c r="AN15" s="1" t="str">
        <f t="shared" ca="1" si="40"/>
        <v>OK</v>
      </c>
      <c r="AO15" s="1" t="str">
        <f t="shared" ca="1" si="41"/>
        <v>OK</v>
      </c>
      <c r="AP15" s="1" t="str">
        <f t="shared" ca="1" si="42"/>
        <v>OK</v>
      </c>
    </row>
    <row r="16" spans="1:42" s="1" customFormat="1" x14ac:dyDescent="0.15">
      <c r="A16" s="2">
        <v>12</v>
      </c>
      <c r="B16" s="7">
        <f t="shared" ca="1" si="37"/>
        <v>0</v>
      </c>
      <c r="C16" s="67">
        <f t="shared" ca="1" si="1"/>
        <v>0</v>
      </c>
      <c r="D16" s="68">
        <f t="shared" ca="1" si="2"/>
        <v>0</v>
      </c>
      <c r="E16" s="67">
        <f t="shared" ca="1" si="3"/>
        <v>0</v>
      </c>
      <c r="F16" s="68">
        <f t="shared" ca="1" si="4"/>
        <v>0</v>
      </c>
      <c r="G16" s="67">
        <f t="shared" ca="1" si="5"/>
        <v>0</v>
      </c>
      <c r="H16" s="68">
        <f t="shared" ca="1" si="6"/>
        <v>0</v>
      </c>
      <c r="I16" s="67">
        <f t="shared" ca="1" si="7"/>
        <v>0</v>
      </c>
      <c r="J16" s="68">
        <f t="shared" ca="1" si="8"/>
        <v>0</v>
      </c>
      <c r="K16" s="73">
        <f t="shared" ca="1" si="9"/>
        <v>0</v>
      </c>
      <c r="L16" s="73">
        <f t="shared" ca="1" si="10"/>
        <v>0</v>
      </c>
      <c r="M16" s="73">
        <f t="shared" ca="1" si="11"/>
        <v>0</v>
      </c>
      <c r="N16" s="73">
        <f t="shared" ca="1" si="12"/>
        <v>0</v>
      </c>
      <c r="O16" s="73">
        <f t="shared" ca="1" si="13"/>
        <v>0</v>
      </c>
      <c r="P16" s="73">
        <f t="shared" ca="1" si="14"/>
        <v>0</v>
      </c>
      <c r="Q16" s="73">
        <f t="shared" ca="1" si="15"/>
        <v>0</v>
      </c>
      <c r="R16" s="73">
        <f t="shared" ca="1" si="16"/>
        <v>0</v>
      </c>
      <c r="S16" s="73">
        <f t="shared" ca="1" si="17"/>
        <v>0</v>
      </c>
      <c r="T16" s="73">
        <f t="shared" ca="1" si="18"/>
        <v>0</v>
      </c>
      <c r="U16" s="73">
        <f t="shared" ca="1" si="19"/>
        <v>0</v>
      </c>
      <c r="V16" s="73">
        <f t="shared" ca="1" si="20"/>
        <v>0</v>
      </c>
      <c r="W16" s="73">
        <f t="shared" ca="1" si="21"/>
        <v>0</v>
      </c>
      <c r="X16" s="73">
        <f t="shared" ca="1" si="22"/>
        <v>0</v>
      </c>
      <c r="Y16" s="73">
        <f t="shared" ca="1" si="23"/>
        <v>0</v>
      </c>
      <c r="Z16" s="73">
        <f t="shared" ca="1" si="24"/>
        <v>0</v>
      </c>
      <c r="AA16" s="73">
        <f t="shared" ca="1" si="25"/>
        <v>0</v>
      </c>
      <c r="AB16" s="73">
        <f t="shared" ca="1" si="26"/>
        <v>0</v>
      </c>
      <c r="AC16" s="73">
        <f t="shared" ca="1" si="27"/>
        <v>0</v>
      </c>
      <c r="AD16" s="73">
        <f t="shared" ca="1" si="28"/>
        <v>0</v>
      </c>
      <c r="AE16" s="73">
        <f t="shared" ca="1" si="29"/>
        <v>0</v>
      </c>
      <c r="AF16" s="73">
        <f t="shared" ca="1" si="30"/>
        <v>0</v>
      </c>
      <c r="AG16" s="78">
        <f t="shared" ca="1" si="31"/>
        <v>0</v>
      </c>
      <c r="AH16" s="78">
        <f t="shared" ca="1" si="31"/>
        <v>0</v>
      </c>
      <c r="AI16" s="78">
        <f t="shared" ca="1" si="31"/>
        <v>0</v>
      </c>
      <c r="AJ16" s="82">
        <f t="shared" ca="1" si="31"/>
        <v>0</v>
      </c>
      <c r="AK16" s="3">
        <f t="shared" ca="1" si="31"/>
        <v>0</v>
      </c>
      <c r="AL16" s="1" t="str">
        <f t="shared" ca="1" si="38"/>
        <v>OK</v>
      </c>
      <c r="AM16" s="1" t="str">
        <f t="shared" ca="1" si="39"/>
        <v>OK</v>
      </c>
      <c r="AN16" s="1" t="str">
        <f t="shared" ca="1" si="40"/>
        <v>OK</v>
      </c>
      <c r="AO16" s="1" t="str">
        <f t="shared" ca="1" si="41"/>
        <v>OK</v>
      </c>
      <c r="AP16" s="1" t="str">
        <f t="shared" ca="1" si="42"/>
        <v>OK</v>
      </c>
    </row>
    <row r="17" spans="1:42" s="1" customFormat="1" x14ac:dyDescent="0.15">
      <c r="A17" s="2">
        <v>13</v>
      </c>
      <c r="B17" s="7">
        <f t="shared" ca="1" si="37"/>
        <v>0</v>
      </c>
      <c r="C17" s="67">
        <f t="shared" ca="1" si="1"/>
        <v>0</v>
      </c>
      <c r="D17" s="68">
        <f t="shared" ca="1" si="2"/>
        <v>0</v>
      </c>
      <c r="E17" s="67">
        <f t="shared" ca="1" si="3"/>
        <v>0</v>
      </c>
      <c r="F17" s="68">
        <f t="shared" ca="1" si="4"/>
        <v>0</v>
      </c>
      <c r="G17" s="67">
        <f t="shared" ca="1" si="5"/>
        <v>0</v>
      </c>
      <c r="H17" s="68">
        <f t="shared" ca="1" si="6"/>
        <v>0</v>
      </c>
      <c r="I17" s="67">
        <f t="shared" ca="1" si="7"/>
        <v>0</v>
      </c>
      <c r="J17" s="68">
        <f t="shared" ca="1" si="8"/>
        <v>0</v>
      </c>
      <c r="K17" s="73">
        <f t="shared" ca="1" si="9"/>
        <v>0</v>
      </c>
      <c r="L17" s="73">
        <f t="shared" ca="1" si="10"/>
        <v>0</v>
      </c>
      <c r="M17" s="73">
        <f t="shared" ca="1" si="11"/>
        <v>0</v>
      </c>
      <c r="N17" s="73">
        <f t="shared" ca="1" si="12"/>
        <v>0</v>
      </c>
      <c r="O17" s="73">
        <f t="shared" ca="1" si="13"/>
        <v>0</v>
      </c>
      <c r="P17" s="73">
        <f t="shared" ca="1" si="14"/>
        <v>0</v>
      </c>
      <c r="Q17" s="73">
        <f t="shared" ca="1" si="15"/>
        <v>0</v>
      </c>
      <c r="R17" s="73">
        <f t="shared" ca="1" si="16"/>
        <v>0</v>
      </c>
      <c r="S17" s="73">
        <f t="shared" ca="1" si="17"/>
        <v>0</v>
      </c>
      <c r="T17" s="73">
        <f t="shared" ca="1" si="18"/>
        <v>0</v>
      </c>
      <c r="U17" s="73">
        <f t="shared" ca="1" si="19"/>
        <v>0</v>
      </c>
      <c r="V17" s="73">
        <f t="shared" ca="1" si="20"/>
        <v>0</v>
      </c>
      <c r="W17" s="73">
        <f t="shared" ca="1" si="21"/>
        <v>0</v>
      </c>
      <c r="X17" s="73">
        <f t="shared" ca="1" si="22"/>
        <v>0</v>
      </c>
      <c r="Y17" s="73">
        <f t="shared" ca="1" si="23"/>
        <v>0</v>
      </c>
      <c r="Z17" s="73">
        <f t="shared" ca="1" si="24"/>
        <v>0</v>
      </c>
      <c r="AA17" s="73">
        <f t="shared" ca="1" si="25"/>
        <v>0</v>
      </c>
      <c r="AB17" s="73">
        <f t="shared" ca="1" si="26"/>
        <v>0</v>
      </c>
      <c r="AC17" s="73">
        <f t="shared" ca="1" si="27"/>
        <v>0</v>
      </c>
      <c r="AD17" s="73">
        <f t="shared" ca="1" si="28"/>
        <v>0</v>
      </c>
      <c r="AE17" s="73">
        <f t="shared" ca="1" si="29"/>
        <v>0</v>
      </c>
      <c r="AF17" s="73">
        <f t="shared" ca="1" si="30"/>
        <v>0</v>
      </c>
      <c r="AG17" s="78">
        <f t="shared" ca="1" si="31"/>
        <v>0</v>
      </c>
      <c r="AH17" s="78">
        <f t="shared" ca="1" si="31"/>
        <v>0</v>
      </c>
      <c r="AI17" s="78">
        <f t="shared" ca="1" si="31"/>
        <v>0</v>
      </c>
      <c r="AJ17" s="82">
        <f t="shared" ca="1" si="31"/>
        <v>0</v>
      </c>
      <c r="AK17" s="3">
        <f t="shared" ca="1" si="31"/>
        <v>0</v>
      </c>
      <c r="AL17" s="1" t="str">
        <f t="shared" ca="1" si="38"/>
        <v>OK</v>
      </c>
      <c r="AM17" s="1" t="str">
        <f t="shared" ca="1" si="39"/>
        <v>OK</v>
      </c>
      <c r="AN17" s="1" t="str">
        <f t="shared" ca="1" si="40"/>
        <v>OK</v>
      </c>
      <c r="AO17" s="1" t="str">
        <f t="shared" ca="1" si="41"/>
        <v>OK</v>
      </c>
      <c r="AP17" s="1" t="str">
        <f t="shared" ca="1" si="42"/>
        <v>OK</v>
      </c>
    </row>
    <row r="18" spans="1:42" s="1" customFormat="1" x14ac:dyDescent="0.15">
      <c r="A18" s="2">
        <v>14</v>
      </c>
      <c r="B18" s="7">
        <f t="shared" ca="1" si="37"/>
        <v>0</v>
      </c>
      <c r="C18" s="67">
        <f t="shared" ca="1" si="1"/>
        <v>0</v>
      </c>
      <c r="D18" s="68">
        <f t="shared" ca="1" si="2"/>
        <v>0</v>
      </c>
      <c r="E18" s="67">
        <f t="shared" ca="1" si="3"/>
        <v>0</v>
      </c>
      <c r="F18" s="68">
        <f t="shared" ca="1" si="4"/>
        <v>0</v>
      </c>
      <c r="G18" s="67">
        <f t="shared" ca="1" si="5"/>
        <v>0</v>
      </c>
      <c r="H18" s="68">
        <f t="shared" ca="1" si="6"/>
        <v>0</v>
      </c>
      <c r="I18" s="67">
        <f t="shared" ca="1" si="7"/>
        <v>0</v>
      </c>
      <c r="J18" s="68">
        <f t="shared" ca="1" si="8"/>
        <v>0</v>
      </c>
      <c r="K18" s="73">
        <f t="shared" ca="1" si="9"/>
        <v>0</v>
      </c>
      <c r="L18" s="73">
        <f t="shared" ca="1" si="10"/>
        <v>0</v>
      </c>
      <c r="M18" s="73">
        <f t="shared" ca="1" si="11"/>
        <v>0</v>
      </c>
      <c r="N18" s="73">
        <f t="shared" ca="1" si="12"/>
        <v>0</v>
      </c>
      <c r="O18" s="73">
        <f t="shared" ca="1" si="13"/>
        <v>0</v>
      </c>
      <c r="P18" s="73">
        <f t="shared" ca="1" si="14"/>
        <v>0</v>
      </c>
      <c r="Q18" s="73">
        <f t="shared" ca="1" si="15"/>
        <v>0</v>
      </c>
      <c r="R18" s="73">
        <f t="shared" ca="1" si="16"/>
        <v>0</v>
      </c>
      <c r="S18" s="73">
        <f t="shared" ca="1" si="17"/>
        <v>0</v>
      </c>
      <c r="T18" s="73">
        <f t="shared" ca="1" si="18"/>
        <v>0</v>
      </c>
      <c r="U18" s="73">
        <f t="shared" ca="1" si="19"/>
        <v>0</v>
      </c>
      <c r="V18" s="73">
        <f t="shared" ca="1" si="20"/>
        <v>0</v>
      </c>
      <c r="W18" s="73">
        <f t="shared" ca="1" si="21"/>
        <v>0</v>
      </c>
      <c r="X18" s="73">
        <f t="shared" ca="1" si="22"/>
        <v>0</v>
      </c>
      <c r="Y18" s="73">
        <f t="shared" ca="1" si="23"/>
        <v>0</v>
      </c>
      <c r="Z18" s="73">
        <f t="shared" ca="1" si="24"/>
        <v>0</v>
      </c>
      <c r="AA18" s="73">
        <f t="shared" ca="1" si="25"/>
        <v>0</v>
      </c>
      <c r="AB18" s="73">
        <f t="shared" ca="1" si="26"/>
        <v>0</v>
      </c>
      <c r="AC18" s="73">
        <f t="shared" ca="1" si="27"/>
        <v>0</v>
      </c>
      <c r="AD18" s="73">
        <f t="shared" ca="1" si="28"/>
        <v>0</v>
      </c>
      <c r="AE18" s="73">
        <f t="shared" ca="1" si="29"/>
        <v>0</v>
      </c>
      <c r="AF18" s="73">
        <f t="shared" ca="1" si="30"/>
        <v>0</v>
      </c>
      <c r="AG18" s="78">
        <f t="shared" ca="1" si="31"/>
        <v>0</v>
      </c>
      <c r="AH18" s="78">
        <f t="shared" ca="1" si="31"/>
        <v>0</v>
      </c>
      <c r="AI18" s="78">
        <f t="shared" ca="1" si="31"/>
        <v>0</v>
      </c>
      <c r="AJ18" s="82">
        <f t="shared" ca="1" si="31"/>
        <v>0</v>
      </c>
      <c r="AK18" s="3">
        <f t="shared" ca="1" si="31"/>
        <v>0</v>
      </c>
      <c r="AL18" s="1" t="str">
        <f t="shared" ca="1" si="38"/>
        <v>OK</v>
      </c>
      <c r="AM18" s="1" t="str">
        <f t="shared" ca="1" si="39"/>
        <v>OK</v>
      </c>
      <c r="AN18" s="1" t="str">
        <f t="shared" ca="1" si="40"/>
        <v>OK</v>
      </c>
      <c r="AO18" s="1" t="str">
        <f t="shared" ca="1" si="41"/>
        <v>OK</v>
      </c>
      <c r="AP18" s="1" t="str">
        <f t="shared" ca="1" si="42"/>
        <v>OK</v>
      </c>
    </row>
    <row r="19" spans="1:42" s="1" customFormat="1" x14ac:dyDescent="0.15">
      <c r="A19" s="2">
        <v>15</v>
      </c>
      <c r="B19" s="7">
        <f t="shared" ca="1" si="37"/>
        <v>0</v>
      </c>
      <c r="C19" s="67">
        <f t="shared" ca="1" si="1"/>
        <v>0</v>
      </c>
      <c r="D19" s="68">
        <f t="shared" ca="1" si="2"/>
        <v>0</v>
      </c>
      <c r="E19" s="67">
        <f t="shared" ca="1" si="3"/>
        <v>0</v>
      </c>
      <c r="F19" s="68">
        <f t="shared" ca="1" si="4"/>
        <v>0</v>
      </c>
      <c r="G19" s="67">
        <f t="shared" ca="1" si="5"/>
        <v>0</v>
      </c>
      <c r="H19" s="68">
        <f t="shared" ca="1" si="6"/>
        <v>0</v>
      </c>
      <c r="I19" s="67">
        <f t="shared" ca="1" si="7"/>
        <v>0</v>
      </c>
      <c r="J19" s="68">
        <f t="shared" ca="1" si="8"/>
        <v>0</v>
      </c>
      <c r="K19" s="73">
        <f t="shared" ca="1" si="9"/>
        <v>0</v>
      </c>
      <c r="L19" s="73">
        <f t="shared" ca="1" si="10"/>
        <v>0</v>
      </c>
      <c r="M19" s="73">
        <f t="shared" ca="1" si="11"/>
        <v>0</v>
      </c>
      <c r="N19" s="73">
        <f t="shared" ca="1" si="12"/>
        <v>0</v>
      </c>
      <c r="O19" s="73">
        <f t="shared" ca="1" si="13"/>
        <v>0</v>
      </c>
      <c r="P19" s="73">
        <f t="shared" ca="1" si="14"/>
        <v>0</v>
      </c>
      <c r="Q19" s="73">
        <f t="shared" ca="1" si="15"/>
        <v>0</v>
      </c>
      <c r="R19" s="73">
        <f t="shared" ca="1" si="16"/>
        <v>0</v>
      </c>
      <c r="S19" s="73">
        <f t="shared" ca="1" si="17"/>
        <v>0</v>
      </c>
      <c r="T19" s="73">
        <f t="shared" ca="1" si="18"/>
        <v>0</v>
      </c>
      <c r="U19" s="73">
        <f t="shared" ca="1" si="19"/>
        <v>0</v>
      </c>
      <c r="V19" s="73">
        <f t="shared" ca="1" si="20"/>
        <v>0</v>
      </c>
      <c r="W19" s="73">
        <f t="shared" ca="1" si="21"/>
        <v>0</v>
      </c>
      <c r="X19" s="73">
        <f t="shared" ca="1" si="22"/>
        <v>0</v>
      </c>
      <c r="Y19" s="73">
        <f t="shared" ca="1" si="23"/>
        <v>0</v>
      </c>
      <c r="Z19" s="73">
        <f t="shared" ca="1" si="24"/>
        <v>0</v>
      </c>
      <c r="AA19" s="73">
        <f t="shared" ca="1" si="25"/>
        <v>0</v>
      </c>
      <c r="AB19" s="73">
        <f t="shared" ca="1" si="26"/>
        <v>0</v>
      </c>
      <c r="AC19" s="73">
        <f t="shared" ca="1" si="27"/>
        <v>0</v>
      </c>
      <c r="AD19" s="73">
        <f t="shared" ca="1" si="28"/>
        <v>0</v>
      </c>
      <c r="AE19" s="73">
        <f t="shared" ca="1" si="29"/>
        <v>0</v>
      </c>
      <c r="AF19" s="73">
        <f t="shared" ca="1" si="30"/>
        <v>0</v>
      </c>
      <c r="AG19" s="78">
        <f t="shared" ca="1" si="31"/>
        <v>0</v>
      </c>
      <c r="AH19" s="78">
        <f t="shared" ca="1" si="31"/>
        <v>0</v>
      </c>
      <c r="AI19" s="78">
        <f t="shared" ca="1" si="31"/>
        <v>0</v>
      </c>
      <c r="AJ19" s="82">
        <f t="shared" ca="1" si="31"/>
        <v>0</v>
      </c>
      <c r="AK19" s="3">
        <f t="shared" ca="1" si="31"/>
        <v>0</v>
      </c>
      <c r="AL19" s="1" t="str">
        <f t="shared" ca="1" si="38"/>
        <v>OK</v>
      </c>
      <c r="AM19" s="1" t="str">
        <f t="shared" ca="1" si="39"/>
        <v>OK</v>
      </c>
      <c r="AN19" s="1" t="str">
        <f t="shared" ca="1" si="40"/>
        <v>OK</v>
      </c>
      <c r="AO19" s="1" t="str">
        <f t="shared" ca="1" si="41"/>
        <v>OK</v>
      </c>
      <c r="AP19" s="1" t="str">
        <f t="shared" ca="1" si="42"/>
        <v>OK</v>
      </c>
    </row>
    <row r="20" spans="1:42" s="1" customFormat="1" x14ac:dyDescent="0.15">
      <c r="A20" s="2">
        <v>16</v>
      </c>
      <c r="B20" s="7">
        <f t="shared" ca="1" si="37"/>
        <v>0</v>
      </c>
      <c r="C20" s="67">
        <f t="shared" ca="1" si="1"/>
        <v>0</v>
      </c>
      <c r="D20" s="68">
        <f t="shared" ca="1" si="2"/>
        <v>0</v>
      </c>
      <c r="E20" s="67">
        <f t="shared" ca="1" si="3"/>
        <v>0</v>
      </c>
      <c r="F20" s="68">
        <f t="shared" ca="1" si="4"/>
        <v>0</v>
      </c>
      <c r="G20" s="67">
        <f t="shared" ca="1" si="5"/>
        <v>0</v>
      </c>
      <c r="H20" s="68">
        <f t="shared" ca="1" si="6"/>
        <v>0</v>
      </c>
      <c r="I20" s="67">
        <f t="shared" ca="1" si="7"/>
        <v>0</v>
      </c>
      <c r="J20" s="68">
        <f t="shared" ca="1" si="8"/>
        <v>0</v>
      </c>
      <c r="K20" s="73">
        <f t="shared" ca="1" si="9"/>
        <v>0</v>
      </c>
      <c r="L20" s="73">
        <f t="shared" ca="1" si="10"/>
        <v>0</v>
      </c>
      <c r="M20" s="73">
        <f t="shared" ca="1" si="11"/>
        <v>0</v>
      </c>
      <c r="N20" s="73">
        <f t="shared" ca="1" si="12"/>
        <v>0</v>
      </c>
      <c r="O20" s="73">
        <f t="shared" ca="1" si="13"/>
        <v>0</v>
      </c>
      <c r="P20" s="73">
        <f t="shared" ca="1" si="14"/>
        <v>0</v>
      </c>
      <c r="Q20" s="73">
        <f t="shared" ca="1" si="15"/>
        <v>0</v>
      </c>
      <c r="R20" s="73">
        <f t="shared" ca="1" si="16"/>
        <v>0</v>
      </c>
      <c r="S20" s="73">
        <f t="shared" ca="1" si="17"/>
        <v>0</v>
      </c>
      <c r="T20" s="73">
        <f t="shared" ca="1" si="18"/>
        <v>0</v>
      </c>
      <c r="U20" s="73">
        <f t="shared" ca="1" si="19"/>
        <v>0</v>
      </c>
      <c r="V20" s="73">
        <f t="shared" ca="1" si="20"/>
        <v>0</v>
      </c>
      <c r="W20" s="73">
        <f t="shared" ca="1" si="21"/>
        <v>0</v>
      </c>
      <c r="X20" s="73">
        <f t="shared" ca="1" si="22"/>
        <v>0</v>
      </c>
      <c r="Y20" s="73">
        <f t="shared" ca="1" si="23"/>
        <v>0</v>
      </c>
      <c r="Z20" s="73">
        <f t="shared" ca="1" si="24"/>
        <v>0</v>
      </c>
      <c r="AA20" s="73">
        <f t="shared" ca="1" si="25"/>
        <v>0</v>
      </c>
      <c r="AB20" s="73">
        <f t="shared" ca="1" si="26"/>
        <v>0</v>
      </c>
      <c r="AC20" s="73">
        <f t="shared" ca="1" si="27"/>
        <v>0</v>
      </c>
      <c r="AD20" s="73">
        <f t="shared" ca="1" si="28"/>
        <v>0</v>
      </c>
      <c r="AE20" s="73">
        <f t="shared" ca="1" si="29"/>
        <v>0</v>
      </c>
      <c r="AF20" s="73">
        <f t="shared" ca="1" si="30"/>
        <v>0</v>
      </c>
      <c r="AG20" s="78">
        <f t="shared" ca="1" si="31"/>
        <v>0</v>
      </c>
      <c r="AH20" s="78">
        <f t="shared" ca="1" si="31"/>
        <v>0</v>
      </c>
      <c r="AI20" s="78">
        <f t="shared" ca="1" si="31"/>
        <v>0</v>
      </c>
      <c r="AJ20" s="82">
        <f t="shared" ca="1" si="31"/>
        <v>0</v>
      </c>
      <c r="AK20" s="3">
        <f t="shared" ca="1" si="31"/>
        <v>0</v>
      </c>
      <c r="AL20" s="1" t="str">
        <f t="shared" ca="1" si="38"/>
        <v>OK</v>
      </c>
      <c r="AM20" s="1" t="str">
        <f t="shared" ca="1" si="39"/>
        <v>OK</v>
      </c>
      <c r="AN20" s="1" t="str">
        <f t="shared" ca="1" si="40"/>
        <v>OK</v>
      </c>
      <c r="AO20" s="1" t="str">
        <f t="shared" ca="1" si="41"/>
        <v>OK</v>
      </c>
      <c r="AP20" s="1" t="str">
        <f t="shared" ca="1" si="42"/>
        <v>OK</v>
      </c>
    </row>
    <row r="21" spans="1:42" s="1" customFormat="1" x14ac:dyDescent="0.15">
      <c r="A21" s="2">
        <v>17</v>
      </c>
      <c r="B21" s="7">
        <f t="shared" ca="1" si="37"/>
        <v>0</v>
      </c>
      <c r="C21" s="67">
        <f t="shared" ca="1" si="1"/>
        <v>0</v>
      </c>
      <c r="D21" s="68">
        <f t="shared" ca="1" si="2"/>
        <v>0</v>
      </c>
      <c r="E21" s="67">
        <f t="shared" ca="1" si="3"/>
        <v>0</v>
      </c>
      <c r="F21" s="68">
        <f t="shared" ca="1" si="4"/>
        <v>0</v>
      </c>
      <c r="G21" s="67">
        <f t="shared" ca="1" si="5"/>
        <v>0</v>
      </c>
      <c r="H21" s="68">
        <f t="shared" ca="1" si="6"/>
        <v>0</v>
      </c>
      <c r="I21" s="67">
        <f t="shared" ca="1" si="7"/>
        <v>0</v>
      </c>
      <c r="J21" s="68">
        <f t="shared" ca="1" si="8"/>
        <v>0</v>
      </c>
      <c r="K21" s="73">
        <f t="shared" ca="1" si="9"/>
        <v>0</v>
      </c>
      <c r="L21" s="73">
        <f t="shared" ca="1" si="10"/>
        <v>0</v>
      </c>
      <c r="M21" s="73">
        <f t="shared" ca="1" si="11"/>
        <v>0</v>
      </c>
      <c r="N21" s="73">
        <f t="shared" ca="1" si="12"/>
        <v>0</v>
      </c>
      <c r="O21" s="73">
        <f t="shared" ca="1" si="13"/>
        <v>0</v>
      </c>
      <c r="P21" s="73">
        <f t="shared" ca="1" si="14"/>
        <v>0</v>
      </c>
      <c r="Q21" s="73">
        <f t="shared" ca="1" si="15"/>
        <v>0</v>
      </c>
      <c r="R21" s="73">
        <f t="shared" ca="1" si="16"/>
        <v>0</v>
      </c>
      <c r="S21" s="73">
        <f t="shared" ca="1" si="17"/>
        <v>0</v>
      </c>
      <c r="T21" s="73">
        <f t="shared" ca="1" si="18"/>
        <v>0</v>
      </c>
      <c r="U21" s="73">
        <f t="shared" ca="1" si="19"/>
        <v>0</v>
      </c>
      <c r="V21" s="73">
        <f t="shared" ca="1" si="20"/>
        <v>0</v>
      </c>
      <c r="W21" s="73">
        <f t="shared" ca="1" si="21"/>
        <v>0</v>
      </c>
      <c r="X21" s="73">
        <f t="shared" ca="1" si="22"/>
        <v>0</v>
      </c>
      <c r="Y21" s="73">
        <f t="shared" ca="1" si="23"/>
        <v>0</v>
      </c>
      <c r="Z21" s="73">
        <f t="shared" ca="1" si="24"/>
        <v>0</v>
      </c>
      <c r="AA21" s="73">
        <f t="shared" ca="1" si="25"/>
        <v>0</v>
      </c>
      <c r="AB21" s="73">
        <f t="shared" ca="1" si="26"/>
        <v>0</v>
      </c>
      <c r="AC21" s="73">
        <f t="shared" ca="1" si="27"/>
        <v>0</v>
      </c>
      <c r="AD21" s="73">
        <f t="shared" ca="1" si="28"/>
        <v>0</v>
      </c>
      <c r="AE21" s="73">
        <f t="shared" ca="1" si="29"/>
        <v>0</v>
      </c>
      <c r="AF21" s="73">
        <f t="shared" ca="1" si="30"/>
        <v>0</v>
      </c>
      <c r="AG21" s="78">
        <f t="shared" ca="1" si="31"/>
        <v>0</v>
      </c>
      <c r="AH21" s="78">
        <f t="shared" ca="1" si="31"/>
        <v>0</v>
      </c>
      <c r="AI21" s="78">
        <f t="shared" ca="1" si="31"/>
        <v>0</v>
      </c>
      <c r="AJ21" s="82">
        <f t="shared" ca="1" si="31"/>
        <v>0</v>
      </c>
      <c r="AK21" s="3">
        <f t="shared" ca="1" si="31"/>
        <v>0</v>
      </c>
      <c r="AL21" s="1" t="str">
        <f t="shared" ca="1" si="38"/>
        <v>OK</v>
      </c>
      <c r="AM21" s="1" t="str">
        <f t="shared" ca="1" si="39"/>
        <v>OK</v>
      </c>
      <c r="AN21" s="1" t="str">
        <f t="shared" ca="1" si="40"/>
        <v>OK</v>
      </c>
      <c r="AO21" s="1" t="str">
        <f t="shared" ca="1" si="41"/>
        <v>OK</v>
      </c>
      <c r="AP21" s="1" t="str">
        <f t="shared" ca="1" si="42"/>
        <v>OK</v>
      </c>
    </row>
    <row r="22" spans="1:42" s="1" customFormat="1" x14ac:dyDescent="0.15">
      <c r="A22" s="2">
        <v>18</v>
      </c>
      <c r="B22" s="7">
        <f t="shared" ca="1" si="37"/>
        <v>0</v>
      </c>
      <c r="C22" s="67">
        <f t="shared" ca="1" si="1"/>
        <v>0</v>
      </c>
      <c r="D22" s="68">
        <f t="shared" ca="1" si="2"/>
        <v>0</v>
      </c>
      <c r="E22" s="67">
        <f t="shared" ca="1" si="3"/>
        <v>0</v>
      </c>
      <c r="F22" s="68">
        <f t="shared" ca="1" si="4"/>
        <v>0</v>
      </c>
      <c r="G22" s="67">
        <f t="shared" ca="1" si="5"/>
        <v>0</v>
      </c>
      <c r="H22" s="68">
        <f t="shared" ca="1" si="6"/>
        <v>0</v>
      </c>
      <c r="I22" s="67">
        <f t="shared" ca="1" si="7"/>
        <v>0</v>
      </c>
      <c r="J22" s="68">
        <f t="shared" ca="1" si="8"/>
        <v>0</v>
      </c>
      <c r="K22" s="73">
        <f t="shared" ca="1" si="9"/>
        <v>0</v>
      </c>
      <c r="L22" s="73">
        <f t="shared" ca="1" si="10"/>
        <v>0</v>
      </c>
      <c r="M22" s="73">
        <f t="shared" ca="1" si="11"/>
        <v>0</v>
      </c>
      <c r="N22" s="73">
        <f t="shared" ca="1" si="12"/>
        <v>0</v>
      </c>
      <c r="O22" s="73">
        <f t="shared" ca="1" si="13"/>
        <v>0</v>
      </c>
      <c r="P22" s="73">
        <f t="shared" ca="1" si="14"/>
        <v>0</v>
      </c>
      <c r="Q22" s="73">
        <f t="shared" ca="1" si="15"/>
        <v>0</v>
      </c>
      <c r="R22" s="73">
        <f t="shared" ca="1" si="16"/>
        <v>0</v>
      </c>
      <c r="S22" s="73">
        <f t="shared" ca="1" si="17"/>
        <v>0</v>
      </c>
      <c r="T22" s="73">
        <f t="shared" ca="1" si="18"/>
        <v>0</v>
      </c>
      <c r="U22" s="73">
        <f t="shared" ca="1" si="19"/>
        <v>0</v>
      </c>
      <c r="V22" s="73">
        <f t="shared" ca="1" si="20"/>
        <v>0</v>
      </c>
      <c r="W22" s="73">
        <f t="shared" ca="1" si="21"/>
        <v>0</v>
      </c>
      <c r="X22" s="73">
        <f t="shared" ca="1" si="22"/>
        <v>0</v>
      </c>
      <c r="Y22" s="73">
        <f t="shared" ca="1" si="23"/>
        <v>0</v>
      </c>
      <c r="Z22" s="73">
        <f t="shared" ca="1" si="24"/>
        <v>0</v>
      </c>
      <c r="AA22" s="73">
        <f t="shared" ca="1" si="25"/>
        <v>0</v>
      </c>
      <c r="AB22" s="73">
        <f t="shared" ca="1" si="26"/>
        <v>0</v>
      </c>
      <c r="AC22" s="73">
        <f t="shared" ca="1" si="27"/>
        <v>0</v>
      </c>
      <c r="AD22" s="73">
        <f t="shared" ca="1" si="28"/>
        <v>0</v>
      </c>
      <c r="AE22" s="73">
        <f t="shared" ca="1" si="29"/>
        <v>0</v>
      </c>
      <c r="AF22" s="73">
        <f t="shared" ca="1" si="30"/>
        <v>0</v>
      </c>
      <c r="AG22" s="78">
        <f t="shared" ca="1" si="31"/>
        <v>0</v>
      </c>
      <c r="AH22" s="78">
        <f t="shared" ca="1" si="31"/>
        <v>0</v>
      </c>
      <c r="AI22" s="78">
        <f t="shared" ca="1" si="31"/>
        <v>0</v>
      </c>
      <c r="AJ22" s="82">
        <f t="shared" ca="1" si="31"/>
        <v>0</v>
      </c>
      <c r="AK22" s="3">
        <f t="shared" ca="1" si="31"/>
        <v>0</v>
      </c>
      <c r="AL22" s="1" t="str">
        <f t="shared" ca="1" si="38"/>
        <v>OK</v>
      </c>
      <c r="AM22" s="1" t="str">
        <f t="shared" ca="1" si="39"/>
        <v>OK</v>
      </c>
      <c r="AN22" s="1" t="str">
        <f t="shared" ca="1" si="40"/>
        <v>OK</v>
      </c>
      <c r="AO22" s="1" t="str">
        <f t="shared" ca="1" si="41"/>
        <v>OK</v>
      </c>
      <c r="AP22" s="1" t="str">
        <f t="shared" ca="1" si="42"/>
        <v>OK</v>
      </c>
    </row>
    <row r="23" spans="1:42" s="1" customFormat="1" x14ac:dyDescent="0.15">
      <c r="A23" s="2">
        <v>19</v>
      </c>
      <c r="B23" s="7">
        <f t="shared" ca="1" si="37"/>
        <v>0</v>
      </c>
      <c r="C23" s="67">
        <f t="shared" ca="1" si="1"/>
        <v>0</v>
      </c>
      <c r="D23" s="68">
        <f t="shared" ca="1" si="2"/>
        <v>0</v>
      </c>
      <c r="E23" s="67">
        <f t="shared" ca="1" si="3"/>
        <v>0</v>
      </c>
      <c r="F23" s="68">
        <f t="shared" ca="1" si="4"/>
        <v>0</v>
      </c>
      <c r="G23" s="67">
        <f t="shared" ca="1" si="5"/>
        <v>0</v>
      </c>
      <c r="H23" s="68">
        <f t="shared" ca="1" si="6"/>
        <v>0</v>
      </c>
      <c r="I23" s="67">
        <f t="shared" ca="1" si="7"/>
        <v>0</v>
      </c>
      <c r="J23" s="68">
        <f t="shared" ca="1" si="8"/>
        <v>0</v>
      </c>
      <c r="K23" s="73">
        <f t="shared" ca="1" si="9"/>
        <v>0</v>
      </c>
      <c r="L23" s="73">
        <f t="shared" ca="1" si="10"/>
        <v>0</v>
      </c>
      <c r="M23" s="73">
        <f t="shared" ca="1" si="11"/>
        <v>0</v>
      </c>
      <c r="N23" s="73">
        <f t="shared" ca="1" si="12"/>
        <v>0</v>
      </c>
      <c r="O23" s="73">
        <f t="shared" ca="1" si="13"/>
        <v>0</v>
      </c>
      <c r="P23" s="73">
        <f t="shared" ca="1" si="14"/>
        <v>0</v>
      </c>
      <c r="Q23" s="73">
        <f t="shared" ca="1" si="15"/>
        <v>0</v>
      </c>
      <c r="R23" s="73">
        <f t="shared" ca="1" si="16"/>
        <v>0</v>
      </c>
      <c r="S23" s="73">
        <f t="shared" ca="1" si="17"/>
        <v>0</v>
      </c>
      <c r="T23" s="73">
        <f t="shared" ca="1" si="18"/>
        <v>0</v>
      </c>
      <c r="U23" s="73">
        <f t="shared" ca="1" si="19"/>
        <v>0</v>
      </c>
      <c r="V23" s="73">
        <f t="shared" ca="1" si="20"/>
        <v>0</v>
      </c>
      <c r="W23" s="73">
        <f t="shared" ca="1" si="21"/>
        <v>0</v>
      </c>
      <c r="X23" s="73">
        <f t="shared" ca="1" si="22"/>
        <v>0</v>
      </c>
      <c r="Y23" s="73">
        <f t="shared" ca="1" si="23"/>
        <v>0</v>
      </c>
      <c r="Z23" s="73">
        <f t="shared" ca="1" si="24"/>
        <v>0</v>
      </c>
      <c r="AA23" s="73">
        <f t="shared" ca="1" si="25"/>
        <v>0</v>
      </c>
      <c r="AB23" s="73">
        <f t="shared" ca="1" si="26"/>
        <v>0</v>
      </c>
      <c r="AC23" s="73">
        <f t="shared" ca="1" si="27"/>
        <v>0</v>
      </c>
      <c r="AD23" s="73">
        <f t="shared" ca="1" si="28"/>
        <v>0</v>
      </c>
      <c r="AE23" s="73">
        <f t="shared" ca="1" si="29"/>
        <v>0</v>
      </c>
      <c r="AF23" s="73">
        <f t="shared" ca="1" si="30"/>
        <v>0</v>
      </c>
      <c r="AG23" s="78">
        <f t="shared" ca="1" si="31"/>
        <v>0</v>
      </c>
      <c r="AH23" s="78">
        <f t="shared" ca="1" si="31"/>
        <v>0</v>
      </c>
      <c r="AI23" s="78">
        <f t="shared" ca="1" si="31"/>
        <v>0</v>
      </c>
      <c r="AJ23" s="82">
        <f t="shared" ca="1" si="31"/>
        <v>0</v>
      </c>
      <c r="AK23" s="3">
        <f t="shared" ca="1" si="31"/>
        <v>0</v>
      </c>
      <c r="AL23" s="1" t="str">
        <f t="shared" ca="1" si="38"/>
        <v>OK</v>
      </c>
      <c r="AM23" s="1" t="str">
        <f t="shared" ca="1" si="39"/>
        <v>OK</v>
      </c>
      <c r="AN23" s="1" t="str">
        <f t="shared" ca="1" si="40"/>
        <v>OK</v>
      </c>
      <c r="AO23" s="1" t="str">
        <f t="shared" ca="1" si="41"/>
        <v>OK</v>
      </c>
      <c r="AP23" s="1" t="str">
        <f t="shared" ca="1" si="42"/>
        <v>OK</v>
      </c>
    </row>
    <row r="24" spans="1:42" s="1" customFormat="1" x14ac:dyDescent="0.15">
      <c r="A24" s="2">
        <v>20</v>
      </c>
      <c r="B24" s="7">
        <f t="shared" ca="1" si="37"/>
        <v>0</v>
      </c>
      <c r="C24" s="67">
        <f t="shared" ca="1" si="1"/>
        <v>0</v>
      </c>
      <c r="D24" s="68">
        <f t="shared" ca="1" si="2"/>
        <v>0</v>
      </c>
      <c r="E24" s="67">
        <f t="shared" ca="1" si="3"/>
        <v>0</v>
      </c>
      <c r="F24" s="68">
        <f t="shared" ca="1" si="4"/>
        <v>0</v>
      </c>
      <c r="G24" s="67">
        <f t="shared" ca="1" si="5"/>
        <v>0</v>
      </c>
      <c r="H24" s="68">
        <f t="shared" ca="1" si="6"/>
        <v>0</v>
      </c>
      <c r="I24" s="67">
        <f t="shared" ca="1" si="7"/>
        <v>0</v>
      </c>
      <c r="J24" s="68">
        <f t="shared" ca="1" si="8"/>
        <v>0</v>
      </c>
      <c r="K24" s="73">
        <f t="shared" ca="1" si="9"/>
        <v>0</v>
      </c>
      <c r="L24" s="73">
        <f t="shared" ca="1" si="10"/>
        <v>0</v>
      </c>
      <c r="M24" s="73">
        <f t="shared" ca="1" si="11"/>
        <v>0</v>
      </c>
      <c r="N24" s="73">
        <f t="shared" ca="1" si="12"/>
        <v>0</v>
      </c>
      <c r="O24" s="73">
        <f t="shared" ca="1" si="13"/>
        <v>0</v>
      </c>
      <c r="P24" s="73">
        <f t="shared" ca="1" si="14"/>
        <v>0</v>
      </c>
      <c r="Q24" s="73">
        <f t="shared" ca="1" si="15"/>
        <v>0</v>
      </c>
      <c r="R24" s="73">
        <f t="shared" ca="1" si="16"/>
        <v>0</v>
      </c>
      <c r="S24" s="73">
        <f t="shared" ca="1" si="17"/>
        <v>0</v>
      </c>
      <c r="T24" s="73">
        <f t="shared" ca="1" si="18"/>
        <v>0</v>
      </c>
      <c r="U24" s="73">
        <f t="shared" ca="1" si="19"/>
        <v>0</v>
      </c>
      <c r="V24" s="73">
        <f t="shared" ca="1" si="20"/>
        <v>0</v>
      </c>
      <c r="W24" s="73">
        <f t="shared" ca="1" si="21"/>
        <v>0</v>
      </c>
      <c r="X24" s="73">
        <f t="shared" ca="1" si="22"/>
        <v>0</v>
      </c>
      <c r="Y24" s="73">
        <f t="shared" ca="1" si="23"/>
        <v>0</v>
      </c>
      <c r="Z24" s="73">
        <f t="shared" ca="1" si="24"/>
        <v>0</v>
      </c>
      <c r="AA24" s="73">
        <f t="shared" ca="1" si="25"/>
        <v>0</v>
      </c>
      <c r="AB24" s="73">
        <f t="shared" ca="1" si="26"/>
        <v>0</v>
      </c>
      <c r="AC24" s="73">
        <f t="shared" ca="1" si="27"/>
        <v>0</v>
      </c>
      <c r="AD24" s="73">
        <f t="shared" ca="1" si="28"/>
        <v>0</v>
      </c>
      <c r="AE24" s="73">
        <f t="shared" ca="1" si="29"/>
        <v>0</v>
      </c>
      <c r="AF24" s="73">
        <f t="shared" ca="1" si="30"/>
        <v>0</v>
      </c>
      <c r="AG24" s="78">
        <f t="shared" ca="1" si="31"/>
        <v>0</v>
      </c>
      <c r="AH24" s="78">
        <f t="shared" ca="1" si="31"/>
        <v>0</v>
      </c>
      <c r="AI24" s="78">
        <f t="shared" ca="1" si="31"/>
        <v>0</v>
      </c>
      <c r="AJ24" s="82">
        <f t="shared" ca="1" si="31"/>
        <v>0</v>
      </c>
      <c r="AK24" s="3">
        <f t="shared" ca="1" si="31"/>
        <v>0</v>
      </c>
      <c r="AL24" s="1" t="str">
        <f t="shared" ca="1" si="38"/>
        <v>OK</v>
      </c>
      <c r="AM24" s="1" t="str">
        <f t="shared" ca="1" si="39"/>
        <v>OK</v>
      </c>
      <c r="AN24" s="1" t="str">
        <f t="shared" ca="1" si="40"/>
        <v>OK</v>
      </c>
      <c r="AO24" s="1" t="str">
        <f t="shared" ca="1" si="41"/>
        <v>OK</v>
      </c>
      <c r="AP24" s="1" t="str">
        <f t="shared" ca="1" si="42"/>
        <v>OK</v>
      </c>
    </row>
    <row r="25" spans="1:42" s="1" customFormat="1" x14ac:dyDescent="0.15">
      <c r="A25" s="2">
        <v>21</v>
      </c>
      <c r="B25" s="7">
        <f t="shared" ca="1" si="37"/>
        <v>0</v>
      </c>
      <c r="C25" s="67">
        <f t="shared" ca="1" si="1"/>
        <v>0</v>
      </c>
      <c r="D25" s="68">
        <f t="shared" ca="1" si="2"/>
        <v>0</v>
      </c>
      <c r="E25" s="67">
        <f t="shared" ca="1" si="3"/>
        <v>0</v>
      </c>
      <c r="F25" s="68">
        <f t="shared" ca="1" si="4"/>
        <v>0</v>
      </c>
      <c r="G25" s="67">
        <f t="shared" ca="1" si="5"/>
        <v>0</v>
      </c>
      <c r="H25" s="68">
        <f t="shared" ca="1" si="6"/>
        <v>0</v>
      </c>
      <c r="I25" s="67">
        <f t="shared" ca="1" si="7"/>
        <v>0</v>
      </c>
      <c r="J25" s="68">
        <f t="shared" ca="1" si="8"/>
        <v>0</v>
      </c>
      <c r="K25" s="73">
        <f t="shared" ca="1" si="9"/>
        <v>0</v>
      </c>
      <c r="L25" s="73">
        <f t="shared" ca="1" si="10"/>
        <v>0</v>
      </c>
      <c r="M25" s="73">
        <f t="shared" ca="1" si="11"/>
        <v>0</v>
      </c>
      <c r="N25" s="73">
        <f t="shared" ca="1" si="12"/>
        <v>0</v>
      </c>
      <c r="O25" s="73">
        <f t="shared" ca="1" si="13"/>
        <v>0</v>
      </c>
      <c r="P25" s="73">
        <f t="shared" ca="1" si="14"/>
        <v>0</v>
      </c>
      <c r="Q25" s="73">
        <f t="shared" ca="1" si="15"/>
        <v>0</v>
      </c>
      <c r="R25" s="73">
        <f t="shared" ca="1" si="16"/>
        <v>0</v>
      </c>
      <c r="S25" s="73">
        <f t="shared" ca="1" si="17"/>
        <v>0</v>
      </c>
      <c r="T25" s="73">
        <f t="shared" ca="1" si="18"/>
        <v>0</v>
      </c>
      <c r="U25" s="73">
        <f t="shared" ca="1" si="19"/>
        <v>0</v>
      </c>
      <c r="V25" s="73">
        <f t="shared" ca="1" si="20"/>
        <v>0</v>
      </c>
      <c r="W25" s="73">
        <f t="shared" ca="1" si="21"/>
        <v>0</v>
      </c>
      <c r="X25" s="73">
        <f t="shared" ca="1" si="22"/>
        <v>0</v>
      </c>
      <c r="Y25" s="73">
        <f t="shared" ca="1" si="23"/>
        <v>0</v>
      </c>
      <c r="Z25" s="73">
        <f t="shared" ca="1" si="24"/>
        <v>0</v>
      </c>
      <c r="AA25" s="73">
        <f t="shared" ca="1" si="25"/>
        <v>0</v>
      </c>
      <c r="AB25" s="73">
        <f t="shared" ca="1" si="26"/>
        <v>0</v>
      </c>
      <c r="AC25" s="73">
        <f t="shared" ca="1" si="27"/>
        <v>0</v>
      </c>
      <c r="AD25" s="73">
        <f t="shared" ca="1" si="28"/>
        <v>0</v>
      </c>
      <c r="AE25" s="73">
        <f t="shared" ca="1" si="29"/>
        <v>0</v>
      </c>
      <c r="AF25" s="73">
        <f t="shared" ca="1" si="30"/>
        <v>0</v>
      </c>
      <c r="AG25" s="78">
        <f t="shared" ca="1" si="31"/>
        <v>0</v>
      </c>
      <c r="AH25" s="78">
        <f t="shared" ca="1" si="31"/>
        <v>0</v>
      </c>
      <c r="AI25" s="78">
        <f t="shared" ca="1" si="31"/>
        <v>0</v>
      </c>
      <c r="AJ25" s="82">
        <f t="shared" ca="1" si="31"/>
        <v>0</v>
      </c>
      <c r="AK25" s="3">
        <f t="shared" ca="1" si="31"/>
        <v>0</v>
      </c>
      <c r="AL25" s="1" t="str">
        <f t="shared" ca="1" si="38"/>
        <v>OK</v>
      </c>
      <c r="AM25" s="1" t="str">
        <f t="shared" ca="1" si="39"/>
        <v>OK</v>
      </c>
      <c r="AN25" s="1" t="str">
        <f t="shared" ca="1" si="40"/>
        <v>OK</v>
      </c>
      <c r="AO25" s="1" t="str">
        <f t="shared" ca="1" si="41"/>
        <v>OK</v>
      </c>
      <c r="AP25" s="1" t="str">
        <f t="shared" ca="1" si="42"/>
        <v>OK</v>
      </c>
    </row>
    <row r="26" spans="1:42" s="1" customFormat="1" x14ac:dyDescent="0.15">
      <c r="A26" s="2">
        <v>22</v>
      </c>
      <c r="B26" s="7">
        <f t="shared" ca="1" si="37"/>
        <v>0</v>
      </c>
      <c r="C26" s="67">
        <f t="shared" ca="1" si="1"/>
        <v>0</v>
      </c>
      <c r="D26" s="68">
        <f t="shared" ca="1" si="2"/>
        <v>0</v>
      </c>
      <c r="E26" s="67">
        <f t="shared" ca="1" si="3"/>
        <v>0</v>
      </c>
      <c r="F26" s="68">
        <f t="shared" ca="1" si="4"/>
        <v>0</v>
      </c>
      <c r="G26" s="67">
        <f t="shared" ca="1" si="5"/>
        <v>0</v>
      </c>
      <c r="H26" s="68">
        <f t="shared" ca="1" si="6"/>
        <v>0</v>
      </c>
      <c r="I26" s="67">
        <f t="shared" ca="1" si="7"/>
        <v>0</v>
      </c>
      <c r="J26" s="68">
        <f t="shared" ca="1" si="8"/>
        <v>0</v>
      </c>
      <c r="K26" s="73">
        <f t="shared" ca="1" si="9"/>
        <v>0</v>
      </c>
      <c r="L26" s="73">
        <f t="shared" ca="1" si="10"/>
        <v>0</v>
      </c>
      <c r="M26" s="73">
        <f t="shared" ca="1" si="11"/>
        <v>0</v>
      </c>
      <c r="N26" s="73">
        <f t="shared" ca="1" si="12"/>
        <v>0</v>
      </c>
      <c r="O26" s="73">
        <f t="shared" ca="1" si="13"/>
        <v>0</v>
      </c>
      <c r="P26" s="73">
        <f t="shared" ca="1" si="14"/>
        <v>0</v>
      </c>
      <c r="Q26" s="73">
        <f t="shared" ca="1" si="15"/>
        <v>0</v>
      </c>
      <c r="R26" s="73">
        <f t="shared" ca="1" si="16"/>
        <v>0</v>
      </c>
      <c r="S26" s="73">
        <f t="shared" ca="1" si="17"/>
        <v>0</v>
      </c>
      <c r="T26" s="73">
        <f t="shared" ca="1" si="18"/>
        <v>0</v>
      </c>
      <c r="U26" s="73">
        <f t="shared" ca="1" si="19"/>
        <v>0</v>
      </c>
      <c r="V26" s="73">
        <f t="shared" ca="1" si="20"/>
        <v>0</v>
      </c>
      <c r="W26" s="73">
        <f t="shared" ca="1" si="21"/>
        <v>0</v>
      </c>
      <c r="X26" s="73">
        <f t="shared" ca="1" si="22"/>
        <v>0</v>
      </c>
      <c r="Y26" s="73">
        <f t="shared" ca="1" si="23"/>
        <v>0</v>
      </c>
      <c r="Z26" s="73">
        <f t="shared" ca="1" si="24"/>
        <v>0</v>
      </c>
      <c r="AA26" s="73">
        <f t="shared" ca="1" si="25"/>
        <v>0</v>
      </c>
      <c r="AB26" s="73">
        <f t="shared" ca="1" si="26"/>
        <v>0</v>
      </c>
      <c r="AC26" s="73">
        <f t="shared" ca="1" si="27"/>
        <v>0</v>
      </c>
      <c r="AD26" s="73">
        <f t="shared" ca="1" si="28"/>
        <v>0</v>
      </c>
      <c r="AE26" s="73">
        <f t="shared" ca="1" si="29"/>
        <v>0</v>
      </c>
      <c r="AF26" s="73">
        <f t="shared" ca="1" si="30"/>
        <v>0</v>
      </c>
      <c r="AG26" s="78">
        <f t="shared" ca="1" si="31"/>
        <v>0</v>
      </c>
      <c r="AH26" s="78">
        <f t="shared" ca="1" si="31"/>
        <v>0</v>
      </c>
      <c r="AI26" s="78">
        <f t="shared" ca="1" si="31"/>
        <v>0</v>
      </c>
      <c r="AJ26" s="82">
        <f t="shared" ca="1" si="31"/>
        <v>0</v>
      </c>
      <c r="AK26" s="3">
        <f t="shared" ca="1" si="31"/>
        <v>0</v>
      </c>
      <c r="AL26" s="1" t="str">
        <f t="shared" ca="1" si="38"/>
        <v>OK</v>
      </c>
      <c r="AM26" s="1" t="str">
        <f t="shared" ca="1" si="39"/>
        <v>OK</v>
      </c>
      <c r="AN26" s="1" t="str">
        <f t="shared" ca="1" si="40"/>
        <v>OK</v>
      </c>
      <c r="AO26" s="1" t="str">
        <f t="shared" ca="1" si="41"/>
        <v>OK</v>
      </c>
      <c r="AP26" s="1" t="str">
        <f t="shared" ca="1" si="42"/>
        <v>OK</v>
      </c>
    </row>
    <row r="27" spans="1:42" s="1" customFormat="1" x14ac:dyDescent="0.15">
      <c r="A27" s="2">
        <v>23</v>
      </c>
      <c r="B27" s="7">
        <f t="shared" ca="1" si="37"/>
        <v>0</v>
      </c>
      <c r="C27" s="67">
        <f t="shared" ca="1" si="1"/>
        <v>0</v>
      </c>
      <c r="D27" s="68">
        <f t="shared" ca="1" si="2"/>
        <v>0</v>
      </c>
      <c r="E27" s="67">
        <f t="shared" ca="1" si="3"/>
        <v>0</v>
      </c>
      <c r="F27" s="68">
        <f t="shared" ca="1" si="4"/>
        <v>0</v>
      </c>
      <c r="G27" s="67">
        <f t="shared" ca="1" si="5"/>
        <v>0</v>
      </c>
      <c r="H27" s="68">
        <f t="shared" ca="1" si="6"/>
        <v>0</v>
      </c>
      <c r="I27" s="67">
        <f t="shared" ca="1" si="7"/>
        <v>0</v>
      </c>
      <c r="J27" s="68">
        <f t="shared" ca="1" si="8"/>
        <v>0</v>
      </c>
      <c r="K27" s="73">
        <f t="shared" ca="1" si="9"/>
        <v>0</v>
      </c>
      <c r="L27" s="73">
        <f t="shared" ca="1" si="10"/>
        <v>0</v>
      </c>
      <c r="M27" s="73">
        <f t="shared" ca="1" si="11"/>
        <v>0</v>
      </c>
      <c r="N27" s="73">
        <f t="shared" ca="1" si="12"/>
        <v>0</v>
      </c>
      <c r="O27" s="73">
        <f t="shared" ca="1" si="13"/>
        <v>0</v>
      </c>
      <c r="P27" s="73">
        <f t="shared" ca="1" si="14"/>
        <v>0</v>
      </c>
      <c r="Q27" s="73">
        <f t="shared" ca="1" si="15"/>
        <v>0</v>
      </c>
      <c r="R27" s="73">
        <f t="shared" ca="1" si="16"/>
        <v>0</v>
      </c>
      <c r="S27" s="73">
        <f t="shared" ca="1" si="17"/>
        <v>0</v>
      </c>
      <c r="T27" s="73">
        <f t="shared" ca="1" si="18"/>
        <v>0</v>
      </c>
      <c r="U27" s="73">
        <f t="shared" ca="1" si="19"/>
        <v>0</v>
      </c>
      <c r="V27" s="73">
        <f t="shared" ca="1" si="20"/>
        <v>0</v>
      </c>
      <c r="W27" s="73">
        <f t="shared" ca="1" si="21"/>
        <v>0</v>
      </c>
      <c r="X27" s="73">
        <f t="shared" ca="1" si="22"/>
        <v>0</v>
      </c>
      <c r="Y27" s="73">
        <f t="shared" ca="1" si="23"/>
        <v>0</v>
      </c>
      <c r="Z27" s="73">
        <f t="shared" ca="1" si="24"/>
        <v>0</v>
      </c>
      <c r="AA27" s="73">
        <f t="shared" ca="1" si="25"/>
        <v>0</v>
      </c>
      <c r="AB27" s="73">
        <f t="shared" ca="1" si="26"/>
        <v>0</v>
      </c>
      <c r="AC27" s="73">
        <f t="shared" ca="1" si="27"/>
        <v>0</v>
      </c>
      <c r="AD27" s="73">
        <f t="shared" ca="1" si="28"/>
        <v>0</v>
      </c>
      <c r="AE27" s="73">
        <f t="shared" ca="1" si="29"/>
        <v>0</v>
      </c>
      <c r="AF27" s="73">
        <f t="shared" ca="1" si="30"/>
        <v>0</v>
      </c>
      <c r="AG27" s="78">
        <f t="shared" ca="1" si="31"/>
        <v>0</v>
      </c>
      <c r="AH27" s="78">
        <f t="shared" ca="1" si="31"/>
        <v>0</v>
      </c>
      <c r="AI27" s="78">
        <f t="shared" ca="1" si="31"/>
        <v>0</v>
      </c>
      <c r="AJ27" s="82">
        <f t="shared" ca="1" si="31"/>
        <v>0</v>
      </c>
      <c r="AK27" s="3">
        <f t="shared" ca="1" si="31"/>
        <v>0</v>
      </c>
      <c r="AL27" s="1" t="str">
        <f t="shared" ca="1" si="38"/>
        <v>OK</v>
      </c>
      <c r="AM27" s="1" t="str">
        <f t="shared" ca="1" si="39"/>
        <v>OK</v>
      </c>
      <c r="AN27" s="1" t="str">
        <f t="shared" ca="1" si="40"/>
        <v>OK</v>
      </c>
      <c r="AO27" s="1" t="str">
        <f t="shared" ca="1" si="41"/>
        <v>OK</v>
      </c>
      <c r="AP27" s="1" t="str">
        <f t="shared" ca="1" si="42"/>
        <v>OK</v>
      </c>
    </row>
    <row r="28" spans="1:42" s="1" customFormat="1" x14ac:dyDescent="0.15">
      <c r="A28" s="2">
        <v>24</v>
      </c>
      <c r="B28" s="7">
        <f t="shared" ca="1" si="37"/>
        <v>0</v>
      </c>
      <c r="C28" s="67">
        <f t="shared" ca="1" si="1"/>
        <v>0</v>
      </c>
      <c r="D28" s="68">
        <f t="shared" ca="1" si="2"/>
        <v>0</v>
      </c>
      <c r="E28" s="67">
        <f t="shared" ca="1" si="3"/>
        <v>0</v>
      </c>
      <c r="F28" s="68">
        <f t="shared" ca="1" si="4"/>
        <v>0</v>
      </c>
      <c r="G28" s="67">
        <f t="shared" ca="1" si="5"/>
        <v>0</v>
      </c>
      <c r="H28" s="68">
        <f t="shared" ca="1" si="6"/>
        <v>0</v>
      </c>
      <c r="I28" s="67">
        <f t="shared" ca="1" si="7"/>
        <v>0</v>
      </c>
      <c r="J28" s="68">
        <f t="shared" ca="1" si="8"/>
        <v>0</v>
      </c>
      <c r="K28" s="73">
        <f t="shared" ca="1" si="9"/>
        <v>0</v>
      </c>
      <c r="L28" s="73">
        <f t="shared" ca="1" si="10"/>
        <v>0</v>
      </c>
      <c r="M28" s="73">
        <f t="shared" ca="1" si="11"/>
        <v>0</v>
      </c>
      <c r="N28" s="73">
        <f t="shared" ca="1" si="12"/>
        <v>0</v>
      </c>
      <c r="O28" s="73">
        <f t="shared" ca="1" si="13"/>
        <v>0</v>
      </c>
      <c r="P28" s="73">
        <f t="shared" ca="1" si="14"/>
        <v>0</v>
      </c>
      <c r="Q28" s="73">
        <f t="shared" ca="1" si="15"/>
        <v>0</v>
      </c>
      <c r="R28" s="73">
        <f t="shared" ca="1" si="16"/>
        <v>0</v>
      </c>
      <c r="S28" s="73">
        <f t="shared" ca="1" si="17"/>
        <v>0</v>
      </c>
      <c r="T28" s="73">
        <f t="shared" ca="1" si="18"/>
        <v>0</v>
      </c>
      <c r="U28" s="73">
        <f t="shared" ca="1" si="19"/>
        <v>0</v>
      </c>
      <c r="V28" s="73">
        <f t="shared" ca="1" si="20"/>
        <v>0</v>
      </c>
      <c r="W28" s="73">
        <f t="shared" ca="1" si="21"/>
        <v>0</v>
      </c>
      <c r="X28" s="73">
        <f t="shared" ca="1" si="22"/>
        <v>0</v>
      </c>
      <c r="Y28" s="73">
        <f t="shared" ca="1" si="23"/>
        <v>0</v>
      </c>
      <c r="Z28" s="73">
        <f t="shared" ca="1" si="24"/>
        <v>0</v>
      </c>
      <c r="AA28" s="73">
        <f t="shared" ca="1" si="25"/>
        <v>0</v>
      </c>
      <c r="AB28" s="73">
        <f t="shared" ca="1" si="26"/>
        <v>0</v>
      </c>
      <c r="AC28" s="73">
        <f t="shared" ca="1" si="27"/>
        <v>0</v>
      </c>
      <c r="AD28" s="73">
        <f t="shared" ca="1" si="28"/>
        <v>0</v>
      </c>
      <c r="AE28" s="73">
        <f t="shared" ca="1" si="29"/>
        <v>0</v>
      </c>
      <c r="AF28" s="73">
        <f t="shared" ca="1" si="30"/>
        <v>0</v>
      </c>
      <c r="AG28" s="78">
        <f t="shared" ca="1" si="31"/>
        <v>0</v>
      </c>
      <c r="AH28" s="78">
        <f t="shared" ca="1" si="31"/>
        <v>0</v>
      </c>
      <c r="AI28" s="78">
        <f t="shared" ca="1" si="31"/>
        <v>0</v>
      </c>
      <c r="AJ28" s="82">
        <f t="shared" ca="1" si="31"/>
        <v>0</v>
      </c>
      <c r="AK28" s="3">
        <f t="shared" ca="1" si="31"/>
        <v>0</v>
      </c>
      <c r="AL28" s="1" t="str">
        <f t="shared" ca="1" si="38"/>
        <v>OK</v>
      </c>
      <c r="AM28" s="1" t="str">
        <f t="shared" ca="1" si="39"/>
        <v>OK</v>
      </c>
      <c r="AN28" s="1" t="str">
        <f t="shared" ca="1" si="40"/>
        <v>OK</v>
      </c>
      <c r="AO28" s="1" t="str">
        <f t="shared" ca="1" si="41"/>
        <v>OK</v>
      </c>
      <c r="AP28" s="1" t="str">
        <f t="shared" ca="1" si="42"/>
        <v>OK</v>
      </c>
    </row>
    <row r="29" spans="1:42" s="1" customFormat="1" x14ac:dyDescent="0.15">
      <c r="A29" s="2">
        <v>25</v>
      </c>
      <c r="B29" s="7">
        <f t="shared" ca="1" si="37"/>
        <v>0</v>
      </c>
      <c r="C29" s="67">
        <f t="shared" ca="1" si="1"/>
        <v>0</v>
      </c>
      <c r="D29" s="68">
        <f t="shared" ca="1" si="2"/>
        <v>0</v>
      </c>
      <c r="E29" s="67">
        <f t="shared" ca="1" si="3"/>
        <v>0</v>
      </c>
      <c r="F29" s="68">
        <f t="shared" ca="1" si="4"/>
        <v>0</v>
      </c>
      <c r="G29" s="67">
        <f t="shared" ca="1" si="5"/>
        <v>0</v>
      </c>
      <c r="H29" s="68">
        <f t="shared" ca="1" si="6"/>
        <v>0</v>
      </c>
      <c r="I29" s="67">
        <f t="shared" ca="1" si="7"/>
        <v>0</v>
      </c>
      <c r="J29" s="68">
        <f t="shared" ca="1" si="8"/>
        <v>0</v>
      </c>
      <c r="K29" s="73">
        <f t="shared" ca="1" si="9"/>
        <v>0</v>
      </c>
      <c r="L29" s="73">
        <f t="shared" ca="1" si="10"/>
        <v>0</v>
      </c>
      <c r="M29" s="73">
        <f t="shared" ca="1" si="11"/>
        <v>0</v>
      </c>
      <c r="N29" s="73">
        <f t="shared" ca="1" si="12"/>
        <v>0</v>
      </c>
      <c r="O29" s="73">
        <f t="shared" ca="1" si="13"/>
        <v>0</v>
      </c>
      <c r="P29" s="73">
        <f t="shared" ca="1" si="14"/>
        <v>0</v>
      </c>
      <c r="Q29" s="73">
        <f t="shared" ca="1" si="15"/>
        <v>0</v>
      </c>
      <c r="R29" s="73">
        <f t="shared" ca="1" si="16"/>
        <v>0</v>
      </c>
      <c r="S29" s="73">
        <f t="shared" ca="1" si="17"/>
        <v>0</v>
      </c>
      <c r="T29" s="73">
        <f t="shared" ca="1" si="18"/>
        <v>0</v>
      </c>
      <c r="U29" s="73">
        <f t="shared" ca="1" si="19"/>
        <v>0</v>
      </c>
      <c r="V29" s="73">
        <f t="shared" ca="1" si="20"/>
        <v>0</v>
      </c>
      <c r="W29" s="73">
        <f t="shared" ca="1" si="21"/>
        <v>0</v>
      </c>
      <c r="X29" s="73">
        <f t="shared" ca="1" si="22"/>
        <v>0</v>
      </c>
      <c r="Y29" s="73">
        <f t="shared" ca="1" si="23"/>
        <v>0</v>
      </c>
      <c r="Z29" s="73">
        <f t="shared" ca="1" si="24"/>
        <v>0</v>
      </c>
      <c r="AA29" s="73">
        <f t="shared" ca="1" si="25"/>
        <v>0</v>
      </c>
      <c r="AB29" s="73">
        <f t="shared" ca="1" si="26"/>
        <v>0</v>
      </c>
      <c r="AC29" s="73">
        <f t="shared" ca="1" si="27"/>
        <v>0</v>
      </c>
      <c r="AD29" s="73">
        <f t="shared" ca="1" si="28"/>
        <v>0</v>
      </c>
      <c r="AE29" s="73">
        <f t="shared" ca="1" si="29"/>
        <v>0</v>
      </c>
      <c r="AF29" s="73">
        <f t="shared" ca="1" si="30"/>
        <v>0</v>
      </c>
      <c r="AG29" s="78">
        <f t="shared" ca="1" si="31"/>
        <v>0</v>
      </c>
      <c r="AH29" s="78">
        <f t="shared" ca="1" si="31"/>
        <v>0</v>
      </c>
      <c r="AI29" s="78">
        <f t="shared" ca="1" si="31"/>
        <v>0</v>
      </c>
      <c r="AJ29" s="82">
        <f t="shared" ca="1" si="31"/>
        <v>0</v>
      </c>
      <c r="AK29" s="3">
        <f t="shared" ca="1" si="31"/>
        <v>0</v>
      </c>
      <c r="AL29" s="1" t="str">
        <f t="shared" ca="1" si="38"/>
        <v>OK</v>
      </c>
      <c r="AM29" s="1" t="str">
        <f t="shared" ca="1" si="39"/>
        <v>OK</v>
      </c>
      <c r="AN29" s="1" t="str">
        <f t="shared" ca="1" si="40"/>
        <v>OK</v>
      </c>
      <c r="AO29" s="1" t="str">
        <f t="shared" ca="1" si="41"/>
        <v>OK</v>
      </c>
      <c r="AP29" s="1" t="str">
        <f t="shared" ca="1" si="42"/>
        <v>OK</v>
      </c>
    </row>
    <row r="30" spans="1:42" s="1" customFormat="1" x14ac:dyDescent="0.15">
      <c r="A30" s="2">
        <v>26</v>
      </c>
      <c r="B30" s="7">
        <f t="shared" ca="1" si="37"/>
        <v>0</v>
      </c>
      <c r="C30" s="67">
        <f t="shared" ca="1" si="1"/>
        <v>0</v>
      </c>
      <c r="D30" s="68">
        <f t="shared" ca="1" si="2"/>
        <v>0</v>
      </c>
      <c r="E30" s="67">
        <f t="shared" ca="1" si="3"/>
        <v>0</v>
      </c>
      <c r="F30" s="68">
        <f t="shared" ca="1" si="4"/>
        <v>0</v>
      </c>
      <c r="G30" s="67">
        <f t="shared" ca="1" si="5"/>
        <v>0</v>
      </c>
      <c r="H30" s="68">
        <f t="shared" ca="1" si="6"/>
        <v>0</v>
      </c>
      <c r="I30" s="67">
        <f t="shared" ca="1" si="7"/>
        <v>0</v>
      </c>
      <c r="J30" s="68">
        <f t="shared" ca="1" si="8"/>
        <v>0</v>
      </c>
      <c r="K30" s="73">
        <f t="shared" ca="1" si="9"/>
        <v>0</v>
      </c>
      <c r="L30" s="73">
        <f t="shared" ca="1" si="10"/>
        <v>0</v>
      </c>
      <c r="M30" s="73">
        <f t="shared" ca="1" si="11"/>
        <v>0</v>
      </c>
      <c r="N30" s="73">
        <f t="shared" ca="1" si="12"/>
        <v>0</v>
      </c>
      <c r="O30" s="73">
        <f t="shared" ca="1" si="13"/>
        <v>0</v>
      </c>
      <c r="P30" s="73">
        <f t="shared" ca="1" si="14"/>
        <v>0</v>
      </c>
      <c r="Q30" s="73">
        <f t="shared" ca="1" si="15"/>
        <v>0</v>
      </c>
      <c r="R30" s="73">
        <f t="shared" ca="1" si="16"/>
        <v>0</v>
      </c>
      <c r="S30" s="73">
        <f t="shared" ca="1" si="17"/>
        <v>0</v>
      </c>
      <c r="T30" s="73">
        <f t="shared" ca="1" si="18"/>
        <v>0</v>
      </c>
      <c r="U30" s="73">
        <f t="shared" ca="1" si="19"/>
        <v>0</v>
      </c>
      <c r="V30" s="73">
        <f t="shared" ca="1" si="20"/>
        <v>0</v>
      </c>
      <c r="W30" s="73">
        <f t="shared" ca="1" si="21"/>
        <v>0</v>
      </c>
      <c r="X30" s="73">
        <f t="shared" ca="1" si="22"/>
        <v>0</v>
      </c>
      <c r="Y30" s="73">
        <f t="shared" ca="1" si="23"/>
        <v>0</v>
      </c>
      <c r="Z30" s="73">
        <f t="shared" ca="1" si="24"/>
        <v>0</v>
      </c>
      <c r="AA30" s="73">
        <f t="shared" ca="1" si="25"/>
        <v>0</v>
      </c>
      <c r="AB30" s="73">
        <f t="shared" ca="1" si="26"/>
        <v>0</v>
      </c>
      <c r="AC30" s="73">
        <f t="shared" ca="1" si="27"/>
        <v>0</v>
      </c>
      <c r="AD30" s="73">
        <f t="shared" ca="1" si="28"/>
        <v>0</v>
      </c>
      <c r="AE30" s="73">
        <f t="shared" ca="1" si="29"/>
        <v>0</v>
      </c>
      <c r="AF30" s="73">
        <f t="shared" ca="1" si="30"/>
        <v>0</v>
      </c>
      <c r="AG30" s="78">
        <f t="shared" ca="1" si="31"/>
        <v>0</v>
      </c>
      <c r="AH30" s="78">
        <f t="shared" ca="1" si="31"/>
        <v>0</v>
      </c>
      <c r="AI30" s="78">
        <f t="shared" ca="1" si="31"/>
        <v>0</v>
      </c>
      <c r="AJ30" s="82">
        <f t="shared" ca="1" si="31"/>
        <v>0</v>
      </c>
      <c r="AK30" s="3">
        <f t="shared" ca="1" si="31"/>
        <v>0</v>
      </c>
      <c r="AL30" s="1" t="str">
        <f t="shared" ca="1" si="38"/>
        <v>OK</v>
      </c>
      <c r="AM30" s="1" t="str">
        <f t="shared" ca="1" si="39"/>
        <v>OK</v>
      </c>
      <c r="AN30" s="1" t="str">
        <f t="shared" ca="1" si="40"/>
        <v>OK</v>
      </c>
      <c r="AO30" s="1" t="str">
        <f t="shared" ca="1" si="41"/>
        <v>OK</v>
      </c>
      <c r="AP30" s="1" t="str">
        <f t="shared" ca="1" si="42"/>
        <v>OK</v>
      </c>
    </row>
    <row r="31" spans="1:42" s="1" customFormat="1" x14ac:dyDescent="0.15">
      <c r="A31" s="2">
        <v>27</v>
      </c>
      <c r="B31" s="7">
        <f t="shared" ca="1" si="37"/>
        <v>0</v>
      </c>
      <c r="C31" s="67">
        <f t="shared" ca="1" si="1"/>
        <v>0</v>
      </c>
      <c r="D31" s="68">
        <f t="shared" ca="1" si="2"/>
        <v>0</v>
      </c>
      <c r="E31" s="67">
        <f t="shared" ca="1" si="3"/>
        <v>0</v>
      </c>
      <c r="F31" s="68">
        <f t="shared" ca="1" si="4"/>
        <v>0</v>
      </c>
      <c r="G31" s="67">
        <f t="shared" ca="1" si="5"/>
        <v>0</v>
      </c>
      <c r="H31" s="68">
        <f t="shared" ca="1" si="6"/>
        <v>0</v>
      </c>
      <c r="I31" s="67">
        <f t="shared" ca="1" si="7"/>
        <v>0</v>
      </c>
      <c r="J31" s="68">
        <f t="shared" ca="1" si="8"/>
        <v>0</v>
      </c>
      <c r="K31" s="73">
        <f t="shared" ca="1" si="9"/>
        <v>0</v>
      </c>
      <c r="L31" s="73">
        <f t="shared" ca="1" si="10"/>
        <v>0</v>
      </c>
      <c r="M31" s="73">
        <f t="shared" ca="1" si="11"/>
        <v>0</v>
      </c>
      <c r="N31" s="73">
        <f t="shared" ca="1" si="12"/>
        <v>0</v>
      </c>
      <c r="O31" s="73">
        <f t="shared" ca="1" si="13"/>
        <v>0</v>
      </c>
      <c r="P31" s="73">
        <f t="shared" ca="1" si="14"/>
        <v>0</v>
      </c>
      <c r="Q31" s="73">
        <f t="shared" ca="1" si="15"/>
        <v>0</v>
      </c>
      <c r="R31" s="73">
        <f t="shared" ca="1" si="16"/>
        <v>0</v>
      </c>
      <c r="S31" s="73">
        <f t="shared" ca="1" si="17"/>
        <v>0</v>
      </c>
      <c r="T31" s="73">
        <f t="shared" ca="1" si="18"/>
        <v>0</v>
      </c>
      <c r="U31" s="73">
        <f t="shared" ca="1" si="19"/>
        <v>0</v>
      </c>
      <c r="V31" s="73">
        <f t="shared" ca="1" si="20"/>
        <v>0</v>
      </c>
      <c r="W31" s="73">
        <f t="shared" ca="1" si="21"/>
        <v>0</v>
      </c>
      <c r="X31" s="73">
        <f t="shared" ca="1" si="22"/>
        <v>0</v>
      </c>
      <c r="Y31" s="73">
        <f t="shared" ca="1" si="23"/>
        <v>0</v>
      </c>
      <c r="Z31" s="73">
        <f t="shared" ca="1" si="24"/>
        <v>0</v>
      </c>
      <c r="AA31" s="73">
        <f t="shared" ca="1" si="25"/>
        <v>0</v>
      </c>
      <c r="AB31" s="73">
        <f t="shared" ca="1" si="26"/>
        <v>0</v>
      </c>
      <c r="AC31" s="73">
        <f t="shared" ca="1" si="27"/>
        <v>0</v>
      </c>
      <c r="AD31" s="73">
        <f t="shared" ca="1" si="28"/>
        <v>0</v>
      </c>
      <c r="AE31" s="73">
        <f t="shared" ca="1" si="29"/>
        <v>0</v>
      </c>
      <c r="AF31" s="73">
        <f t="shared" ca="1" si="30"/>
        <v>0</v>
      </c>
      <c r="AG31" s="78">
        <f t="shared" ca="1" si="31"/>
        <v>0</v>
      </c>
      <c r="AH31" s="78">
        <f t="shared" ca="1" si="31"/>
        <v>0</v>
      </c>
      <c r="AI31" s="78">
        <f t="shared" ca="1" si="31"/>
        <v>0</v>
      </c>
      <c r="AJ31" s="82">
        <f t="shared" ca="1" si="31"/>
        <v>0</v>
      </c>
      <c r="AK31" s="3">
        <f t="shared" ca="1" si="31"/>
        <v>0</v>
      </c>
      <c r="AL31" s="1" t="str">
        <f t="shared" ca="1" si="38"/>
        <v>OK</v>
      </c>
      <c r="AM31" s="1" t="str">
        <f t="shared" ca="1" si="39"/>
        <v>OK</v>
      </c>
      <c r="AN31" s="1" t="str">
        <f t="shared" ca="1" si="40"/>
        <v>OK</v>
      </c>
      <c r="AO31" s="1" t="str">
        <f t="shared" ca="1" si="41"/>
        <v>OK</v>
      </c>
      <c r="AP31" s="1" t="str">
        <f t="shared" ca="1" si="42"/>
        <v>OK</v>
      </c>
    </row>
    <row r="32" spans="1:42" s="1" customFormat="1" x14ac:dyDescent="0.15">
      <c r="A32" s="2">
        <v>28</v>
      </c>
      <c r="B32" s="7">
        <f t="shared" ca="1" si="37"/>
        <v>0</v>
      </c>
      <c r="C32" s="67">
        <f t="shared" ca="1" si="1"/>
        <v>0</v>
      </c>
      <c r="D32" s="68">
        <f t="shared" ca="1" si="2"/>
        <v>0</v>
      </c>
      <c r="E32" s="67">
        <f t="shared" ca="1" si="3"/>
        <v>0</v>
      </c>
      <c r="F32" s="68">
        <f t="shared" ca="1" si="4"/>
        <v>0</v>
      </c>
      <c r="G32" s="67">
        <f t="shared" ca="1" si="5"/>
        <v>0</v>
      </c>
      <c r="H32" s="68">
        <f t="shared" ca="1" si="6"/>
        <v>0</v>
      </c>
      <c r="I32" s="67">
        <f t="shared" ca="1" si="7"/>
        <v>0</v>
      </c>
      <c r="J32" s="68">
        <f t="shared" ca="1" si="8"/>
        <v>0</v>
      </c>
      <c r="K32" s="73">
        <f t="shared" ca="1" si="9"/>
        <v>0</v>
      </c>
      <c r="L32" s="73">
        <f t="shared" ca="1" si="10"/>
        <v>0</v>
      </c>
      <c r="M32" s="73">
        <f t="shared" ca="1" si="11"/>
        <v>0</v>
      </c>
      <c r="N32" s="73">
        <f t="shared" ca="1" si="12"/>
        <v>0</v>
      </c>
      <c r="O32" s="73">
        <f t="shared" ca="1" si="13"/>
        <v>0</v>
      </c>
      <c r="P32" s="73">
        <f t="shared" ca="1" si="14"/>
        <v>0</v>
      </c>
      <c r="Q32" s="73">
        <f t="shared" ca="1" si="15"/>
        <v>0</v>
      </c>
      <c r="R32" s="73">
        <f t="shared" ca="1" si="16"/>
        <v>0</v>
      </c>
      <c r="S32" s="73">
        <f t="shared" ca="1" si="17"/>
        <v>0</v>
      </c>
      <c r="T32" s="73">
        <f t="shared" ca="1" si="18"/>
        <v>0</v>
      </c>
      <c r="U32" s="73">
        <f t="shared" ca="1" si="19"/>
        <v>0</v>
      </c>
      <c r="V32" s="73">
        <f t="shared" ca="1" si="20"/>
        <v>0</v>
      </c>
      <c r="W32" s="73">
        <f t="shared" ca="1" si="21"/>
        <v>0</v>
      </c>
      <c r="X32" s="73">
        <f t="shared" ca="1" si="22"/>
        <v>0</v>
      </c>
      <c r="Y32" s="73">
        <f t="shared" ca="1" si="23"/>
        <v>0</v>
      </c>
      <c r="Z32" s="73">
        <f t="shared" ca="1" si="24"/>
        <v>0</v>
      </c>
      <c r="AA32" s="73">
        <f t="shared" ca="1" si="25"/>
        <v>0</v>
      </c>
      <c r="AB32" s="73">
        <f t="shared" ca="1" si="26"/>
        <v>0</v>
      </c>
      <c r="AC32" s="73">
        <f t="shared" ca="1" si="27"/>
        <v>0</v>
      </c>
      <c r="AD32" s="73">
        <f t="shared" ca="1" si="28"/>
        <v>0</v>
      </c>
      <c r="AE32" s="73">
        <f t="shared" ca="1" si="29"/>
        <v>0</v>
      </c>
      <c r="AF32" s="73">
        <f t="shared" ca="1" si="30"/>
        <v>0</v>
      </c>
      <c r="AG32" s="78">
        <f t="shared" ca="1" si="31"/>
        <v>0</v>
      </c>
      <c r="AH32" s="78">
        <f t="shared" ca="1" si="31"/>
        <v>0</v>
      </c>
      <c r="AI32" s="78">
        <f t="shared" ca="1" si="31"/>
        <v>0</v>
      </c>
      <c r="AJ32" s="82">
        <f t="shared" ca="1" si="31"/>
        <v>0</v>
      </c>
      <c r="AK32" s="3">
        <f t="shared" ca="1" si="31"/>
        <v>0</v>
      </c>
      <c r="AL32" s="1" t="str">
        <f t="shared" ca="1" si="38"/>
        <v>OK</v>
      </c>
      <c r="AM32" s="1" t="str">
        <f t="shared" ca="1" si="39"/>
        <v>OK</v>
      </c>
      <c r="AN32" s="1" t="str">
        <f t="shared" ca="1" si="40"/>
        <v>OK</v>
      </c>
      <c r="AO32" s="1" t="str">
        <f t="shared" ca="1" si="41"/>
        <v>OK</v>
      </c>
      <c r="AP32" s="1" t="str">
        <f t="shared" ca="1" si="42"/>
        <v>OK</v>
      </c>
    </row>
    <row r="33" spans="1:42" s="1" customFormat="1" x14ac:dyDescent="0.15">
      <c r="A33" s="2">
        <v>29</v>
      </c>
      <c r="B33" s="7">
        <f t="shared" ca="1" si="37"/>
        <v>0</v>
      </c>
      <c r="C33" s="67">
        <f t="shared" ca="1" si="1"/>
        <v>0</v>
      </c>
      <c r="D33" s="68">
        <f t="shared" ca="1" si="2"/>
        <v>0</v>
      </c>
      <c r="E33" s="67">
        <f t="shared" ca="1" si="3"/>
        <v>0</v>
      </c>
      <c r="F33" s="68">
        <f t="shared" ca="1" si="4"/>
        <v>0</v>
      </c>
      <c r="G33" s="67">
        <f t="shared" ca="1" si="5"/>
        <v>0</v>
      </c>
      <c r="H33" s="68">
        <f t="shared" ca="1" si="6"/>
        <v>0</v>
      </c>
      <c r="I33" s="67">
        <f t="shared" ca="1" si="7"/>
        <v>0</v>
      </c>
      <c r="J33" s="68">
        <f t="shared" ca="1" si="8"/>
        <v>0</v>
      </c>
      <c r="K33" s="73">
        <f t="shared" ca="1" si="9"/>
        <v>0</v>
      </c>
      <c r="L33" s="73">
        <f t="shared" ca="1" si="10"/>
        <v>0</v>
      </c>
      <c r="M33" s="73">
        <f t="shared" ca="1" si="11"/>
        <v>0</v>
      </c>
      <c r="N33" s="73">
        <f t="shared" ca="1" si="12"/>
        <v>0</v>
      </c>
      <c r="O33" s="73">
        <f t="shared" ca="1" si="13"/>
        <v>0</v>
      </c>
      <c r="P33" s="73">
        <f t="shared" ca="1" si="14"/>
        <v>0</v>
      </c>
      <c r="Q33" s="73">
        <f t="shared" ca="1" si="15"/>
        <v>0</v>
      </c>
      <c r="R33" s="73">
        <f t="shared" ca="1" si="16"/>
        <v>0</v>
      </c>
      <c r="S33" s="73">
        <f t="shared" ca="1" si="17"/>
        <v>0</v>
      </c>
      <c r="T33" s="73">
        <f t="shared" ca="1" si="18"/>
        <v>0</v>
      </c>
      <c r="U33" s="73">
        <f t="shared" ca="1" si="19"/>
        <v>0</v>
      </c>
      <c r="V33" s="73">
        <f t="shared" ca="1" si="20"/>
        <v>0</v>
      </c>
      <c r="W33" s="73">
        <f t="shared" ca="1" si="21"/>
        <v>0</v>
      </c>
      <c r="X33" s="73">
        <f t="shared" ca="1" si="22"/>
        <v>0</v>
      </c>
      <c r="Y33" s="73">
        <f t="shared" ca="1" si="23"/>
        <v>0</v>
      </c>
      <c r="Z33" s="73">
        <f t="shared" ca="1" si="24"/>
        <v>0</v>
      </c>
      <c r="AA33" s="73">
        <f t="shared" ca="1" si="25"/>
        <v>0</v>
      </c>
      <c r="AB33" s="73">
        <f t="shared" ca="1" si="26"/>
        <v>0</v>
      </c>
      <c r="AC33" s="73">
        <f t="shared" ca="1" si="27"/>
        <v>0</v>
      </c>
      <c r="AD33" s="73">
        <f t="shared" ca="1" si="28"/>
        <v>0</v>
      </c>
      <c r="AE33" s="73">
        <f t="shared" ca="1" si="29"/>
        <v>0</v>
      </c>
      <c r="AF33" s="73">
        <f t="shared" ca="1" si="30"/>
        <v>0</v>
      </c>
      <c r="AG33" s="78">
        <f t="shared" ca="1" si="31"/>
        <v>0</v>
      </c>
      <c r="AH33" s="78">
        <f t="shared" ca="1" si="31"/>
        <v>0</v>
      </c>
      <c r="AI33" s="78">
        <f t="shared" ca="1" si="31"/>
        <v>0</v>
      </c>
      <c r="AJ33" s="82">
        <f t="shared" ca="1" si="31"/>
        <v>0</v>
      </c>
      <c r="AK33" s="3">
        <f t="shared" ca="1" si="31"/>
        <v>0</v>
      </c>
      <c r="AL33" s="1" t="str">
        <f t="shared" ca="1" si="38"/>
        <v>OK</v>
      </c>
      <c r="AM33" s="1" t="str">
        <f t="shared" ca="1" si="39"/>
        <v>OK</v>
      </c>
      <c r="AN33" s="1" t="str">
        <f t="shared" ca="1" si="40"/>
        <v>OK</v>
      </c>
      <c r="AO33" s="1" t="str">
        <f t="shared" ca="1" si="41"/>
        <v>OK</v>
      </c>
      <c r="AP33" s="1" t="str">
        <f t="shared" ca="1" si="42"/>
        <v>OK</v>
      </c>
    </row>
    <row r="34" spans="1:42" s="1" customFormat="1" x14ac:dyDescent="0.15">
      <c r="A34" s="2">
        <v>30</v>
      </c>
      <c r="B34" s="7">
        <f t="shared" ca="1" si="37"/>
        <v>0</v>
      </c>
      <c r="C34" s="67">
        <f t="shared" ca="1" si="1"/>
        <v>0</v>
      </c>
      <c r="D34" s="68">
        <f t="shared" ca="1" si="2"/>
        <v>0</v>
      </c>
      <c r="E34" s="67">
        <f t="shared" ca="1" si="3"/>
        <v>0</v>
      </c>
      <c r="F34" s="68">
        <f t="shared" ca="1" si="4"/>
        <v>0</v>
      </c>
      <c r="G34" s="67">
        <f t="shared" ca="1" si="5"/>
        <v>0</v>
      </c>
      <c r="H34" s="68">
        <f t="shared" ca="1" si="6"/>
        <v>0</v>
      </c>
      <c r="I34" s="67">
        <f t="shared" ca="1" si="7"/>
        <v>0</v>
      </c>
      <c r="J34" s="68">
        <f t="shared" ca="1" si="8"/>
        <v>0</v>
      </c>
      <c r="K34" s="73">
        <f t="shared" ca="1" si="9"/>
        <v>0</v>
      </c>
      <c r="L34" s="73">
        <f t="shared" ca="1" si="10"/>
        <v>0</v>
      </c>
      <c r="M34" s="73">
        <f t="shared" ca="1" si="11"/>
        <v>0</v>
      </c>
      <c r="N34" s="73">
        <f t="shared" ca="1" si="12"/>
        <v>0</v>
      </c>
      <c r="O34" s="73">
        <f t="shared" ca="1" si="13"/>
        <v>0</v>
      </c>
      <c r="P34" s="73">
        <f t="shared" ca="1" si="14"/>
        <v>0</v>
      </c>
      <c r="Q34" s="73">
        <f t="shared" ca="1" si="15"/>
        <v>0</v>
      </c>
      <c r="R34" s="73">
        <f t="shared" ca="1" si="16"/>
        <v>0</v>
      </c>
      <c r="S34" s="73">
        <f t="shared" ca="1" si="17"/>
        <v>0</v>
      </c>
      <c r="T34" s="73">
        <f t="shared" ca="1" si="18"/>
        <v>0</v>
      </c>
      <c r="U34" s="73">
        <f t="shared" ca="1" si="19"/>
        <v>0</v>
      </c>
      <c r="V34" s="73">
        <f t="shared" ca="1" si="20"/>
        <v>0</v>
      </c>
      <c r="W34" s="73">
        <f t="shared" ca="1" si="21"/>
        <v>0</v>
      </c>
      <c r="X34" s="73">
        <f t="shared" ca="1" si="22"/>
        <v>0</v>
      </c>
      <c r="Y34" s="73">
        <f t="shared" ca="1" si="23"/>
        <v>0</v>
      </c>
      <c r="Z34" s="73">
        <f t="shared" ca="1" si="24"/>
        <v>0</v>
      </c>
      <c r="AA34" s="73">
        <f t="shared" ca="1" si="25"/>
        <v>0</v>
      </c>
      <c r="AB34" s="73">
        <f t="shared" ca="1" si="26"/>
        <v>0</v>
      </c>
      <c r="AC34" s="73">
        <f t="shared" ca="1" si="27"/>
        <v>0</v>
      </c>
      <c r="AD34" s="73">
        <f t="shared" ca="1" si="28"/>
        <v>0</v>
      </c>
      <c r="AE34" s="73">
        <f t="shared" ca="1" si="29"/>
        <v>0</v>
      </c>
      <c r="AF34" s="73">
        <f t="shared" ca="1" si="30"/>
        <v>0</v>
      </c>
      <c r="AG34" s="78">
        <f t="shared" ca="1" si="31"/>
        <v>0</v>
      </c>
      <c r="AH34" s="78">
        <f t="shared" ca="1" si="31"/>
        <v>0</v>
      </c>
      <c r="AI34" s="78">
        <f t="shared" ca="1" si="31"/>
        <v>0</v>
      </c>
      <c r="AJ34" s="82">
        <f t="shared" ca="1" si="31"/>
        <v>0</v>
      </c>
      <c r="AK34" s="3">
        <f t="shared" ca="1" si="31"/>
        <v>0</v>
      </c>
      <c r="AL34" s="1" t="str">
        <f t="shared" ca="1" si="38"/>
        <v>OK</v>
      </c>
      <c r="AM34" s="1" t="str">
        <f t="shared" ca="1" si="39"/>
        <v>OK</v>
      </c>
      <c r="AN34" s="1" t="str">
        <f t="shared" ca="1" si="40"/>
        <v>OK</v>
      </c>
      <c r="AO34" s="1" t="str">
        <f t="shared" ca="1" si="41"/>
        <v>OK</v>
      </c>
      <c r="AP34" s="1" t="str">
        <f t="shared" ca="1" si="42"/>
        <v>OK</v>
      </c>
    </row>
    <row r="35" spans="1:42" s="1" customFormat="1" x14ac:dyDescent="0.15">
      <c r="A35" s="2">
        <v>31</v>
      </c>
      <c r="B35" s="7">
        <f t="shared" ca="1" si="37"/>
        <v>0</v>
      </c>
      <c r="C35" s="67">
        <f t="shared" ca="1" si="1"/>
        <v>0</v>
      </c>
      <c r="D35" s="68">
        <f t="shared" ca="1" si="2"/>
        <v>0</v>
      </c>
      <c r="E35" s="67">
        <f t="shared" ca="1" si="3"/>
        <v>0</v>
      </c>
      <c r="F35" s="68">
        <f t="shared" ca="1" si="4"/>
        <v>0</v>
      </c>
      <c r="G35" s="67">
        <f t="shared" ca="1" si="5"/>
        <v>0</v>
      </c>
      <c r="H35" s="68">
        <f t="shared" ca="1" si="6"/>
        <v>0</v>
      </c>
      <c r="I35" s="67">
        <f t="shared" ca="1" si="7"/>
        <v>0</v>
      </c>
      <c r="J35" s="68">
        <f t="shared" ca="1" si="8"/>
        <v>0</v>
      </c>
      <c r="K35" s="73">
        <f t="shared" ca="1" si="9"/>
        <v>0</v>
      </c>
      <c r="L35" s="73">
        <f t="shared" ca="1" si="10"/>
        <v>0</v>
      </c>
      <c r="M35" s="73">
        <f t="shared" ca="1" si="11"/>
        <v>0</v>
      </c>
      <c r="N35" s="73">
        <f t="shared" ca="1" si="12"/>
        <v>0</v>
      </c>
      <c r="O35" s="73">
        <f t="shared" ca="1" si="13"/>
        <v>0</v>
      </c>
      <c r="P35" s="73">
        <f t="shared" ca="1" si="14"/>
        <v>0</v>
      </c>
      <c r="Q35" s="73">
        <f t="shared" ca="1" si="15"/>
        <v>0</v>
      </c>
      <c r="R35" s="73">
        <f t="shared" ca="1" si="16"/>
        <v>0</v>
      </c>
      <c r="S35" s="73">
        <f t="shared" ca="1" si="17"/>
        <v>0</v>
      </c>
      <c r="T35" s="73">
        <f t="shared" ca="1" si="18"/>
        <v>0</v>
      </c>
      <c r="U35" s="73">
        <f t="shared" ca="1" si="19"/>
        <v>0</v>
      </c>
      <c r="V35" s="73">
        <f t="shared" ca="1" si="20"/>
        <v>0</v>
      </c>
      <c r="W35" s="73">
        <f t="shared" ca="1" si="21"/>
        <v>0</v>
      </c>
      <c r="X35" s="73">
        <f t="shared" ca="1" si="22"/>
        <v>0</v>
      </c>
      <c r="Y35" s="73">
        <f t="shared" ca="1" si="23"/>
        <v>0</v>
      </c>
      <c r="Z35" s="73">
        <f t="shared" ca="1" si="24"/>
        <v>0</v>
      </c>
      <c r="AA35" s="73">
        <f t="shared" ca="1" si="25"/>
        <v>0</v>
      </c>
      <c r="AB35" s="73">
        <f t="shared" ca="1" si="26"/>
        <v>0</v>
      </c>
      <c r="AC35" s="73">
        <f t="shared" ca="1" si="27"/>
        <v>0</v>
      </c>
      <c r="AD35" s="73">
        <f t="shared" ca="1" si="28"/>
        <v>0</v>
      </c>
      <c r="AE35" s="73">
        <f t="shared" ca="1" si="29"/>
        <v>0</v>
      </c>
      <c r="AF35" s="73">
        <f t="shared" ca="1" si="30"/>
        <v>0</v>
      </c>
      <c r="AG35" s="78">
        <f t="shared" ca="1" si="31"/>
        <v>0</v>
      </c>
      <c r="AH35" s="78">
        <f t="shared" ca="1" si="31"/>
        <v>0</v>
      </c>
      <c r="AI35" s="78">
        <f t="shared" ca="1" si="31"/>
        <v>0</v>
      </c>
      <c r="AJ35" s="82">
        <f t="shared" ca="1" si="31"/>
        <v>0</v>
      </c>
      <c r="AK35" s="3">
        <f t="shared" ca="1" si="31"/>
        <v>0</v>
      </c>
      <c r="AL35" s="1" t="str">
        <f t="shared" ca="1" si="38"/>
        <v>OK</v>
      </c>
      <c r="AM35" s="1" t="str">
        <f t="shared" ca="1" si="39"/>
        <v>OK</v>
      </c>
      <c r="AN35" s="1" t="str">
        <f t="shared" ca="1" si="40"/>
        <v>OK</v>
      </c>
      <c r="AO35" s="1" t="str">
        <f t="shared" ca="1" si="41"/>
        <v>OK</v>
      </c>
      <c r="AP35" s="1" t="str">
        <f t="shared" ca="1" si="42"/>
        <v>OK</v>
      </c>
    </row>
    <row r="36" spans="1:42" s="1" customFormat="1" x14ac:dyDescent="0.15">
      <c r="A36" s="2">
        <v>32</v>
      </c>
      <c r="B36" s="7">
        <f t="shared" ca="1" si="37"/>
        <v>0</v>
      </c>
      <c r="C36" s="67">
        <f t="shared" ca="1" si="1"/>
        <v>0</v>
      </c>
      <c r="D36" s="68">
        <f t="shared" ca="1" si="2"/>
        <v>0</v>
      </c>
      <c r="E36" s="67">
        <f t="shared" ca="1" si="3"/>
        <v>0</v>
      </c>
      <c r="F36" s="68">
        <f t="shared" ca="1" si="4"/>
        <v>0</v>
      </c>
      <c r="G36" s="67">
        <f t="shared" ca="1" si="5"/>
        <v>0</v>
      </c>
      <c r="H36" s="68">
        <f t="shared" ca="1" si="6"/>
        <v>0</v>
      </c>
      <c r="I36" s="67">
        <f t="shared" ca="1" si="7"/>
        <v>0</v>
      </c>
      <c r="J36" s="68">
        <f t="shared" ca="1" si="8"/>
        <v>0</v>
      </c>
      <c r="K36" s="73">
        <f t="shared" ca="1" si="9"/>
        <v>0</v>
      </c>
      <c r="L36" s="73">
        <f t="shared" ca="1" si="10"/>
        <v>0</v>
      </c>
      <c r="M36" s="73">
        <f t="shared" ca="1" si="11"/>
        <v>0</v>
      </c>
      <c r="N36" s="73">
        <f t="shared" ca="1" si="12"/>
        <v>0</v>
      </c>
      <c r="O36" s="73">
        <f t="shared" ca="1" si="13"/>
        <v>0</v>
      </c>
      <c r="P36" s="73">
        <f t="shared" ca="1" si="14"/>
        <v>0</v>
      </c>
      <c r="Q36" s="73">
        <f t="shared" ca="1" si="15"/>
        <v>0</v>
      </c>
      <c r="R36" s="73">
        <f t="shared" ca="1" si="16"/>
        <v>0</v>
      </c>
      <c r="S36" s="73">
        <f t="shared" ca="1" si="17"/>
        <v>0</v>
      </c>
      <c r="T36" s="73">
        <f t="shared" ca="1" si="18"/>
        <v>0</v>
      </c>
      <c r="U36" s="73">
        <f t="shared" ca="1" si="19"/>
        <v>0</v>
      </c>
      <c r="V36" s="73">
        <f t="shared" ca="1" si="20"/>
        <v>0</v>
      </c>
      <c r="W36" s="73">
        <f t="shared" ca="1" si="21"/>
        <v>0</v>
      </c>
      <c r="X36" s="73">
        <f t="shared" ca="1" si="22"/>
        <v>0</v>
      </c>
      <c r="Y36" s="73">
        <f t="shared" ca="1" si="23"/>
        <v>0</v>
      </c>
      <c r="Z36" s="73">
        <f t="shared" ca="1" si="24"/>
        <v>0</v>
      </c>
      <c r="AA36" s="73">
        <f t="shared" ca="1" si="25"/>
        <v>0</v>
      </c>
      <c r="AB36" s="73">
        <f t="shared" ca="1" si="26"/>
        <v>0</v>
      </c>
      <c r="AC36" s="73">
        <f t="shared" ca="1" si="27"/>
        <v>0</v>
      </c>
      <c r="AD36" s="73">
        <f t="shared" ca="1" si="28"/>
        <v>0</v>
      </c>
      <c r="AE36" s="73">
        <f t="shared" ca="1" si="29"/>
        <v>0</v>
      </c>
      <c r="AF36" s="73">
        <f t="shared" ca="1" si="30"/>
        <v>0</v>
      </c>
      <c r="AG36" s="78">
        <f t="shared" ca="1" si="31"/>
        <v>0</v>
      </c>
      <c r="AH36" s="78">
        <f t="shared" ca="1" si="31"/>
        <v>0</v>
      </c>
      <c r="AI36" s="78">
        <f t="shared" ca="1" si="31"/>
        <v>0</v>
      </c>
      <c r="AJ36" s="82">
        <f t="shared" ca="1" si="31"/>
        <v>0</v>
      </c>
      <c r="AK36" s="3">
        <f t="shared" ca="1" si="31"/>
        <v>0</v>
      </c>
      <c r="AL36" s="1" t="str">
        <f t="shared" ca="1" si="38"/>
        <v>OK</v>
      </c>
      <c r="AM36" s="1" t="str">
        <f t="shared" ca="1" si="39"/>
        <v>OK</v>
      </c>
      <c r="AN36" s="1" t="str">
        <f t="shared" ca="1" si="40"/>
        <v>OK</v>
      </c>
      <c r="AO36" s="1" t="str">
        <f t="shared" ca="1" si="41"/>
        <v>OK</v>
      </c>
      <c r="AP36" s="1" t="str">
        <f t="shared" ca="1" si="42"/>
        <v>OK</v>
      </c>
    </row>
    <row r="37" spans="1:42" s="1" customFormat="1" x14ac:dyDescent="0.15">
      <c r="A37" s="2">
        <v>33</v>
      </c>
      <c r="B37" s="7">
        <f t="shared" ca="1" si="37"/>
        <v>0</v>
      </c>
      <c r="C37" s="67">
        <f t="shared" ca="1" si="1"/>
        <v>0</v>
      </c>
      <c r="D37" s="68">
        <f t="shared" ca="1" si="2"/>
        <v>0</v>
      </c>
      <c r="E37" s="67">
        <f t="shared" ca="1" si="3"/>
        <v>0</v>
      </c>
      <c r="F37" s="68">
        <f t="shared" ca="1" si="4"/>
        <v>0</v>
      </c>
      <c r="G37" s="67">
        <f t="shared" ca="1" si="5"/>
        <v>0</v>
      </c>
      <c r="H37" s="68">
        <f t="shared" ca="1" si="6"/>
        <v>0</v>
      </c>
      <c r="I37" s="67">
        <f t="shared" ca="1" si="7"/>
        <v>0</v>
      </c>
      <c r="J37" s="68">
        <f t="shared" ca="1" si="8"/>
        <v>0</v>
      </c>
      <c r="K37" s="73">
        <f t="shared" ca="1" si="9"/>
        <v>0</v>
      </c>
      <c r="L37" s="73">
        <f t="shared" ca="1" si="10"/>
        <v>0</v>
      </c>
      <c r="M37" s="73">
        <f t="shared" ca="1" si="11"/>
        <v>0</v>
      </c>
      <c r="N37" s="73">
        <f t="shared" ca="1" si="12"/>
        <v>0</v>
      </c>
      <c r="O37" s="73">
        <f t="shared" ca="1" si="13"/>
        <v>0</v>
      </c>
      <c r="P37" s="73">
        <f t="shared" ca="1" si="14"/>
        <v>0</v>
      </c>
      <c r="Q37" s="73">
        <f t="shared" ca="1" si="15"/>
        <v>0</v>
      </c>
      <c r="R37" s="73">
        <f t="shared" ca="1" si="16"/>
        <v>0</v>
      </c>
      <c r="S37" s="73">
        <f t="shared" ca="1" si="17"/>
        <v>0</v>
      </c>
      <c r="T37" s="73">
        <f t="shared" ca="1" si="18"/>
        <v>0</v>
      </c>
      <c r="U37" s="73">
        <f t="shared" ca="1" si="19"/>
        <v>0</v>
      </c>
      <c r="V37" s="73">
        <f t="shared" ca="1" si="20"/>
        <v>0</v>
      </c>
      <c r="W37" s="73">
        <f t="shared" ca="1" si="21"/>
        <v>0</v>
      </c>
      <c r="X37" s="73">
        <f t="shared" ca="1" si="22"/>
        <v>0</v>
      </c>
      <c r="Y37" s="73">
        <f t="shared" ca="1" si="23"/>
        <v>0</v>
      </c>
      <c r="Z37" s="73">
        <f t="shared" ca="1" si="24"/>
        <v>0</v>
      </c>
      <c r="AA37" s="73">
        <f t="shared" ca="1" si="25"/>
        <v>0</v>
      </c>
      <c r="AB37" s="73">
        <f t="shared" ca="1" si="26"/>
        <v>0</v>
      </c>
      <c r="AC37" s="73">
        <f t="shared" ca="1" si="27"/>
        <v>0</v>
      </c>
      <c r="AD37" s="73">
        <f t="shared" ca="1" si="28"/>
        <v>0</v>
      </c>
      <c r="AE37" s="73">
        <f t="shared" ca="1" si="29"/>
        <v>0</v>
      </c>
      <c r="AF37" s="73">
        <f t="shared" ca="1" si="30"/>
        <v>0</v>
      </c>
      <c r="AG37" s="78">
        <f t="shared" ca="1" si="31"/>
        <v>0</v>
      </c>
      <c r="AH37" s="78">
        <f t="shared" ca="1" si="31"/>
        <v>0</v>
      </c>
      <c r="AI37" s="78">
        <f t="shared" ca="1" si="31"/>
        <v>0</v>
      </c>
      <c r="AJ37" s="82">
        <f t="shared" ca="1" si="31"/>
        <v>0</v>
      </c>
      <c r="AK37" s="3">
        <f t="shared" ca="1" si="31"/>
        <v>0</v>
      </c>
      <c r="AL37" s="1" t="str">
        <f t="shared" ca="1" si="38"/>
        <v>OK</v>
      </c>
      <c r="AM37" s="1" t="str">
        <f t="shared" ca="1" si="39"/>
        <v>OK</v>
      </c>
      <c r="AN37" s="1" t="str">
        <f t="shared" ca="1" si="40"/>
        <v>OK</v>
      </c>
      <c r="AO37" s="1" t="str">
        <f t="shared" ca="1" si="41"/>
        <v>OK</v>
      </c>
      <c r="AP37" s="1" t="str">
        <f t="shared" ca="1" si="42"/>
        <v>OK</v>
      </c>
    </row>
    <row r="38" spans="1:42" s="1" customFormat="1" x14ac:dyDescent="0.15">
      <c r="A38" s="2">
        <v>34</v>
      </c>
      <c r="B38" s="7">
        <f t="shared" ca="1" si="37"/>
        <v>0</v>
      </c>
      <c r="C38" s="67">
        <f t="shared" ca="1" si="1"/>
        <v>0</v>
      </c>
      <c r="D38" s="68">
        <f t="shared" ca="1" si="2"/>
        <v>0</v>
      </c>
      <c r="E38" s="67">
        <f t="shared" ca="1" si="3"/>
        <v>0</v>
      </c>
      <c r="F38" s="68">
        <f t="shared" ca="1" si="4"/>
        <v>0</v>
      </c>
      <c r="G38" s="67">
        <f t="shared" ca="1" si="5"/>
        <v>0</v>
      </c>
      <c r="H38" s="68">
        <f t="shared" ca="1" si="6"/>
        <v>0</v>
      </c>
      <c r="I38" s="67">
        <f t="shared" ca="1" si="7"/>
        <v>0</v>
      </c>
      <c r="J38" s="68">
        <f t="shared" ca="1" si="8"/>
        <v>0</v>
      </c>
      <c r="K38" s="73">
        <f t="shared" ca="1" si="9"/>
        <v>0</v>
      </c>
      <c r="L38" s="73">
        <f t="shared" ca="1" si="10"/>
        <v>0</v>
      </c>
      <c r="M38" s="73">
        <f t="shared" ca="1" si="11"/>
        <v>0</v>
      </c>
      <c r="N38" s="73">
        <f t="shared" ca="1" si="12"/>
        <v>0</v>
      </c>
      <c r="O38" s="73">
        <f t="shared" ca="1" si="13"/>
        <v>0</v>
      </c>
      <c r="P38" s="73">
        <f t="shared" ca="1" si="14"/>
        <v>0</v>
      </c>
      <c r="Q38" s="73">
        <f t="shared" ca="1" si="15"/>
        <v>0</v>
      </c>
      <c r="R38" s="73">
        <f t="shared" ca="1" si="16"/>
        <v>0</v>
      </c>
      <c r="S38" s="73">
        <f t="shared" ca="1" si="17"/>
        <v>0</v>
      </c>
      <c r="T38" s="73">
        <f t="shared" ca="1" si="18"/>
        <v>0</v>
      </c>
      <c r="U38" s="73">
        <f t="shared" ca="1" si="19"/>
        <v>0</v>
      </c>
      <c r="V38" s="73">
        <f t="shared" ca="1" si="20"/>
        <v>0</v>
      </c>
      <c r="W38" s="73">
        <f t="shared" ca="1" si="21"/>
        <v>0</v>
      </c>
      <c r="X38" s="73">
        <f t="shared" ca="1" si="22"/>
        <v>0</v>
      </c>
      <c r="Y38" s="73">
        <f t="shared" ca="1" si="23"/>
        <v>0</v>
      </c>
      <c r="Z38" s="73">
        <f t="shared" ca="1" si="24"/>
        <v>0</v>
      </c>
      <c r="AA38" s="73">
        <f t="shared" ca="1" si="25"/>
        <v>0</v>
      </c>
      <c r="AB38" s="73">
        <f t="shared" ca="1" si="26"/>
        <v>0</v>
      </c>
      <c r="AC38" s="73">
        <f t="shared" ca="1" si="27"/>
        <v>0</v>
      </c>
      <c r="AD38" s="73">
        <f t="shared" ca="1" si="28"/>
        <v>0</v>
      </c>
      <c r="AE38" s="73">
        <f t="shared" ca="1" si="29"/>
        <v>0</v>
      </c>
      <c r="AF38" s="73">
        <f t="shared" ca="1" si="30"/>
        <v>0</v>
      </c>
      <c r="AG38" s="78">
        <f t="shared" ref="AG38:AK69" ca="1" si="43">IFERROR(SUMIF(INDIRECT($A38&amp;"!d$25:d$36"),AG$2,INDIRECT($A38&amp;"!h$25:h$36")),"")</f>
        <v>0</v>
      </c>
      <c r="AH38" s="78">
        <f t="shared" ca="1" si="43"/>
        <v>0</v>
      </c>
      <c r="AI38" s="78">
        <f t="shared" ca="1" si="43"/>
        <v>0</v>
      </c>
      <c r="AJ38" s="82">
        <f t="shared" ca="1" si="43"/>
        <v>0</v>
      </c>
      <c r="AK38" s="3">
        <f t="shared" ca="1" si="43"/>
        <v>0</v>
      </c>
      <c r="AL38" s="1" t="str">
        <f t="shared" ca="1" si="38"/>
        <v>OK</v>
      </c>
      <c r="AM38" s="1" t="str">
        <f t="shared" ca="1" si="39"/>
        <v>OK</v>
      </c>
      <c r="AN38" s="1" t="str">
        <f t="shared" ca="1" si="40"/>
        <v>OK</v>
      </c>
      <c r="AO38" s="1" t="str">
        <f t="shared" ca="1" si="41"/>
        <v>OK</v>
      </c>
      <c r="AP38" s="1" t="str">
        <f t="shared" ca="1" si="42"/>
        <v>OK</v>
      </c>
    </row>
    <row r="39" spans="1:42" s="1" customFormat="1" x14ac:dyDescent="0.15">
      <c r="A39" s="2">
        <v>35</v>
      </c>
      <c r="B39" s="7">
        <f t="shared" ca="1" si="37"/>
        <v>0</v>
      </c>
      <c r="C39" s="67">
        <f t="shared" ca="1" si="1"/>
        <v>0</v>
      </c>
      <c r="D39" s="68">
        <f t="shared" ca="1" si="2"/>
        <v>0</v>
      </c>
      <c r="E39" s="67">
        <f t="shared" ca="1" si="3"/>
        <v>0</v>
      </c>
      <c r="F39" s="68">
        <f t="shared" ca="1" si="4"/>
        <v>0</v>
      </c>
      <c r="G39" s="67">
        <f t="shared" ca="1" si="5"/>
        <v>0</v>
      </c>
      <c r="H39" s="68">
        <f t="shared" ca="1" si="6"/>
        <v>0</v>
      </c>
      <c r="I39" s="67">
        <f t="shared" ca="1" si="7"/>
        <v>0</v>
      </c>
      <c r="J39" s="68">
        <f t="shared" ca="1" si="8"/>
        <v>0</v>
      </c>
      <c r="K39" s="73">
        <f t="shared" ca="1" si="9"/>
        <v>0</v>
      </c>
      <c r="L39" s="73">
        <f t="shared" ca="1" si="10"/>
        <v>0</v>
      </c>
      <c r="M39" s="73">
        <f t="shared" ca="1" si="11"/>
        <v>0</v>
      </c>
      <c r="N39" s="73">
        <f t="shared" ca="1" si="12"/>
        <v>0</v>
      </c>
      <c r="O39" s="73">
        <f t="shared" ca="1" si="13"/>
        <v>0</v>
      </c>
      <c r="P39" s="73">
        <f t="shared" ca="1" si="14"/>
        <v>0</v>
      </c>
      <c r="Q39" s="73">
        <f t="shared" ca="1" si="15"/>
        <v>0</v>
      </c>
      <c r="R39" s="73">
        <f t="shared" ca="1" si="16"/>
        <v>0</v>
      </c>
      <c r="S39" s="73">
        <f t="shared" ca="1" si="17"/>
        <v>0</v>
      </c>
      <c r="T39" s="73">
        <f t="shared" ca="1" si="18"/>
        <v>0</v>
      </c>
      <c r="U39" s="73">
        <f t="shared" ca="1" si="19"/>
        <v>0</v>
      </c>
      <c r="V39" s="73">
        <f t="shared" ca="1" si="20"/>
        <v>0</v>
      </c>
      <c r="W39" s="73">
        <f t="shared" ca="1" si="21"/>
        <v>0</v>
      </c>
      <c r="X39" s="73">
        <f t="shared" ca="1" si="22"/>
        <v>0</v>
      </c>
      <c r="Y39" s="73">
        <f t="shared" ca="1" si="23"/>
        <v>0</v>
      </c>
      <c r="Z39" s="73">
        <f t="shared" ca="1" si="24"/>
        <v>0</v>
      </c>
      <c r="AA39" s="73">
        <f t="shared" ca="1" si="25"/>
        <v>0</v>
      </c>
      <c r="AB39" s="73">
        <f t="shared" ca="1" si="26"/>
        <v>0</v>
      </c>
      <c r="AC39" s="73">
        <f t="shared" ca="1" si="27"/>
        <v>0</v>
      </c>
      <c r="AD39" s="73">
        <f t="shared" ca="1" si="28"/>
        <v>0</v>
      </c>
      <c r="AE39" s="73">
        <f t="shared" ca="1" si="29"/>
        <v>0</v>
      </c>
      <c r="AF39" s="73">
        <f t="shared" ca="1" si="30"/>
        <v>0</v>
      </c>
      <c r="AG39" s="78">
        <f t="shared" ca="1" si="43"/>
        <v>0</v>
      </c>
      <c r="AH39" s="78">
        <f t="shared" ca="1" si="43"/>
        <v>0</v>
      </c>
      <c r="AI39" s="78">
        <f t="shared" ca="1" si="43"/>
        <v>0</v>
      </c>
      <c r="AJ39" s="82">
        <f t="shared" ca="1" si="43"/>
        <v>0</v>
      </c>
      <c r="AK39" s="3">
        <f t="shared" ca="1" si="43"/>
        <v>0</v>
      </c>
      <c r="AL39" s="1" t="str">
        <f t="shared" ca="1" si="38"/>
        <v>OK</v>
      </c>
      <c r="AM39" s="1" t="str">
        <f t="shared" ca="1" si="39"/>
        <v>OK</v>
      </c>
      <c r="AN39" s="1" t="str">
        <f t="shared" ca="1" si="40"/>
        <v>OK</v>
      </c>
      <c r="AO39" s="1" t="str">
        <f t="shared" ca="1" si="41"/>
        <v>OK</v>
      </c>
      <c r="AP39" s="1" t="str">
        <f t="shared" ca="1" si="42"/>
        <v>OK</v>
      </c>
    </row>
    <row r="40" spans="1:42" s="1" customFormat="1" x14ac:dyDescent="0.15">
      <c r="A40" s="2">
        <v>36</v>
      </c>
      <c r="B40" s="7">
        <f t="shared" ca="1" si="37"/>
        <v>0</v>
      </c>
      <c r="C40" s="67">
        <f t="shared" ca="1" si="1"/>
        <v>0</v>
      </c>
      <c r="D40" s="68">
        <f t="shared" ca="1" si="2"/>
        <v>0</v>
      </c>
      <c r="E40" s="67">
        <f t="shared" ca="1" si="3"/>
        <v>0</v>
      </c>
      <c r="F40" s="68">
        <f t="shared" ca="1" si="4"/>
        <v>0</v>
      </c>
      <c r="G40" s="67">
        <f t="shared" ca="1" si="5"/>
        <v>0</v>
      </c>
      <c r="H40" s="68">
        <f t="shared" ca="1" si="6"/>
        <v>0</v>
      </c>
      <c r="I40" s="67">
        <f t="shared" ca="1" si="7"/>
        <v>0</v>
      </c>
      <c r="J40" s="68">
        <f t="shared" ca="1" si="8"/>
        <v>0</v>
      </c>
      <c r="K40" s="73">
        <f t="shared" ca="1" si="9"/>
        <v>0</v>
      </c>
      <c r="L40" s="73">
        <f t="shared" ca="1" si="10"/>
        <v>0</v>
      </c>
      <c r="M40" s="73">
        <f t="shared" ca="1" si="11"/>
        <v>0</v>
      </c>
      <c r="N40" s="73">
        <f t="shared" ca="1" si="12"/>
        <v>0</v>
      </c>
      <c r="O40" s="73">
        <f t="shared" ca="1" si="13"/>
        <v>0</v>
      </c>
      <c r="P40" s="73">
        <f t="shared" ca="1" si="14"/>
        <v>0</v>
      </c>
      <c r="Q40" s="73">
        <f t="shared" ca="1" si="15"/>
        <v>0</v>
      </c>
      <c r="R40" s="73">
        <f t="shared" ca="1" si="16"/>
        <v>0</v>
      </c>
      <c r="S40" s="73">
        <f t="shared" ca="1" si="17"/>
        <v>0</v>
      </c>
      <c r="T40" s="73">
        <f t="shared" ca="1" si="18"/>
        <v>0</v>
      </c>
      <c r="U40" s="73">
        <f t="shared" ca="1" si="19"/>
        <v>0</v>
      </c>
      <c r="V40" s="73">
        <f t="shared" ca="1" si="20"/>
        <v>0</v>
      </c>
      <c r="W40" s="73">
        <f t="shared" ca="1" si="21"/>
        <v>0</v>
      </c>
      <c r="X40" s="73">
        <f t="shared" ca="1" si="22"/>
        <v>0</v>
      </c>
      <c r="Y40" s="73">
        <f t="shared" ca="1" si="23"/>
        <v>0</v>
      </c>
      <c r="Z40" s="73">
        <f t="shared" ca="1" si="24"/>
        <v>0</v>
      </c>
      <c r="AA40" s="73">
        <f t="shared" ca="1" si="25"/>
        <v>0</v>
      </c>
      <c r="AB40" s="73">
        <f t="shared" ca="1" si="26"/>
        <v>0</v>
      </c>
      <c r="AC40" s="73">
        <f t="shared" ca="1" si="27"/>
        <v>0</v>
      </c>
      <c r="AD40" s="73">
        <f t="shared" ca="1" si="28"/>
        <v>0</v>
      </c>
      <c r="AE40" s="73">
        <f t="shared" ca="1" si="29"/>
        <v>0</v>
      </c>
      <c r="AF40" s="73">
        <f t="shared" ca="1" si="30"/>
        <v>0</v>
      </c>
      <c r="AG40" s="78">
        <f t="shared" ca="1" si="43"/>
        <v>0</v>
      </c>
      <c r="AH40" s="78">
        <f t="shared" ca="1" si="43"/>
        <v>0</v>
      </c>
      <c r="AI40" s="78">
        <f t="shared" ca="1" si="43"/>
        <v>0</v>
      </c>
      <c r="AJ40" s="82">
        <f t="shared" ca="1" si="43"/>
        <v>0</v>
      </c>
      <c r="AK40" s="3">
        <f t="shared" ca="1" si="43"/>
        <v>0</v>
      </c>
      <c r="AL40" s="1" t="str">
        <f t="shared" ca="1" si="38"/>
        <v>OK</v>
      </c>
      <c r="AM40" s="1" t="str">
        <f t="shared" ca="1" si="39"/>
        <v>OK</v>
      </c>
      <c r="AN40" s="1" t="str">
        <f t="shared" ca="1" si="40"/>
        <v>OK</v>
      </c>
      <c r="AO40" s="1" t="str">
        <f t="shared" ca="1" si="41"/>
        <v>OK</v>
      </c>
      <c r="AP40" s="1" t="str">
        <f t="shared" ca="1" si="42"/>
        <v>OK</v>
      </c>
    </row>
    <row r="41" spans="1:42" s="1" customFormat="1" x14ac:dyDescent="0.15">
      <c r="A41" s="2">
        <v>37</v>
      </c>
      <c r="B41" s="7">
        <f t="shared" ca="1" si="37"/>
        <v>0</v>
      </c>
      <c r="C41" s="67">
        <f t="shared" ca="1" si="1"/>
        <v>0</v>
      </c>
      <c r="D41" s="68">
        <f t="shared" ca="1" si="2"/>
        <v>0</v>
      </c>
      <c r="E41" s="67">
        <f t="shared" ca="1" si="3"/>
        <v>0</v>
      </c>
      <c r="F41" s="68">
        <f t="shared" ca="1" si="4"/>
        <v>0</v>
      </c>
      <c r="G41" s="67">
        <f t="shared" ca="1" si="5"/>
        <v>0</v>
      </c>
      <c r="H41" s="68">
        <f t="shared" ca="1" si="6"/>
        <v>0</v>
      </c>
      <c r="I41" s="67">
        <f t="shared" ca="1" si="7"/>
        <v>0</v>
      </c>
      <c r="J41" s="68">
        <f t="shared" ca="1" si="8"/>
        <v>0</v>
      </c>
      <c r="K41" s="73">
        <f t="shared" ca="1" si="9"/>
        <v>0</v>
      </c>
      <c r="L41" s="73">
        <f t="shared" ca="1" si="10"/>
        <v>0</v>
      </c>
      <c r="M41" s="73">
        <f t="shared" ca="1" si="11"/>
        <v>0</v>
      </c>
      <c r="N41" s="73">
        <f t="shared" ca="1" si="12"/>
        <v>0</v>
      </c>
      <c r="O41" s="73">
        <f t="shared" ca="1" si="13"/>
        <v>0</v>
      </c>
      <c r="P41" s="73">
        <f t="shared" ca="1" si="14"/>
        <v>0</v>
      </c>
      <c r="Q41" s="73">
        <f t="shared" ca="1" si="15"/>
        <v>0</v>
      </c>
      <c r="R41" s="73">
        <f t="shared" ca="1" si="16"/>
        <v>0</v>
      </c>
      <c r="S41" s="73">
        <f t="shared" ca="1" si="17"/>
        <v>0</v>
      </c>
      <c r="T41" s="73">
        <f t="shared" ca="1" si="18"/>
        <v>0</v>
      </c>
      <c r="U41" s="73">
        <f t="shared" ca="1" si="19"/>
        <v>0</v>
      </c>
      <c r="V41" s="73">
        <f t="shared" ca="1" si="20"/>
        <v>0</v>
      </c>
      <c r="W41" s="73">
        <f t="shared" ca="1" si="21"/>
        <v>0</v>
      </c>
      <c r="X41" s="73">
        <f t="shared" ca="1" si="22"/>
        <v>0</v>
      </c>
      <c r="Y41" s="73">
        <f t="shared" ca="1" si="23"/>
        <v>0</v>
      </c>
      <c r="Z41" s="73">
        <f t="shared" ca="1" si="24"/>
        <v>0</v>
      </c>
      <c r="AA41" s="73">
        <f t="shared" ca="1" si="25"/>
        <v>0</v>
      </c>
      <c r="AB41" s="73">
        <f t="shared" ca="1" si="26"/>
        <v>0</v>
      </c>
      <c r="AC41" s="73">
        <f t="shared" ca="1" si="27"/>
        <v>0</v>
      </c>
      <c r="AD41" s="73">
        <f t="shared" ca="1" si="28"/>
        <v>0</v>
      </c>
      <c r="AE41" s="73">
        <f t="shared" ca="1" si="29"/>
        <v>0</v>
      </c>
      <c r="AF41" s="73">
        <f t="shared" ca="1" si="30"/>
        <v>0</v>
      </c>
      <c r="AG41" s="78">
        <f t="shared" ca="1" si="43"/>
        <v>0</v>
      </c>
      <c r="AH41" s="78">
        <f t="shared" ca="1" si="43"/>
        <v>0</v>
      </c>
      <c r="AI41" s="78">
        <f t="shared" ca="1" si="43"/>
        <v>0</v>
      </c>
      <c r="AJ41" s="82">
        <f t="shared" ca="1" si="43"/>
        <v>0</v>
      </c>
      <c r="AK41" s="3">
        <f t="shared" ca="1" si="43"/>
        <v>0</v>
      </c>
      <c r="AL41" s="1" t="str">
        <f t="shared" ca="1" si="38"/>
        <v>OK</v>
      </c>
      <c r="AM41" s="1" t="str">
        <f t="shared" ca="1" si="39"/>
        <v>OK</v>
      </c>
      <c r="AN41" s="1" t="str">
        <f t="shared" ca="1" si="40"/>
        <v>OK</v>
      </c>
      <c r="AO41" s="1" t="str">
        <f t="shared" ca="1" si="41"/>
        <v>OK</v>
      </c>
      <c r="AP41" s="1" t="str">
        <f t="shared" ca="1" si="42"/>
        <v>OK</v>
      </c>
    </row>
    <row r="42" spans="1:42" s="1" customFormat="1" x14ac:dyDescent="0.15">
      <c r="A42" s="2">
        <v>38</v>
      </c>
      <c r="B42" s="7">
        <f t="shared" ca="1" si="37"/>
        <v>0</v>
      </c>
      <c r="C42" s="67">
        <f t="shared" ca="1" si="1"/>
        <v>0</v>
      </c>
      <c r="D42" s="68">
        <f t="shared" ca="1" si="2"/>
        <v>0</v>
      </c>
      <c r="E42" s="67">
        <f t="shared" ca="1" si="3"/>
        <v>0</v>
      </c>
      <c r="F42" s="68">
        <f t="shared" ca="1" si="4"/>
        <v>0</v>
      </c>
      <c r="G42" s="67">
        <f t="shared" ca="1" si="5"/>
        <v>0</v>
      </c>
      <c r="H42" s="68">
        <f t="shared" ca="1" si="6"/>
        <v>0</v>
      </c>
      <c r="I42" s="67">
        <f t="shared" ca="1" si="7"/>
        <v>0</v>
      </c>
      <c r="J42" s="68">
        <f t="shared" ca="1" si="8"/>
        <v>0</v>
      </c>
      <c r="K42" s="73">
        <f t="shared" ca="1" si="9"/>
        <v>0</v>
      </c>
      <c r="L42" s="73">
        <f t="shared" ca="1" si="10"/>
        <v>0</v>
      </c>
      <c r="M42" s="73">
        <f t="shared" ca="1" si="11"/>
        <v>0</v>
      </c>
      <c r="N42" s="73">
        <f t="shared" ca="1" si="12"/>
        <v>0</v>
      </c>
      <c r="O42" s="73">
        <f t="shared" ca="1" si="13"/>
        <v>0</v>
      </c>
      <c r="P42" s="73">
        <f t="shared" ca="1" si="14"/>
        <v>0</v>
      </c>
      <c r="Q42" s="73">
        <f t="shared" ca="1" si="15"/>
        <v>0</v>
      </c>
      <c r="R42" s="73">
        <f t="shared" ca="1" si="16"/>
        <v>0</v>
      </c>
      <c r="S42" s="73">
        <f t="shared" ca="1" si="17"/>
        <v>0</v>
      </c>
      <c r="T42" s="73">
        <f t="shared" ca="1" si="18"/>
        <v>0</v>
      </c>
      <c r="U42" s="73">
        <f t="shared" ca="1" si="19"/>
        <v>0</v>
      </c>
      <c r="V42" s="73">
        <f t="shared" ca="1" si="20"/>
        <v>0</v>
      </c>
      <c r="W42" s="73">
        <f t="shared" ca="1" si="21"/>
        <v>0</v>
      </c>
      <c r="X42" s="73">
        <f t="shared" ca="1" si="22"/>
        <v>0</v>
      </c>
      <c r="Y42" s="73">
        <f t="shared" ca="1" si="23"/>
        <v>0</v>
      </c>
      <c r="Z42" s="73">
        <f t="shared" ca="1" si="24"/>
        <v>0</v>
      </c>
      <c r="AA42" s="73">
        <f t="shared" ca="1" si="25"/>
        <v>0</v>
      </c>
      <c r="AB42" s="73">
        <f t="shared" ca="1" si="26"/>
        <v>0</v>
      </c>
      <c r="AC42" s="73">
        <f t="shared" ca="1" si="27"/>
        <v>0</v>
      </c>
      <c r="AD42" s="73">
        <f t="shared" ca="1" si="28"/>
        <v>0</v>
      </c>
      <c r="AE42" s="73">
        <f t="shared" ca="1" si="29"/>
        <v>0</v>
      </c>
      <c r="AF42" s="73">
        <f t="shared" ca="1" si="30"/>
        <v>0</v>
      </c>
      <c r="AG42" s="78">
        <f t="shared" ca="1" si="43"/>
        <v>0</v>
      </c>
      <c r="AH42" s="78">
        <f t="shared" ca="1" si="43"/>
        <v>0</v>
      </c>
      <c r="AI42" s="78">
        <f t="shared" ca="1" si="43"/>
        <v>0</v>
      </c>
      <c r="AJ42" s="82">
        <f t="shared" ca="1" si="43"/>
        <v>0</v>
      </c>
      <c r="AK42" s="3">
        <f t="shared" ca="1" si="43"/>
        <v>0</v>
      </c>
      <c r="AL42" s="1" t="str">
        <f t="shared" ca="1" si="38"/>
        <v>OK</v>
      </c>
      <c r="AM42" s="1" t="str">
        <f t="shared" ca="1" si="39"/>
        <v>OK</v>
      </c>
      <c r="AN42" s="1" t="str">
        <f t="shared" ca="1" si="40"/>
        <v>OK</v>
      </c>
      <c r="AO42" s="1" t="str">
        <f t="shared" ca="1" si="41"/>
        <v>OK</v>
      </c>
      <c r="AP42" s="1" t="str">
        <f t="shared" ca="1" si="42"/>
        <v>OK</v>
      </c>
    </row>
    <row r="43" spans="1:42" s="1" customFormat="1" x14ac:dyDescent="0.15">
      <c r="A43" s="2">
        <v>39</v>
      </c>
      <c r="B43" s="7">
        <f t="shared" ca="1" si="37"/>
        <v>0</v>
      </c>
      <c r="C43" s="67">
        <f t="shared" ca="1" si="1"/>
        <v>0</v>
      </c>
      <c r="D43" s="68">
        <f t="shared" ca="1" si="2"/>
        <v>0</v>
      </c>
      <c r="E43" s="67">
        <f t="shared" ca="1" si="3"/>
        <v>0</v>
      </c>
      <c r="F43" s="68">
        <f t="shared" ca="1" si="4"/>
        <v>0</v>
      </c>
      <c r="G43" s="67">
        <f t="shared" ca="1" si="5"/>
        <v>0</v>
      </c>
      <c r="H43" s="68">
        <f t="shared" ca="1" si="6"/>
        <v>0</v>
      </c>
      <c r="I43" s="67">
        <f t="shared" ca="1" si="7"/>
        <v>0</v>
      </c>
      <c r="J43" s="68">
        <f t="shared" ca="1" si="8"/>
        <v>0</v>
      </c>
      <c r="K43" s="73">
        <f t="shared" ca="1" si="9"/>
        <v>0</v>
      </c>
      <c r="L43" s="73">
        <f t="shared" ca="1" si="10"/>
        <v>0</v>
      </c>
      <c r="M43" s="73">
        <f t="shared" ca="1" si="11"/>
        <v>0</v>
      </c>
      <c r="N43" s="73">
        <f t="shared" ca="1" si="12"/>
        <v>0</v>
      </c>
      <c r="O43" s="73">
        <f t="shared" ca="1" si="13"/>
        <v>0</v>
      </c>
      <c r="P43" s="73">
        <f t="shared" ca="1" si="14"/>
        <v>0</v>
      </c>
      <c r="Q43" s="73">
        <f t="shared" ca="1" si="15"/>
        <v>0</v>
      </c>
      <c r="R43" s="73">
        <f t="shared" ca="1" si="16"/>
        <v>0</v>
      </c>
      <c r="S43" s="73">
        <f t="shared" ca="1" si="17"/>
        <v>0</v>
      </c>
      <c r="T43" s="73">
        <f t="shared" ca="1" si="18"/>
        <v>0</v>
      </c>
      <c r="U43" s="73">
        <f t="shared" ca="1" si="19"/>
        <v>0</v>
      </c>
      <c r="V43" s="73">
        <f t="shared" ca="1" si="20"/>
        <v>0</v>
      </c>
      <c r="W43" s="73">
        <f t="shared" ca="1" si="21"/>
        <v>0</v>
      </c>
      <c r="X43" s="73">
        <f t="shared" ca="1" si="22"/>
        <v>0</v>
      </c>
      <c r="Y43" s="73">
        <f t="shared" ca="1" si="23"/>
        <v>0</v>
      </c>
      <c r="Z43" s="73">
        <f t="shared" ca="1" si="24"/>
        <v>0</v>
      </c>
      <c r="AA43" s="73">
        <f t="shared" ca="1" si="25"/>
        <v>0</v>
      </c>
      <c r="AB43" s="73">
        <f t="shared" ca="1" si="26"/>
        <v>0</v>
      </c>
      <c r="AC43" s="73">
        <f t="shared" ca="1" si="27"/>
        <v>0</v>
      </c>
      <c r="AD43" s="73">
        <f t="shared" ca="1" si="28"/>
        <v>0</v>
      </c>
      <c r="AE43" s="73">
        <f t="shared" ca="1" si="29"/>
        <v>0</v>
      </c>
      <c r="AF43" s="73">
        <f t="shared" ca="1" si="30"/>
        <v>0</v>
      </c>
      <c r="AG43" s="78">
        <f t="shared" ca="1" si="43"/>
        <v>0</v>
      </c>
      <c r="AH43" s="78">
        <f t="shared" ca="1" si="43"/>
        <v>0</v>
      </c>
      <c r="AI43" s="78">
        <f t="shared" ca="1" si="43"/>
        <v>0</v>
      </c>
      <c r="AJ43" s="82">
        <f t="shared" ca="1" si="43"/>
        <v>0</v>
      </c>
      <c r="AK43" s="3">
        <f t="shared" ca="1" si="43"/>
        <v>0</v>
      </c>
      <c r="AL43" s="1" t="str">
        <f t="shared" ca="1" si="38"/>
        <v>OK</v>
      </c>
      <c r="AM43" s="1" t="str">
        <f t="shared" ca="1" si="39"/>
        <v>OK</v>
      </c>
      <c r="AN43" s="1" t="str">
        <f t="shared" ca="1" si="40"/>
        <v>OK</v>
      </c>
      <c r="AO43" s="1" t="str">
        <f t="shared" ca="1" si="41"/>
        <v>OK</v>
      </c>
      <c r="AP43" s="1" t="str">
        <f t="shared" ca="1" si="42"/>
        <v>OK</v>
      </c>
    </row>
    <row r="44" spans="1:42" s="1" customFormat="1" x14ac:dyDescent="0.15">
      <c r="A44" s="2">
        <v>40</v>
      </c>
      <c r="B44" s="7">
        <f t="shared" ca="1" si="37"/>
        <v>0</v>
      </c>
      <c r="C44" s="67">
        <f t="shared" ca="1" si="1"/>
        <v>0</v>
      </c>
      <c r="D44" s="68">
        <f t="shared" ca="1" si="2"/>
        <v>0</v>
      </c>
      <c r="E44" s="67">
        <f t="shared" ca="1" si="3"/>
        <v>0</v>
      </c>
      <c r="F44" s="68">
        <f t="shared" ca="1" si="4"/>
        <v>0</v>
      </c>
      <c r="G44" s="67">
        <f t="shared" ca="1" si="5"/>
        <v>0</v>
      </c>
      <c r="H44" s="68">
        <f t="shared" ca="1" si="6"/>
        <v>0</v>
      </c>
      <c r="I44" s="67">
        <f t="shared" ca="1" si="7"/>
        <v>0</v>
      </c>
      <c r="J44" s="68">
        <f t="shared" ca="1" si="8"/>
        <v>0</v>
      </c>
      <c r="K44" s="73">
        <f t="shared" ca="1" si="9"/>
        <v>0</v>
      </c>
      <c r="L44" s="73">
        <f t="shared" ca="1" si="10"/>
        <v>0</v>
      </c>
      <c r="M44" s="73">
        <f t="shared" ca="1" si="11"/>
        <v>0</v>
      </c>
      <c r="N44" s="73">
        <f t="shared" ca="1" si="12"/>
        <v>0</v>
      </c>
      <c r="O44" s="73">
        <f t="shared" ca="1" si="13"/>
        <v>0</v>
      </c>
      <c r="P44" s="73">
        <f t="shared" ca="1" si="14"/>
        <v>0</v>
      </c>
      <c r="Q44" s="73">
        <f t="shared" ca="1" si="15"/>
        <v>0</v>
      </c>
      <c r="R44" s="73">
        <f t="shared" ca="1" si="16"/>
        <v>0</v>
      </c>
      <c r="S44" s="73">
        <f t="shared" ca="1" si="17"/>
        <v>0</v>
      </c>
      <c r="T44" s="73">
        <f t="shared" ca="1" si="18"/>
        <v>0</v>
      </c>
      <c r="U44" s="73">
        <f t="shared" ca="1" si="19"/>
        <v>0</v>
      </c>
      <c r="V44" s="73">
        <f t="shared" ca="1" si="20"/>
        <v>0</v>
      </c>
      <c r="W44" s="73">
        <f t="shared" ca="1" si="21"/>
        <v>0</v>
      </c>
      <c r="X44" s="73">
        <f t="shared" ca="1" si="22"/>
        <v>0</v>
      </c>
      <c r="Y44" s="73">
        <f t="shared" ca="1" si="23"/>
        <v>0</v>
      </c>
      <c r="Z44" s="73">
        <f t="shared" ca="1" si="24"/>
        <v>0</v>
      </c>
      <c r="AA44" s="73">
        <f t="shared" ca="1" si="25"/>
        <v>0</v>
      </c>
      <c r="AB44" s="73">
        <f t="shared" ca="1" si="26"/>
        <v>0</v>
      </c>
      <c r="AC44" s="73">
        <f t="shared" ca="1" si="27"/>
        <v>0</v>
      </c>
      <c r="AD44" s="73">
        <f t="shared" ca="1" si="28"/>
        <v>0</v>
      </c>
      <c r="AE44" s="73">
        <f t="shared" ca="1" si="29"/>
        <v>0</v>
      </c>
      <c r="AF44" s="73">
        <f t="shared" ca="1" si="30"/>
        <v>0</v>
      </c>
      <c r="AG44" s="78">
        <f t="shared" ca="1" si="43"/>
        <v>0</v>
      </c>
      <c r="AH44" s="78">
        <f t="shared" ca="1" si="43"/>
        <v>0</v>
      </c>
      <c r="AI44" s="78">
        <f t="shared" ca="1" si="43"/>
        <v>0</v>
      </c>
      <c r="AJ44" s="82">
        <f t="shared" ca="1" si="43"/>
        <v>0</v>
      </c>
      <c r="AK44" s="3">
        <f t="shared" ca="1" si="43"/>
        <v>0</v>
      </c>
      <c r="AL44" s="1" t="str">
        <f t="shared" ca="1" si="38"/>
        <v>OK</v>
      </c>
      <c r="AM44" s="1" t="str">
        <f t="shared" ca="1" si="39"/>
        <v>OK</v>
      </c>
      <c r="AN44" s="1" t="str">
        <f t="shared" ca="1" si="40"/>
        <v>OK</v>
      </c>
      <c r="AO44" s="1" t="str">
        <f t="shared" ca="1" si="41"/>
        <v>OK</v>
      </c>
      <c r="AP44" s="1" t="str">
        <f t="shared" ca="1" si="42"/>
        <v>OK</v>
      </c>
    </row>
    <row r="45" spans="1:42" s="1" customFormat="1" x14ac:dyDescent="0.15">
      <c r="A45" s="2">
        <v>41</v>
      </c>
      <c r="B45" s="7">
        <f t="shared" ca="1" si="37"/>
        <v>0</v>
      </c>
      <c r="C45" s="67">
        <f t="shared" ca="1" si="1"/>
        <v>0</v>
      </c>
      <c r="D45" s="68">
        <f t="shared" ca="1" si="2"/>
        <v>0</v>
      </c>
      <c r="E45" s="67">
        <f t="shared" ca="1" si="3"/>
        <v>0</v>
      </c>
      <c r="F45" s="68">
        <f t="shared" ca="1" si="4"/>
        <v>0</v>
      </c>
      <c r="G45" s="67">
        <f t="shared" ca="1" si="5"/>
        <v>0</v>
      </c>
      <c r="H45" s="68">
        <f t="shared" ca="1" si="6"/>
        <v>0</v>
      </c>
      <c r="I45" s="67">
        <f t="shared" ca="1" si="7"/>
        <v>0</v>
      </c>
      <c r="J45" s="68">
        <f t="shared" ca="1" si="8"/>
        <v>0</v>
      </c>
      <c r="K45" s="73">
        <f t="shared" ca="1" si="9"/>
        <v>0</v>
      </c>
      <c r="L45" s="73">
        <f t="shared" ca="1" si="10"/>
        <v>0</v>
      </c>
      <c r="M45" s="73">
        <f t="shared" ca="1" si="11"/>
        <v>0</v>
      </c>
      <c r="N45" s="73">
        <f t="shared" ca="1" si="12"/>
        <v>0</v>
      </c>
      <c r="O45" s="73">
        <f t="shared" ca="1" si="13"/>
        <v>0</v>
      </c>
      <c r="P45" s="73">
        <f t="shared" ca="1" si="14"/>
        <v>0</v>
      </c>
      <c r="Q45" s="73">
        <f t="shared" ca="1" si="15"/>
        <v>0</v>
      </c>
      <c r="R45" s="73">
        <f t="shared" ca="1" si="16"/>
        <v>0</v>
      </c>
      <c r="S45" s="73">
        <f t="shared" ca="1" si="17"/>
        <v>0</v>
      </c>
      <c r="T45" s="73">
        <f t="shared" ca="1" si="18"/>
        <v>0</v>
      </c>
      <c r="U45" s="73">
        <f t="shared" ca="1" si="19"/>
        <v>0</v>
      </c>
      <c r="V45" s="73">
        <f t="shared" ca="1" si="20"/>
        <v>0</v>
      </c>
      <c r="W45" s="73">
        <f t="shared" ca="1" si="21"/>
        <v>0</v>
      </c>
      <c r="X45" s="73">
        <f t="shared" ca="1" si="22"/>
        <v>0</v>
      </c>
      <c r="Y45" s="73">
        <f t="shared" ca="1" si="23"/>
        <v>0</v>
      </c>
      <c r="Z45" s="73">
        <f t="shared" ca="1" si="24"/>
        <v>0</v>
      </c>
      <c r="AA45" s="73">
        <f t="shared" ca="1" si="25"/>
        <v>0</v>
      </c>
      <c r="AB45" s="73">
        <f t="shared" ca="1" si="26"/>
        <v>0</v>
      </c>
      <c r="AC45" s="73">
        <f t="shared" ca="1" si="27"/>
        <v>0</v>
      </c>
      <c r="AD45" s="73">
        <f t="shared" ca="1" si="28"/>
        <v>0</v>
      </c>
      <c r="AE45" s="73">
        <f t="shared" ca="1" si="29"/>
        <v>0</v>
      </c>
      <c r="AF45" s="73">
        <f t="shared" ca="1" si="30"/>
        <v>0</v>
      </c>
      <c r="AG45" s="78">
        <f t="shared" ca="1" si="43"/>
        <v>0</v>
      </c>
      <c r="AH45" s="78">
        <f t="shared" ca="1" si="43"/>
        <v>0</v>
      </c>
      <c r="AI45" s="78">
        <f t="shared" ca="1" si="43"/>
        <v>0</v>
      </c>
      <c r="AJ45" s="82">
        <f t="shared" ca="1" si="43"/>
        <v>0</v>
      </c>
      <c r="AK45" s="3">
        <f t="shared" ca="1" si="43"/>
        <v>0</v>
      </c>
      <c r="AL45" s="1" t="str">
        <f t="shared" ca="1" si="38"/>
        <v>OK</v>
      </c>
      <c r="AM45" s="1" t="str">
        <f t="shared" ca="1" si="39"/>
        <v>OK</v>
      </c>
      <c r="AN45" s="1" t="str">
        <f t="shared" ca="1" si="40"/>
        <v>OK</v>
      </c>
      <c r="AO45" s="1" t="str">
        <f t="shared" ca="1" si="41"/>
        <v>OK</v>
      </c>
      <c r="AP45" s="1" t="str">
        <f t="shared" ca="1" si="42"/>
        <v>OK</v>
      </c>
    </row>
    <row r="46" spans="1:42" s="1" customFormat="1" x14ac:dyDescent="0.15">
      <c r="A46" s="2">
        <v>42</v>
      </c>
      <c r="B46" s="7">
        <f t="shared" ca="1" si="37"/>
        <v>0</v>
      </c>
      <c r="C46" s="67">
        <f t="shared" ca="1" si="1"/>
        <v>0</v>
      </c>
      <c r="D46" s="68">
        <f t="shared" ca="1" si="2"/>
        <v>0</v>
      </c>
      <c r="E46" s="67">
        <f t="shared" ca="1" si="3"/>
        <v>0</v>
      </c>
      <c r="F46" s="68">
        <f t="shared" ca="1" si="4"/>
        <v>0</v>
      </c>
      <c r="G46" s="67">
        <f t="shared" ca="1" si="5"/>
        <v>0</v>
      </c>
      <c r="H46" s="68">
        <f t="shared" ca="1" si="6"/>
        <v>0</v>
      </c>
      <c r="I46" s="67">
        <f t="shared" ca="1" si="7"/>
        <v>0</v>
      </c>
      <c r="J46" s="68">
        <f t="shared" ca="1" si="8"/>
        <v>0</v>
      </c>
      <c r="K46" s="73">
        <f t="shared" ca="1" si="9"/>
        <v>0</v>
      </c>
      <c r="L46" s="73">
        <f t="shared" ca="1" si="10"/>
        <v>0</v>
      </c>
      <c r="M46" s="73">
        <f t="shared" ca="1" si="11"/>
        <v>0</v>
      </c>
      <c r="N46" s="73">
        <f t="shared" ca="1" si="12"/>
        <v>0</v>
      </c>
      <c r="O46" s="73">
        <f t="shared" ca="1" si="13"/>
        <v>0</v>
      </c>
      <c r="P46" s="73">
        <f t="shared" ca="1" si="14"/>
        <v>0</v>
      </c>
      <c r="Q46" s="73">
        <f t="shared" ca="1" si="15"/>
        <v>0</v>
      </c>
      <c r="R46" s="73">
        <f t="shared" ca="1" si="16"/>
        <v>0</v>
      </c>
      <c r="S46" s="73">
        <f t="shared" ca="1" si="17"/>
        <v>0</v>
      </c>
      <c r="T46" s="73">
        <f t="shared" ca="1" si="18"/>
        <v>0</v>
      </c>
      <c r="U46" s="73">
        <f t="shared" ca="1" si="19"/>
        <v>0</v>
      </c>
      <c r="V46" s="73">
        <f t="shared" ca="1" si="20"/>
        <v>0</v>
      </c>
      <c r="W46" s="73">
        <f t="shared" ca="1" si="21"/>
        <v>0</v>
      </c>
      <c r="X46" s="73">
        <f t="shared" ca="1" si="22"/>
        <v>0</v>
      </c>
      <c r="Y46" s="73">
        <f t="shared" ca="1" si="23"/>
        <v>0</v>
      </c>
      <c r="Z46" s="73">
        <f t="shared" ca="1" si="24"/>
        <v>0</v>
      </c>
      <c r="AA46" s="73">
        <f t="shared" ca="1" si="25"/>
        <v>0</v>
      </c>
      <c r="AB46" s="73">
        <f t="shared" ca="1" si="26"/>
        <v>0</v>
      </c>
      <c r="AC46" s="73">
        <f t="shared" ca="1" si="27"/>
        <v>0</v>
      </c>
      <c r="AD46" s="73">
        <f t="shared" ca="1" si="28"/>
        <v>0</v>
      </c>
      <c r="AE46" s="73">
        <f t="shared" ca="1" si="29"/>
        <v>0</v>
      </c>
      <c r="AF46" s="73">
        <f t="shared" ca="1" si="30"/>
        <v>0</v>
      </c>
      <c r="AG46" s="78">
        <f t="shared" ca="1" si="43"/>
        <v>0</v>
      </c>
      <c r="AH46" s="78">
        <f t="shared" ca="1" si="43"/>
        <v>0</v>
      </c>
      <c r="AI46" s="78">
        <f t="shared" ca="1" si="43"/>
        <v>0</v>
      </c>
      <c r="AJ46" s="82">
        <f t="shared" ca="1" si="43"/>
        <v>0</v>
      </c>
      <c r="AK46" s="3">
        <f t="shared" ca="1" si="43"/>
        <v>0</v>
      </c>
      <c r="AL46" s="1" t="str">
        <f t="shared" ca="1" si="38"/>
        <v>OK</v>
      </c>
      <c r="AM46" s="1" t="str">
        <f t="shared" ca="1" si="39"/>
        <v>OK</v>
      </c>
      <c r="AN46" s="1" t="str">
        <f t="shared" ca="1" si="40"/>
        <v>OK</v>
      </c>
      <c r="AO46" s="1" t="str">
        <f t="shared" ca="1" si="41"/>
        <v>OK</v>
      </c>
      <c r="AP46" s="1" t="str">
        <f t="shared" ca="1" si="42"/>
        <v>OK</v>
      </c>
    </row>
    <row r="47" spans="1:42" s="1" customFormat="1" x14ac:dyDescent="0.15">
      <c r="A47" s="2">
        <v>43</v>
      </c>
      <c r="B47" s="7">
        <f t="shared" ca="1" si="37"/>
        <v>0</v>
      </c>
      <c r="C47" s="67">
        <f t="shared" ca="1" si="1"/>
        <v>0</v>
      </c>
      <c r="D47" s="68">
        <f t="shared" ca="1" si="2"/>
        <v>0</v>
      </c>
      <c r="E47" s="67">
        <f t="shared" ca="1" si="3"/>
        <v>0</v>
      </c>
      <c r="F47" s="68">
        <f t="shared" ca="1" si="4"/>
        <v>0</v>
      </c>
      <c r="G47" s="67">
        <f t="shared" ca="1" si="5"/>
        <v>0</v>
      </c>
      <c r="H47" s="68">
        <f t="shared" ca="1" si="6"/>
        <v>0</v>
      </c>
      <c r="I47" s="67">
        <f t="shared" ca="1" si="7"/>
        <v>0</v>
      </c>
      <c r="J47" s="68">
        <f t="shared" ca="1" si="8"/>
        <v>0</v>
      </c>
      <c r="K47" s="73">
        <f t="shared" ca="1" si="9"/>
        <v>0</v>
      </c>
      <c r="L47" s="73">
        <f t="shared" ca="1" si="10"/>
        <v>0</v>
      </c>
      <c r="M47" s="73">
        <f t="shared" ca="1" si="11"/>
        <v>0</v>
      </c>
      <c r="N47" s="73">
        <f t="shared" ca="1" si="12"/>
        <v>0</v>
      </c>
      <c r="O47" s="73">
        <f t="shared" ca="1" si="13"/>
        <v>0</v>
      </c>
      <c r="P47" s="73">
        <f t="shared" ca="1" si="14"/>
        <v>0</v>
      </c>
      <c r="Q47" s="73">
        <f t="shared" ca="1" si="15"/>
        <v>0</v>
      </c>
      <c r="R47" s="73">
        <f t="shared" ca="1" si="16"/>
        <v>0</v>
      </c>
      <c r="S47" s="73">
        <f t="shared" ca="1" si="17"/>
        <v>0</v>
      </c>
      <c r="T47" s="73">
        <f t="shared" ca="1" si="18"/>
        <v>0</v>
      </c>
      <c r="U47" s="73">
        <f t="shared" ca="1" si="19"/>
        <v>0</v>
      </c>
      <c r="V47" s="73">
        <f t="shared" ca="1" si="20"/>
        <v>0</v>
      </c>
      <c r="W47" s="73">
        <f t="shared" ca="1" si="21"/>
        <v>0</v>
      </c>
      <c r="X47" s="73">
        <f t="shared" ca="1" si="22"/>
        <v>0</v>
      </c>
      <c r="Y47" s="73">
        <f t="shared" ca="1" si="23"/>
        <v>0</v>
      </c>
      <c r="Z47" s="73">
        <f t="shared" ca="1" si="24"/>
        <v>0</v>
      </c>
      <c r="AA47" s="73">
        <f t="shared" ca="1" si="25"/>
        <v>0</v>
      </c>
      <c r="AB47" s="73">
        <f t="shared" ca="1" si="26"/>
        <v>0</v>
      </c>
      <c r="AC47" s="73">
        <f t="shared" ca="1" si="27"/>
        <v>0</v>
      </c>
      <c r="AD47" s="73">
        <f t="shared" ca="1" si="28"/>
        <v>0</v>
      </c>
      <c r="AE47" s="73">
        <f t="shared" ca="1" si="29"/>
        <v>0</v>
      </c>
      <c r="AF47" s="73">
        <f t="shared" ca="1" si="30"/>
        <v>0</v>
      </c>
      <c r="AG47" s="78">
        <f t="shared" ca="1" si="43"/>
        <v>0</v>
      </c>
      <c r="AH47" s="78">
        <f t="shared" ca="1" si="43"/>
        <v>0</v>
      </c>
      <c r="AI47" s="78">
        <f t="shared" ca="1" si="43"/>
        <v>0</v>
      </c>
      <c r="AJ47" s="82">
        <f t="shared" ca="1" si="43"/>
        <v>0</v>
      </c>
      <c r="AK47" s="3">
        <f t="shared" ca="1" si="43"/>
        <v>0</v>
      </c>
      <c r="AL47" s="1" t="str">
        <f t="shared" ca="1" si="38"/>
        <v>OK</v>
      </c>
      <c r="AM47" s="1" t="str">
        <f t="shared" ca="1" si="39"/>
        <v>OK</v>
      </c>
      <c r="AN47" s="1" t="str">
        <f t="shared" ca="1" si="40"/>
        <v>OK</v>
      </c>
      <c r="AO47" s="1" t="str">
        <f t="shared" ca="1" si="41"/>
        <v>OK</v>
      </c>
      <c r="AP47" s="1" t="str">
        <f t="shared" ca="1" si="42"/>
        <v>OK</v>
      </c>
    </row>
    <row r="48" spans="1:42" s="1" customFormat="1" x14ac:dyDescent="0.15">
      <c r="A48" s="2">
        <v>44</v>
      </c>
      <c r="B48" s="7">
        <f t="shared" ca="1" si="37"/>
        <v>0</v>
      </c>
      <c r="C48" s="67">
        <f t="shared" ca="1" si="1"/>
        <v>0</v>
      </c>
      <c r="D48" s="68">
        <f t="shared" ca="1" si="2"/>
        <v>0</v>
      </c>
      <c r="E48" s="67">
        <f t="shared" ca="1" si="3"/>
        <v>0</v>
      </c>
      <c r="F48" s="68">
        <f t="shared" ca="1" si="4"/>
        <v>0</v>
      </c>
      <c r="G48" s="67">
        <f t="shared" ca="1" si="5"/>
        <v>0</v>
      </c>
      <c r="H48" s="68">
        <f t="shared" ca="1" si="6"/>
        <v>0</v>
      </c>
      <c r="I48" s="67">
        <f t="shared" ca="1" si="7"/>
        <v>0</v>
      </c>
      <c r="J48" s="68">
        <f t="shared" ca="1" si="8"/>
        <v>0</v>
      </c>
      <c r="K48" s="73">
        <f t="shared" ca="1" si="9"/>
        <v>0</v>
      </c>
      <c r="L48" s="73">
        <f t="shared" ca="1" si="10"/>
        <v>0</v>
      </c>
      <c r="M48" s="73">
        <f t="shared" ca="1" si="11"/>
        <v>0</v>
      </c>
      <c r="N48" s="73">
        <f t="shared" ca="1" si="12"/>
        <v>0</v>
      </c>
      <c r="O48" s="73">
        <f t="shared" ca="1" si="13"/>
        <v>0</v>
      </c>
      <c r="P48" s="73">
        <f t="shared" ca="1" si="14"/>
        <v>0</v>
      </c>
      <c r="Q48" s="73">
        <f t="shared" ca="1" si="15"/>
        <v>0</v>
      </c>
      <c r="R48" s="73">
        <f t="shared" ca="1" si="16"/>
        <v>0</v>
      </c>
      <c r="S48" s="73">
        <f t="shared" ca="1" si="17"/>
        <v>0</v>
      </c>
      <c r="T48" s="73">
        <f t="shared" ca="1" si="18"/>
        <v>0</v>
      </c>
      <c r="U48" s="73">
        <f t="shared" ca="1" si="19"/>
        <v>0</v>
      </c>
      <c r="V48" s="73">
        <f t="shared" ca="1" si="20"/>
        <v>0</v>
      </c>
      <c r="W48" s="73">
        <f t="shared" ca="1" si="21"/>
        <v>0</v>
      </c>
      <c r="X48" s="73">
        <f t="shared" ca="1" si="22"/>
        <v>0</v>
      </c>
      <c r="Y48" s="73">
        <f t="shared" ca="1" si="23"/>
        <v>0</v>
      </c>
      <c r="Z48" s="73">
        <f t="shared" ca="1" si="24"/>
        <v>0</v>
      </c>
      <c r="AA48" s="73">
        <f t="shared" ca="1" si="25"/>
        <v>0</v>
      </c>
      <c r="AB48" s="73">
        <f t="shared" ca="1" si="26"/>
        <v>0</v>
      </c>
      <c r="AC48" s="73">
        <f t="shared" ca="1" si="27"/>
        <v>0</v>
      </c>
      <c r="AD48" s="73">
        <f t="shared" ca="1" si="28"/>
        <v>0</v>
      </c>
      <c r="AE48" s="73">
        <f t="shared" ca="1" si="29"/>
        <v>0</v>
      </c>
      <c r="AF48" s="73">
        <f t="shared" ca="1" si="30"/>
        <v>0</v>
      </c>
      <c r="AG48" s="78">
        <f t="shared" ca="1" si="43"/>
        <v>0</v>
      </c>
      <c r="AH48" s="78">
        <f t="shared" ca="1" si="43"/>
        <v>0</v>
      </c>
      <c r="AI48" s="78">
        <f t="shared" ca="1" si="43"/>
        <v>0</v>
      </c>
      <c r="AJ48" s="82">
        <f t="shared" ca="1" si="43"/>
        <v>0</v>
      </c>
      <c r="AK48" s="3">
        <f t="shared" ca="1" si="43"/>
        <v>0</v>
      </c>
      <c r="AL48" s="1" t="str">
        <f t="shared" ca="1" si="38"/>
        <v>OK</v>
      </c>
      <c r="AM48" s="1" t="str">
        <f t="shared" ca="1" si="39"/>
        <v>OK</v>
      </c>
      <c r="AN48" s="1" t="str">
        <f t="shared" ca="1" si="40"/>
        <v>OK</v>
      </c>
      <c r="AO48" s="1" t="str">
        <f t="shared" ca="1" si="41"/>
        <v>OK</v>
      </c>
      <c r="AP48" s="1" t="str">
        <f t="shared" ca="1" si="42"/>
        <v>OK</v>
      </c>
    </row>
    <row r="49" spans="1:42" s="1" customFormat="1" x14ac:dyDescent="0.15">
      <c r="A49" s="2">
        <v>45</v>
      </c>
      <c r="B49" s="7">
        <f t="shared" ca="1" si="37"/>
        <v>0</v>
      </c>
      <c r="C49" s="67">
        <f t="shared" ca="1" si="1"/>
        <v>0</v>
      </c>
      <c r="D49" s="68">
        <f t="shared" ca="1" si="2"/>
        <v>0</v>
      </c>
      <c r="E49" s="67">
        <f t="shared" ca="1" si="3"/>
        <v>0</v>
      </c>
      <c r="F49" s="68">
        <f t="shared" ca="1" si="4"/>
        <v>0</v>
      </c>
      <c r="G49" s="67">
        <f t="shared" ca="1" si="5"/>
        <v>0</v>
      </c>
      <c r="H49" s="68">
        <f t="shared" ca="1" si="6"/>
        <v>0</v>
      </c>
      <c r="I49" s="67">
        <f t="shared" ca="1" si="7"/>
        <v>0</v>
      </c>
      <c r="J49" s="68">
        <f t="shared" ca="1" si="8"/>
        <v>0</v>
      </c>
      <c r="K49" s="73">
        <f t="shared" ca="1" si="9"/>
        <v>0</v>
      </c>
      <c r="L49" s="73">
        <f t="shared" ca="1" si="10"/>
        <v>0</v>
      </c>
      <c r="M49" s="73">
        <f t="shared" ca="1" si="11"/>
        <v>0</v>
      </c>
      <c r="N49" s="73">
        <f t="shared" ca="1" si="12"/>
        <v>0</v>
      </c>
      <c r="O49" s="73">
        <f t="shared" ca="1" si="13"/>
        <v>0</v>
      </c>
      <c r="P49" s="73">
        <f t="shared" ca="1" si="14"/>
        <v>0</v>
      </c>
      <c r="Q49" s="73">
        <f t="shared" ca="1" si="15"/>
        <v>0</v>
      </c>
      <c r="R49" s="73">
        <f t="shared" ca="1" si="16"/>
        <v>0</v>
      </c>
      <c r="S49" s="73">
        <f t="shared" ca="1" si="17"/>
        <v>0</v>
      </c>
      <c r="T49" s="73">
        <f t="shared" ca="1" si="18"/>
        <v>0</v>
      </c>
      <c r="U49" s="73">
        <f t="shared" ca="1" si="19"/>
        <v>0</v>
      </c>
      <c r="V49" s="73">
        <f t="shared" ca="1" si="20"/>
        <v>0</v>
      </c>
      <c r="W49" s="73">
        <f t="shared" ca="1" si="21"/>
        <v>0</v>
      </c>
      <c r="X49" s="73">
        <f t="shared" ca="1" si="22"/>
        <v>0</v>
      </c>
      <c r="Y49" s="73">
        <f t="shared" ca="1" si="23"/>
        <v>0</v>
      </c>
      <c r="Z49" s="73">
        <f t="shared" ca="1" si="24"/>
        <v>0</v>
      </c>
      <c r="AA49" s="73">
        <f t="shared" ca="1" si="25"/>
        <v>0</v>
      </c>
      <c r="AB49" s="73">
        <f t="shared" ca="1" si="26"/>
        <v>0</v>
      </c>
      <c r="AC49" s="73">
        <f t="shared" ca="1" si="27"/>
        <v>0</v>
      </c>
      <c r="AD49" s="73">
        <f t="shared" ca="1" si="28"/>
        <v>0</v>
      </c>
      <c r="AE49" s="73">
        <f t="shared" ca="1" si="29"/>
        <v>0</v>
      </c>
      <c r="AF49" s="73">
        <f t="shared" ca="1" si="30"/>
        <v>0</v>
      </c>
      <c r="AG49" s="78">
        <f t="shared" ca="1" si="43"/>
        <v>0</v>
      </c>
      <c r="AH49" s="78">
        <f t="shared" ca="1" si="43"/>
        <v>0</v>
      </c>
      <c r="AI49" s="78">
        <f t="shared" ca="1" si="43"/>
        <v>0</v>
      </c>
      <c r="AJ49" s="82">
        <f t="shared" ca="1" si="43"/>
        <v>0</v>
      </c>
      <c r="AK49" s="3">
        <f t="shared" ca="1" si="43"/>
        <v>0</v>
      </c>
      <c r="AL49" s="1" t="str">
        <f t="shared" ca="1" si="38"/>
        <v>OK</v>
      </c>
      <c r="AM49" s="1" t="str">
        <f t="shared" ca="1" si="39"/>
        <v>OK</v>
      </c>
      <c r="AN49" s="1" t="str">
        <f t="shared" ca="1" si="40"/>
        <v>OK</v>
      </c>
      <c r="AO49" s="1" t="str">
        <f t="shared" ca="1" si="41"/>
        <v>OK</v>
      </c>
      <c r="AP49" s="1" t="str">
        <f t="shared" ca="1" si="42"/>
        <v>OK</v>
      </c>
    </row>
    <row r="50" spans="1:42" s="1" customFormat="1" x14ac:dyDescent="0.15">
      <c r="A50" s="2">
        <v>46</v>
      </c>
      <c r="B50" s="7">
        <f t="shared" ca="1" si="37"/>
        <v>0</v>
      </c>
      <c r="C50" s="67">
        <f t="shared" ca="1" si="1"/>
        <v>0</v>
      </c>
      <c r="D50" s="68">
        <f t="shared" ca="1" si="2"/>
        <v>0</v>
      </c>
      <c r="E50" s="67">
        <f t="shared" ca="1" si="3"/>
        <v>0</v>
      </c>
      <c r="F50" s="68">
        <f t="shared" ca="1" si="4"/>
        <v>0</v>
      </c>
      <c r="G50" s="67">
        <f t="shared" ca="1" si="5"/>
        <v>0</v>
      </c>
      <c r="H50" s="68">
        <f t="shared" ca="1" si="6"/>
        <v>0</v>
      </c>
      <c r="I50" s="67">
        <f t="shared" ca="1" si="7"/>
        <v>0</v>
      </c>
      <c r="J50" s="68">
        <f t="shared" ca="1" si="8"/>
        <v>0</v>
      </c>
      <c r="K50" s="73">
        <f t="shared" ca="1" si="9"/>
        <v>0</v>
      </c>
      <c r="L50" s="73">
        <f t="shared" ca="1" si="10"/>
        <v>0</v>
      </c>
      <c r="M50" s="73">
        <f t="shared" ca="1" si="11"/>
        <v>0</v>
      </c>
      <c r="N50" s="73">
        <f t="shared" ca="1" si="12"/>
        <v>0</v>
      </c>
      <c r="O50" s="73">
        <f t="shared" ca="1" si="13"/>
        <v>0</v>
      </c>
      <c r="P50" s="73">
        <f t="shared" ca="1" si="14"/>
        <v>0</v>
      </c>
      <c r="Q50" s="73">
        <f t="shared" ca="1" si="15"/>
        <v>0</v>
      </c>
      <c r="R50" s="73">
        <f t="shared" ca="1" si="16"/>
        <v>0</v>
      </c>
      <c r="S50" s="73">
        <f t="shared" ca="1" si="17"/>
        <v>0</v>
      </c>
      <c r="T50" s="73">
        <f t="shared" ca="1" si="18"/>
        <v>0</v>
      </c>
      <c r="U50" s="73">
        <f t="shared" ca="1" si="19"/>
        <v>0</v>
      </c>
      <c r="V50" s="73">
        <f t="shared" ca="1" si="20"/>
        <v>0</v>
      </c>
      <c r="W50" s="73">
        <f t="shared" ca="1" si="21"/>
        <v>0</v>
      </c>
      <c r="X50" s="73">
        <f t="shared" ca="1" si="22"/>
        <v>0</v>
      </c>
      <c r="Y50" s="73">
        <f t="shared" ca="1" si="23"/>
        <v>0</v>
      </c>
      <c r="Z50" s="73">
        <f t="shared" ca="1" si="24"/>
        <v>0</v>
      </c>
      <c r="AA50" s="73">
        <f t="shared" ca="1" si="25"/>
        <v>0</v>
      </c>
      <c r="AB50" s="73">
        <f t="shared" ca="1" si="26"/>
        <v>0</v>
      </c>
      <c r="AC50" s="73">
        <f t="shared" ca="1" si="27"/>
        <v>0</v>
      </c>
      <c r="AD50" s="73">
        <f t="shared" ca="1" si="28"/>
        <v>0</v>
      </c>
      <c r="AE50" s="73">
        <f t="shared" ca="1" si="29"/>
        <v>0</v>
      </c>
      <c r="AF50" s="73">
        <f t="shared" ca="1" si="30"/>
        <v>0</v>
      </c>
      <c r="AG50" s="78">
        <f t="shared" ca="1" si="43"/>
        <v>0</v>
      </c>
      <c r="AH50" s="78">
        <f t="shared" ca="1" si="43"/>
        <v>0</v>
      </c>
      <c r="AI50" s="78">
        <f t="shared" ca="1" si="43"/>
        <v>0</v>
      </c>
      <c r="AJ50" s="82">
        <f t="shared" ca="1" si="43"/>
        <v>0</v>
      </c>
      <c r="AK50" s="3">
        <f t="shared" ca="1" si="43"/>
        <v>0</v>
      </c>
      <c r="AL50" s="1" t="str">
        <f t="shared" ca="1" si="38"/>
        <v>OK</v>
      </c>
      <c r="AM50" s="1" t="str">
        <f t="shared" ca="1" si="39"/>
        <v>OK</v>
      </c>
      <c r="AN50" s="1" t="str">
        <f t="shared" ca="1" si="40"/>
        <v>OK</v>
      </c>
      <c r="AO50" s="1" t="str">
        <f t="shared" ca="1" si="41"/>
        <v>OK</v>
      </c>
      <c r="AP50" s="1" t="str">
        <f t="shared" ca="1" si="42"/>
        <v>OK</v>
      </c>
    </row>
    <row r="51" spans="1:42" s="1" customFormat="1" x14ac:dyDescent="0.15">
      <c r="A51" s="2">
        <v>47</v>
      </c>
      <c r="B51" s="7">
        <f t="shared" ca="1" si="37"/>
        <v>0</v>
      </c>
      <c r="C51" s="67">
        <f t="shared" ca="1" si="1"/>
        <v>0</v>
      </c>
      <c r="D51" s="68">
        <f t="shared" ca="1" si="2"/>
        <v>0</v>
      </c>
      <c r="E51" s="67">
        <f t="shared" ca="1" si="3"/>
        <v>0</v>
      </c>
      <c r="F51" s="68">
        <f t="shared" ca="1" si="4"/>
        <v>0</v>
      </c>
      <c r="G51" s="67">
        <f t="shared" ca="1" si="5"/>
        <v>0</v>
      </c>
      <c r="H51" s="68">
        <f t="shared" ca="1" si="6"/>
        <v>0</v>
      </c>
      <c r="I51" s="67">
        <f t="shared" ca="1" si="7"/>
        <v>0</v>
      </c>
      <c r="J51" s="68">
        <f t="shared" ca="1" si="8"/>
        <v>0</v>
      </c>
      <c r="K51" s="73">
        <f t="shared" ca="1" si="9"/>
        <v>0</v>
      </c>
      <c r="L51" s="73">
        <f t="shared" ca="1" si="10"/>
        <v>0</v>
      </c>
      <c r="M51" s="73">
        <f t="shared" ca="1" si="11"/>
        <v>0</v>
      </c>
      <c r="N51" s="73">
        <f t="shared" ca="1" si="12"/>
        <v>0</v>
      </c>
      <c r="O51" s="73">
        <f t="shared" ca="1" si="13"/>
        <v>0</v>
      </c>
      <c r="P51" s="73">
        <f t="shared" ca="1" si="14"/>
        <v>0</v>
      </c>
      <c r="Q51" s="73">
        <f t="shared" ca="1" si="15"/>
        <v>0</v>
      </c>
      <c r="R51" s="73">
        <f t="shared" ca="1" si="16"/>
        <v>0</v>
      </c>
      <c r="S51" s="73">
        <f t="shared" ca="1" si="17"/>
        <v>0</v>
      </c>
      <c r="T51" s="73">
        <f t="shared" ca="1" si="18"/>
        <v>0</v>
      </c>
      <c r="U51" s="73">
        <f t="shared" ca="1" si="19"/>
        <v>0</v>
      </c>
      <c r="V51" s="73">
        <f t="shared" ca="1" si="20"/>
        <v>0</v>
      </c>
      <c r="W51" s="73">
        <f t="shared" ca="1" si="21"/>
        <v>0</v>
      </c>
      <c r="X51" s="73">
        <f t="shared" ca="1" si="22"/>
        <v>0</v>
      </c>
      <c r="Y51" s="73">
        <f t="shared" ca="1" si="23"/>
        <v>0</v>
      </c>
      <c r="Z51" s="73">
        <f t="shared" ca="1" si="24"/>
        <v>0</v>
      </c>
      <c r="AA51" s="73">
        <f t="shared" ca="1" si="25"/>
        <v>0</v>
      </c>
      <c r="AB51" s="73">
        <f t="shared" ca="1" si="26"/>
        <v>0</v>
      </c>
      <c r="AC51" s="73">
        <f t="shared" ca="1" si="27"/>
        <v>0</v>
      </c>
      <c r="AD51" s="73">
        <f t="shared" ca="1" si="28"/>
        <v>0</v>
      </c>
      <c r="AE51" s="73">
        <f t="shared" ca="1" si="29"/>
        <v>0</v>
      </c>
      <c r="AF51" s="73">
        <f t="shared" ca="1" si="30"/>
        <v>0</v>
      </c>
      <c r="AG51" s="78">
        <f t="shared" ca="1" si="43"/>
        <v>0</v>
      </c>
      <c r="AH51" s="78">
        <f t="shared" ca="1" si="43"/>
        <v>0</v>
      </c>
      <c r="AI51" s="78">
        <f t="shared" ca="1" si="43"/>
        <v>0</v>
      </c>
      <c r="AJ51" s="82">
        <f t="shared" ca="1" si="43"/>
        <v>0</v>
      </c>
      <c r="AK51" s="3">
        <f t="shared" ca="1" si="43"/>
        <v>0</v>
      </c>
      <c r="AL51" s="1" t="str">
        <f t="shared" ca="1" si="38"/>
        <v>OK</v>
      </c>
      <c r="AM51" s="1" t="str">
        <f t="shared" ca="1" si="39"/>
        <v>OK</v>
      </c>
      <c r="AN51" s="1" t="str">
        <f t="shared" ca="1" si="40"/>
        <v>OK</v>
      </c>
      <c r="AO51" s="1" t="str">
        <f t="shared" ca="1" si="41"/>
        <v>OK</v>
      </c>
      <c r="AP51" s="1" t="str">
        <f t="shared" ca="1" si="42"/>
        <v>OK</v>
      </c>
    </row>
    <row r="52" spans="1:42" s="1" customFormat="1" x14ac:dyDescent="0.15">
      <c r="A52" s="2">
        <v>48</v>
      </c>
      <c r="B52" s="7">
        <f t="shared" ca="1" si="37"/>
        <v>0</v>
      </c>
      <c r="C52" s="67">
        <f t="shared" ca="1" si="1"/>
        <v>0</v>
      </c>
      <c r="D52" s="68">
        <f t="shared" ca="1" si="2"/>
        <v>0</v>
      </c>
      <c r="E52" s="67">
        <f t="shared" ca="1" si="3"/>
        <v>0</v>
      </c>
      <c r="F52" s="68">
        <f t="shared" ca="1" si="4"/>
        <v>0</v>
      </c>
      <c r="G52" s="67">
        <f t="shared" ca="1" si="5"/>
        <v>0</v>
      </c>
      <c r="H52" s="68">
        <f t="shared" ca="1" si="6"/>
        <v>0</v>
      </c>
      <c r="I52" s="67">
        <f t="shared" ca="1" si="7"/>
        <v>0</v>
      </c>
      <c r="J52" s="68">
        <f t="shared" ca="1" si="8"/>
        <v>0</v>
      </c>
      <c r="K52" s="73">
        <f t="shared" ca="1" si="9"/>
        <v>0</v>
      </c>
      <c r="L52" s="73">
        <f t="shared" ca="1" si="10"/>
        <v>0</v>
      </c>
      <c r="M52" s="73">
        <f t="shared" ca="1" si="11"/>
        <v>0</v>
      </c>
      <c r="N52" s="73">
        <f t="shared" ca="1" si="12"/>
        <v>0</v>
      </c>
      <c r="O52" s="73">
        <f t="shared" ca="1" si="13"/>
        <v>0</v>
      </c>
      <c r="P52" s="73">
        <f t="shared" ca="1" si="14"/>
        <v>0</v>
      </c>
      <c r="Q52" s="73">
        <f t="shared" ca="1" si="15"/>
        <v>0</v>
      </c>
      <c r="R52" s="73">
        <f t="shared" ca="1" si="16"/>
        <v>0</v>
      </c>
      <c r="S52" s="73">
        <f t="shared" ca="1" si="17"/>
        <v>0</v>
      </c>
      <c r="T52" s="73">
        <f t="shared" ca="1" si="18"/>
        <v>0</v>
      </c>
      <c r="U52" s="73">
        <f t="shared" ca="1" si="19"/>
        <v>0</v>
      </c>
      <c r="V52" s="73">
        <f t="shared" ca="1" si="20"/>
        <v>0</v>
      </c>
      <c r="W52" s="73">
        <f t="shared" ca="1" si="21"/>
        <v>0</v>
      </c>
      <c r="X52" s="73">
        <f t="shared" ca="1" si="22"/>
        <v>0</v>
      </c>
      <c r="Y52" s="73">
        <f t="shared" ca="1" si="23"/>
        <v>0</v>
      </c>
      <c r="Z52" s="73">
        <f t="shared" ca="1" si="24"/>
        <v>0</v>
      </c>
      <c r="AA52" s="73">
        <f t="shared" ca="1" si="25"/>
        <v>0</v>
      </c>
      <c r="AB52" s="73">
        <f t="shared" ca="1" si="26"/>
        <v>0</v>
      </c>
      <c r="AC52" s="73">
        <f t="shared" ca="1" si="27"/>
        <v>0</v>
      </c>
      <c r="AD52" s="73">
        <f t="shared" ca="1" si="28"/>
        <v>0</v>
      </c>
      <c r="AE52" s="73">
        <f t="shared" ca="1" si="29"/>
        <v>0</v>
      </c>
      <c r="AF52" s="73">
        <f t="shared" ca="1" si="30"/>
        <v>0</v>
      </c>
      <c r="AG52" s="78">
        <f t="shared" ca="1" si="43"/>
        <v>0</v>
      </c>
      <c r="AH52" s="78">
        <f t="shared" ca="1" si="43"/>
        <v>0</v>
      </c>
      <c r="AI52" s="78">
        <f t="shared" ca="1" si="43"/>
        <v>0</v>
      </c>
      <c r="AJ52" s="82">
        <f t="shared" ca="1" si="43"/>
        <v>0</v>
      </c>
      <c r="AK52" s="3">
        <f t="shared" ca="1" si="43"/>
        <v>0</v>
      </c>
      <c r="AL52" s="1" t="str">
        <f t="shared" ca="1" si="38"/>
        <v>OK</v>
      </c>
      <c r="AM52" s="1" t="str">
        <f t="shared" ca="1" si="39"/>
        <v>OK</v>
      </c>
      <c r="AN52" s="1" t="str">
        <f t="shared" ca="1" si="40"/>
        <v>OK</v>
      </c>
      <c r="AO52" s="1" t="str">
        <f t="shared" ca="1" si="41"/>
        <v>OK</v>
      </c>
      <c r="AP52" s="1" t="str">
        <f t="shared" ca="1" si="42"/>
        <v>OK</v>
      </c>
    </row>
    <row r="53" spans="1:42" s="1" customFormat="1" x14ac:dyDescent="0.15">
      <c r="A53" s="2">
        <v>49</v>
      </c>
      <c r="B53" s="7">
        <f t="shared" ca="1" si="37"/>
        <v>0</v>
      </c>
      <c r="C53" s="67">
        <f t="shared" ca="1" si="1"/>
        <v>0</v>
      </c>
      <c r="D53" s="68">
        <f t="shared" ca="1" si="2"/>
        <v>0</v>
      </c>
      <c r="E53" s="67">
        <f t="shared" ca="1" si="3"/>
        <v>0</v>
      </c>
      <c r="F53" s="68">
        <f t="shared" ca="1" si="4"/>
        <v>0</v>
      </c>
      <c r="G53" s="67">
        <f t="shared" ca="1" si="5"/>
        <v>0</v>
      </c>
      <c r="H53" s="68">
        <f t="shared" ca="1" si="6"/>
        <v>0</v>
      </c>
      <c r="I53" s="67">
        <f t="shared" ca="1" si="7"/>
        <v>0</v>
      </c>
      <c r="J53" s="68">
        <f t="shared" ca="1" si="8"/>
        <v>0</v>
      </c>
      <c r="K53" s="73">
        <f t="shared" ca="1" si="9"/>
        <v>0</v>
      </c>
      <c r="L53" s="73">
        <f t="shared" ca="1" si="10"/>
        <v>0</v>
      </c>
      <c r="M53" s="73">
        <f t="shared" ca="1" si="11"/>
        <v>0</v>
      </c>
      <c r="N53" s="73">
        <f t="shared" ca="1" si="12"/>
        <v>0</v>
      </c>
      <c r="O53" s="73">
        <f t="shared" ca="1" si="13"/>
        <v>0</v>
      </c>
      <c r="P53" s="73">
        <f t="shared" ca="1" si="14"/>
        <v>0</v>
      </c>
      <c r="Q53" s="73">
        <f t="shared" ca="1" si="15"/>
        <v>0</v>
      </c>
      <c r="R53" s="73">
        <f t="shared" ca="1" si="16"/>
        <v>0</v>
      </c>
      <c r="S53" s="73">
        <f t="shared" ca="1" si="17"/>
        <v>0</v>
      </c>
      <c r="T53" s="73">
        <f t="shared" ca="1" si="18"/>
        <v>0</v>
      </c>
      <c r="U53" s="73">
        <f t="shared" ca="1" si="19"/>
        <v>0</v>
      </c>
      <c r="V53" s="73">
        <f t="shared" ca="1" si="20"/>
        <v>0</v>
      </c>
      <c r="W53" s="73">
        <f t="shared" ca="1" si="21"/>
        <v>0</v>
      </c>
      <c r="X53" s="73">
        <f t="shared" ca="1" si="22"/>
        <v>0</v>
      </c>
      <c r="Y53" s="73">
        <f t="shared" ca="1" si="23"/>
        <v>0</v>
      </c>
      <c r="Z53" s="73">
        <f t="shared" ca="1" si="24"/>
        <v>0</v>
      </c>
      <c r="AA53" s="73">
        <f t="shared" ca="1" si="25"/>
        <v>0</v>
      </c>
      <c r="AB53" s="73">
        <f t="shared" ca="1" si="26"/>
        <v>0</v>
      </c>
      <c r="AC53" s="73">
        <f t="shared" ca="1" si="27"/>
        <v>0</v>
      </c>
      <c r="AD53" s="73">
        <f t="shared" ca="1" si="28"/>
        <v>0</v>
      </c>
      <c r="AE53" s="73">
        <f t="shared" ca="1" si="29"/>
        <v>0</v>
      </c>
      <c r="AF53" s="73">
        <f t="shared" ca="1" si="30"/>
        <v>0</v>
      </c>
      <c r="AG53" s="78">
        <f t="shared" ca="1" si="43"/>
        <v>0</v>
      </c>
      <c r="AH53" s="78">
        <f t="shared" ca="1" si="43"/>
        <v>0</v>
      </c>
      <c r="AI53" s="78">
        <f t="shared" ca="1" si="43"/>
        <v>0</v>
      </c>
      <c r="AJ53" s="82">
        <f t="shared" ca="1" si="43"/>
        <v>0</v>
      </c>
      <c r="AK53" s="3">
        <f t="shared" ca="1" si="43"/>
        <v>0</v>
      </c>
      <c r="AL53" s="1" t="str">
        <f t="shared" ca="1" si="38"/>
        <v>OK</v>
      </c>
      <c r="AM53" s="1" t="str">
        <f t="shared" ca="1" si="39"/>
        <v>OK</v>
      </c>
      <c r="AN53" s="1" t="str">
        <f t="shared" ca="1" si="40"/>
        <v>OK</v>
      </c>
      <c r="AO53" s="1" t="str">
        <f t="shared" ca="1" si="41"/>
        <v>OK</v>
      </c>
      <c r="AP53" s="1" t="str">
        <f t="shared" ca="1" si="42"/>
        <v>OK</v>
      </c>
    </row>
    <row r="54" spans="1:42" s="1" customFormat="1" x14ac:dyDescent="0.15">
      <c r="A54" s="2">
        <v>50</v>
      </c>
      <c r="B54" s="7">
        <f t="shared" ca="1" si="37"/>
        <v>0</v>
      </c>
      <c r="C54" s="67">
        <f t="shared" ca="1" si="1"/>
        <v>0</v>
      </c>
      <c r="D54" s="68">
        <f t="shared" ca="1" si="2"/>
        <v>0</v>
      </c>
      <c r="E54" s="67">
        <f t="shared" ca="1" si="3"/>
        <v>0</v>
      </c>
      <c r="F54" s="68">
        <f t="shared" ca="1" si="4"/>
        <v>0</v>
      </c>
      <c r="G54" s="67">
        <f t="shared" ca="1" si="5"/>
        <v>0</v>
      </c>
      <c r="H54" s="68">
        <f t="shared" ca="1" si="6"/>
        <v>0</v>
      </c>
      <c r="I54" s="67">
        <f t="shared" ca="1" si="7"/>
        <v>0</v>
      </c>
      <c r="J54" s="68">
        <f t="shared" ca="1" si="8"/>
        <v>0</v>
      </c>
      <c r="K54" s="73">
        <f t="shared" ca="1" si="9"/>
        <v>0</v>
      </c>
      <c r="L54" s="73">
        <f t="shared" ca="1" si="10"/>
        <v>0</v>
      </c>
      <c r="M54" s="73">
        <f t="shared" ca="1" si="11"/>
        <v>0</v>
      </c>
      <c r="N54" s="73">
        <f t="shared" ca="1" si="12"/>
        <v>0</v>
      </c>
      <c r="O54" s="73">
        <f t="shared" ca="1" si="13"/>
        <v>0</v>
      </c>
      <c r="P54" s="73">
        <f t="shared" ca="1" si="14"/>
        <v>0</v>
      </c>
      <c r="Q54" s="73">
        <f t="shared" ca="1" si="15"/>
        <v>0</v>
      </c>
      <c r="R54" s="73">
        <f t="shared" ca="1" si="16"/>
        <v>0</v>
      </c>
      <c r="S54" s="73">
        <f t="shared" ca="1" si="17"/>
        <v>0</v>
      </c>
      <c r="T54" s="73">
        <f t="shared" ca="1" si="18"/>
        <v>0</v>
      </c>
      <c r="U54" s="73">
        <f t="shared" ca="1" si="19"/>
        <v>0</v>
      </c>
      <c r="V54" s="73">
        <f t="shared" ca="1" si="20"/>
        <v>0</v>
      </c>
      <c r="W54" s="73">
        <f t="shared" ca="1" si="21"/>
        <v>0</v>
      </c>
      <c r="X54" s="73">
        <f t="shared" ca="1" si="22"/>
        <v>0</v>
      </c>
      <c r="Y54" s="73">
        <f t="shared" ca="1" si="23"/>
        <v>0</v>
      </c>
      <c r="Z54" s="73">
        <f t="shared" ca="1" si="24"/>
        <v>0</v>
      </c>
      <c r="AA54" s="73">
        <f t="shared" ca="1" si="25"/>
        <v>0</v>
      </c>
      <c r="AB54" s="73">
        <f t="shared" ca="1" si="26"/>
        <v>0</v>
      </c>
      <c r="AC54" s="73">
        <f t="shared" ca="1" si="27"/>
        <v>0</v>
      </c>
      <c r="AD54" s="73">
        <f t="shared" ca="1" si="28"/>
        <v>0</v>
      </c>
      <c r="AE54" s="73">
        <f t="shared" ca="1" si="29"/>
        <v>0</v>
      </c>
      <c r="AF54" s="73">
        <f t="shared" ca="1" si="30"/>
        <v>0</v>
      </c>
      <c r="AG54" s="78">
        <f t="shared" ca="1" si="43"/>
        <v>0</v>
      </c>
      <c r="AH54" s="78">
        <f t="shared" ca="1" si="43"/>
        <v>0</v>
      </c>
      <c r="AI54" s="78">
        <f t="shared" ca="1" si="43"/>
        <v>0</v>
      </c>
      <c r="AJ54" s="82">
        <f t="shared" ca="1" si="43"/>
        <v>0</v>
      </c>
      <c r="AK54" s="3">
        <f t="shared" ca="1" si="43"/>
        <v>0</v>
      </c>
      <c r="AL54" s="1" t="str">
        <f t="shared" ca="1" si="38"/>
        <v>OK</v>
      </c>
      <c r="AM54" s="1" t="str">
        <f t="shared" ca="1" si="39"/>
        <v>OK</v>
      </c>
      <c r="AN54" s="1" t="str">
        <f t="shared" ca="1" si="40"/>
        <v>OK</v>
      </c>
      <c r="AO54" s="1" t="str">
        <f t="shared" ca="1" si="41"/>
        <v>OK</v>
      </c>
      <c r="AP54" s="1" t="str">
        <f t="shared" ca="1" si="42"/>
        <v>OK</v>
      </c>
    </row>
    <row r="55" spans="1:42" s="1" customFormat="1" x14ac:dyDescent="0.15">
      <c r="A55" s="2">
        <v>51</v>
      </c>
      <c r="B55" s="7">
        <f t="shared" ca="1" si="37"/>
        <v>0</v>
      </c>
      <c r="C55" s="67">
        <f t="shared" ca="1" si="1"/>
        <v>0</v>
      </c>
      <c r="D55" s="68">
        <f t="shared" ca="1" si="2"/>
        <v>0</v>
      </c>
      <c r="E55" s="67">
        <f t="shared" ca="1" si="3"/>
        <v>0</v>
      </c>
      <c r="F55" s="68">
        <f t="shared" ca="1" si="4"/>
        <v>0</v>
      </c>
      <c r="G55" s="67">
        <f t="shared" ca="1" si="5"/>
        <v>0</v>
      </c>
      <c r="H55" s="68">
        <f t="shared" ca="1" si="6"/>
        <v>0</v>
      </c>
      <c r="I55" s="67">
        <f t="shared" ca="1" si="7"/>
        <v>0</v>
      </c>
      <c r="J55" s="68">
        <f t="shared" ca="1" si="8"/>
        <v>0</v>
      </c>
      <c r="K55" s="73">
        <f t="shared" ca="1" si="9"/>
        <v>0</v>
      </c>
      <c r="L55" s="73">
        <f t="shared" ca="1" si="10"/>
        <v>0</v>
      </c>
      <c r="M55" s="73">
        <f t="shared" ca="1" si="11"/>
        <v>0</v>
      </c>
      <c r="N55" s="73">
        <f t="shared" ca="1" si="12"/>
        <v>0</v>
      </c>
      <c r="O55" s="73">
        <f t="shared" ca="1" si="13"/>
        <v>0</v>
      </c>
      <c r="P55" s="73">
        <f t="shared" ca="1" si="14"/>
        <v>0</v>
      </c>
      <c r="Q55" s="73">
        <f t="shared" ca="1" si="15"/>
        <v>0</v>
      </c>
      <c r="R55" s="73">
        <f t="shared" ca="1" si="16"/>
        <v>0</v>
      </c>
      <c r="S55" s="73">
        <f t="shared" ca="1" si="17"/>
        <v>0</v>
      </c>
      <c r="T55" s="73">
        <f t="shared" ca="1" si="18"/>
        <v>0</v>
      </c>
      <c r="U55" s="73">
        <f t="shared" ca="1" si="19"/>
        <v>0</v>
      </c>
      <c r="V55" s="73">
        <f t="shared" ca="1" si="20"/>
        <v>0</v>
      </c>
      <c r="W55" s="73">
        <f t="shared" ca="1" si="21"/>
        <v>0</v>
      </c>
      <c r="X55" s="73">
        <f t="shared" ca="1" si="22"/>
        <v>0</v>
      </c>
      <c r="Y55" s="73">
        <f t="shared" ca="1" si="23"/>
        <v>0</v>
      </c>
      <c r="Z55" s="73">
        <f t="shared" ca="1" si="24"/>
        <v>0</v>
      </c>
      <c r="AA55" s="73">
        <f t="shared" ca="1" si="25"/>
        <v>0</v>
      </c>
      <c r="AB55" s="73">
        <f t="shared" ca="1" si="26"/>
        <v>0</v>
      </c>
      <c r="AC55" s="73">
        <f t="shared" ca="1" si="27"/>
        <v>0</v>
      </c>
      <c r="AD55" s="73">
        <f t="shared" ca="1" si="28"/>
        <v>0</v>
      </c>
      <c r="AE55" s="73">
        <f t="shared" ca="1" si="29"/>
        <v>0</v>
      </c>
      <c r="AF55" s="73">
        <f t="shared" ca="1" si="30"/>
        <v>0</v>
      </c>
      <c r="AG55" s="78">
        <f t="shared" ca="1" si="43"/>
        <v>0</v>
      </c>
      <c r="AH55" s="78">
        <f t="shared" ca="1" si="43"/>
        <v>0</v>
      </c>
      <c r="AI55" s="78">
        <f t="shared" ca="1" si="43"/>
        <v>0</v>
      </c>
      <c r="AJ55" s="82">
        <f t="shared" ca="1" si="43"/>
        <v>0</v>
      </c>
      <c r="AK55" s="3">
        <f t="shared" ca="1" si="43"/>
        <v>0</v>
      </c>
      <c r="AL55" s="1" t="str">
        <f t="shared" ca="1" si="38"/>
        <v>OK</v>
      </c>
      <c r="AM55" s="1" t="str">
        <f t="shared" ca="1" si="39"/>
        <v>OK</v>
      </c>
      <c r="AN55" s="1" t="str">
        <f t="shared" ca="1" si="40"/>
        <v>OK</v>
      </c>
      <c r="AO55" s="1" t="str">
        <f t="shared" ca="1" si="41"/>
        <v>OK</v>
      </c>
      <c r="AP55" s="1" t="str">
        <f t="shared" ca="1" si="42"/>
        <v>OK</v>
      </c>
    </row>
    <row r="56" spans="1:42" s="1" customFormat="1" x14ac:dyDescent="0.15">
      <c r="A56" s="2">
        <v>52</v>
      </c>
      <c r="B56" s="7">
        <f t="shared" ca="1" si="37"/>
        <v>0</v>
      </c>
      <c r="C56" s="67">
        <f t="shared" ca="1" si="1"/>
        <v>0</v>
      </c>
      <c r="D56" s="68">
        <f t="shared" ca="1" si="2"/>
        <v>0</v>
      </c>
      <c r="E56" s="67">
        <f t="shared" ca="1" si="3"/>
        <v>0</v>
      </c>
      <c r="F56" s="68">
        <f t="shared" ca="1" si="4"/>
        <v>0</v>
      </c>
      <c r="G56" s="67">
        <f t="shared" ca="1" si="5"/>
        <v>0</v>
      </c>
      <c r="H56" s="68">
        <f t="shared" ca="1" si="6"/>
        <v>0</v>
      </c>
      <c r="I56" s="67">
        <f t="shared" ca="1" si="7"/>
        <v>0</v>
      </c>
      <c r="J56" s="68">
        <f t="shared" ca="1" si="8"/>
        <v>0</v>
      </c>
      <c r="K56" s="73">
        <f t="shared" ca="1" si="9"/>
        <v>0</v>
      </c>
      <c r="L56" s="73">
        <f t="shared" ca="1" si="10"/>
        <v>0</v>
      </c>
      <c r="M56" s="73">
        <f t="shared" ca="1" si="11"/>
        <v>0</v>
      </c>
      <c r="N56" s="73">
        <f t="shared" ca="1" si="12"/>
        <v>0</v>
      </c>
      <c r="O56" s="73">
        <f t="shared" ca="1" si="13"/>
        <v>0</v>
      </c>
      <c r="P56" s="73">
        <f t="shared" ca="1" si="14"/>
        <v>0</v>
      </c>
      <c r="Q56" s="73">
        <f t="shared" ca="1" si="15"/>
        <v>0</v>
      </c>
      <c r="R56" s="73">
        <f t="shared" ca="1" si="16"/>
        <v>0</v>
      </c>
      <c r="S56" s="73">
        <f t="shared" ca="1" si="17"/>
        <v>0</v>
      </c>
      <c r="T56" s="73">
        <f t="shared" ca="1" si="18"/>
        <v>0</v>
      </c>
      <c r="U56" s="73">
        <f t="shared" ca="1" si="19"/>
        <v>0</v>
      </c>
      <c r="V56" s="73">
        <f t="shared" ca="1" si="20"/>
        <v>0</v>
      </c>
      <c r="W56" s="73">
        <f t="shared" ca="1" si="21"/>
        <v>0</v>
      </c>
      <c r="X56" s="73">
        <f t="shared" ca="1" si="22"/>
        <v>0</v>
      </c>
      <c r="Y56" s="73">
        <f t="shared" ca="1" si="23"/>
        <v>0</v>
      </c>
      <c r="Z56" s="73">
        <f t="shared" ca="1" si="24"/>
        <v>0</v>
      </c>
      <c r="AA56" s="73">
        <f t="shared" ca="1" si="25"/>
        <v>0</v>
      </c>
      <c r="AB56" s="73">
        <f t="shared" ca="1" si="26"/>
        <v>0</v>
      </c>
      <c r="AC56" s="73">
        <f t="shared" ca="1" si="27"/>
        <v>0</v>
      </c>
      <c r="AD56" s="73">
        <f t="shared" ca="1" si="28"/>
        <v>0</v>
      </c>
      <c r="AE56" s="73">
        <f t="shared" ca="1" si="29"/>
        <v>0</v>
      </c>
      <c r="AF56" s="73">
        <f t="shared" ca="1" si="30"/>
        <v>0</v>
      </c>
      <c r="AG56" s="78">
        <f t="shared" ca="1" si="43"/>
        <v>0</v>
      </c>
      <c r="AH56" s="78">
        <f t="shared" ca="1" si="43"/>
        <v>0</v>
      </c>
      <c r="AI56" s="78">
        <f t="shared" ca="1" si="43"/>
        <v>0</v>
      </c>
      <c r="AJ56" s="82">
        <f t="shared" ca="1" si="43"/>
        <v>0</v>
      </c>
      <c r="AK56" s="3">
        <f t="shared" ca="1" si="43"/>
        <v>0</v>
      </c>
      <c r="AL56" s="1" t="str">
        <f t="shared" ca="1" si="38"/>
        <v>OK</v>
      </c>
      <c r="AM56" s="1" t="str">
        <f t="shared" ca="1" si="39"/>
        <v>OK</v>
      </c>
      <c r="AN56" s="1" t="str">
        <f t="shared" ca="1" si="40"/>
        <v>OK</v>
      </c>
      <c r="AO56" s="1" t="str">
        <f t="shared" ca="1" si="41"/>
        <v>OK</v>
      </c>
      <c r="AP56" s="1" t="str">
        <f t="shared" ca="1" si="42"/>
        <v>OK</v>
      </c>
    </row>
    <row r="57" spans="1:42" s="1" customFormat="1" x14ac:dyDescent="0.15">
      <c r="A57" s="2">
        <v>53</v>
      </c>
      <c r="B57" s="7">
        <f t="shared" ca="1" si="37"/>
        <v>0</v>
      </c>
      <c r="C57" s="67">
        <f t="shared" ca="1" si="1"/>
        <v>0</v>
      </c>
      <c r="D57" s="68">
        <f t="shared" ca="1" si="2"/>
        <v>0</v>
      </c>
      <c r="E57" s="67">
        <f t="shared" ca="1" si="3"/>
        <v>0</v>
      </c>
      <c r="F57" s="68">
        <f t="shared" ca="1" si="4"/>
        <v>0</v>
      </c>
      <c r="G57" s="67">
        <f t="shared" ca="1" si="5"/>
        <v>0</v>
      </c>
      <c r="H57" s="68">
        <f t="shared" ca="1" si="6"/>
        <v>0</v>
      </c>
      <c r="I57" s="67">
        <f t="shared" ca="1" si="7"/>
        <v>0</v>
      </c>
      <c r="J57" s="68">
        <f t="shared" ca="1" si="8"/>
        <v>0</v>
      </c>
      <c r="K57" s="73">
        <f t="shared" ca="1" si="9"/>
        <v>0</v>
      </c>
      <c r="L57" s="73">
        <f t="shared" ca="1" si="10"/>
        <v>0</v>
      </c>
      <c r="M57" s="73">
        <f t="shared" ca="1" si="11"/>
        <v>0</v>
      </c>
      <c r="N57" s="73">
        <f t="shared" ca="1" si="12"/>
        <v>0</v>
      </c>
      <c r="O57" s="73">
        <f t="shared" ca="1" si="13"/>
        <v>0</v>
      </c>
      <c r="P57" s="73">
        <f t="shared" ca="1" si="14"/>
        <v>0</v>
      </c>
      <c r="Q57" s="73">
        <f t="shared" ca="1" si="15"/>
        <v>0</v>
      </c>
      <c r="R57" s="73">
        <f t="shared" ca="1" si="16"/>
        <v>0</v>
      </c>
      <c r="S57" s="73">
        <f t="shared" ca="1" si="17"/>
        <v>0</v>
      </c>
      <c r="T57" s="73">
        <f t="shared" ca="1" si="18"/>
        <v>0</v>
      </c>
      <c r="U57" s="73">
        <f t="shared" ca="1" si="19"/>
        <v>0</v>
      </c>
      <c r="V57" s="73">
        <f t="shared" ca="1" si="20"/>
        <v>0</v>
      </c>
      <c r="W57" s="73">
        <f t="shared" ca="1" si="21"/>
        <v>0</v>
      </c>
      <c r="X57" s="73">
        <f t="shared" ca="1" si="22"/>
        <v>0</v>
      </c>
      <c r="Y57" s="73">
        <f t="shared" ca="1" si="23"/>
        <v>0</v>
      </c>
      <c r="Z57" s="73">
        <f t="shared" ca="1" si="24"/>
        <v>0</v>
      </c>
      <c r="AA57" s="73">
        <f t="shared" ca="1" si="25"/>
        <v>0</v>
      </c>
      <c r="AB57" s="73">
        <f t="shared" ca="1" si="26"/>
        <v>0</v>
      </c>
      <c r="AC57" s="73">
        <f t="shared" ca="1" si="27"/>
        <v>0</v>
      </c>
      <c r="AD57" s="73">
        <f t="shared" ca="1" si="28"/>
        <v>0</v>
      </c>
      <c r="AE57" s="73">
        <f t="shared" ca="1" si="29"/>
        <v>0</v>
      </c>
      <c r="AF57" s="73">
        <f t="shared" ca="1" si="30"/>
        <v>0</v>
      </c>
      <c r="AG57" s="78">
        <f t="shared" ca="1" si="43"/>
        <v>0</v>
      </c>
      <c r="AH57" s="78">
        <f t="shared" ca="1" si="43"/>
        <v>0</v>
      </c>
      <c r="AI57" s="78">
        <f t="shared" ca="1" si="43"/>
        <v>0</v>
      </c>
      <c r="AJ57" s="82">
        <f t="shared" ca="1" si="43"/>
        <v>0</v>
      </c>
      <c r="AK57" s="3">
        <f t="shared" ca="1" si="43"/>
        <v>0</v>
      </c>
      <c r="AL57" s="1" t="str">
        <f t="shared" ca="1" si="38"/>
        <v>OK</v>
      </c>
      <c r="AM57" s="1" t="str">
        <f t="shared" ca="1" si="39"/>
        <v>OK</v>
      </c>
      <c r="AN57" s="1" t="str">
        <f t="shared" ca="1" si="40"/>
        <v>OK</v>
      </c>
      <c r="AO57" s="1" t="str">
        <f t="shared" ca="1" si="41"/>
        <v>OK</v>
      </c>
      <c r="AP57" s="1" t="str">
        <f t="shared" ca="1" si="42"/>
        <v>OK</v>
      </c>
    </row>
    <row r="58" spans="1:42" s="1" customFormat="1" x14ac:dyDescent="0.15">
      <c r="A58" s="2">
        <v>54</v>
      </c>
      <c r="B58" s="7">
        <f t="shared" ca="1" si="37"/>
        <v>0</v>
      </c>
      <c r="C58" s="67">
        <f t="shared" ca="1" si="1"/>
        <v>0</v>
      </c>
      <c r="D58" s="68">
        <f t="shared" ca="1" si="2"/>
        <v>0</v>
      </c>
      <c r="E58" s="67">
        <f t="shared" ca="1" si="3"/>
        <v>0</v>
      </c>
      <c r="F58" s="68">
        <f t="shared" ca="1" si="4"/>
        <v>0</v>
      </c>
      <c r="G58" s="67">
        <f t="shared" ca="1" si="5"/>
        <v>0</v>
      </c>
      <c r="H58" s="68">
        <f t="shared" ca="1" si="6"/>
        <v>0</v>
      </c>
      <c r="I58" s="67">
        <f t="shared" ca="1" si="7"/>
        <v>0</v>
      </c>
      <c r="J58" s="68">
        <f t="shared" ca="1" si="8"/>
        <v>0</v>
      </c>
      <c r="K58" s="73">
        <f t="shared" ca="1" si="9"/>
        <v>0</v>
      </c>
      <c r="L58" s="73">
        <f t="shared" ca="1" si="10"/>
        <v>0</v>
      </c>
      <c r="M58" s="73">
        <f t="shared" ca="1" si="11"/>
        <v>0</v>
      </c>
      <c r="N58" s="73">
        <f t="shared" ca="1" si="12"/>
        <v>0</v>
      </c>
      <c r="O58" s="73">
        <f t="shared" ca="1" si="13"/>
        <v>0</v>
      </c>
      <c r="P58" s="73">
        <f t="shared" ca="1" si="14"/>
        <v>0</v>
      </c>
      <c r="Q58" s="73">
        <f t="shared" ca="1" si="15"/>
        <v>0</v>
      </c>
      <c r="R58" s="73">
        <f t="shared" ca="1" si="16"/>
        <v>0</v>
      </c>
      <c r="S58" s="73">
        <f t="shared" ca="1" si="17"/>
        <v>0</v>
      </c>
      <c r="T58" s="73">
        <f t="shared" ca="1" si="18"/>
        <v>0</v>
      </c>
      <c r="U58" s="73">
        <f t="shared" ca="1" si="19"/>
        <v>0</v>
      </c>
      <c r="V58" s="73">
        <f t="shared" ca="1" si="20"/>
        <v>0</v>
      </c>
      <c r="W58" s="73">
        <f t="shared" ca="1" si="21"/>
        <v>0</v>
      </c>
      <c r="X58" s="73">
        <f t="shared" ca="1" si="22"/>
        <v>0</v>
      </c>
      <c r="Y58" s="73">
        <f t="shared" ca="1" si="23"/>
        <v>0</v>
      </c>
      <c r="Z58" s="73">
        <f t="shared" ca="1" si="24"/>
        <v>0</v>
      </c>
      <c r="AA58" s="73">
        <f t="shared" ca="1" si="25"/>
        <v>0</v>
      </c>
      <c r="AB58" s="73">
        <f t="shared" ca="1" si="26"/>
        <v>0</v>
      </c>
      <c r="AC58" s="73">
        <f t="shared" ca="1" si="27"/>
        <v>0</v>
      </c>
      <c r="AD58" s="73">
        <f t="shared" ca="1" si="28"/>
        <v>0</v>
      </c>
      <c r="AE58" s="73">
        <f t="shared" ca="1" si="29"/>
        <v>0</v>
      </c>
      <c r="AF58" s="73">
        <f t="shared" ca="1" si="30"/>
        <v>0</v>
      </c>
      <c r="AG58" s="78">
        <f t="shared" ca="1" si="43"/>
        <v>0</v>
      </c>
      <c r="AH58" s="78">
        <f t="shared" ca="1" si="43"/>
        <v>0</v>
      </c>
      <c r="AI58" s="78">
        <f t="shared" ca="1" si="43"/>
        <v>0</v>
      </c>
      <c r="AJ58" s="82">
        <f t="shared" ca="1" si="43"/>
        <v>0</v>
      </c>
      <c r="AK58" s="3">
        <f t="shared" ca="1" si="43"/>
        <v>0</v>
      </c>
      <c r="AL58" s="1" t="str">
        <f t="shared" ca="1" si="38"/>
        <v>OK</v>
      </c>
      <c r="AM58" s="1" t="str">
        <f t="shared" ca="1" si="39"/>
        <v>OK</v>
      </c>
      <c r="AN58" s="1" t="str">
        <f t="shared" ca="1" si="40"/>
        <v>OK</v>
      </c>
      <c r="AO58" s="1" t="str">
        <f t="shared" ca="1" si="41"/>
        <v>OK</v>
      </c>
      <c r="AP58" s="1" t="str">
        <f t="shared" ca="1" si="42"/>
        <v>OK</v>
      </c>
    </row>
    <row r="59" spans="1:42" s="1" customFormat="1" x14ac:dyDescent="0.15">
      <c r="A59" s="2">
        <v>55</v>
      </c>
      <c r="B59" s="7">
        <f t="shared" ca="1" si="37"/>
        <v>0</v>
      </c>
      <c r="C59" s="67">
        <f t="shared" ca="1" si="1"/>
        <v>0</v>
      </c>
      <c r="D59" s="68">
        <f t="shared" ca="1" si="2"/>
        <v>0</v>
      </c>
      <c r="E59" s="67">
        <f t="shared" ca="1" si="3"/>
        <v>0</v>
      </c>
      <c r="F59" s="68">
        <f t="shared" ca="1" si="4"/>
        <v>0</v>
      </c>
      <c r="G59" s="67">
        <f t="shared" ca="1" si="5"/>
        <v>0</v>
      </c>
      <c r="H59" s="68">
        <f t="shared" ca="1" si="6"/>
        <v>0</v>
      </c>
      <c r="I59" s="67">
        <f t="shared" ca="1" si="7"/>
        <v>0</v>
      </c>
      <c r="J59" s="68">
        <f t="shared" ca="1" si="8"/>
        <v>0</v>
      </c>
      <c r="K59" s="73">
        <f t="shared" ca="1" si="9"/>
        <v>0</v>
      </c>
      <c r="L59" s="73">
        <f t="shared" ca="1" si="10"/>
        <v>0</v>
      </c>
      <c r="M59" s="73">
        <f t="shared" ca="1" si="11"/>
        <v>0</v>
      </c>
      <c r="N59" s="73">
        <f t="shared" ca="1" si="12"/>
        <v>0</v>
      </c>
      <c r="O59" s="73">
        <f t="shared" ca="1" si="13"/>
        <v>0</v>
      </c>
      <c r="P59" s="73">
        <f t="shared" ca="1" si="14"/>
        <v>0</v>
      </c>
      <c r="Q59" s="73">
        <f t="shared" ca="1" si="15"/>
        <v>0</v>
      </c>
      <c r="R59" s="73">
        <f t="shared" ca="1" si="16"/>
        <v>0</v>
      </c>
      <c r="S59" s="73">
        <f t="shared" ca="1" si="17"/>
        <v>0</v>
      </c>
      <c r="T59" s="73">
        <f t="shared" ca="1" si="18"/>
        <v>0</v>
      </c>
      <c r="U59" s="73">
        <f t="shared" ca="1" si="19"/>
        <v>0</v>
      </c>
      <c r="V59" s="73">
        <f t="shared" ca="1" si="20"/>
        <v>0</v>
      </c>
      <c r="W59" s="73">
        <f t="shared" ca="1" si="21"/>
        <v>0</v>
      </c>
      <c r="X59" s="73">
        <f t="shared" ca="1" si="22"/>
        <v>0</v>
      </c>
      <c r="Y59" s="73">
        <f t="shared" ca="1" si="23"/>
        <v>0</v>
      </c>
      <c r="Z59" s="73">
        <f t="shared" ca="1" si="24"/>
        <v>0</v>
      </c>
      <c r="AA59" s="73">
        <f t="shared" ca="1" si="25"/>
        <v>0</v>
      </c>
      <c r="AB59" s="73">
        <f t="shared" ca="1" si="26"/>
        <v>0</v>
      </c>
      <c r="AC59" s="73">
        <f t="shared" ca="1" si="27"/>
        <v>0</v>
      </c>
      <c r="AD59" s="73">
        <f t="shared" ca="1" si="28"/>
        <v>0</v>
      </c>
      <c r="AE59" s="73">
        <f t="shared" ca="1" si="29"/>
        <v>0</v>
      </c>
      <c r="AF59" s="73">
        <f t="shared" ca="1" si="30"/>
        <v>0</v>
      </c>
      <c r="AG59" s="78">
        <f t="shared" ca="1" si="43"/>
        <v>0</v>
      </c>
      <c r="AH59" s="78">
        <f t="shared" ca="1" si="43"/>
        <v>0</v>
      </c>
      <c r="AI59" s="78">
        <f t="shared" ca="1" si="43"/>
        <v>0</v>
      </c>
      <c r="AJ59" s="82">
        <f t="shared" ca="1" si="43"/>
        <v>0</v>
      </c>
      <c r="AK59" s="3">
        <f t="shared" ca="1" si="43"/>
        <v>0</v>
      </c>
      <c r="AL59" s="1" t="str">
        <f t="shared" ca="1" si="38"/>
        <v>OK</v>
      </c>
      <c r="AM59" s="1" t="str">
        <f t="shared" ca="1" si="39"/>
        <v>OK</v>
      </c>
      <c r="AN59" s="1" t="str">
        <f t="shared" ca="1" si="40"/>
        <v>OK</v>
      </c>
      <c r="AO59" s="1" t="str">
        <f t="shared" ca="1" si="41"/>
        <v>OK</v>
      </c>
      <c r="AP59" s="1" t="str">
        <f t="shared" ca="1" si="42"/>
        <v>OK</v>
      </c>
    </row>
    <row r="60" spans="1:42" s="1" customFormat="1" x14ac:dyDescent="0.15">
      <c r="A60" s="2">
        <v>56</v>
      </c>
      <c r="B60" s="7">
        <f t="shared" ca="1" si="37"/>
        <v>0</v>
      </c>
      <c r="C60" s="67">
        <f t="shared" ca="1" si="1"/>
        <v>0</v>
      </c>
      <c r="D60" s="68">
        <f t="shared" ca="1" si="2"/>
        <v>0</v>
      </c>
      <c r="E60" s="67">
        <f t="shared" ca="1" si="3"/>
        <v>0</v>
      </c>
      <c r="F60" s="68">
        <f t="shared" ca="1" si="4"/>
        <v>0</v>
      </c>
      <c r="G60" s="67">
        <f t="shared" ca="1" si="5"/>
        <v>0</v>
      </c>
      <c r="H60" s="68">
        <f t="shared" ca="1" si="6"/>
        <v>0</v>
      </c>
      <c r="I60" s="67">
        <f t="shared" ca="1" si="7"/>
        <v>0</v>
      </c>
      <c r="J60" s="68">
        <f t="shared" ca="1" si="8"/>
        <v>0</v>
      </c>
      <c r="K60" s="73">
        <f t="shared" ca="1" si="9"/>
        <v>0</v>
      </c>
      <c r="L60" s="73">
        <f t="shared" ca="1" si="10"/>
        <v>0</v>
      </c>
      <c r="M60" s="73">
        <f t="shared" ca="1" si="11"/>
        <v>0</v>
      </c>
      <c r="N60" s="73">
        <f t="shared" ca="1" si="12"/>
        <v>0</v>
      </c>
      <c r="O60" s="73">
        <f t="shared" ca="1" si="13"/>
        <v>0</v>
      </c>
      <c r="P60" s="73">
        <f t="shared" ca="1" si="14"/>
        <v>0</v>
      </c>
      <c r="Q60" s="73">
        <f t="shared" ca="1" si="15"/>
        <v>0</v>
      </c>
      <c r="R60" s="73">
        <f t="shared" ca="1" si="16"/>
        <v>0</v>
      </c>
      <c r="S60" s="73">
        <f t="shared" ca="1" si="17"/>
        <v>0</v>
      </c>
      <c r="T60" s="73">
        <f t="shared" ca="1" si="18"/>
        <v>0</v>
      </c>
      <c r="U60" s="73">
        <f t="shared" ca="1" si="19"/>
        <v>0</v>
      </c>
      <c r="V60" s="73">
        <f t="shared" ca="1" si="20"/>
        <v>0</v>
      </c>
      <c r="W60" s="73">
        <f t="shared" ca="1" si="21"/>
        <v>0</v>
      </c>
      <c r="X60" s="73">
        <f t="shared" ca="1" si="22"/>
        <v>0</v>
      </c>
      <c r="Y60" s="73">
        <f t="shared" ca="1" si="23"/>
        <v>0</v>
      </c>
      <c r="Z60" s="73">
        <f t="shared" ca="1" si="24"/>
        <v>0</v>
      </c>
      <c r="AA60" s="73">
        <f t="shared" ca="1" si="25"/>
        <v>0</v>
      </c>
      <c r="AB60" s="73">
        <f t="shared" ca="1" si="26"/>
        <v>0</v>
      </c>
      <c r="AC60" s="73">
        <f t="shared" ca="1" si="27"/>
        <v>0</v>
      </c>
      <c r="AD60" s="73">
        <f t="shared" ca="1" si="28"/>
        <v>0</v>
      </c>
      <c r="AE60" s="73">
        <f t="shared" ca="1" si="29"/>
        <v>0</v>
      </c>
      <c r="AF60" s="73">
        <f t="shared" ca="1" si="30"/>
        <v>0</v>
      </c>
      <c r="AG60" s="78">
        <f t="shared" ca="1" si="43"/>
        <v>0</v>
      </c>
      <c r="AH60" s="78">
        <f t="shared" ca="1" si="43"/>
        <v>0</v>
      </c>
      <c r="AI60" s="78">
        <f t="shared" ca="1" si="43"/>
        <v>0</v>
      </c>
      <c r="AJ60" s="82">
        <f t="shared" ca="1" si="43"/>
        <v>0</v>
      </c>
      <c r="AK60" s="3">
        <f t="shared" ca="1" si="43"/>
        <v>0</v>
      </c>
      <c r="AL60" s="1" t="str">
        <f t="shared" ca="1" si="38"/>
        <v>OK</v>
      </c>
      <c r="AM60" s="1" t="str">
        <f t="shared" ca="1" si="39"/>
        <v>OK</v>
      </c>
      <c r="AN60" s="1" t="str">
        <f t="shared" ca="1" si="40"/>
        <v>OK</v>
      </c>
      <c r="AO60" s="1" t="str">
        <f t="shared" ca="1" si="41"/>
        <v>OK</v>
      </c>
      <c r="AP60" s="1" t="str">
        <f t="shared" ca="1" si="42"/>
        <v>OK</v>
      </c>
    </row>
    <row r="61" spans="1:42" s="1" customFormat="1" x14ac:dyDescent="0.15">
      <c r="A61" s="2">
        <v>57</v>
      </c>
      <c r="B61" s="7">
        <f t="shared" ca="1" si="37"/>
        <v>0</v>
      </c>
      <c r="C61" s="67">
        <f t="shared" ca="1" si="1"/>
        <v>0</v>
      </c>
      <c r="D61" s="68">
        <f t="shared" ca="1" si="2"/>
        <v>0</v>
      </c>
      <c r="E61" s="67">
        <f t="shared" ca="1" si="3"/>
        <v>0</v>
      </c>
      <c r="F61" s="68">
        <f t="shared" ca="1" si="4"/>
        <v>0</v>
      </c>
      <c r="G61" s="67">
        <f t="shared" ca="1" si="5"/>
        <v>0</v>
      </c>
      <c r="H61" s="68">
        <f t="shared" ca="1" si="6"/>
        <v>0</v>
      </c>
      <c r="I61" s="67">
        <f t="shared" ca="1" si="7"/>
        <v>0</v>
      </c>
      <c r="J61" s="68">
        <f t="shared" ca="1" si="8"/>
        <v>0</v>
      </c>
      <c r="K61" s="73">
        <f t="shared" ca="1" si="9"/>
        <v>0</v>
      </c>
      <c r="L61" s="73">
        <f t="shared" ca="1" si="10"/>
        <v>0</v>
      </c>
      <c r="M61" s="73">
        <f t="shared" ca="1" si="11"/>
        <v>0</v>
      </c>
      <c r="N61" s="73">
        <f t="shared" ca="1" si="12"/>
        <v>0</v>
      </c>
      <c r="O61" s="73">
        <f t="shared" ca="1" si="13"/>
        <v>0</v>
      </c>
      <c r="P61" s="73">
        <f t="shared" ca="1" si="14"/>
        <v>0</v>
      </c>
      <c r="Q61" s="73">
        <f t="shared" ca="1" si="15"/>
        <v>0</v>
      </c>
      <c r="R61" s="73">
        <f t="shared" ca="1" si="16"/>
        <v>0</v>
      </c>
      <c r="S61" s="73">
        <f t="shared" ca="1" si="17"/>
        <v>0</v>
      </c>
      <c r="T61" s="73">
        <f t="shared" ca="1" si="18"/>
        <v>0</v>
      </c>
      <c r="U61" s="73">
        <f t="shared" ca="1" si="19"/>
        <v>0</v>
      </c>
      <c r="V61" s="73">
        <f t="shared" ca="1" si="20"/>
        <v>0</v>
      </c>
      <c r="W61" s="73">
        <f t="shared" ca="1" si="21"/>
        <v>0</v>
      </c>
      <c r="X61" s="73">
        <f t="shared" ca="1" si="22"/>
        <v>0</v>
      </c>
      <c r="Y61" s="73">
        <f t="shared" ca="1" si="23"/>
        <v>0</v>
      </c>
      <c r="Z61" s="73">
        <f t="shared" ca="1" si="24"/>
        <v>0</v>
      </c>
      <c r="AA61" s="73">
        <f t="shared" ca="1" si="25"/>
        <v>0</v>
      </c>
      <c r="AB61" s="73">
        <f t="shared" ca="1" si="26"/>
        <v>0</v>
      </c>
      <c r="AC61" s="73">
        <f t="shared" ca="1" si="27"/>
        <v>0</v>
      </c>
      <c r="AD61" s="73">
        <f t="shared" ca="1" si="28"/>
        <v>0</v>
      </c>
      <c r="AE61" s="73">
        <f t="shared" ca="1" si="29"/>
        <v>0</v>
      </c>
      <c r="AF61" s="73">
        <f t="shared" ca="1" si="30"/>
        <v>0</v>
      </c>
      <c r="AG61" s="78">
        <f t="shared" ca="1" si="43"/>
        <v>0</v>
      </c>
      <c r="AH61" s="78">
        <f t="shared" ca="1" si="43"/>
        <v>0</v>
      </c>
      <c r="AI61" s="78">
        <f t="shared" ca="1" si="43"/>
        <v>0</v>
      </c>
      <c r="AJ61" s="82">
        <f t="shared" ca="1" si="43"/>
        <v>0</v>
      </c>
      <c r="AK61" s="3">
        <f t="shared" ca="1" si="43"/>
        <v>0</v>
      </c>
      <c r="AL61" s="1" t="str">
        <f t="shared" ca="1" si="38"/>
        <v>OK</v>
      </c>
      <c r="AM61" s="1" t="str">
        <f t="shared" ca="1" si="39"/>
        <v>OK</v>
      </c>
      <c r="AN61" s="1" t="str">
        <f t="shared" ca="1" si="40"/>
        <v>OK</v>
      </c>
      <c r="AO61" s="1" t="str">
        <f t="shared" ca="1" si="41"/>
        <v>OK</v>
      </c>
      <c r="AP61" s="1" t="str">
        <f t="shared" ca="1" si="42"/>
        <v>OK</v>
      </c>
    </row>
    <row r="62" spans="1:42" s="1" customFormat="1" x14ac:dyDescent="0.15">
      <c r="A62" s="2">
        <v>58</v>
      </c>
      <c r="B62" s="7">
        <f t="shared" ca="1" si="37"/>
        <v>0</v>
      </c>
      <c r="C62" s="67">
        <f t="shared" ca="1" si="1"/>
        <v>0</v>
      </c>
      <c r="D62" s="68">
        <f t="shared" ca="1" si="2"/>
        <v>0</v>
      </c>
      <c r="E62" s="67">
        <f t="shared" ca="1" si="3"/>
        <v>0</v>
      </c>
      <c r="F62" s="68">
        <f t="shared" ca="1" si="4"/>
        <v>0</v>
      </c>
      <c r="G62" s="67">
        <f t="shared" ca="1" si="5"/>
        <v>0</v>
      </c>
      <c r="H62" s="68">
        <f t="shared" ca="1" si="6"/>
        <v>0</v>
      </c>
      <c r="I62" s="67">
        <f t="shared" ca="1" si="7"/>
        <v>0</v>
      </c>
      <c r="J62" s="68">
        <f t="shared" ca="1" si="8"/>
        <v>0</v>
      </c>
      <c r="K62" s="73">
        <f t="shared" ca="1" si="9"/>
        <v>0</v>
      </c>
      <c r="L62" s="73">
        <f t="shared" ca="1" si="10"/>
        <v>0</v>
      </c>
      <c r="M62" s="73">
        <f t="shared" ca="1" si="11"/>
        <v>0</v>
      </c>
      <c r="N62" s="73">
        <f t="shared" ca="1" si="12"/>
        <v>0</v>
      </c>
      <c r="O62" s="73">
        <f t="shared" ca="1" si="13"/>
        <v>0</v>
      </c>
      <c r="P62" s="73">
        <f t="shared" ca="1" si="14"/>
        <v>0</v>
      </c>
      <c r="Q62" s="73">
        <f t="shared" ca="1" si="15"/>
        <v>0</v>
      </c>
      <c r="R62" s="73">
        <f t="shared" ca="1" si="16"/>
        <v>0</v>
      </c>
      <c r="S62" s="73">
        <f t="shared" ca="1" si="17"/>
        <v>0</v>
      </c>
      <c r="T62" s="73">
        <f t="shared" ca="1" si="18"/>
        <v>0</v>
      </c>
      <c r="U62" s="73">
        <f t="shared" ca="1" si="19"/>
        <v>0</v>
      </c>
      <c r="V62" s="73">
        <f t="shared" ca="1" si="20"/>
        <v>0</v>
      </c>
      <c r="W62" s="73">
        <f t="shared" ca="1" si="21"/>
        <v>0</v>
      </c>
      <c r="X62" s="73">
        <f t="shared" ca="1" si="22"/>
        <v>0</v>
      </c>
      <c r="Y62" s="73">
        <f t="shared" ca="1" si="23"/>
        <v>0</v>
      </c>
      <c r="Z62" s="73">
        <f t="shared" ca="1" si="24"/>
        <v>0</v>
      </c>
      <c r="AA62" s="73">
        <f t="shared" ca="1" si="25"/>
        <v>0</v>
      </c>
      <c r="AB62" s="73">
        <f t="shared" ca="1" si="26"/>
        <v>0</v>
      </c>
      <c r="AC62" s="73">
        <f t="shared" ca="1" si="27"/>
        <v>0</v>
      </c>
      <c r="AD62" s="73">
        <f t="shared" ca="1" si="28"/>
        <v>0</v>
      </c>
      <c r="AE62" s="73">
        <f t="shared" ca="1" si="29"/>
        <v>0</v>
      </c>
      <c r="AF62" s="73">
        <f t="shared" ca="1" si="30"/>
        <v>0</v>
      </c>
      <c r="AG62" s="78">
        <f t="shared" ca="1" si="43"/>
        <v>0</v>
      </c>
      <c r="AH62" s="78">
        <f t="shared" ca="1" si="43"/>
        <v>0</v>
      </c>
      <c r="AI62" s="78">
        <f t="shared" ca="1" si="43"/>
        <v>0</v>
      </c>
      <c r="AJ62" s="82">
        <f t="shared" ca="1" si="43"/>
        <v>0</v>
      </c>
      <c r="AK62" s="3">
        <f t="shared" ca="1" si="43"/>
        <v>0</v>
      </c>
      <c r="AL62" s="1" t="str">
        <f t="shared" ca="1" si="38"/>
        <v>OK</v>
      </c>
      <c r="AM62" s="1" t="str">
        <f t="shared" ca="1" si="39"/>
        <v>OK</v>
      </c>
      <c r="AN62" s="1" t="str">
        <f t="shared" ca="1" si="40"/>
        <v>OK</v>
      </c>
      <c r="AO62" s="1" t="str">
        <f t="shared" ca="1" si="41"/>
        <v>OK</v>
      </c>
      <c r="AP62" s="1" t="str">
        <f t="shared" ca="1" si="42"/>
        <v>OK</v>
      </c>
    </row>
    <row r="63" spans="1:42" s="1" customFormat="1" x14ac:dyDescent="0.15">
      <c r="A63" s="2">
        <v>59</v>
      </c>
      <c r="B63" s="7">
        <f t="shared" ca="1" si="37"/>
        <v>0</v>
      </c>
      <c r="C63" s="67">
        <f t="shared" ca="1" si="1"/>
        <v>0</v>
      </c>
      <c r="D63" s="68">
        <f t="shared" ca="1" si="2"/>
        <v>0</v>
      </c>
      <c r="E63" s="67">
        <f t="shared" ca="1" si="3"/>
        <v>0</v>
      </c>
      <c r="F63" s="68">
        <f t="shared" ca="1" si="4"/>
        <v>0</v>
      </c>
      <c r="G63" s="67">
        <f t="shared" ca="1" si="5"/>
        <v>0</v>
      </c>
      <c r="H63" s="68">
        <f t="shared" ca="1" si="6"/>
        <v>0</v>
      </c>
      <c r="I63" s="67">
        <f t="shared" ca="1" si="7"/>
        <v>0</v>
      </c>
      <c r="J63" s="68">
        <f t="shared" ca="1" si="8"/>
        <v>0</v>
      </c>
      <c r="K63" s="73">
        <f t="shared" ca="1" si="9"/>
        <v>0</v>
      </c>
      <c r="L63" s="73">
        <f t="shared" ca="1" si="10"/>
        <v>0</v>
      </c>
      <c r="M63" s="73">
        <f t="shared" ca="1" si="11"/>
        <v>0</v>
      </c>
      <c r="N63" s="73">
        <f t="shared" ca="1" si="12"/>
        <v>0</v>
      </c>
      <c r="O63" s="73">
        <f t="shared" ca="1" si="13"/>
        <v>0</v>
      </c>
      <c r="P63" s="73">
        <f t="shared" ca="1" si="14"/>
        <v>0</v>
      </c>
      <c r="Q63" s="73">
        <f t="shared" ca="1" si="15"/>
        <v>0</v>
      </c>
      <c r="R63" s="73">
        <f t="shared" ca="1" si="16"/>
        <v>0</v>
      </c>
      <c r="S63" s="73">
        <f t="shared" ca="1" si="17"/>
        <v>0</v>
      </c>
      <c r="T63" s="73">
        <f t="shared" ca="1" si="18"/>
        <v>0</v>
      </c>
      <c r="U63" s="73">
        <f t="shared" ca="1" si="19"/>
        <v>0</v>
      </c>
      <c r="V63" s="73">
        <f t="shared" ca="1" si="20"/>
        <v>0</v>
      </c>
      <c r="W63" s="73">
        <f t="shared" ca="1" si="21"/>
        <v>0</v>
      </c>
      <c r="X63" s="73">
        <f t="shared" ca="1" si="22"/>
        <v>0</v>
      </c>
      <c r="Y63" s="73">
        <f t="shared" ca="1" si="23"/>
        <v>0</v>
      </c>
      <c r="Z63" s="73">
        <f t="shared" ca="1" si="24"/>
        <v>0</v>
      </c>
      <c r="AA63" s="73">
        <f t="shared" ca="1" si="25"/>
        <v>0</v>
      </c>
      <c r="AB63" s="73">
        <f t="shared" ca="1" si="26"/>
        <v>0</v>
      </c>
      <c r="AC63" s="73">
        <f t="shared" ca="1" si="27"/>
        <v>0</v>
      </c>
      <c r="AD63" s="73">
        <f t="shared" ca="1" si="28"/>
        <v>0</v>
      </c>
      <c r="AE63" s="73">
        <f t="shared" ca="1" si="29"/>
        <v>0</v>
      </c>
      <c r="AF63" s="73">
        <f t="shared" ca="1" si="30"/>
        <v>0</v>
      </c>
      <c r="AG63" s="78">
        <f t="shared" ca="1" si="43"/>
        <v>0</v>
      </c>
      <c r="AH63" s="78">
        <f t="shared" ca="1" si="43"/>
        <v>0</v>
      </c>
      <c r="AI63" s="78">
        <f t="shared" ca="1" si="43"/>
        <v>0</v>
      </c>
      <c r="AJ63" s="82">
        <f t="shared" ca="1" si="43"/>
        <v>0</v>
      </c>
      <c r="AK63" s="3">
        <f t="shared" ca="1" si="43"/>
        <v>0</v>
      </c>
      <c r="AL63" s="1" t="str">
        <f t="shared" ca="1" si="38"/>
        <v>OK</v>
      </c>
      <c r="AM63" s="1" t="str">
        <f t="shared" ca="1" si="39"/>
        <v>OK</v>
      </c>
      <c r="AN63" s="1" t="str">
        <f t="shared" ca="1" si="40"/>
        <v>OK</v>
      </c>
      <c r="AO63" s="1" t="str">
        <f t="shared" ca="1" si="41"/>
        <v>OK</v>
      </c>
      <c r="AP63" s="1" t="str">
        <f t="shared" ca="1" si="42"/>
        <v>OK</v>
      </c>
    </row>
    <row r="64" spans="1:42" s="1" customFormat="1" x14ac:dyDescent="0.15">
      <c r="A64" s="2">
        <v>60</v>
      </c>
      <c r="B64" s="7">
        <f t="shared" ca="1" si="37"/>
        <v>0</v>
      </c>
      <c r="C64" s="67">
        <f t="shared" ca="1" si="1"/>
        <v>0</v>
      </c>
      <c r="D64" s="68">
        <f t="shared" ca="1" si="2"/>
        <v>0</v>
      </c>
      <c r="E64" s="67">
        <f t="shared" ca="1" si="3"/>
        <v>0</v>
      </c>
      <c r="F64" s="68">
        <f t="shared" ca="1" si="4"/>
        <v>0</v>
      </c>
      <c r="G64" s="67">
        <f t="shared" ca="1" si="5"/>
        <v>0</v>
      </c>
      <c r="H64" s="68">
        <f t="shared" ca="1" si="6"/>
        <v>0</v>
      </c>
      <c r="I64" s="67">
        <f t="shared" ca="1" si="7"/>
        <v>0</v>
      </c>
      <c r="J64" s="68">
        <f t="shared" ca="1" si="8"/>
        <v>0</v>
      </c>
      <c r="K64" s="73">
        <f t="shared" ca="1" si="9"/>
        <v>0</v>
      </c>
      <c r="L64" s="73">
        <f t="shared" ca="1" si="10"/>
        <v>0</v>
      </c>
      <c r="M64" s="73">
        <f t="shared" ca="1" si="11"/>
        <v>0</v>
      </c>
      <c r="N64" s="73">
        <f t="shared" ca="1" si="12"/>
        <v>0</v>
      </c>
      <c r="O64" s="73">
        <f t="shared" ca="1" si="13"/>
        <v>0</v>
      </c>
      <c r="P64" s="73">
        <f t="shared" ca="1" si="14"/>
        <v>0</v>
      </c>
      <c r="Q64" s="73">
        <f t="shared" ca="1" si="15"/>
        <v>0</v>
      </c>
      <c r="R64" s="73">
        <f t="shared" ca="1" si="16"/>
        <v>0</v>
      </c>
      <c r="S64" s="73">
        <f t="shared" ca="1" si="17"/>
        <v>0</v>
      </c>
      <c r="T64" s="73">
        <f t="shared" ca="1" si="18"/>
        <v>0</v>
      </c>
      <c r="U64" s="73">
        <f t="shared" ca="1" si="19"/>
        <v>0</v>
      </c>
      <c r="V64" s="73">
        <f t="shared" ca="1" si="20"/>
        <v>0</v>
      </c>
      <c r="W64" s="73">
        <f t="shared" ca="1" si="21"/>
        <v>0</v>
      </c>
      <c r="X64" s="73">
        <f t="shared" ca="1" si="22"/>
        <v>0</v>
      </c>
      <c r="Y64" s="73">
        <f t="shared" ca="1" si="23"/>
        <v>0</v>
      </c>
      <c r="Z64" s="73">
        <f t="shared" ca="1" si="24"/>
        <v>0</v>
      </c>
      <c r="AA64" s="73">
        <f t="shared" ca="1" si="25"/>
        <v>0</v>
      </c>
      <c r="AB64" s="73">
        <f t="shared" ca="1" si="26"/>
        <v>0</v>
      </c>
      <c r="AC64" s="73">
        <f t="shared" ca="1" si="27"/>
        <v>0</v>
      </c>
      <c r="AD64" s="73">
        <f t="shared" ca="1" si="28"/>
        <v>0</v>
      </c>
      <c r="AE64" s="73">
        <f t="shared" ca="1" si="29"/>
        <v>0</v>
      </c>
      <c r="AF64" s="73">
        <f t="shared" ca="1" si="30"/>
        <v>0</v>
      </c>
      <c r="AG64" s="78">
        <f t="shared" ca="1" si="43"/>
        <v>0</v>
      </c>
      <c r="AH64" s="78">
        <f t="shared" ca="1" si="43"/>
        <v>0</v>
      </c>
      <c r="AI64" s="78">
        <f t="shared" ca="1" si="43"/>
        <v>0</v>
      </c>
      <c r="AJ64" s="82">
        <f t="shared" ca="1" si="43"/>
        <v>0</v>
      </c>
      <c r="AK64" s="3">
        <f t="shared" ca="1" si="43"/>
        <v>0</v>
      </c>
      <c r="AL64" s="1" t="str">
        <f t="shared" ca="1" si="38"/>
        <v>OK</v>
      </c>
      <c r="AM64" s="1" t="str">
        <f t="shared" ca="1" si="39"/>
        <v>OK</v>
      </c>
      <c r="AN64" s="1" t="str">
        <f t="shared" ca="1" si="40"/>
        <v>OK</v>
      </c>
      <c r="AO64" s="1" t="str">
        <f t="shared" ca="1" si="41"/>
        <v>OK</v>
      </c>
      <c r="AP64" s="1" t="str">
        <f t="shared" ca="1" si="42"/>
        <v>OK</v>
      </c>
    </row>
    <row r="65" spans="1:42" s="1" customFormat="1" x14ac:dyDescent="0.15">
      <c r="A65" s="2">
        <v>61</v>
      </c>
      <c r="B65" s="7">
        <f t="shared" ca="1" si="37"/>
        <v>0</v>
      </c>
      <c r="C65" s="67">
        <f t="shared" ca="1" si="1"/>
        <v>0</v>
      </c>
      <c r="D65" s="68">
        <f t="shared" ca="1" si="2"/>
        <v>0</v>
      </c>
      <c r="E65" s="67">
        <f t="shared" ca="1" si="3"/>
        <v>0</v>
      </c>
      <c r="F65" s="68">
        <f t="shared" ca="1" si="4"/>
        <v>0</v>
      </c>
      <c r="G65" s="67">
        <f t="shared" ca="1" si="5"/>
        <v>0</v>
      </c>
      <c r="H65" s="68">
        <f t="shared" ca="1" si="6"/>
        <v>0</v>
      </c>
      <c r="I65" s="67">
        <f t="shared" ca="1" si="7"/>
        <v>0</v>
      </c>
      <c r="J65" s="68">
        <f t="shared" ca="1" si="8"/>
        <v>0</v>
      </c>
      <c r="K65" s="73">
        <f t="shared" ca="1" si="9"/>
        <v>0</v>
      </c>
      <c r="L65" s="73">
        <f t="shared" ca="1" si="10"/>
        <v>0</v>
      </c>
      <c r="M65" s="73">
        <f t="shared" ca="1" si="11"/>
        <v>0</v>
      </c>
      <c r="N65" s="73">
        <f t="shared" ca="1" si="12"/>
        <v>0</v>
      </c>
      <c r="O65" s="73">
        <f t="shared" ca="1" si="13"/>
        <v>0</v>
      </c>
      <c r="P65" s="73">
        <f t="shared" ca="1" si="14"/>
        <v>0</v>
      </c>
      <c r="Q65" s="73">
        <f t="shared" ca="1" si="15"/>
        <v>0</v>
      </c>
      <c r="R65" s="73">
        <f t="shared" ca="1" si="16"/>
        <v>0</v>
      </c>
      <c r="S65" s="73">
        <f t="shared" ca="1" si="17"/>
        <v>0</v>
      </c>
      <c r="T65" s="73">
        <f t="shared" ca="1" si="18"/>
        <v>0</v>
      </c>
      <c r="U65" s="73">
        <f t="shared" ca="1" si="19"/>
        <v>0</v>
      </c>
      <c r="V65" s="73">
        <f t="shared" ca="1" si="20"/>
        <v>0</v>
      </c>
      <c r="W65" s="73">
        <f t="shared" ca="1" si="21"/>
        <v>0</v>
      </c>
      <c r="X65" s="73">
        <f t="shared" ca="1" si="22"/>
        <v>0</v>
      </c>
      <c r="Y65" s="73">
        <f t="shared" ca="1" si="23"/>
        <v>0</v>
      </c>
      <c r="Z65" s="73">
        <f t="shared" ca="1" si="24"/>
        <v>0</v>
      </c>
      <c r="AA65" s="73">
        <f t="shared" ca="1" si="25"/>
        <v>0</v>
      </c>
      <c r="AB65" s="73">
        <f t="shared" ca="1" si="26"/>
        <v>0</v>
      </c>
      <c r="AC65" s="73">
        <f t="shared" ca="1" si="27"/>
        <v>0</v>
      </c>
      <c r="AD65" s="73">
        <f t="shared" ca="1" si="28"/>
        <v>0</v>
      </c>
      <c r="AE65" s="73">
        <f t="shared" ca="1" si="29"/>
        <v>0</v>
      </c>
      <c r="AF65" s="73">
        <f t="shared" ca="1" si="30"/>
        <v>0</v>
      </c>
      <c r="AG65" s="78">
        <f t="shared" ca="1" si="43"/>
        <v>0</v>
      </c>
      <c r="AH65" s="78">
        <f t="shared" ca="1" si="43"/>
        <v>0</v>
      </c>
      <c r="AI65" s="78">
        <f t="shared" ca="1" si="43"/>
        <v>0</v>
      </c>
      <c r="AJ65" s="82">
        <f t="shared" ca="1" si="43"/>
        <v>0</v>
      </c>
      <c r="AK65" s="3">
        <f t="shared" ca="1" si="43"/>
        <v>0</v>
      </c>
      <c r="AL65" s="1" t="str">
        <f t="shared" ca="1" si="38"/>
        <v>OK</v>
      </c>
      <c r="AM65" s="1" t="str">
        <f t="shared" ca="1" si="39"/>
        <v>OK</v>
      </c>
      <c r="AN65" s="1" t="str">
        <f t="shared" ca="1" si="40"/>
        <v>OK</v>
      </c>
      <c r="AO65" s="1" t="str">
        <f t="shared" ca="1" si="41"/>
        <v>OK</v>
      </c>
      <c r="AP65" s="1" t="str">
        <f t="shared" ca="1" si="42"/>
        <v>OK</v>
      </c>
    </row>
    <row r="66" spans="1:42" s="1" customFormat="1" x14ac:dyDescent="0.15">
      <c r="A66" s="2">
        <v>62</v>
      </c>
      <c r="B66" s="7">
        <f t="shared" ca="1" si="37"/>
        <v>0</v>
      </c>
      <c r="C66" s="67">
        <f t="shared" ca="1" si="1"/>
        <v>0</v>
      </c>
      <c r="D66" s="68">
        <f t="shared" ca="1" si="2"/>
        <v>0</v>
      </c>
      <c r="E66" s="67">
        <f t="shared" ca="1" si="3"/>
        <v>0</v>
      </c>
      <c r="F66" s="68">
        <f t="shared" ca="1" si="4"/>
        <v>0</v>
      </c>
      <c r="G66" s="67">
        <f t="shared" ca="1" si="5"/>
        <v>0</v>
      </c>
      <c r="H66" s="68">
        <f t="shared" ca="1" si="6"/>
        <v>0</v>
      </c>
      <c r="I66" s="67">
        <f t="shared" ca="1" si="7"/>
        <v>0</v>
      </c>
      <c r="J66" s="68">
        <f t="shared" ca="1" si="8"/>
        <v>0</v>
      </c>
      <c r="K66" s="73">
        <f t="shared" ca="1" si="9"/>
        <v>0</v>
      </c>
      <c r="L66" s="73">
        <f t="shared" ca="1" si="10"/>
        <v>0</v>
      </c>
      <c r="M66" s="73">
        <f t="shared" ca="1" si="11"/>
        <v>0</v>
      </c>
      <c r="N66" s="73">
        <f t="shared" ca="1" si="12"/>
        <v>0</v>
      </c>
      <c r="O66" s="73">
        <f t="shared" ca="1" si="13"/>
        <v>0</v>
      </c>
      <c r="P66" s="73">
        <f t="shared" ca="1" si="14"/>
        <v>0</v>
      </c>
      <c r="Q66" s="73">
        <f t="shared" ca="1" si="15"/>
        <v>0</v>
      </c>
      <c r="R66" s="73">
        <f t="shared" ca="1" si="16"/>
        <v>0</v>
      </c>
      <c r="S66" s="73">
        <f t="shared" ca="1" si="17"/>
        <v>0</v>
      </c>
      <c r="T66" s="73">
        <f t="shared" ca="1" si="18"/>
        <v>0</v>
      </c>
      <c r="U66" s="73">
        <f t="shared" ca="1" si="19"/>
        <v>0</v>
      </c>
      <c r="V66" s="73">
        <f t="shared" ca="1" si="20"/>
        <v>0</v>
      </c>
      <c r="W66" s="73">
        <f t="shared" ca="1" si="21"/>
        <v>0</v>
      </c>
      <c r="X66" s="73">
        <f t="shared" ca="1" si="22"/>
        <v>0</v>
      </c>
      <c r="Y66" s="73">
        <f t="shared" ca="1" si="23"/>
        <v>0</v>
      </c>
      <c r="Z66" s="73">
        <f t="shared" ca="1" si="24"/>
        <v>0</v>
      </c>
      <c r="AA66" s="73">
        <f t="shared" ca="1" si="25"/>
        <v>0</v>
      </c>
      <c r="AB66" s="73">
        <f t="shared" ca="1" si="26"/>
        <v>0</v>
      </c>
      <c r="AC66" s="73">
        <f t="shared" ca="1" si="27"/>
        <v>0</v>
      </c>
      <c r="AD66" s="73">
        <f t="shared" ca="1" si="28"/>
        <v>0</v>
      </c>
      <c r="AE66" s="73">
        <f t="shared" ca="1" si="29"/>
        <v>0</v>
      </c>
      <c r="AF66" s="73">
        <f t="shared" ca="1" si="30"/>
        <v>0</v>
      </c>
      <c r="AG66" s="78">
        <f t="shared" ca="1" si="43"/>
        <v>0</v>
      </c>
      <c r="AH66" s="78">
        <f t="shared" ca="1" si="43"/>
        <v>0</v>
      </c>
      <c r="AI66" s="78">
        <f t="shared" ca="1" si="43"/>
        <v>0</v>
      </c>
      <c r="AJ66" s="82">
        <f t="shared" ca="1" si="43"/>
        <v>0</v>
      </c>
      <c r="AK66" s="3">
        <f t="shared" ca="1" si="43"/>
        <v>0</v>
      </c>
      <c r="AL66" s="1" t="str">
        <f t="shared" ca="1" si="38"/>
        <v>OK</v>
      </c>
      <c r="AM66" s="1" t="str">
        <f t="shared" ca="1" si="39"/>
        <v>OK</v>
      </c>
      <c r="AN66" s="1" t="str">
        <f t="shared" ca="1" si="40"/>
        <v>OK</v>
      </c>
      <c r="AO66" s="1" t="str">
        <f t="shared" ca="1" si="41"/>
        <v>OK</v>
      </c>
      <c r="AP66" s="1" t="str">
        <f t="shared" ca="1" si="42"/>
        <v>OK</v>
      </c>
    </row>
    <row r="67" spans="1:42" s="1" customFormat="1" x14ac:dyDescent="0.15">
      <c r="A67" s="2">
        <v>63</v>
      </c>
      <c r="B67" s="7">
        <f t="shared" ca="1" si="37"/>
        <v>0</v>
      </c>
      <c r="C67" s="67">
        <f t="shared" ca="1" si="1"/>
        <v>0</v>
      </c>
      <c r="D67" s="68">
        <f t="shared" ca="1" si="2"/>
        <v>0</v>
      </c>
      <c r="E67" s="67">
        <f t="shared" ca="1" si="3"/>
        <v>0</v>
      </c>
      <c r="F67" s="68">
        <f t="shared" ca="1" si="4"/>
        <v>0</v>
      </c>
      <c r="G67" s="67">
        <f t="shared" ca="1" si="5"/>
        <v>0</v>
      </c>
      <c r="H67" s="68">
        <f t="shared" ca="1" si="6"/>
        <v>0</v>
      </c>
      <c r="I67" s="67">
        <f t="shared" ca="1" si="7"/>
        <v>0</v>
      </c>
      <c r="J67" s="68">
        <f t="shared" ca="1" si="8"/>
        <v>0</v>
      </c>
      <c r="K67" s="73">
        <f t="shared" ca="1" si="9"/>
        <v>0</v>
      </c>
      <c r="L67" s="73">
        <f t="shared" ca="1" si="10"/>
        <v>0</v>
      </c>
      <c r="M67" s="73">
        <f t="shared" ca="1" si="11"/>
        <v>0</v>
      </c>
      <c r="N67" s="73">
        <f t="shared" ca="1" si="12"/>
        <v>0</v>
      </c>
      <c r="O67" s="73">
        <f t="shared" ca="1" si="13"/>
        <v>0</v>
      </c>
      <c r="P67" s="73">
        <f t="shared" ca="1" si="14"/>
        <v>0</v>
      </c>
      <c r="Q67" s="73">
        <f t="shared" ca="1" si="15"/>
        <v>0</v>
      </c>
      <c r="R67" s="73">
        <f t="shared" ca="1" si="16"/>
        <v>0</v>
      </c>
      <c r="S67" s="73">
        <f t="shared" ca="1" si="17"/>
        <v>0</v>
      </c>
      <c r="T67" s="73">
        <f t="shared" ca="1" si="18"/>
        <v>0</v>
      </c>
      <c r="U67" s="73">
        <f t="shared" ca="1" si="19"/>
        <v>0</v>
      </c>
      <c r="V67" s="73">
        <f t="shared" ca="1" si="20"/>
        <v>0</v>
      </c>
      <c r="W67" s="73">
        <f t="shared" ca="1" si="21"/>
        <v>0</v>
      </c>
      <c r="X67" s="73">
        <f t="shared" ca="1" si="22"/>
        <v>0</v>
      </c>
      <c r="Y67" s="73">
        <f t="shared" ca="1" si="23"/>
        <v>0</v>
      </c>
      <c r="Z67" s="73">
        <f t="shared" ca="1" si="24"/>
        <v>0</v>
      </c>
      <c r="AA67" s="73">
        <f t="shared" ca="1" si="25"/>
        <v>0</v>
      </c>
      <c r="AB67" s="73">
        <f t="shared" ca="1" si="26"/>
        <v>0</v>
      </c>
      <c r="AC67" s="73">
        <f t="shared" ca="1" si="27"/>
        <v>0</v>
      </c>
      <c r="AD67" s="73">
        <f t="shared" ca="1" si="28"/>
        <v>0</v>
      </c>
      <c r="AE67" s="73">
        <f t="shared" ca="1" si="29"/>
        <v>0</v>
      </c>
      <c r="AF67" s="73">
        <f t="shared" ca="1" si="30"/>
        <v>0</v>
      </c>
      <c r="AG67" s="78">
        <f t="shared" ca="1" si="43"/>
        <v>0</v>
      </c>
      <c r="AH67" s="78">
        <f t="shared" ca="1" si="43"/>
        <v>0</v>
      </c>
      <c r="AI67" s="78">
        <f t="shared" ca="1" si="43"/>
        <v>0</v>
      </c>
      <c r="AJ67" s="82">
        <f t="shared" ca="1" si="43"/>
        <v>0</v>
      </c>
      <c r="AK67" s="3">
        <f t="shared" ca="1" si="43"/>
        <v>0</v>
      </c>
      <c r="AL67" s="1" t="str">
        <f t="shared" ca="1" si="38"/>
        <v>OK</v>
      </c>
      <c r="AM67" s="1" t="str">
        <f t="shared" ca="1" si="39"/>
        <v>OK</v>
      </c>
      <c r="AN67" s="1" t="str">
        <f t="shared" ca="1" si="40"/>
        <v>OK</v>
      </c>
      <c r="AO67" s="1" t="str">
        <f t="shared" ca="1" si="41"/>
        <v>OK</v>
      </c>
      <c r="AP67" s="1" t="str">
        <f t="shared" ca="1" si="42"/>
        <v>OK</v>
      </c>
    </row>
    <row r="68" spans="1:42" s="1" customFormat="1" x14ac:dyDescent="0.15">
      <c r="A68" s="2">
        <v>64</v>
      </c>
      <c r="B68" s="7">
        <f t="shared" ca="1" si="37"/>
        <v>0</v>
      </c>
      <c r="C68" s="67">
        <f t="shared" ca="1" si="1"/>
        <v>0</v>
      </c>
      <c r="D68" s="68">
        <f t="shared" ca="1" si="2"/>
        <v>0</v>
      </c>
      <c r="E68" s="67">
        <f t="shared" ca="1" si="3"/>
        <v>0</v>
      </c>
      <c r="F68" s="68">
        <f t="shared" ca="1" si="4"/>
        <v>0</v>
      </c>
      <c r="G68" s="67">
        <f t="shared" ca="1" si="5"/>
        <v>0</v>
      </c>
      <c r="H68" s="68">
        <f t="shared" ca="1" si="6"/>
        <v>0</v>
      </c>
      <c r="I68" s="67">
        <f t="shared" ca="1" si="7"/>
        <v>0</v>
      </c>
      <c r="J68" s="68">
        <f t="shared" ca="1" si="8"/>
        <v>0</v>
      </c>
      <c r="K68" s="73">
        <f t="shared" ca="1" si="9"/>
        <v>0</v>
      </c>
      <c r="L68" s="73">
        <f t="shared" ca="1" si="10"/>
        <v>0</v>
      </c>
      <c r="M68" s="73">
        <f t="shared" ca="1" si="11"/>
        <v>0</v>
      </c>
      <c r="N68" s="73">
        <f t="shared" ca="1" si="12"/>
        <v>0</v>
      </c>
      <c r="O68" s="73">
        <f t="shared" ca="1" si="13"/>
        <v>0</v>
      </c>
      <c r="P68" s="73">
        <f t="shared" ca="1" si="14"/>
        <v>0</v>
      </c>
      <c r="Q68" s="73">
        <f t="shared" ca="1" si="15"/>
        <v>0</v>
      </c>
      <c r="R68" s="73">
        <f t="shared" ca="1" si="16"/>
        <v>0</v>
      </c>
      <c r="S68" s="73">
        <f t="shared" ca="1" si="17"/>
        <v>0</v>
      </c>
      <c r="T68" s="73">
        <f t="shared" ca="1" si="18"/>
        <v>0</v>
      </c>
      <c r="U68" s="73">
        <f t="shared" ca="1" si="19"/>
        <v>0</v>
      </c>
      <c r="V68" s="73">
        <f t="shared" ca="1" si="20"/>
        <v>0</v>
      </c>
      <c r="W68" s="73">
        <f t="shared" ca="1" si="21"/>
        <v>0</v>
      </c>
      <c r="X68" s="73">
        <f t="shared" ca="1" si="22"/>
        <v>0</v>
      </c>
      <c r="Y68" s="73">
        <f t="shared" ca="1" si="23"/>
        <v>0</v>
      </c>
      <c r="Z68" s="73">
        <f t="shared" ca="1" si="24"/>
        <v>0</v>
      </c>
      <c r="AA68" s="73">
        <f t="shared" ca="1" si="25"/>
        <v>0</v>
      </c>
      <c r="AB68" s="73">
        <f t="shared" ca="1" si="26"/>
        <v>0</v>
      </c>
      <c r="AC68" s="73">
        <f t="shared" ca="1" si="27"/>
        <v>0</v>
      </c>
      <c r="AD68" s="73">
        <f t="shared" ca="1" si="28"/>
        <v>0</v>
      </c>
      <c r="AE68" s="73">
        <f t="shared" ca="1" si="29"/>
        <v>0</v>
      </c>
      <c r="AF68" s="73">
        <f t="shared" ca="1" si="30"/>
        <v>0</v>
      </c>
      <c r="AG68" s="78">
        <f t="shared" ca="1" si="43"/>
        <v>0</v>
      </c>
      <c r="AH68" s="78">
        <f t="shared" ca="1" si="43"/>
        <v>0</v>
      </c>
      <c r="AI68" s="78">
        <f t="shared" ca="1" si="43"/>
        <v>0</v>
      </c>
      <c r="AJ68" s="82">
        <f t="shared" ca="1" si="43"/>
        <v>0</v>
      </c>
      <c r="AK68" s="3">
        <f t="shared" ca="1" si="43"/>
        <v>0</v>
      </c>
      <c r="AL68" s="1" t="str">
        <f t="shared" ca="1" si="38"/>
        <v>OK</v>
      </c>
      <c r="AM68" s="1" t="str">
        <f t="shared" ca="1" si="39"/>
        <v>OK</v>
      </c>
      <c r="AN68" s="1" t="str">
        <f t="shared" ca="1" si="40"/>
        <v>OK</v>
      </c>
      <c r="AO68" s="1" t="str">
        <f t="shared" ca="1" si="41"/>
        <v>OK</v>
      </c>
      <c r="AP68" s="1" t="str">
        <f t="shared" ca="1" si="42"/>
        <v>OK</v>
      </c>
    </row>
    <row r="69" spans="1:42" s="1" customFormat="1" x14ac:dyDescent="0.15">
      <c r="A69" s="2">
        <v>65</v>
      </c>
      <c r="B69" s="7">
        <f t="shared" ca="1" si="37"/>
        <v>0</v>
      </c>
      <c r="C69" s="67">
        <f t="shared" ca="1" si="1"/>
        <v>0</v>
      </c>
      <c r="D69" s="68">
        <f t="shared" ca="1" si="2"/>
        <v>0</v>
      </c>
      <c r="E69" s="67">
        <f t="shared" ca="1" si="3"/>
        <v>0</v>
      </c>
      <c r="F69" s="68">
        <f t="shared" ca="1" si="4"/>
        <v>0</v>
      </c>
      <c r="G69" s="67">
        <f t="shared" ca="1" si="5"/>
        <v>0</v>
      </c>
      <c r="H69" s="68">
        <f t="shared" ca="1" si="6"/>
        <v>0</v>
      </c>
      <c r="I69" s="67">
        <f t="shared" ca="1" si="7"/>
        <v>0</v>
      </c>
      <c r="J69" s="68">
        <f t="shared" ca="1" si="8"/>
        <v>0</v>
      </c>
      <c r="K69" s="73">
        <f t="shared" ca="1" si="9"/>
        <v>0</v>
      </c>
      <c r="L69" s="73">
        <f t="shared" ca="1" si="10"/>
        <v>0</v>
      </c>
      <c r="M69" s="73">
        <f t="shared" ca="1" si="11"/>
        <v>0</v>
      </c>
      <c r="N69" s="73">
        <f t="shared" ca="1" si="12"/>
        <v>0</v>
      </c>
      <c r="O69" s="73">
        <f t="shared" ca="1" si="13"/>
        <v>0</v>
      </c>
      <c r="P69" s="73">
        <f t="shared" ca="1" si="14"/>
        <v>0</v>
      </c>
      <c r="Q69" s="73">
        <f t="shared" ca="1" si="15"/>
        <v>0</v>
      </c>
      <c r="R69" s="73">
        <f t="shared" ca="1" si="16"/>
        <v>0</v>
      </c>
      <c r="S69" s="73">
        <f t="shared" ca="1" si="17"/>
        <v>0</v>
      </c>
      <c r="T69" s="73">
        <f t="shared" ca="1" si="18"/>
        <v>0</v>
      </c>
      <c r="U69" s="73">
        <f t="shared" ca="1" si="19"/>
        <v>0</v>
      </c>
      <c r="V69" s="73">
        <f t="shared" ca="1" si="20"/>
        <v>0</v>
      </c>
      <c r="W69" s="73">
        <f t="shared" ca="1" si="21"/>
        <v>0</v>
      </c>
      <c r="X69" s="73">
        <f t="shared" ca="1" si="22"/>
        <v>0</v>
      </c>
      <c r="Y69" s="73">
        <f t="shared" ca="1" si="23"/>
        <v>0</v>
      </c>
      <c r="Z69" s="73">
        <f t="shared" ca="1" si="24"/>
        <v>0</v>
      </c>
      <c r="AA69" s="73">
        <f t="shared" ca="1" si="25"/>
        <v>0</v>
      </c>
      <c r="AB69" s="73">
        <f t="shared" ca="1" si="26"/>
        <v>0</v>
      </c>
      <c r="AC69" s="73">
        <f t="shared" ca="1" si="27"/>
        <v>0</v>
      </c>
      <c r="AD69" s="73">
        <f t="shared" ca="1" si="28"/>
        <v>0</v>
      </c>
      <c r="AE69" s="73">
        <f t="shared" ca="1" si="29"/>
        <v>0</v>
      </c>
      <c r="AF69" s="73">
        <f t="shared" ca="1" si="30"/>
        <v>0</v>
      </c>
      <c r="AG69" s="78">
        <f t="shared" ca="1" si="43"/>
        <v>0</v>
      </c>
      <c r="AH69" s="78">
        <f t="shared" ca="1" si="43"/>
        <v>0</v>
      </c>
      <c r="AI69" s="78">
        <f t="shared" ca="1" si="43"/>
        <v>0</v>
      </c>
      <c r="AJ69" s="82">
        <f t="shared" ca="1" si="43"/>
        <v>0</v>
      </c>
      <c r="AK69" s="3">
        <f t="shared" ca="1" si="43"/>
        <v>0</v>
      </c>
      <c r="AL69" s="1" t="str">
        <f t="shared" ca="1" si="38"/>
        <v>OK</v>
      </c>
      <c r="AM69" s="1" t="str">
        <f t="shared" ca="1" si="39"/>
        <v>OK</v>
      </c>
      <c r="AN69" s="1" t="str">
        <f t="shared" ca="1" si="40"/>
        <v>OK</v>
      </c>
      <c r="AO69" s="1" t="str">
        <f t="shared" ca="1" si="41"/>
        <v>OK</v>
      </c>
      <c r="AP69" s="1" t="str">
        <f t="shared" ca="1" si="42"/>
        <v>OK</v>
      </c>
    </row>
    <row r="70" spans="1:42" s="1" customFormat="1" x14ac:dyDescent="0.15">
      <c r="A70" s="2">
        <v>66</v>
      </c>
      <c r="B70" s="7">
        <f t="shared" ca="1" si="37"/>
        <v>0</v>
      </c>
      <c r="C70" s="67">
        <f t="shared" ref="C70:C104" ca="1" si="44">IFERROR(INDIRECT($A70&amp;"!B$42",TRUE),"")</f>
        <v>0</v>
      </c>
      <c r="D70" s="68">
        <f t="shared" ref="D70:D104" ca="1" si="45">IFERROR(INDIRECT($A70&amp;"!c$42",TRUE),"")</f>
        <v>0</v>
      </c>
      <c r="E70" s="67">
        <f t="shared" ref="E70:E104" ca="1" si="46">IFERROR(INDIRECT($A70&amp;"!$B$39",TRUE),"")</f>
        <v>0</v>
      </c>
      <c r="F70" s="68">
        <f t="shared" ref="F70:F104" ca="1" si="47">IFERROR(INDIRECT($A70&amp;"!$c$39",TRUE),"")</f>
        <v>0</v>
      </c>
      <c r="G70" s="67">
        <f t="shared" ref="G70:G104" ca="1" si="48">IFERROR(INDIRECT($A70&amp;"!$B$40",TRUE),"")</f>
        <v>0</v>
      </c>
      <c r="H70" s="68">
        <f t="shared" ref="H70:H104" ca="1" si="49">IFERROR(INDIRECT($A70&amp;"!$c$40",TRUE),"")</f>
        <v>0</v>
      </c>
      <c r="I70" s="67">
        <f t="shared" ref="I70:I104" ca="1" si="50">IFERROR(INDIRECT($A70&amp;"!$B$41",TRUE),"")</f>
        <v>0</v>
      </c>
      <c r="J70" s="68">
        <f t="shared" ref="J70:J104" ca="1" si="51">IFERROR(INDIRECT($A70&amp;"!$c$41",TRUE),"")</f>
        <v>0</v>
      </c>
      <c r="K70" s="73">
        <f t="shared" ref="K70:K104" ca="1" si="52">IFERROR(SUMIF(INDIRECT($A70&amp;"!d$25:d$36"),K$2,INDIRECT($A70&amp;"!g$25:g$36")),"")</f>
        <v>0</v>
      </c>
      <c r="L70" s="73">
        <f t="shared" ref="L70:L104" ca="1" si="53">IFERROR(SUMIF(INDIRECT($A70&amp;"!d$25:d$36"),K$2,INDIRECT($A70&amp;"!h$25:h$36")),"")</f>
        <v>0</v>
      </c>
      <c r="M70" s="73">
        <f t="shared" ref="M70:M104" ca="1" si="54">IFERROR(SUMIF(INDIRECT($A70&amp;"!d$25:d$36"),M$2,INDIRECT($A70&amp;"!g$25:g$36")),"")</f>
        <v>0</v>
      </c>
      <c r="N70" s="73">
        <f t="shared" ref="N70:N104" ca="1" si="55">IFERROR(SUMIF(INDIRECT($A70&amp;"!d$25:d$36"),M$2,INDIRECT($A70&amp;"!h$25:h$36")),"")</f>
        <v>0</v>
      </c>
      <c r="O70" s="73">
        <f t="shared" ref="O70:O104" ca="1" si="56">IFERROR(SUMIF(INDIRECT($A70&amp;"!d$25:d$36"),O$2,INDIRECT($A70&amp;"!g$25:g$36")),"")</f>
        <v>0</v>
      </c>
      <c r="P70" s="73">
        <f t="shared" ref="P70:P104" ca="1" si="57">IFERROR(SUMIF(INDIRECT($A70&amp;"!d$25:d$36"),O$2,INDIRECT($A70&amp;"!h$25:h$36")),"")</f>
        <v>0</v>
      </c>
      <c r="Q70" s="73">
        <f t="shared" ref="Q70:Q104" ca="1" si="58">IFERROR(SUMIF(INDIRECT($A70&amp;"!d$25:d$36"),Q$2,INDIRECT($A70&amp;"!g$25:g$36")),"")</f>
        <v>0</v>
      </c>
      <c r="R70" s="73">
        <f t="shared" ref="R70:R104" ca="1" si="59">IFERROR(SUMIF(INDIRECT($A70&amp;"!d$25:d$36"),Q$2,INDIRECT($A70&amp;"!h$25:h$36")),"")</f>
        <v>0</v>
      </c>
      <c r="S70" s="73">
        <f t="shared" ref="S70:S104" ca="1" si="60">IFERROR(SUMIF(INDIRECT($A70&amp;"!d$25:d$36"),S$2,INDIRECT($A70&amp;"!g$25:g$36")),"")</f>
        <v>0</v>
      </c>
      <c r="T70" s="73">
        <f t="shared" ref="T70:T104" ca="1" si="61">IFERROR(SUMIF(INDIRECT($A70&amp;"!d$25:d$36"),S$2,INDIRECT($A70&amp;"!h$25:h$36")),"")</f>
        <v>0</v>
      </c>
      <c r="U70" s="73">
        <f t="shared" ref="U70:U104" ca="1" si="62">IFERROR(SUMIF(INDIRECT($A70&amp;"!d$25:d$36"),U$2,INDIRECT($A70&amp;"!g$25:g$36")),"")</f>
        <v>0</v>
      </c>
      <c r="V70" s="73">
        <f t="shared" ref="V70:V104" ca="1" si="63">IFERROR(SUMIF(INDIRECT($A70&amp;"!d$25:d$36"),U$2,INDIRECT($A70&amp;"!h$25:h$36")),"")</f>
        <v>0</v>
      </c>
      <c r="W70" s="73">
        <f t="shared" ref="W70:W104" ca="1" si="64">IFERROR(SUMIF(INDIRECT($A70&amp;"!d$25:d$36"),W$2,INDIRECT($A70&amp;"!g$25:g$36")),"")</f>
        <v>0</v>
      </c>
      <c r="X70" s="73">
        <f t="shared" ref="X70:X104" ca="1" si="65">IFERROR(SUMIF(INDIRECT($A70&amp;"!d$25:d$36"),W$2,INDIRECT($A70&amp;"!h$25:h$36")),"")</f>
        <v>0</v>
      </c>
      <c r="Y70" s="73">
        <f t="shared" ref="Y70:Y104" ca="1" si="66">IFERROR(SUMIF(INDIRECT($A70&amp;"!d$25:d$36"),Y$2,INDIRECT($A70&amp;"!g$25:g$36")),"")</f>
        <v>0</v>
      </c>
      <c r="Z70" s="73">
        <f t="shared" ref="Z70:Z104" ca="1" si="67">IFERROR(SUMIF(INDIRECT($A70&amp;"!d$25:d$36"),Y$2,INDIRECT($A70&amp;"!h$25:h$36")),"")</f>
        <v>0</v>
      </c>
      <c r="AA70" s="73">
        <f t="shared" ref="AA70:AA104" ca="1" si="68">IFERROR(SUMIF(INDIRECT($A70&amp;"!d$25:d$36"),AA$2,INDIRECT($A70&amp;"!g$25:g$36")),"")</f>
        <v>0</v>
      </c>
      <c r="AB70" s="73">
        <f t="shared" ref="AB70:AB104" ca="1" si="69">IFERROR(SUMIF(INDIRECT($A70&amp;"!d$25:d$36"),AA$2,INDIRECT($A70&amp;"!h$25:h$36")),"")</f>
        <v>0</v>
      </c>
      <c r="AC70" s="73">
        <f t="shared" ref="AC70:AC104" ca="1" si="70">IFERROR(SUMIF(INDIRECT($A70&amp;"!d$25:d$36"),AC$2,INDIRECT($A70&amp;"!g$25:g$36")),"")</f>
        <v>0</v>
      </c>
      <c r="AD70" s="73">
        <f t="shared" ref="AD70:AD104" ca="1" si="71">IFERROR(SUMIF(INDIRECT($A70&amp;"!d$25:d$36"),AC$2,INDIRECT($A70&amp;"!h$25:h$36")),"")</f>
        <v>0</v>
      </c>
      <c r="AE70" s="73">
        <f t="shared" ref="AE70:AE104" ca="1" si="72">IFERROR(SUMIF(INDIRECT($A70&amp;"!d$25:d$36"),AE$2,INDIRECT($A70&amp;"!g$25:g$36")),"")</f>
        <v>0</v>
      </c>
      <c r="AF70" s="73">
        <f t="shared" ref="AF70:AF104" ca="1" si="73">IFERROR(SUMIF(INDIRECT($A70&amp;"!d$25:d$36"),AE$2,INDIRECT($A70&amp;"!h$25:h$36")),"")</f>
        <v>0</v>
      </c>
      <c r="AG70" s="78">
        <f t="shared" ref="AG70:AK104" ca="1" si="74">IFERROR(SUMIF(INDIRECT($A70&amp;"!d$25:d$36"),AG$2,INDIRECT($A70&amp;"!h$25:h$36")),"")</f>
        <v>0</v>
      </c>
      <c r="AH70" s="78">
        <f t="shared" ca="1" si="74"/>
        <v>0</v>
      </c>
      <c r="AI70" s="78">
        <f t="shared" ca="1" si="74"/>
        <v>0</v>
      </c>
      <c r="AJ70" s="82">
        <f t="shared" ca="1" si="74"/>
        <v>0</v>
      </c>
      <c r="AK70" s="3">
        <f t="shared" ca="1" si="74"/>
        <v>0</v>
      </c>
      <c r="AL70" s="1" t="str">
        <f t="shared" ca="1" si="38"/>
        <v>OK</v>
      </c>
      <c r="AM70" s="1" t="str">
        <f t="shared" ca="1" si="39"/>
        <v>OK</v>
      </c>
      <c r="AN70" s="1" t="str">
        <f t="shared" ca="1" si="40"/>
        <v>OK</v>
      </c>
      <c r="AO70" s="1" t="str">
        <f t="shared" ca="1" si="41"/>
        <v>OK</v>
      </c>
      <c r="AP70" s="1" t="str">
        <f t="shared" ca="1" si="42"/>
        <v>OK</v>
      </c>
    </row>
    <row r="71" spans="1:42" s="1" customFormat="1" x14ac:dyDescent="0.15">
      <c r="A71" s="2">
        <v>67</v>
      </c>
      <c r="B71" s="7">
        <f t="shared" ca="1" si="37"/>
        <v>0</v>
      </c>
      <c r="C71" s="67">
        <f t="shared" ca="1" si="44"/>
        <v>0</v>
      </c>
      <c r="D71" s="68">
        <f t="shared" ca="1" si="45"/>
        <v>0</v>
      </c>
      <c r="E71" s="67">
        <f t="shared" ca="1" si="46"/>
        <v>0</v>
      </c>
      <c r="F71" s="68">
        <f t="shared" ca="1" si="47"/>
        <v>0</v>
      </c>
      <c r="G71" s="67">
        <f t="shared" ca="1" si="48"/>
        <v>0</v>
      </c>
      <c r="H71" s="68">
        <f t="shared" ca="1" si="49"/>
        <v>0</v>
      </c>
      <c r="I71" s="67">
        <f t="shared" ca="1" si="50"/>
        <v>0</v>
      </c>
      <c r="J71" s="68">
        <f t="shared" ca="1" si="51"/>
        <v>0</v>
      </c>
      <c r="K71" s="73">
        <f t="shared" ca="1" si="52"/>
        <v>0</v>
      </c>
      <c r="L71" s="73">
        <f t="shared" ca="1" si="53"/>
        <v>0</v>
      </c>
      <c r="M71" s="73">
        <f t="shared" ca="1" si="54"/>
        <v>0</v>
      </c>
      <c r="N71" s="73">
        <f t="shared" ca="1" si="55"/>
        <v>0</v>
      </c>
      <c r="O71" s="73">
        <f t="shared" ca="1" si="56"/>
        <v>0</v>
      </c>
      <c r="P71" s="73">
        <f t="shared" ca="1" si="57"/>
        <v>0</v>
      </c>
      <c r="Q71" s="73">
        <f t="shared" ca="1" si="58"/>
        <v>0</v>
      </c>
      <c r="R71" s="73">
        <f t="shared" ca="1" si="59"/>
        <v>0</v>
      </c>
      <c r="S71" s="73">
        <f t="shared" ca="1" si="60"/>
        <v>0</v>
      </c>
      <c r="T71" s="73">
        <f t="shared" ca="1" si="61"/>
        <v>0</v>
      </c>
      <c r="U71" s="73">
        <f t="shared" ca="1" si="62"/>
        <v>0</v>
      </c>
      <c r="V71" s="73">
        <f t="shared" ca="1" si="63"/>
        <v>0</v>
      </c>
      <c r="W71" s="73">
        <f t="shared" ca="1" si="64"/>
        <v>0</v>
      </c>
      <c r="X71" s="73">
        <f t="shared" ca="1" si="65"/>
        <v>0</v>
      </c>
      <c r="Y71" s="73">
        <f t="shared" ca="1" si="66"/>
        <v>0</v>
      </c>
      <c r="Z71" s="73">
        <f t="shared" ca="1" si="67"/>
        <v>0</v>
      </c>
      <c r="AA71" s="73">
        <f t="shared" ca="1" si="68"/>
        <v>0</v>
      </c>
      <c r="AB71" s="73">
        <f t="shared" ca="1" si="69"/>
        <v>0</v>
      </c>
      <c r="AC71" s="73">
        <f t="shared" ca="1" si="70"/>
        <v>0</v>
      </c>
      <c r="AD71" s="73">
        <f t="shared" ca="1" si="71"/>
        <v>0</v>
      </c>
      <c r="AE71" s="73">
        <f t="shared" ca="1" si="72"/>
        <v>0</v>
      </c>
      <c r="AF71" s="73">
        <f t="shared" ca="1" si="73"/>
        <v>0</v>
      </c>
      <c r="AG71" s="78">
        <f t="shared" ca="1" si="74"/>
        <v>0</v>
      </c>
      <c r="AH71" s="78">
        <f t="shared" ca="1" si="74"/>
        <v>0</v>
      </c>
      <c r="AI71" s="78">
        <f t="shared" ca="1" si="74"/>
        <v>0</v>
      </c>
      <c r="AJ71" s="82">
        <f t="shared" ca="1" si="74"/>
        <v>0</v>
      </c>
      <c r="AK71" s="3">
        <f t="shared" ca="1" si="74"/>
        <v>0</v>
      </c>
      <c r="AL71" s="1" t="str">
        <f t="shared" ca="1" si="38"/>
        <v>OK</v>
      </c>
      <c r="AM71" s="1" t="str">
        <f t="shared" ca="1" si="39"/>
        <v>OK</v>
      </c>
      <c r="AN71" s="1" t="str">
        <f t="shared" ca="1" si="40"/>
        <v>OK</v>
      </c>
      <c r="AO71" s="1" t="str">
        <f t="shared" ca="1" si="41"/>
        <v>OK</v>
      </c>
      <c r="AP71" s="1" t="str">
        <f t="shared" ca="1" si="42"/>
        <v>OK</v>
      </c>
    </row>
    <row r="72" spans="1:42" s="1" customFormat="1" x14ac:dyDescent="0.15">
      <c r="A72" s="2">
        <v>68</v>
      </c>
      <c r="B72" s="7">
        <f t="shared" ca="1" si="37"/>
        <v>0</v>
      </c>
      <c r="C72" s="67">
        <f t="shared" ca="1" si="44"/>
        <v>0</v>
      </c>
      <c r="D72" s="68">
        <f t="shared" ca="1" si="45"/>
        <v>0</v>
      </c>
      <c r="E72" s="67">
        <f t="shared" ca="1" si="46"/>
        <v>0</v>
      </c>
      <c r="F72" s="68">
        <f t="shared" ca="1" si="47"/>
        <v>0</v>
      </c>
      <c r="G72" s="67">
        <f t="shared" ca="1" si="48"/>
        <v>0</v>
      </c>
      <c r="H72" s="68">
        <f t="shared" ca="1" si="49"/>
        <v>0</v>
      </c>
      <c r="I72" s="67">
        <f t="shared" ca="1" si="50"/>
        <v>0</v>
      </c>
      <c r="J72" s="68">
        <f t="shared" ca="1" si="51"/>
        <v>0</v>
      </c>
      <c r="K72" s="73">
        <f t="shared" ca="1" si="52"/>
        <v>0</v>
      </c>
      <c r="L72" s="73">
        <f t="shared" ca="1" si="53"/>
        <v>0</v>
      </c>
      <c r="M72" s="73">
        <f t="shared" ca="1" si="54"/>
        <v>0</v>
      </c>
      <c r="N72" s="73">
        <f t="shared" ca="1" si="55"/>
        <v>0</v>
      </c>
      <c r="O72" s="73">
        <f t="shared" ca="1" si="56"/>
        <v>0</v>
      </c>
      <c r="P72" s="73">
        <f t="shared" ca="1" si="57"/>
        <v>0</v>
      </c>
      <c r="Q72" s="73">
        <f t="shared" ca="1" si="58"/>
        <v>0</v>
      </c>
      <c r="R72" s="73">
        <f t="shared" ca="1" si="59"/>
        <v>0</v>
      </c>
      <c r="S72" s="73">
        <f t="shared" ca="1" si="60"/>
        <v>0</v>
      </c>
      <c r="T72" s="73">
        <f t="shared" ca="1" si="61"/>
        <v>0</v>
      </c>
      <c r="U72" s="73">
        <f t="shared" ca="1" si="62"/>
        <v>0</v>
      </c>
      <c r="V72" s="73">
        <f t="shared" ca="1" si="63"/>
        <v>0</v>
      </c>
      <c r="W72" s="73">
        <f t="shared" ca="1" si="64"/>
        <v>0</v>
      </c>
      <c r="X72" s="73">
        <f t="shared" ca="1" si="65"/>
        <v>0</v>
      </c>
      <c r="Y72" s="73">
        <f t="shared" ca="1" si="66"/>
        <v>0</v>
      </c>
      <c r="Z72" s="73">
        <f t="shared" ca="1" si="67"/>
        <v>0</v>
      </c>
      <c r="AA72" s="73">
        <f t="shared" ca="1" si="68"/>
        <v>0</v>
      </c>
      <c r="AB72" s="73">
        <f t="shared" ca="1" si="69"/>
        <v>0</v>
      </c>
      <c r="AC72" s="73">
        <f t="shared" ca="1" si="70"/>
        <v>0</v>
      </c>
      <c r="AD72" s="73">
        <f t="shared" ca="1" si="71"/>
        <v>0</v>
      </c>
      <c r="AE72" s="73">
        <f t="shared" ca="1" si="72"/>
        <v>0</v>
      </c>
      <c r="AF72" s="73">
        <f t="shared" ca="1" si="73"/>
        <v>0</v>
      </c>
      <c r="AG72" s="78">
        <f t="shared" ca="1" si="74"/>
        <v>0</v>
      </c>
      <c r="AH72" s="78">
        <f t="shared" ca="1" si="74"/>
        <v>0</v>
      </c>
      <c r="AI72" s="78">
        <f t="shared" ca="1" si="74"/>
        <v>0</v>
      </c>
      <c r="AJ72" s="82">
        <f t="shared" ca="1" si="74"/>
        <v>0</v>
      </c>
      <c r="AK72" s="3">
        <f t="shared" ca="1" si="74"/>
        <v>0</v>
      </c>
      <c r="AL72" s="1" t="str">
        <f t="shared" ca="1" si="38"/>
        <v>OK</v>
      </c>
      <c r="AM72" s="1" t="str">
        <f t="shared" ca="1" si="39"/>
        <v>OK</v>
      </c>
      <c r="AN72" s="1" t="str">
        <f t="shared" ca="1" si="40"/>
        <v>OK</v>
      </c>
      <c r="AO72" s="1" t="str">
        <f t="shared" ca="1" si="41"/>
        <v>OK</v>
      </c>
      <c r="AP72" s="1" t="str">
        <f t="shared" ca="1" si="42"/>
        <v>OK</v>
      </c>
    </row>
    <row r="73" spans="1:42" s="1" customFormat="1" x14ac:dyDescent="0.15">
      <c r="A73" s="2">
        <v>69</v>
      </c>
      <c r="B73" s="7">
        <f t="shared" ca="1" si="37"/>
        <v>0</v>
      </c>
      <c r="C73" s="67">
        <f t="shared" ca="1" si="44"/>
        <v>0</v>
      </c>
      <c r="D73" s="68">
        <f t="shared" ca="1" si="45"/>
        <v>0</v>
      </c>
      <c r="E73" s="67">
        <f t="shared" ca="1" si="46"/>
        <v>0</v>
      </c>
      <c r="F73" s="68">
        <f t="shared" ca="1" si="47"/>
        <v>0</v>
      </c>
      <c r="G73" s="67">
        <f t="shared" ca="1" si="48"/>
        <v>0</v>
      </c>
      <c r="H73" s="68">
        <f t="shared" ca="1" si="49"/>
        <v>0</v>
      </c>
      <c r="I73" s="67">
        <f t="shared" ca="1" si="50"/>
        <v>0</v>
      </c>
      <c r="J73" s="68">
        <f t="shared" ca="1" si="51"/>
        <v>0</v>
      </c>
      <c r="K73" s="73">
        <f t="shared" ca="1" si="52"/>
        <v>0</v>
      </c>
      <c r="L73" s="73">
        <f t="shared" ca="1" si="53"/>
        <v>0</v>
      </c>
      <c r="M73" s="73">
        <f t="shared" ca="1" si="54"/>
        <v>0</v>
      </c>
      <c r="N73" s="73">
        <f t="shared" ca="1" si="55"/>
        <v>0</v>
      </c>
      <c r="O73" s="73">
        <f t="shared" ca="1" si="56"/>
        <v>0</v>
      </c>
      <c r="P73" s="73">
        <f t="shared" ca="1" si="57"/>
        <v>0</v>
      </c>
      <c r="Q73" s="73">
        <f t="shared" ca="1" si="58"/>
        <v>0</v>
      </c>
      <c r="R73" s="73">
        <f t="shared" ca="1" si="59"/>
        <v>0</v>
      </c>
      <c r="S73" s="73">
        <f t="shared" ca="1" si="60"/>
        <v>0</v>
      </c>
      <c r="T73" s="73">
        <f t="shared" ca="1" si="61"/>
        <v>0</v>
      </c>
      <c r="U73" s="73">
        <f t="shared" ca="1" si="62"/>
        <v>0</v>
      </c>
      <c r="V73" s="73">
        <f t="shared" ca="1" si="63"/>
        <v>0</v>
      </c>
      <c r="W73" s="73">
        <f t="shared" ca="1" si="64"/>
        <v>0</v>
      </c>
      <c r="X73" s="73">
        <f t="shared" ca="1" si="65"/>
        <v>0</v>
      </c>
      <c r="Y73" s="73">
        <f t="shared" ca="1" si="66"/>
        <v>0</v>
      </c>
      <c r="Z73" s="73">
        <f t="shared" ca="1" si="67"/>
        <v>0</v>
      </c>
      <c r="AA73" s="73">
        <f t="shared" ca="1" si="68"/>
        <v>0</v>
      </c>
      <c r="AB73" s="73">
        <f t="shared" ca="1" si="69"/>
        <v>0</v>
      </c>
      <c r="AC73" s="73">
        <f t="shared" ca="1" si="70"/>
        <v>0</v>
      </c>
      <c r="AD73" s="73">
        <f t="shared" ca="1" si="71"/>
        <v>0</v>
      </c>
      <c r="AE73" s="73">
        <f t="shared" ca="1" si="72"/>
        <v>0</v>
      </c>
      <c r="AF73" s="73">
        <f t="shared" ca="1" si="73"/>
        <v>0</v>
      </c>
      <c r="AG73" s="78">
        <f t="shared" ca="1" si="74"/>
        <v>0</v>
      </c>
      <c r="AH73" s="78">
        <f t="shared" ca="1" si="74"/>
        <v>0</v>
      </c>
      <c r="AI73" s="78">
        <f t="shared" ca="1" si="74"/>
        <v>0</v>
      </c>
      <c r="AJ73" s="82">
        <f t="shared" ca="1" si="74"/>
        <v>0</v>
      </c>
      <c r="AK73" s="3">
        <f t="shared" ca="1" si="74"/>
        <v>0</v>
      </c>
      <c r="AL73" s="1" t="str">
        <f t="shared" ca="1" si="38"/>
        <v>OK</v>
      </c>
      <c r="AM73" s="1" t="str">
        <f t="shared" ca="1" si="39"/>
        <v>OK</v>
      </c>
      <c r="AN73" s="1" t="str">
        <f t="shared" ca="1" si="40"/>
        <v>OK</v>
      </c>
      <c r="AO73" s="1" t="str">
        <f t="shared" ca="1" si="41"/>
        <v>OK</v>
      </c>
      <c r="AP73" s="1" t="str">
        <f t="shared" ca="1" si="42"/>
        <v>OK</v>
      </c>
    </row>
    <row r="74" spans="1:42" s="1" customFormat="1" x14ac:dyDescent="0.15">
      <c r="A74" s="2">
        <v>70</v>
      </c>
      <c r="B74" s="7">
        <f t="shared" ref="B74:B104" ca="1" si="75">IFERROR(INDIRECT($A74&amp;"!$B$3",TRUE),"")</f>
        <v>0</v>
      </c>
      <c r="C74" s="67">
        <f t="shared" ca="1" si="44"/>
        <v>0</v>
      </c>
      <c r="D74" s="68">
        <f t="shared" ca="1" si="45"/>
        <v>0</v>
      </c>
      <c r="E74" s="67">
        <f t="shared" ca="1" si="46"/>
        <v>0</v>
      </c>
      <c r="F74" s="68">
        <f t="shared" ca="1" si="47"/>
        <v>0</v>
      </c>
      <c r="G74" s="67">
        <f t="shared" ca="1" si="48"/>
        <v>0</v>
      </c>
      <c r="H74" s="68">
        <f t="shared" ca="1" si="49"/>
        <v>0</v>
      </c>
      <c r="I74" s="67">
        <f t="shared" ca="1" si="50"/>
        <v>0</v>
      </c>
      <c r="J74" s="68">
        <f t="shared" ca="1" si="51"/>
        <v>0</v>
      </c>
      <c r="K74" s="73">
        <f t="shared" ca="1" si="52"/>
        <v>0</v>
      </c>
      <c r="L74" s="73">
        <f t="shared" ca="1" si="53"/>
        <v>0</v>
      </c>
      <c r="M74" s="73">
        <f t="shared" ca="1" si="54"/>
        <v>0</v>
      </c>
      <c r="N74" s="73">
        <f t="shared" ca="1" si="55"/>
        <v>0</v>
      </c>
      <c r="O74" s="73">
        <f t="shared" ca="1" si="56"/>
        <v>0</v>
      </c>
      <c r="P74" s="73">
        <f t="shared" ca="1" si="57"/>
        <v>0</v>
      </c>
      <c r="Q74" s="73">
        <f t="shared" ca="1" si="58"/>
        <v>0</v>
      </c>
      <c r="R74" s="73">
        <f t="shared" ca="1" si="59"/>
        <v>0</v>
      </c>
      <c r="S74" s="73">
        <f t="shared" ca="1" si="60"/>
        <v>0</v>
      </c>
      <c r="T74" s="73">
        <f t="shared" ca="1" si="61"/>
        <v>0</v>
      </c>
      <c r="U74" s="73">
        <f t="shared" ca="1" si="62"/>
        <v>0</v>
      </c>
      <c r="V74" s="73">
        <f t="shared" ca="1" si="63"/>
        <v>0</v>
      </c>
      <c r="W74" s="73">
        <f t="shared" ca="1" si="64"/>
        <v>0</v>
      </c>
      <c r="X74" s="73">
        <f t="shared" ca="1" si="65"/>
        <v>0</v>
      </c>
      <c r="Y74" s="73">
        <f t="shared" ca="1" si="66"/>
        <v>0</v>
      </c>
      <c r="Z74" s="73">
        <f t="shared" ca="1" si="67"/>
        <v>0</v>
      </c>
      <c r="AA74" s="73">
        <f t="shared" ca="1" si="68"/>
        <v>0</v>
      </c>
      <c r="AB74" s="73">
        <f t="shared" ca="1" si="69"/>
        <v>0</v>
      </c>
      <c r="AC74" s="73">
        <f t="shared" ca="1" si="70"/>
        <v>0</v>
      </c>
      <c r="AD74" s="73">
        <f t="shared" ca="1" si="71"/>
        <v>0</v>
      </c>
      <c r="AE74" s="73">
        <f t="shared" ca="1" si="72"/>
        <v>0</v>
      </c>
      <c r="AF74" s="73">
        <f t="shared" ca="1" si="73"/>
        <v>0</v>
      </c>
      <c r="AG74" s="78">
        <f t="shared" ca="1" si="74"/>
        <v>0</v>
      </c>
      <c r="AH74" s="78">
        <f t="shared" ca="1" si="74"/>
        <v>0</v>
      </c>
      <c r="AI74" s="78">
        <f t="shared" ca="1" si="74"/>
        <v>0</v>
      </c>
      <c r="AJ74" s="82">
        <f t="shared" ca="1" si="74"/>
        <v>0</v>
      </c>
      <c r="AK74" s="3">
        <f t="shared" ca="1" si="74"/>
        <v>0</v>
      </c>
      <c r="AL74" s="1" t="str">
        <f t="shared" ref="AL74:AL104" ca="1" si="76">IF(C74=(E74+G74+I74),"OK","NG")</f>
        <v>OK</v>
      </c>
      <c r="AM74" s="1" t="str">
        <f t="shared" ref="AM74:AM104" ca="1" si="77">IF(D74=(F74+H74+J74),"OK","NG")</f>
        <v>OK</v>
      </c>
      <c r="AN74" s="1" t="str">
        <f t="shared" ref="AN74:AN104" ca="1" si="78">IF(E74=(L74+N74+P74+R74+T74+V74+X74+Z74+AB74+AD74+AF74),"OK","NG")</f>
        <v>OK</v>
      </c>
      <c r="AO74" s="1" t="str">
        <f t="shared" ref="AO74:AO104" ca="1" si="79">IF(G74=(AG74+AH74+AI74),"OK","NG")</f>
        <v>OK</v>
      </c>
      <c r="AP74" s="1" t="str">
        <f t="shared" ref="AP74:AP104" ca="1" si="80">IF(I74=AJ74,"OK","NG")</f>
        <v>OK</v>
      </c>
    </row>
    <row r="75" spans="1:42" s="1" customFormat="1" x14ac:dyDescent="0.15">
      <c r="A75" s="2">
        <v>71</v>
      </c>
      <c r="B75" s="7">
        <f t="shared" ca="1" si="75"/>
        <v>0</v>
      </c>
      <c r="C75" s="67">
        <f t="shared" ca="1" si="44"/>
        <v>0</v>
      </c>
      <c r="D75" s="68">
        <f t="shared" ca="1" si="45"/>
        <v>0</v>
      </c>
      <c r="E75" s="67">
        <f t="shared" ca="1" si="46"/>
        <v>0</v>
      </c>
      <c r="F75" s="68">
        <f t="shared" ca="1" si="47"/>
        <v>0</v>
      </c>
      <c r="G75" s="67">
        <f t="shared" ca="1" si="48"/>
        <v>0</v>
      </c>
      <c r="H75" s="68">
        <f t="shared" ca="1" si="49"/>
        <v>0</v>
      </c>
      <c r="I75" s="67">
        <f t="shared" ca="1" si="50"/>
        <v>0</v>
      </c>
      <c r="J75" s="68">
        <f t="shared" ca="1" si="51"/>
        <v>0</v>
      </c>
      <c r="K75" s="73">
        <f t="shared" ca="1" si="52"/>
        <v>0</v>
      </c>
      <c r="L75" s="73">
        <f t="shared" ca="1" si="53"/>
        <v>0</v>
      </c>
      <c r="M75" s="73">
        <f t="shared" ca="1" si="54"/>
        <v>0</v>
      </c>
      <c r="N75" s="73">
        <f t="shared" ca="1" si="55"/>
        <v>0</v>
      </c>
      <c r="O75" s="73">
        <f t="shared" ca="1" si="56"/>
        <v>0</v>
      </c>
      <c r="P75" s="73">
        <f t="shared" ca="1" si="57"/>
        <v>0</v>
      </c>
      <c r="Q75" s="73">
        <f t="shared" ca="1" si="58"/>
        <v>0</v>
      </c>
      <c r="R75" s="73">
        <f t="shared" ca="1" si="59"/>
        <v>0</v>
      </c>
      <c r="S75" s="73">
        <f t="shared" ca="1" si="60"/>
        <v>0</v>
      </c>
      <c r="T75" s="73">
        <f t="shared" ca="1" si="61"/>
        <v>0</v>
      </c>
      <c r="U75" s="73">
        <f t="shared" ca="1" si="62"/>
        <v>0</v>
      </c>
      <c r="V75" s="73">
        <f t="shared" ca="1" si="63"/>
        <v>0</v>
      </c>
      <c r="W75" s="73">
        <f t="shared" ca="1" si="64"/>
        <v>0</v>
      </c>
      <c r="X75" s="73">
        <f t="shared" ca="1" si="65"/>
        <v>0</v>
      </c>
      <c r="Y75" s="73">
        <f t="shared" ca="1" si="66"/>
        <v>0</v>
      </c>
      <c r="Z75" s="73">
        <f t="shared" ca="1" si="67"/>
        <v>0</v>
      </c>
      <c r="AA75" s="73">
        <f t="shared" ca="1" si="68"/>
        <v>0</v>
      </c>
      <c r="AB75" s="73">
        <f t="shared" ca="1" si="69"/>
        <v>0</v>
      </c>
      <c r="AC75" s="73">
        <f t="shared" ca="1" si="70"/>
        <v>0</v>
      </c>
      <c r="AD75" s="73">
        <f t="shared" ca="1" si="71"/>
        <v>0</v>
      </c>
      <c r="AE75" s="73">
        <f t="shared" ca="1" si="72"/>
        <v>0</v>
      </c>
      <c r="AF75" s="73">
        <f t="shared" ca="1" si="73"/>
        <v>0</v>
      </c>
      <c r="AG75" s="78">
        <f t="shared" ca="1" si="74"/>
        <v>0</v>
      </c>
      <c r="AH75" s="78">
        <f t="shared" ca="1" si="74"/>
        <v>0</v>
      </c>
      <c r="AI75" s="78">
        <f t="shared" ca="1" si="74"/>
        <v>0</v>
      </c>
      <c r="AJ75" s="82">
        <f t="shared" ca="1" si="74"/>
        <v>0</v>
      </c>
      <c r="AK75" s="3">
        <f t="shared" ca="1" si="74"/>
        <v>0</v>
      </c>
      <c r="AL75" s="1" t="str">
        <f t="shared" ca="1" si="76"/>
        <v>OK</v>
      </c>
      <c r="AM75" s="1" t="str">
        <f t="shared" ca="1" si="77"/>
        <v>OK</v>
      </c>
      <c r="AN75" s="1" t="str">
        <f t="shared" ca="1" si="78"/>
        <v>OK</v>
      </c>
      <c r="AO75" s="1" t="str">
        <f t="shared" ca="1" si="79"/>
        <v>OK</v>
      </c>
      <c r="AP75" s="1" t="str">
        <f t="shared" ca="1" si="80"/>
        <v>OK</v>
      </c>
    </row>
    <row r="76" spans="1:42" s="1" customFormat="1" x14ac:dyDescent="0.15">
      <c r="A76" s="2">
        <v>72</v>
      </c>
      <c r="B76" s="7">
        <f t="shared" ca="1" si="75"/>
        <v>0</v>
      </c>
      <c r="C76" s="67">
        <f t="shared" ca="1" si="44"/>
        <v>0</v>
      </c>
      <c r="D76" s="68">
        <f t="shared" ca="1" si="45"/>
        <v>0</v>
      </c>
      <c r="E76" s="67">
        <f t="shared" ca="1" si="46"/>
        <v>0</v>
      </c>
      <c r="F76" s="68">
        <f t="shared" ca="1" si="47"/>
        <v>0</v>
      </c>
      <c r="G76" s="67">
        <f t="shared" ca="1" si="48"/>
        <v>0</v>
      </c>
      <c r="H76" s="68">
        <f t="shared" ca="1" si="49"/>
        <v>0</v>
      </c>
      <c r="I76" s="67">
        <f t="shared" ca="1" si="50"/>
        <v>0</v>
      </c>
      <c r="J76" s="68">
        <f t="shared" ca="1" si="51"/>
        <v>0</v>
      </c>
      <c r="K76" s="73">
        <f t="shared" ca="1" si="52"/>
        <v>0</v>
      </c>
      <c r="L76" s="73">
        <f t="shared" ca="1" si="53"/>
        <v>0</v>
      </c>
      <c r="M76" s="73">
        <f t="shared" ca="1" si="54"/>
        <v>0</v>
      </c>
      <c r="N76" s="73">
        <f t="shared" ca="1" si="55"/>
        <v>0</v>
      </c>
      <c r="O76" s="73">
        <f t="shared" ca="1" si="56"/>
        <v>0</v>
      </c>
      <c r="P76" s="73">
        <f t="shared" ca="1" si="57"/>
        <v>0</v>
      </c>
      <c r="Q76" s="73">
        <f t="shared" ca="1" si="58"/>
        <v>0</v>
      </c>
      <c r="R76" s="73">
        <f t="shared" ca="1" si="59"/>
        <v>0</v>
      </c>
      <c r="S76" s="73">
        <f t="shared" ca="1" si="60"/>
        <v>0</v>
      </c>
      <c r="T76" s="73">
        <f t="shared" ca="1" si="61"/>
        <v>0</v>
      </c>
      <c r="U76" s="73">
        <f t="shared" ca="1" si="62"/>
        <v>0</v>
      </c>
      <c r="V76" s="73">
        <f t="shared" ca="1" si="63"/>
        <v>0</v>
      </c>
      <c r="W76" s="73">
        <f t="shared" ca="1" si="64"/>
        <v>0</v>
      </c>
      <c r="X76" s="73">
        <f t="shared" ca="1" si="65"/>
        <v>0</v>
      </c>
      <c r="Y76" s="73">
        <f t="shared" ca="1" si="66"/>
        <v>0</v>
      </c>
      <c r="Z76" s="73">
        <f t="shared" ca="1" si="67"/>
        <v>0</v>
      </c>
      <c r="AA76" s="73">
        <f t="shared" ca="1" si="68"/>
        <v>0</v>
      </c>
      <c r="AB76" s="73">
        <f t="shared" ca="1" si="69"/>
        <v>0</v>
      </c>
      <c r="AC76" s="73">
        <f t="shared" ca="1" si="70"/>
        <v>0</v>
      </c>
      <c r="AD76" s="73">
        <f t="shared" ca="1" si="71"/>
        <v>0</v>
      </c>
      <c r="AE76" s="73">
        <f t="shared" ca="1" si="72"/>
        <v>0</v>
      </c>
      <c r="AF76" s="73">
        <f t="shared" ca="1" si="73"/>
        <v>0</v>
      </c>
      <c r="AG76" s="78">
        <f t="shared" ca="1" si="74"/>
        <v>0</v>
      </c>
      <c r="AH76" s="78">
        <f t="shared" ca="1" si="74"/>
        <v>0</v>
      </c>
      <c r="AI76" s="78">
        <f t="shared" ca="1" si="74"/>
        <v>0</v>
      </c>
      <c r="AJ76" s="82">
        <f t="shared" ca="1" si="74"/>
        <v>0</v>
      </c>
      <c r="AK76" s="3">
        <f t="shared" ca="1" si="74"/>
        <v>0</v>
      </c>
      <c r="AL76" s="1" t="str">
        <f t="shared" ca="1" si="76"/>
        <v>OK</v>
      </c>
      <c r="AM76" s="1" t="str">
        <f t="shared" ca="1" si="77"/>
        <v>OK</v>
      </c>
      <c r="AN76" s="1" t="str">
        <f t="shared" ca="1" si="78"/>
        <v>OK</v>
      </c>
      <c r="AO76" s="1" t="str">
        <f t="shared" ca="1" si="79"/>
        <v>OK</v>
      </c>
      <c r="AP76" s="1" t="str">
        <f t="shared" ca="1" si="80"/>
        <v>OK</v>
      </c>
    </row>
    <row r="77" spans="1:42" s="1" customFormat="1" x14ac:dyDescent="0.15">
      <c r="A77" s="2">
        <v>73</v>
      </c>
      <c r="B77" s="7">
        <f t="shared" ca="1" si="75"/>
        <v>0</v>
      </c>
      <c r="C77" s="67">
        <f t="shared" ca="1" si="44"/>
        <v>0</v>
      </c>
      <c r="D77" s="68">
        <f t="shared" ca="1" si="45"/>
        <v>0</v>
      </c>
      <c r="E77" s="67">
        <f t="shared" ca="1" si="46"/>
        <v>0</v>
      </c>
      <c r="F77" s="68">
        <f t="shared" ca="1" si="47"/>
        <v>0</v>
      </c>
      <c r="G77" s="67">
        <f t="shared" ca="1" si="48"/>
        <v>0</v>
      </c>
      <c r="H77" s="68">
        <f t="shared" ca="1" si="49"/>
        <v>0</v>
      </c>
      <c r="I77" s="67">
        <f t="shared" ca="1" si="50"/>
        <v>0</v>
      </c>
      <c r="J77" s="68">
        <f t="shared" ca="1" si="51"/>
        <v>0</v>
      </c>
      <c r="K77" s="73">
        <f t="shared" ca="1" si="52"/>
        <v>0</v>
      </c>
      <c r="L77" s="73">
        <f t="shared" ca="1" si="53"/>
        <v>0</v>
      </c>
      <c r="M77" s="73">
        <f t="shared" ca="1" si="54"/>
        <v>0</v>
      </c>
      <c r="N77" s="73">
        <f t="shared" ca="1" si="55"/>
        <v>0</v>
      </c>
      <c r="O77" s="73">
        <f t="shared" ca="1" si="56"/>
        <v>0</v>
      </c>
      <c r="P77" s="73">
        <f t="shared" ca="1" si="57"/>
        <v>0</v>
      </c>
      <c r="Q77" s="73">
        <f t="shared" ca="1" si="58"/>
        <v>0</v>
      </c>
      <c r="R77" s="73">
        <f t="shared" ca="1" si="59"/>
        <v>0</v>
      </c>
      <c r="S77" s="73">
        <f t="shared" ca="1" si="60"/>
        <v>0</v>
      </c>
      <c r="T77" s="73">
        <f t="shared" ca="1" si="61"/>
        <v>0</v>
      </c>
      <c r="U77" s="73">
        <f t="shared" ca="1" si="62"/>
        <v>0</v>
      </c>
      <c r="V77" s="73">
        <f t="shared" ca="1" si="63"/>
        <v>0</v>
      </c>
      <c r="W77" s="73">
        <f t="shared" ca="1" si="64"/>
        <v>0</v>
      </c>
      <c r="X77" s="73">
        <f t="shared" ca="1" si="65"/>
        <v>0</v>
      </c>
      <c r="Y77" s="73">
        <f t="shared" ca="1" si="66"/>
        <v>0</v>
      </c>
      <c r="Z77" s="73">
        <f t="shared" ca="1" si="67"/>
        <v>0</v>
      </c>
      <c r="AA77" s="73">
        <f t="shared" ca="1" si="68"/>
        <v>0</v>
      </c>
      <c r="AB77" s="73">
        <f t="shared" ca="1" si="69"/>
        <v>0</v>
      </c>
      <c r="AC77" s="73">
        <f t="shared" ca="1" si="70"/>
        <v>0</v>
      </c>
      <c r="AD77" s="73">
        <f t="shared" ca="1" si="71"/>
        <v>0</v>
      </c>
      <c r="AE77" s="73">
        <f t="shared" ca="1" si="72"/>
        <v>0</v>
      </c>
      <c r="AF77" s="73">
        <f t="shared" ca="1" si="73"/>
        <v>0</v>
      </c>
      <c r="AG77" s="78">
        <f t="shared" ca="1" si="74"/>
        <v>0</v>
      </c>
      <c r="AH77" s="78">
        <f t="shared" ca="1" si="74"/>
        <v>0</v>
      </c>
      <c r="AI77" s="78">
        <f t="shared" ca="1" si="74"/>
        <v>0</v>
      </c>
      <c r="AJ77" s="82">
        <f t="shared" ca="1" si="74"/>
        <v>0</v>
      </c>
      <c r="AK77" s="3">
        <f t="shared" ca="1" si="74"/>
        <v>0</v>
      </c>
      <c r="AL77" s="1" t="str">
        <f t="shared" ca="1" si="76"/>
        <v>OK</v>
      </c>
      <c r="AM77" s="1" t="str">
        <f t="shared" ca="1" si="77"/>
        <v>OK</v>
      </c>
      <c r="AN77" s="1" t="str">
        <f t="shared" ca="1" si="78"/>
        <v>OK</v>
      </c>
      <c r="AO77" s="1" t="str">
        <f t="shared" ca="1" si="79"/>
        <v>OK</v>
      </c>
      <c r="AP77" s="1" t="str">
        <f t="shared" ca="1" si="80"/>
        <v>OK</v>
      </c>
    </row>
    <row r="78" spans="1:42" s="1" customFormat="1" x14ac:dyDescent="0.15">
      <c r="A78" s="2">
        <v>74</v>
      </c>
      <c r="B78" s="7">
        <f t="shared" ca="1" si="75"/>
        <v>0</v>
      </c>
      <c r="C78" s="67">
        <f t="shared" ca="1" si="44"/>
        <v>0</v>
      </c>
      <c r="D78" s="68">
        <f t="shared" ca="1" si="45"/>
        <v>0</v>
      </c>
      <c r="E78" s="67">
        <f t="shared" ca="1" si="46"/>
        <v>0</v>
      </c>
      <c r="F78" s="68">
        <f t="shared" ca="1" si="47"/>
        <v>0</v>
      </c>
      <c r="G78" s="67">
        <f t="shared" ca="1" si="48"/>
        <v>0</v>
      </c>
      <c r="H78" s="68">
        <f t="shared" ca="1" si="49"/>
        <v>0</v>
      </c>
      <c r="I78" s="67">
        <f t="shared" ca="1" si="50"/>
        <v>0</v>
      </c>
      <c r="J78" s="68">
        <f t="shared" ca="1" si="51"/>
        <v>0</v>
      </c>
      <c r="K78" s="73">
        <f t="shared" ca="1" si="52"/>
        <v>0</v>
      </c>
      <c r="L78" s="73">
        <f t="shared" ca="1" si="53"/>
        <v>0</v>
      </c>
      <c r="M78" s="73">
        <f t="shared" ca="1" si="54"/>
        <v>0</v>
      </c>
      <c r="N78" s="73">
        <f t="shared" ca="1" si="55"/>
        <v>0</v>
      </c>
      <c r="O78" s="73">
        <f t="shared" ca="1" si="56"/>
        <v>0</v>
      </c>
      <c r="P78" s="73">
        <f t="shared" ca="1" si="57"/>
        <v>0</v>
      </c>
      <c r="Q78" s="73">
        <f t="shared" ca="1" si="58"/>
        <v>0</v>
      </c>
      <c r="R78" s="73">
        <f t="shared" ca="1" si="59"/>
        <v>0</v>
      </c>
      <c r="S78" s="73">
        <f t="shared" ca="1" si="60"/>
        <v>0</v>
      </c>
      <c r="T78" s="73">
        <f t="shared" ca="1" si="61"/>
        <v>0</v>
      </c>
      <c r="U78" s="73">
        <f t="shared" ca="1" si="62"/>
        <v>0</v>
      </c>
      <c r="V78" s="73">
        <f t="shared" ca="1" si="63"/>
        <v>0</v>
      </c>
      <c r="W78" s="73">
        <f t="shared" ca="1" si="64"/>
        <v>0</v>
      </c>
      <c r="X78" s="73">
        <f t="shared" ca="1" si="65"/>
        <v>0</v>
      </c>
      <c r="Y78" s="73">
        <f t="shared" ca="1" si="66"/>
        <v>0</v>
      </c>
      <c r="Z78" s="73">
        <f t="shared" ca="1" si="67"/>
        <v>0</v>
      </c>
      <c r="AA78" s="73">
        <f t="shared" ca="1" si="68"/>
        <v>0</v>
      </c>
      <c r="AB78" s="73">
        <f t="shared" ca="1" si="69"/>
        <v>0</v>
      </c>
      <c r="AC78" s="73">
        <f t="shared" ca="1" si="70"/>
        <v>0</v>
      </c>
      <c r="AD78" s="73">
        <f t="shared" ca="1" si="71"/>
        <v>0</v>
      </c>
      <c r="AE78" s="73">
        <f t="shared" ca="1" si="72"/>
        <v>0</v>
      </c>
      <c r="AF78" s="73">
        <f t="shared" ca="1" si="73"/>
        <v>0</v>
      </c>
      <c r="AG78" s="78">
        <f t="shared" ca="1" si="74"/>
        <v>0</v>
      </c>
      <c r="AH78" s="78">
        <f t="shared" ca="1" si="74"/>
        <v>0</v>
      </c>
      <c r="AI78" s="78">
        <f t="shared" ca="1" si="74"/>
        <v>0</v>
      </c>
      <c r="AJ78" s="82">
        <f t="shared" ca="1" si="74"/>
        <v>0</v>
      </c>
      <c r="AK78" s="3">
        <f t="shared" ca="1" si="74"/>
        <v>0</v>
      </c>
      <c r="AL78" s="1" t="str">
        <f t="shared" ca="1" si="76"/>
        <v>OK</v>
      </c>
      <c r="AM78" s="1" t="str">
        <f t="shared" ca="1" si="77"/>
        <v>OK</v>
      </c>
      <c r="AN78" s="1" t="str">
        <f t="shared" ca="1" si="78"/>
        <v>OK</v>
      </c>
      <c r="AO78" s="1" t="str">
        <f t="shared" ca="1" si="79"/>
        <v>OK</v>
      </c>
      <c r="AP78" s="1" t="str">
        <f t="shared" ca="1" si="80"/>
        <v>OK</v>
      </c>
    </row>
    <row r="79" spans="1:42" s="1" customFormat="1" x14ac:dyDescent="0.15">
      <c r="A79" s="2">
        <v>75</v>
      </c>
      <c r="B79" s="7">
        <f t="shared" ca="1" si="75"/>
        <v>0</v>
      </c>
      <c r="C79" s="67">
        <f t="shared" ca="1" si="44"/>
        <v>0</v>
      </c>
      <c r="D79" s="68">
        <f t="shared" ca="1" si="45"/>
        <v>0</v>
      </c>
      <c r="E79" s="67">
        <f t="shared" ca="1" si="46"/>
        <v>0</v>
      </c>
      <c r="F79" s="68">
        <f t="shared" ca="1" si="47"/>
        <v>0</v>
      </c>
      <c r="G79" s="67">
        <f t="shared" ca="1" si="48"/>
        <v>0</v>
      </c>
      <c r="H79" s="68">
        <f t="shared" ca="1" si="49"/>
        <v>0</v>
      </c>
      <c r="I79" s="67">
        <f t="shared" ca="1" si="50"/>
        <v>0</v>
      </c>
      <c r="J79" s="68">
        <f t="shared" ca="1" si="51"/>
        <v>0</v>
      </c>
      <c r="K79" s="73">
        <f t="shared" ca="1" si="52"/>
        <v>0</v>
      </c>
      <c r="L79" s="73">
        <f t="shared" ca="1" si="53"/>
        <v>0</v>
      </c>
      <c r="M79" s="73">
        <f t="shared" ca="1" si="54"/>
        <v>0</v>
      </c>
      <c r="N79" s="73">
        <f t="shared" ca="1" si="55"/>
        <v>0</v>
      </c>
      <c r="O79" s="73">
        <f t="shared" ca="1" si="56"/>
        <v>0</v>
      </c>
      <c r="P79" s="73">
        <f t="shared" ca="1" si="57"/>
        <v>0</v>
      </c>
      <c r="Q79" s="73">
        <f t="shared" ca="1" si="58"/>
        <v>0</v>
      </c>
      <c r="R79" s="73">
        <f t="shared" ca="1" si="59"/>
        <v>0</v>
      </c>
      <c r="S79" s="73">
        <f t="shared" ca="1" si="60"/>
        <v>0</v>
      </c>
      <c r="T79" s="73">
        <f t="shared" ca="1" si="61"/>
        <v>0</v>
      </c>
      <c r="U79" s="73">
        <f t="shared" ca="1" si="62"/>
        <v>0</v>
      </c>
      <c r="V79" s="73">
        <f t="shared" ca="1" si="63"/>
        <v>0</v>
      </c>
      <c r="W79" s="73">
        <f t="shared" ca="1" si="64"/>
        <v>0</v>
      </c>
      <c r="X79" s="73">
        <f t="shared" ca="1" si="65"/>
        <v>0</v>
      </c>
      <c r="Y79" s="73">
        <f t="shared" ca="1" si="66"/>
        <v>0</v>
      </c>
      <c r="Z79" s="73">
        <f t="shared" ca="1" si="67"/>
        <v>0</v>
      </c>
      <c r="AA79" s="73">
        <f t="shared" ca="1" si="68"/>
        <v>0</v>
      </c>
      <c r="AB79" s="73">
        <f t="shared" ca="1" si="69"/>
        <v>0</v>
      </c>
      <c r="AC79" s="73">
        <f t="shared" ca="1" si="70"/>
        <v>0</v>
      </c>
      <c r="AD79" s="73">
        <f t="shared" ca="1" si="71"/>
        <v>0</v>
      </c>
      <c r="AE79" s="73">
        <f t="shared" ca="1" si="72"/>
        <v>0</v>
      </c>
      <c r="AF79" s="73">
        <f t="shared" ca="1" si="73"/>
        <v>0</v>
      </c>
      <c r="AG79" s="78">
        <f t="shared" ca="1" si="74"/>
        <v>0</v>
      </c>
      <c r="AH79" s="78">
        <f t="shared" ca="1" si="74"/>
        <v>0</v>
      </c>
      <c r="AI79" s="78">
        <f t="shared" ca="1" si="74"/>
        <v>0</v>
      </c>
      <c r="AJ79" s="82">
        <f t="shared" ca="1" si="74"/>
        <v>0</v>
      </c>
      <c r="AK79" s="3">
        <f t="shared" ca="1" si="74"/>
        <v>0</v>
      </c>
      <c r="AL79" s="1" t="str">
        <f t="shared" ca="1" si="76"/>
        <v>OK</v>
      </c>
      <c r="AM79" s="1" t="str">
        <f t="shared" ca="1" si="77"/>
        <v>OK</v>
      </c>
      <c r="AN79" s="1" t="str">
        <f t="shared" ca="1" si="78"/>
        <v>OK</v>
      </c>
      <c r="AO79" s="1" t="str">
        <f t="shared" ca="1" si="79"/>
        <v>OK</v>
      </c>
      <c r="AP79" s="1" t="str">
        <f t="shared" ca="1" si="80"/>
        <v>OK</v>
      </c>
    </row>
    <row r="80" spans="1:42" s="1" customFormat="1" x14ac:dyDescent="0.15">
      <c r="A80" s="2">
        <v>76</v>
      </c>
      <c r="B80" s="7">
        <f t="shared" ca="1" si="75"/>
        <v>0</v>
      </c>
      <c r="C80" s="67">
        <f t="shared" ca="1" si="44"/>
        <v>0</v>
      </c>
      <c r="D80" s="68">
        <f t="shared" ca="1" si="45"/>
        <v>0</v>
      </c>
      <c r="E80" s="67">
        <f t="shared" ca="1" si="46"/>
        <v>0</v>
      </c>
      <c r="F80" s="68">
        <f t="shared" ca="1" si="47"/>
        <v>0</v>
      </c>
      <c r="G80" s="67">
        <f t="shared" ca="1" si="48"/>
        <v>0</v>
      </c>
      <c r="H80" s="68">
        <f t="shared" ca="1" si="49"/>
        <v>0</v>
      </c>
      <c r="I80" s="67">
        <f t="shared" ca="1" si="50"/>
        <v>0</v>
      </c>
      <c r="J80" s="68">
        <f t="shared" ca="1" si="51"/>
        <v>0</v>
      </c>
      <c r="K80" s="73">
        <f t="shared" ca="1" si="52"/>
        <v>0</v>
      </c>
      <c r="L80" s="73">
        <f t="shared" ca="1" si="53"/>
        <v>0</v>
      </c>
      <c r="M80" s="73">
        <f t="shared" ca="1" si="54"/>
        <v>0</v>
      </c>
      <c r="N80" s="73">
        <f t="shared" ca="1" si="55"/>
        <v>0</v>
      </c>
      <c r="O80" s="73">
        <f t="shared" ca="1" si="56"/>
        <v>0</v>
      </c>
      <c r="P80" s="73">
        <f t="shared" ca="1" si="57"/>
        <v>0</v>
      </c>
      <c r="Q80" s="73">
        <f t="shared" ca="1" si="58"/>
        <v>0</v>
      </c>
      <c r="R80" s="73">
        <f t="shared" ca="1" si="59"/>
        <v>0</v>
      </c>
      <c r="S80" s="73">
        <f t="shared" ca="1" si="60"/>
        <v>0</v>
      </c>
      <c r="T80" s="73">
        <f t="shared" ca="1" si="61"/>
        <v>0</v>
      </c>
      <c r="U80" s="73">
        <f t="shared" ca="1" si="62"/>
        <v>0</v>
      </c>
      <c r="V80" s="73">
        <f t="shared" ca="1" si="63"/>
        <v>0</v>
      </c>
      <c r="W80" s="73">
        <f t="shared" ca="1" si="64"/>
        <v>0</v>
      </c>
      <c r="X80" s="73">
        <f t="shared" ca="1" si="65"/>
        <v>0</v>
      </c>
      <c r="Y80" s="73">
        <f t="shared" ca="1" si="66"/>
        <v>0</v>
      </c>
      <c r="Z80" s="73">
        <f t="shared" ca="1" si="67"/>
        <v>0</v>
      </c>
      <c r="AA80" s="73">
        <f t="shared" ca="1" si="68"/>
        <v>0</v>
      </c>
      <c r="AB80" s="73">
        <f t="shared" ca="1" si="69"/>
        <v>0</v>
      </c>
      <c r="AC80" s="73">
        <f t="shared" ca="1" si="70"/>
        <v>0</v>
      </c>
      <c r="AD80" s="73">
        <f t="shared" ca="1" si="71"/>
        <v>0</v>
      </c>
      <c r="AE80" s="73">
        <f t="shared" ca="1" si="72"/>
        <v>0</v>
      </c>
      <c r="AF80" s="73">
        <f t="shared" ca="1" si="73"/>
        <v>0</v>
      </c>
      <c r="AG80" s="78">
        <f t="shared" ca="1" si="74"/>
        <v>0</v>
      </c>
      <c r="AH80" s="78">
        <f t="shared" ca="1" si="74"/>
        <v>0</v>
      </c>
      <c r="AI80" s="78">
        <f t="shared" ca="1" si="74"/>
        <v>0</v>
      </c>
      <c r="AJ80" s="82">
        <f t="shared" ca="1" si="74"/>
        <v>0</v>
      </c>
      <c r="AK80" s="3">
        <f t="shared" ca="1" si="74"/>
        <v>0</v>
      </c>
      <c r="AL80" s="1" t="str">
        <f t="shared" ca="1" si="76"/>
        <v>OK</v>
      </c>
      <c r="AM80" s="1" t="str">
        <f t="shared" ca="1" si="77"/>
        <v>OK</v>
      </c>
      <c r="AN80" s="1" t="str">
        <f t="shared" ca="1" si="78"/>
        <v>OK</v>
      </c>
      <c r="AO80" s="1" t="str">
        <f t="shared" ca="1" si="79"/>
        <v>OK</v>
      </c>
      <c r="AP80" s="1" t="str">
        <f t="shared" ca="1" si="80"/>
        <v>OK</v>
      </c>
    </row>
    <row r="81" spans="1:42" s="1" customFormat="1" x14ac:dyDescent="0.15">
      <c r="A81" s="2">
        <v>77</v>
      </c>
      <c r="B81" s="7">
        <f t="shared" ca="1" si="75"/>
        <v>0</v>
      </c>
      <c r="C81" s="67">
        <f t="shared" ca="1" si="44"/>
        <v>0</v>
      </c>
      <c r="D81" s="68">
        <f t="shared" ca="1" si="45"/>
        <v>0</v>
      </c>
      <c r="E81" s="67">
        <f t="shared" ca="1" si="46"/>
        <v>0</v>
      </c>
      <c r="F81" s="68">
        <f t="shared" ca="1" si="47"/>
        <v>0</v>
      </c>
      <c r="G81" s="67">
        <f t="shared" ca="1" si="48"/>
        <v>0</v>
      </c>
      <c r="H81" s="68">
        <f t="shared" ca="1" si="49"/>
        <v>0</v>
      </c>
      <c r="I81" s="67">
        <f t="shared" ca="1" si="50"/>
        <v>0</v>
      </c>
      <c r="J81" s="68">
        <f t="shared" ca="1" si="51"/>
        <v>0</v>
      </c>
      <c r="K81" s="73">
        <f t="shared" ca="1" si="52"/>
        <v>0</v>
      </c>
      <c r="L81" s="73">
        <f t="shared" ca="1" si="53"/>
        <v>0</v>
      </c>
      <c r="M81" s="73">
        <f t="shared" ca="1" si="54"/>
        <v>0</v>
      </c>
      <c r="N81" s="73">
        <f t="shared" ca="1" si="55"/>
        <v>0</v>
      </c>
      <c r="O81" s="73">
        <f t="shared" ca="1" si="56"/>
        <v>0</v>
      </c>
      <c r="P81" s="73">
        <f t="shared" ca="1" si="57"/>
        <v>0</v>
      </c>
      <c r="Q81" s="73">
        <f t="shared" ca="1" si="58"/>
        <v>0</v>
      </c>
      <c r="R81" s="73">
        <f t="shared" ca="1" si="59"/>
        <v>0</v>
      </c>
      <c r="S81" s="73">
        <f t="shared" ca="1" si="60"/>
        <v>0</v>
      </c>
      <c r="T81" s="73">
        <f t="shared" ca="1" si="61"/>
        <v>0</v>
      </c>
      <c r="U81" s="73">
        <f t="shared" ca="1" si="62"/>
        <v>0</v>
      </c>
      <c r="V81" s="73">
        <f t="shared" ca="1" si="63"/>
        <v>0</v>
      </c>
      <c r="W81" s="73">
        <f t="shared" ca="1" si="64"/>
        <v>0</v>
      </c>
      <c r="X81" s="73">
        <f t="shared" ca="1" si="65"/>
        <v>0</v>
      </c>
      <c r="Y81" s="73">
        <f t="shared" ca="1" si="66"/>
        <v>0</v>
      </c>
      <c r="Z81" s="73">
        <f t="shared" ca="1" si="67"/>
        <v>0</v>
      </c>
      <c r="AA81" s="73">
        <f t="shared" ca="1" si="68"/>
        <v>0</v>
      </c>
      <c r="AB81" s="73">
        <f t="shared" ca="1" si="69"/>
        <v>0</v>
      </c>
      <c r="AC81" s="73">
        <f t="shared" ca="1" si="70"/>
        <v>0</v>
      </c>
      <c r="AD81" s="73">
        <f t="shared" ca="1" si="71"/>
        <v>0</v>
      </c>
      <c r="AE81" s="73">
        <f t="shared" ca="1" si="72"/>
        <v>0</v>
      </c>
      <c r="AF81" s="73">
        <f t="shared" ca="1" si="73"/>
        <v>0</v>
      </c>
      <c r="AG81" s="78">
        <f t="shared" ca="1" si="74"/>
        <v>0</v>
      </c>
      <c r="AH81" s="78">
        <f t="shared" ca="1" si="74"/>
        <v>0</v>
      </c>
      <c r="AI81" s="78">
        <f t="shared" ca="1" si="74"/>
        <v>0</v>
      </c>
      <c r="AJ81" s="82">
        <f t="shared" ca="1" si="74"/>
        <v>0</v>
      </c>
      <c r="AK81" s="3">
        <f t="shared" ca="1" si="74"/>
        <v>0</v>
      </c>
      <c r="AL81" s="1" t="str">
        <f t="shared" ca="1" si="76"/>
        <v>OK</v>
      </c>
      <c r="AM81" s="1" t="str">
        <f t="shared" ca="1" si="77"/>
        <v>OK</v>
      </c>
      <c r="AN81" s="1" t="str">
        <f t="shared" ca="1" si="78"/>
        <v>OK</v>
      </c>
      <c r="AO81" s="1" t="str">
        <f t="shared" ca="1" si="79"/>
        <v>OK</v>
      </c>
      <c r="AP81" s="1" t="str">
        <f t="shared" ca="1" si="80"/>
        <v>OK</v>
      </c>
    </row>
    <row r="82" spans="1:42" s="1" customFormat="1" x14ac:dyDescent="0.15">
      <c r="A82" s="2">
        <v>78</v>
      </c>
      <c r="B82" s="7">
        <f t="shared" ca="1" si="75"/>
        <v>0</v>
      </c>
      <c r="C82" s="67">
        <f t="shared" ca="1" si="44"/>
        <v>0</v>
      </c>
      <c r="D82" s="68">
        <f t="shared" ca="1" si="45"/>
        <v>0</v>
      </c>
      <c r="E82" s="67">
        <f t="shared" ca="1" si="46"/>
        <v>0</v>
      </c>
      <c r="F82" s="68">
        <f t="shared" ca="1" si="47"/>
        <v>0</v>
      </c>
      <c r="G82" s="67">
        <f t="shared" ca="1" si="48"/>
        <v>0</v>
      </c>
      <c r="H82" s="68">
        <f t="shared" ca="1" si="49"/>
        <v>0</v>
      </c>
      <c r="I82" s="67">
        <f t="shared" ca="1" si="50"/>
        <v>0</v>
      </c>
      <c r="J82" s="68">
        <f t="shared" ca="1" si="51"/>
        <v>0</v>
      </c>
      <c r="K82" s="73">
        <f t="shared" ca="1" si="52"/>
        <v>0</v>
      </c>
      <c r="L82" s="73">
        <f t="shared" ca="1" si="53"/>
        <v>0</v>
      </c>
      <c r="M82" s="73">
        <f t="shared" ca="1" si="54"/>
        <v>0</v>
      </c>
      <c r="N82" s="73">
        <f t="shared" ca="1" si="55"/>
        <v>0</v>
      </c>
      <c r="O82" s="73">
        <f t="shared" ca="1" si="56"/>
        <v>0</v>
      </c>
      <c r="P82" s="73">
        <f t="shared" ca="1" si="57"/>
        <v>0</v>
      </c>
      <c r="Q82" s="73">
        <f t="shared" ca="1" si="58"/>
        <v>0</v>
      </c>
      <c r="R82" s="73">
        <f t="shared" ca="1" si="59"/>
        <v>0</v>
      </c>
      <c r="S82" s="73">
        <f t="shared" ca="1" si="60"/>
        <v>0</v>
      </c>
      <c r="T82" s="73">
        <f t="shared" ca="1" si="61"/>
        <v>0</v>
      </c>
      <c r="U82" s="73">
        <f t="shared" ca="1" si="62"/>
        <v>0</v>
      </c>
      <c r="V82" s="73">
        <f t="shared" ca="1" si="63"/>
        <v>0</v>
      </c>
      <c r="W82" s="73">
        <f t="shared" ca="1" si="64"/>
        <v>0</v>
      </c>
      <c r="X82" s="73">
        <f t="shared" ca="1" si="65"/>
        <v>0</v>
      </c>
      <c r="Y82" s="73">
        <f t="shared" ca="1" si="66"/>
        <v>0</v>
      </c>
      <c r="Z82" s="73">
        <f t="shared" ca="1" si="67"/>
        <v>0</v>
      </c>
      <c r="AA82" s="73">
        <f t="shared" ca="1" si="68"/>
        <v>0</v>
      </c>
      <c r="AB82" s="73">
        <f t="shared" ca="1" si="69"/>
        <v>0</v>
      </c>
      <c r="AC82" s="73">
        <f t="shared" ca="1" si="70"/>
        <v>0</v>
      </c>
      <c r="AD82" s="73">
        <f t="shared" ca="1" si="71"/>
        <v>0</v>
      </c>
      <c r="AE82" s="73">
        <f t="shared" ca="1" si="72"/>
        <v>0</v>
      </c>
      <c r="AF82" s="73">
        <f t="shared" ca="1" si="73"/>
        <v>0</v>
      </c>
      <c r="AG82" s="78">
        <f t="shared" ca="1" si="74"/>
        <v>0</v>
      </c>
      <c r="AH82" s="78">
        <f t="shared" ca="1" si="74"/>
        <v>0</v>
      </c>
      <c r="AI82" s="78">
        <f t="shared" ca="1" si="74"/>
        <v>0</v>
      </c>
      <c r="AJ82" s="82">
        <f t="shared" ca="1" si="74"/>
        <v>0</v>
      </c>
      <c r="AK82" s="3">
        <f t="shared" ca="1" si="74"/>
        <v>0</v>
      </c>
      <c r="AL82" s="1" t="str">
        <f t="shared" ca="1" si="76"/>
        <v>OK</v>
      </c>
      <c r="AM82" s="1" t="str">
        <f t="shared" ca="1" si="77"/>
        <v>OK</v>
      </c>
      <c r="AN82" s="1" t="str">
        <f t="shared" ca="1" si="78"/>
        <v>OK</v>
      </c>
      <c r="AO82" s="1" t="str">
        <f t="shared" ca="1" si="79"/>
        <v>OK</v>
      </c>
      <c r="AP82" s="1" t="str">
        <f t="shared" ca="1" si="80"/>
        <v>OK</v>
      </c>
    </row>
    <row r="83" spans="1:42" s="1" customFormat="1" x14ac:dyDescent="0.15">
      <c r="A83" s="2">
        <v>79</v>
      </c>
      <c r="B83" s="7">
        <f t="shared" ca="1" si="75"/>
        <v>0</v>
      </c>
      <c r="C83" s="67">
        <f t="shared" ca="1" si="44"/>
        <v>0</v>
      </c>
      <c r="D83" s="68">
        <f t="shared" ca="1" si="45"/>
        <v>0</v>
      </c>
      <c r="E83" s="67">
        <f t="shared" ca="1" si="46"/>
        <v>0</v>
      </c>
      <c r="F83" s="68">
        <f t="shared" ca="1" si="47"/>
        <v>0</v>
      </c>
      <c r="G83" s="67">
        <f t="shared" ca="1" si="48"/>
        <v>0</v>
      </c>
      <c r="H83" s="68">
        <f t="shared" ca="1" si="49"/>
        <v>0</v>
      </c>
      <c r="I83" s="67">
        <f t="shared" ca="1" si="50"/>
        <v>0</v>
      </c>
      <c r="J83" s="68">
        <f t="shared" ca="1" si="51"/>
        <v>0</v>
      </c>
      <c r="K83" s="73">
        <f t="shared" ca="1" si="52"/>
        <v>0</v>
      </c>
      <c r="L83" s="73">
        <f t="shared" ca="1" si="53"/>
        <v>0</v>
      </c>
      <c r="M83" s="73">
        <f t="shared" ca="1" si="54"/>
        <v>0</v>
      </c>
      <c r="N83" s="73">
        <f t="shared" ca="1" si="55"/>
        <v>0</v>
      </c>
      <c r="O83" s="73">
        <f t="shared" ca="1" si="56"/>
        <v>0</v>
      </c>
      <c r="P83" s="73">
        <f t="shared" ca="1" si="57"/>
        <v>0</v>
      </c>
      <c r="Q83" s="73">
        <f t="shared" ca="1" si="58"/>
        <v>0</v>
      </c>
      <c r="R83" s="73">
        <f t="shared" ca="1" si="59"/>
        <v>0</v>
      </c>
      <c r="S83" s="73">
        <f t="shared" ca="1" si="60"/>
        <v>0</v>
      </c>
      <c r="T83" s="73">
        <f t="shared" ca="1" si="61"/>
        <v>0</v>
      </c>
      <c r="U83" s="73">
        <f t="shared" ca="1" si="62"/>
        <v>0</v>
      </c>
      <c r="V83" s="73">
        <f t="shared" ca="1" si="63"/>
        <v>0</v>
      </c>
      <c r="W83" s="73">
        <f t="shared" ca="1" si="64"/>
        <v>0</v>
      </c>
      <c r="X83" s="73">
        <f t="shared" ca="1" si="65"/>
        <v>0</v>
      </c>
      <c r="Y83" s="73">
        <f t="shared" ca="1" si="66"/>
        <v>0</v>
      </c>
      <c r="Z83" s="73">
        <f t="shared" ca="1" si="67"/>
        <v>0</v>
      </c>
      <c r="AA83" s="73">
        <f t="shared" ca="1" si="68"/>
        <v>0</v>
      </c>
      <c r="AB83" s="73">
        <f t="shared" ca="1" si="69"/>
        <v>0</v>
      </c>
      <c r="AC83" s="73">
        <f t="shared" ca="1" si="70"/>
        <v>0</v>
      </c>
      <c r="AD83" s="73">
        <f t="shared" ca="1" si="71"/>
        <v>0</v>
      </c>
      <c r="AE83" s="73">
        <f t="shared" ca="1" si="72"/>
        <v>0</v>
      </c>
      <c r="AF83" s="73">
        <f t="shared" ca="1" si="73"/>
        <v>0</v>
      </c>
      <c r="AG83" s="78">
        <f t="shared" ca="1" si="74"/>
        <v>0</v>
      </c>
      <c r="AH83" s="78">
        <f t="shared" ca="1" si="74"/>
        <v>0</v>
      </c>
      <c r="AI83" s="78">
        <f t="shared" ca="1" si="74"/>
        <v>0</v>
      </c>
      <c r="AJ83" s="82">
        <f t="shared" ca="1" si="74"/>
        <v>0</v>
      </c>
      <c r="AK83" s="3">
        <f t="shared" ca="1" si="74"/>
        <v>0</v>
      </c>
      <c r="AL83" s="1" t="str">
        <f t="shared" ca="1" si="76"/>
        <v>OK</v>
      </c>
      <c r="AM83" s="1" t="str">
        <f t="shared" ca="1" si="77"/>
        <v>OK</v>
      </c>
      <c r="AN83" s="1" t="str">
        <f t="shared" ca="1" si="78"/>
        <v>OK</v>
      </c>
      <c r="AO83" s="1" t="str">
        <f t="shared" ca="1" si="79"/>
        <v>OK</v>
      </c>
      <c r="AP83" s="1" t="str">
        <f t="shared" ca="1" si="80"/>
        <v>OK</v>
      </c>
    </row>
    <row r="84" spans="1:42" s="1" customFormat="1" x14ac:dyDescent="0.15">
      <c r="A84" s="2">
        <v>80</v>
      </c>
      <c r="B84" s="7">
        <f t="shared" ca="1" si="75"/>
        <v>0</v>
      </c>
      <c r="C84" s="67">
        <f t="shared" ca="1" si="44"/>
        <v>0</v>
      </c>
      <c r="D84" s="68">
        <f t="shared" ca="1" si="45"/>
        <v>0</v>
      </c>
      <c r="E84" s="67">
        <f t="shared" ca="1" si="46"/>
        <v>0</v>
      </c>
      <c r="F84" s="68">
        <f t="shared" ca="1" si="47"/>
        <v>0</v>
      </c>
      <c r="G84" s="67">
        <f t="shared" ca="1" si="48"/>
        <v>0</v>
      </c>
      <c r="H84" s="68">
        <f t="shared" ca="1" si="49"/>
        <v>0</v>
      </c>
      <c r="I84" s="67">
        <f t="shared" ca="1" si="50"/>
        <v>0</v>
      </c>
      <c r="J84" s="68">
        <f t="shared" ca="1" si="51"/>
        <v>0</v>
      </c>
      <c r="K84" s="73">
        <f t="shared" ca="1" si="52"/>
        <v>0</v>
      </c>
      <c r="L84" s="73">
        <f t="shared" ca="1" si="53"/>
        <v>0</v>
      </c>
      <c r="M84" s="73">
        <f t="shared" ca="1" si="54"/>
        <v>0</v>
      </c>
      <c r="N84" s="73">
        <f t="shared" ca="1" si="55"/>
        <v>0</v>
      </c>
      <c r="O84" s="73">
        <f t="shared" ca="1" si="56"/>
        <v>0</v>
      </c>
      <c r="P84" s="73">
        <f t="shared" ca="1" si="57"/>
        <v>0</v>
      </c>
      <c r="Q84" s="73">
        <f t="shared" ca="1" si="58"/>
        <v>0</v>
      </c>
      <c r="R84" s="73">
        <f t="shared" ca="1" si="59"/>
        <v>0</v>
      </c>
      <c r="S84" s="73">
        <f t="shared" ca="1" si="60"/>
        <v>0</v>
      </c>
      <c r="T84" s="73">
        <f t="shared" ca="1" si="61"/>
        <v>0</v>
      </c>
      <c r="U84" s="73">
        <f t="shared" ca="1" si="62"/>
        <v>0</v>
      </c>
      <c r="V84" s="73">
        <f t="shared" ca="1" si="63"/>
        <v>0</v>
      </c>
      <c r="W84" s="73">
        <f t="shared" ca="1" si="64"/>
        <v>0</v>
      </c>
      <c r="X84" s="73">
        <f t="shared" ca="1" si="65"/>
        <v>0</v>
      </c>
      <c r="Y84" s="73">
        <f t="shared" ca="1" si="66"/>
        <v>0</v>
      </c>
      <c r="Z84" s="73">
        <f t="shared" ca="1" si="67"/>
        <v>0</v>
      </c>
      <c r="AA84" s="73">
        <f t="shared" ca="1" si="68"/>
        <v>0</v>
      </c>
      <c r="AB84" s="73">
        <f t="shared" ca="1" si="69"/>
        <v>0</v>
      </c>
      <c r="AC84" s="73">
        <f t="shared" ca="1" si="70"/>
        <v>0</v>
      </c>
      <c r="AD84" s="73">
        <f t="shared" ca="1" si="71"/>
        <v>0</v>
      </c>
      <c r="AE84" s="73">
        <f t="shared" ca="1" si="72"/>
        <v>0</v>
      </c>
      <c r="AF84" s="73">
        <f t="shared" ca="1" si="73"/>
        <v>0</v>
      </c>
      <c r="AG84" s="78">
        <f t="shared" ca="1" si="74"/>
        <v>0</v>
      </c>
      <c r="AH84" s="78">
        <f t="shared" ca="1" si="74"/>
        <v>0</v>
      </c>
      <c r="AI84" s="78">
        <f t="shared" ca="1" si="74"/>
        <v>0</v>
      </c>
      <c r="AJ84" s="82">
        <f t="shared" ca="1" si="74"/>
        <v>0</v>
      </c>
      <c r="AK84" s="3">
        <f t="shared" ca="1" si="74"/>
        <v>0</v>
      </c>
      <c r="AL84" s="1" t="str">
        <f t="shared" ca="1" si="76"/>
        <v>OK</v>
      </c>
      <c r="AM84" s="1" t="str">
        <f t="shared" ca="1" si="77"/>
        <v>OK</v>
      </c>
      <c r="AN84" s="1" t="str">
        <f t="shared" ca="1" si="78"/>
        <v>OK</v>
      </c>
      <c r="AO84" s="1" t="str">
        <f t="shared" ca="1" si="79"/>
        <v>OK</v>
      </c>
      <c r="AP84" s="1" t="str">
        <f t="shared" ca="1" si="80"/>
        <v>OK</v>
      </c>
    </row>
    <row r="85" spans="1:42" s="1" customFormat="1" x14ac:dyDescent="0.15">
      <c r="A85" s="2">
        <v>81</v>
      </c>
      <c r="B85" s="7">
        <f t="shared" ca="1" si="75"/>
        <v>0</v>
      </c>
      <c r="C85" s="67">
        <f t="shared" ca="1" si="44"/>
        <v>0</v>
      </c>
      <c r="D85" s="68">
        <f t="shared" ca="1" si="45"/>
        <v>0</v>
      </c>
      <c r="E85" s="67">
        <f t="shared" ca="1" si="46"/>
        <v>0</v>
      </c>
      <c r="F85" s="68">
        <f t="shared" ca="1" si="47"/>
        <v>0</v>
      </c>
      <c r="G85" s="67">
        <f t="shared" ca="1" si="48"/>
        <v>0</v>
      </c>
      <c r="H85" s="68">
        <f t="shared" ca="1" si="49"/>
        <v>0</v>
      </c>
      <c r="I85" s="67">
        <f t="shared" ca="1" si="50"/>
        <v>0</v>
      </c>
      <c r="J85" s="68">
        <f t="shared" ca="1" si="51"/>
        <v>0</v>
      </c>
      <c r="K85" s="73">
        <f t="shared" ca="1" si="52"/>
        <v>0</v>
      </c>
      <c r="L85" s="73">
        <f t="shared" ca="1" si="53"/>
        <v>0</v>
      </c>
      <c r="M85" s="73">
        <f t="shared" ca="1" si="54"/>
        <v>0</v>
      </c>
      <c r="N85" s="73">
        <f t="shared" ca="1" si="55"/>
        <v>0</v>
      </c>
      <c r="O85" s="73">
        <f t="shared" ca="1" si="56"/>
        <v>0</v>
      </c>
      <c r="P85" s="73">
        <f t="shared" ca="1" si="57"/>
        <v>0</v>
      </c>
      <c r="Q85" s="73">
        <f t="shared" ca="1" si="58"/>
        <v>0</v>
      </c>
      <c r="R85" s="73">
        <f t="shared" ca="1" si="59"/>
        <v>0</v>
      </c>
      <c r="S85" s="73">
        <f t="shared" ca="1" si="60"/>
        <v>0</v>
      </c>
      <c r="T85" s="73">
        <f t="shared" ca="1" si="61"/>
        <v>0</v>
      </c>
      <c r="U85" s="73">
        <f t="shared" ca="1" si="62"/>
        <v>0</v>
      </c>
      <c r="V85" s="73">
        <f t="shared" ca="1" si="63"/>
        <v>0</v>
      </c>
      <c r="W85" s="73">
        <f t="shared" ca="1" si="64"/>
        <v>0</v>
      </c>
      <c r="X85" s="73">
        <f t="shared" ca="1" si="65"/>
        <v>0</v>
      </c>
      <c r="Y85" s="73">
        <f t="shared" ca="1" si="66"/>
        <v>0</v>
      </c>
      <c r="Z85" s="73">
        <f t="shared" ca="1" si="67"/>
        <v>0</v>
      </c>
      <c r="AA85" s="73">
        <f t="shared" ca="1" si="68"/>
        <v>0</v>
      </c>
      <c r="AB85" s="73">
        <f t="shared" ca="1" si="69"/>
        <v>0</v>
      </c>
      <c r="AC85" s="73">
        <f t="shared" ca="1" si="70"/>
        <v>0</v>
      </c>
      <c r="AD85" s="73">
        <f t="shared" ca="1" si="71"/>
        <v>0</v>
      </c>
      <c r="AE85" s="73">
        <f t="shared" ca="1" si="72"/>
        <v>0</v>
      </c>
      <c r="AF85" s="73">
        <f t="shared" ca="1" si="73"/>
        <v>0</v>
      </c>
      <c r="AG85" s="78">
        <f t="shared" ca="1" si="74"/>
        <v>0</v>
      </c>
      <c r="AH85" s="78">
        <f t="shared" ca="1" si="74"/>
        <v>0</v>
      </c>
      <c r="AI85" s="78">
        <f t="shared" ca="1" si="74"/>
        <v>0</v>
      </c>
      <c r="AJ85" s="82">
        <f t="shared" ca="1" si="74"/>
        <v>0</v>
      </c>
      <c r="AK85" s="3">
        <f t="shared" ca="1" si="74"/>
        <v>0</v>
      </c>
      <c r="AL85" s="1" t="str">
        <f t="shared" ca="1" si="76"/>
        <v>OK</v>
      </c>
      <c r="AM85" s="1" t="str">
        <f t="shared" ca="1" si="77"/>
        <v>OK</v>
      </c>
      <c r="AN85" s="1" t="str">
        <f t="shared" ca="1" si="78"/>
        <v>OK</v>
      </c>
      <c r="AO85" s="1" t="str">
        <f t="shared" ca="1" si="79"/>
        <v>OK</v>
      </c>
      <c r="AP85" s="1" t="str">
        <f t="shared" ca="1" si="80"/>
        <v>OK</v>
      </c>
    </row>
    <row r="86" spans="1:42" s="1" customFormat="1" x14ac:dyDescent="0.15">
      <c r="A86" s="2">
        <v>82</v>
      </c>
      <c r="B86" s="7">
        <f t="shared" ca="1" si="75"/>
        <v>0</v>
      </c>
      <c r="C86" s="67">
        <f t="shared" ca="1" si="44"/>
        <v>0</v>
      </c>
      <c r="D86" s="68">
        <f t="shared" ca="1" si="45"/>
        <v>0</v>
      </c>
      <c r="E86" s="67">
        <f t="shared" ca="1" si="46"/>
        <v>0</v>
      </c>
      <c r="F86" s="68">
        <f t="shared" ca="1" si="47"/>
        <v>0</v>
      </c>
      <c r="G86" s="67">
        <f t="shared" ca="1" si="48"/>
        <v>0</v>
      </c>
      <c r="H86" s="68">
        <f t="shared" ca="1" si="49"/>
        <v>0</v>
      </c>
      <c r="I86" s="67">
        <f t="shared" ca="1" si="50"/>
        <v>0</v>
      </c>
      <c r="J86" s="68">
        <f t="shared" ca="1" si="51"/>
        <v>0</v>
      </c>
      <c r="K86" s="73">
        <f t="shared" ca="1" si="52"/>
        <v>0</v>
      </c>
      <c r="L86" s="73">
        <f t="shared" ca="1" si="53"/>
        <v>0</v>
      </c>
      <c r="M86" s="73">
        <f t="shared" ca="1" si="54"/>
        <v>0</v>
      </c>
      <c r="N86" s="73">
        <f t="shared" ca="1" si="55"/>
        <v>0</v>
      </c>
      <c r="O86" s="73">
        <f t="shared" ca="1" si="56"/>
        <v>0</v>
      </c>
      <c r="P86" s="73">
        <f t="shared" ca="1" si="57"/>
        <v>0</v>
      </c>
      <c r="Q86" s="73">
        <f t="shared" ca="1" si="58"/>
        <v>0</v>
      </c>
      <c r="R86" s="73">
        <f t="shared" ca="1" si="59"/>
        <v>0</v>
      </c>
      <c r="S86" s="73">
        <f t="shared" ca="1" si="60"/>
        <v>0</v>
      </c>
      <c r="T86" s="73">
        <f t="shared" ca="1" si="61"/>
        <v>0</v>
      </c>
      <c r="U86" s="73">
        <f t="shared" ca="1" si="62"/>
        <v>0</v>
      </c>
      <c r="V86" s="73">
        <f t="shared" ca="1" si="63"/>
        <v>0</v>
      </c>
      <c r="W86" s="73">
        <f t="shared" ca="1" si="64"/>
        <v>0</v>
      </c>
      <c r="X86" s="73">
        <f t="shared" ca="1" si="65"/>
        <v>0</v>
      </c>
      <c r="Y86" s="73">
        <f t="shared" ca="1" si="66"/>
        <v>0</v>
      </c>
      <c r="Z86" s="73">
        <f t="shared" ca="1" si="67"/>
        <v>0</v>
      </c>
      <c r="AA86" s="73">
        <f t="shared" ca="1" si="68"/>
        <v>0</v>
      </c>
      <c r="AB86" s="73">
        <f t="shared" ca="1" si="69"/>
        <v>0</v>
      </c>
      <c r="AC86" s="73">
        <f t="shared" ca="1" si="70"/>
        <v>0</v>
      </c>
      <c r="AD86" s="73">
        <f t="shared" ca="1" si="71"/>
        <v>0</v>
      </c>
      <c r="AE86" s="73">
        <f t="shared" ca="1" si="72"/>
        <v>0</v>
      </c>
      <c r="AF86" s="73">
        <f t="shared" ca="1" si="73"/>
        <v>0</v>
      </c>
      <c r="AG86" s="78">
        <f t="shared" ca="1" si="74"/>
        <v>0</v>
      </c>
      <c r="AH86" s="78">
        <f t="shared" ca="1" si="74"/>
        <v>0</v>
      </c>
      <c r="AI86" s="78">
        <f t="shared" ca="1" si="74"/>
        <v>0</v>
      </c>
      <c r="AJ86" s="82">
        <f t="shared" ca="1" si="74"/>
        <v>0</v>
      </c>
      <c r="AK86" s="3">
        <f t="shared" ca="1" si="74"/>
        <v>0</v>
      </c>
      <c r="AL86" s="1" t="str">
        <f t="shared" ca="1" si="76"/>
        <v>OK</v>
      </c>
      <c r="AM86" s="1" t="str">
        <f t="shared" ca="1" si="77"/>
        <v>OK</v>
      </c>
      <c r="AN86" s="1" t="str">
        <f t="shared" ca="1" si="78"/>
        <v>OK</v>
      </c>
      <c r="AO86" s="1" t="str">
        <f t="shared" ca="1" si="79"/>
        <v>OK</v>
      </c>
      <c r="AP86" s="1" t="str">
        <f t="shared" ca="1" si="80"/>
        <v>OK</v>
      </c>
    </row>
    <row r="87" spans="1:42" s="1" customFormat="1" x14ac:dyDescent="0.15">
      <c r="A87" s="2">
        <v>83</v>
      </c>
      <c r="B87" s="7">
        <f t="shared" ca="1" si="75"/>
        <v>0</v>
      </c>
      <c r="C87" s="67">
        <f t="shared" ca="1" si="44"/>
        <v>0</v>
      </c>
      <c r="D87" s="68">
        <f t="shared" ca="1" si="45"/>
        <v>0</v>
      </c>
      <c r="E87" s="67">
        <f t="shared" ca="1" si="46"/>
        <v>0</v>
      </c>
      <c r="F87" s="68">
        <f t="shared" ca="1" si="47"/>
        <v>0</v>
      </c>
      <c r="G87" s="67">
        <f t="shared" ca="1" si="48"/>
        <v>0</v>
      </c>
      <c r="H87" s="68">
        <f t="shared" ca="1" si="49"/>
        <v>0</v>
      </c>
      <c r="I87" s="67">
        <f t="shared" ca="1" si="50"/>
        <v>0</v>
      </c>
      <c r="J87" s="68">
        <f t="shared" ca="1" si="51"/>
        <v>0</v>
      </c>
      <c r="K87" s="73">
        <f t="shared" ca="1" si="52"/>
        <v>0</v>
      </c>
      <c r="L87" s="73">
        <f t="shared" ca="1" si="53"/>
        <v>0</v>
      </c>
      <c r="M87" s="73">
        <f t="shared" ca="1" si="54"/>
        <v>0</v>
      </c>
      <c r="N87" s="73">
        <f t="shared" ca="1" si="55"/>
        <v>0</v>
      </c>
      <c r="O87" s="73">
        <f t="shared" ca="1" si="56"/>
        <v>0</v>
      </c>
      <c r="P87" s="73">
        <f t="shared" ca="1" si="57"/>
        <v>0</v>
      </c>
      <c r="Q87" s="73">
        <f t="shared" ca="1" si="58"/>
        <v>0</v>
      </c>
      <c r="R87" s="73">
        <f t="shared" ca="1" si="59"/>
        <v>0</v>
      </c>
      <c r="S87" s="73">
        <f t="shared" ca="1" si="60"/>
        <v>0</v>
      </c>
      <c r="T87" s="73">
        <f t="shared" ca="1" si="61"/>
        <v>0</v>
      </c>
      <c r="U87" s="73">
        <f t="shared" ca="1" si="62"/>
        <v>0</v>
      </c>
      <c r="V87" s="73">
        <f t="shared" ca="1" si="63"/>
        <v>0</v>
      </c>
      <c r="W87" s="73">
        <f t="shared" ca="1" si="64"/>
        <v>0</v>
      </c>
      <c r="X87" s="73">
        <f t="shared" ca="1" si="65"/>
        <v>0</v>
      </c>
      <c r="Y87" s="73">
        <f t="shared" ca="1" si="66"/>
        <v>0</v>
      </c>
      <c r="Z87" s="73">
        <f t="shared" ca="1" si="67"/>
        <v>0</v>
      </c>
      <c r="AA87" s="73">
        <f t="shared" ca="1" si="68"/>
        <v>0</v>
      </c>
      <c r="AB87" s="73">
        <f t="shared" ca="1" si="69"/>
        <v>0</v>
      </c>
      <c r="AC87" s="73">
        <f t="shared" ca="1" si="70"/>
        <v>0</v>
      </c>
      <c r="AD87" s="73">
        <f t="shared" ca="1" si="71"/>
        <v>0</v>
      </c>
      <c r="AE87" s="73">
        <f t="shared" ca="1" si="72"/>
        <v>0</v>
      </c>
      <c r="AF87" s="73">
        <f t="shared" ca="1" si="73"/>
        <v>0</v>
      </c>
      <c r="AG87" s="78">
        <f t="shared" ca="1" si="74"/>
        <v>0</v>
      </c>
      <c r="AH87" s="78">
        <f t="shared" ca="1" si="74"/>
        <v>0</v>
      </c>
      <c r="AI87" s="78">
        <f t="shared" ca="1" si="74"/>
        <v>0</v>
      </c>
      <c r="AJ87" s="82">
        <f t="shared" ca="1" si="74"/>
        <v>0</v>
      </c>
      <c r="AK87" s="3">
        <f t="shared" ca="1" si="74"/>
        <v>0</v>
      </c>
      <c r="AL87" s="1" t="str">
        <f t="shared" ca="1" si="76"/>
        <v>OK</v>
      </c>
      <c r="AM87" s="1" t="str">
        <f t="shared" ca="1" si="77"/>
        <v>OK</v>
      </c>
      <c r="AN87" s="1" t="str">
        <f t="shared" ca="1" si="78"/>
        <v>OK</v>
      </c>
      <c r="AO87" s="1" t="str">
        <f t="shared" ca="1" si="79"/>
        <v>OK</v>
      </c>
      <c r="AP87" s="1" t="str">
        <f t="shared" ca="1" si="80"/>
        <v>OK</v>
      </c>
    </row>
    <row r="88" spans="1:42" s="1" customFormat="1" x14ac:dyDescent="0.15">
      <c r="A88" s="2">
        <v>84</v>
      </c>
      <c r="B88" s="7">
        <f t="shared" ca="1" si="75"/>
        <v>0</v>
      </c>
      <c r="C88" s="67">
        <f t="shared" ca="1" si="44"/>
        <v>0</v>
      </c>
      <c r="D88" s="68">
        <f t="shared" ca="1" si="45"/>
        <v>0</v>
      </c>
      <c r="E88" s="67">
        <f t="shared" ca="1" si="46"/>
        <v>0</v>
      </c>
      <c r="F88" s="68">
        <f t="shared" ca="1" si="47"/>
        <v>0</v>
      </c>
      <c r="G88" s="67">
        <f t="shared" ca="1" si="48"/>
        <v>0</v>
      </c>
      <c r="H88" s="68">
        <f t="shared" ca="1" si="49"/>
        <v>0</v>
      </c>
      <c r="I88" s="67">
        <f t="shared" ca="1" si="50"/>
        <v>0</v>
      </c>
      <c r="J88" s="68">
        <f t="shared" ca="1" si="51"/>
        <v>0</v>
      </c>
      <c r="K88" s="73">
        <f t="shared" ca="1" si="52"/>
        <v>0</v>
      </c>
      <c r="L88" s="73">
        <f t="shared" ca="1" si="53"/>
        <v>0</v>
      </c>
      <c r="M88" s="73">
        <f t="shared" ca="1" si="54"/>
        <v>0</v>
      </c>
      <c r="N88" s="73">
        <f t="shared" ca="1" si="55"/>
        <v>0</v>
      </c>
      <c r="O88" s="73">
        <f t="shared" ca="1" si="56"/>
        <v>0</v>
      </c>
      <c r="P88" s="73">
        <f t="shared" ca="1" si="57"/>
        <v>0</v>
      </c>
      <c r="Q88" s="73">
        <f t="shared" ca="1" si="58"/>
        <v>0</v>
      </c>
      <c r="R88" s="73">
        <f t="shared" ca="1" si="59"/>
        <v>0</v>
      </c>
      <c r="S88" s="73">
        <f t="shared" ca="1" si="60"/>
        <v>0</v>
      </c>
      <c r="T88" s="73">
        <f t="shared" ca="1" si="61"/>
        <v>0</v>
      </c>
      <c r="U88" s="73">
        <f t="shared" ca="1" si="62"/>
        <v>0</v>
      </c>
      <c r="V88" s="73">
        <f t="shared" ca="1" si="63"/>
        <v>0</v>
      </c>
      <c r="W88" s="73">
        <f t="shared" ca="1" si="64"/>
        <v>0</v>
      </c>
      <c r="X88" s="73">
        <f t="shared" ca="1" si="65"/>
        <v>0</v>
      </c>
      <c r="Y88" s="73">
        <f t="shared" ca="1" si="66"/>
        <v>0</v>
      </c>
      <c r="Z88" s="73">
        <f t="shared" ca="1" si="67"/>
        <v>0</v>
      </c>
      <c r="AA88" s="73">
        <f t="shared" ca="1" si="68"/>
        <v>0</v>
      </c>
      <c r="AB88" s="73">
        <f t="shared" ca="1" si="69"/>
        <v>0</v>
      </c>
      <c r="AC88" s="73">
        <f t="shared" ca="1" si="70"/>
        <v>0</v>
      </c>
      <c r="AD88" s="73">
        <f t="shared" ca="1" si="71"/>
        <v>0</v>
      </c>
      <c r="AE88" s="73">
        <f t="shared" ca="1" si="72"/>
        <v>0</v>
      </c>
      <c r="AF88" s="73">
        <f t="shared" ca="1" si="73"/>
        <v>0</v>
      </c>
      <c r="AG88" s="78">
        <f t="shared" ca="1" si="74"/>
        <v>0</v>
      </c>
      <c r="AH88" s="78">
        <f t="shared" ca="1" si="74"/>
        <v>0</v>
      </c>
      <c r="AI88" s="78">
        <f t="shared" ca="1" si="74"/>
        <v>0</v>
      </c>
      <c r="AJ88" s="82">
        <f t="shared" ca="1" si="74"/>
        <v>0</v>
      </c>
      <c r="AK88" s="3">
        <f t="shared" ca="1" si="74"/>
        <v>0</v>
      </c>
      <c r="AL88" s="1" t="str">
        <f t="shared" ca="1" si="76"/>
        <v>OK</v>
      </c>
      <c r="AM88" s="1" t="str">
        <f t="shared" ca="1" si="77"/>
        <v>OK</v>
      </c>
      <c r="AN88" s="1" t="str">
        <f t="shared" ca="1" si="78"/>
        <v>OK</v>
      </c>
      <c r="AO88" s="1" t="str">
        <f t="shared" ca="1" si="79"/>
        <v>OK</v>
      </c>
      <c r="AP88" s="1" t="str">
        <f t="shared" ca="1" si="80"/>
        <v>OK</v>
      </c>
    </row>
    <row r="89" spans="1:42" s="1" customFormat="1" x14ac:dyDescent="0.15">
      <c r="A89" s="2">
        <v>85</v>
      </c>
      <c r="B89" s="7">
        <f t="shared" ca="1" si="75"/>
        <v>0</v>
      </c>
      <c r="C89" s="67">
        <f t="shared" ca="1" si="44"/>
        <v>0</v>
      </c>
      <c r="D89" s="68">
        <f t="shared" ca="1" si="45"/>
        <v>0</v>
      </c>
      <c r="E89" s="67">
        <f t="shared" ca="1" si="46"/>
        <v>0</v>
      </c>
      <c r="F89" s="68">
        <f t="shared" ca="1" si="47"/>
        <v>0</v>
      </c>
      <c r="G89" s="67">
        <f t="shared" ca="1" si="48"/>
        <v>0</v>
      </c>
      <c r="H89" s="68">
        <f t="shared" ca="1" si="49"/>
        <v>0</v>
      </c>
      <c r="I89" s="67">
        <f t="shared" ca="1" si="50"/>
        <v>0</v>
      </c>
      <c r="J89" s="68">
        <f t="shared" ca="1" si="51"/>
        <v>0</v>
      </c>
      <c r="K89" s="73">
        <f t="shared" ca="1" si="52"/>
        <v>0</v>
      </c>
      <c r="L89" s="73">
        <f t="shared" ca="1" si="53"/>
        <v>0</v>
      </c>
      <c r="M89" s="73">
        <f t="shared" ca="1" si="54"/>
        <v>0</v>
      </c>
      <c r="N89" s="73">
        <f t="shared" ca="1" si="55"/>
        <v>0</v>
      </c>
      <c r="O89" s="73">
        <f t="shared" ca="1" si="56"/>
        <v>0</v>
      </c>
      <c r="P89" s="73">
        <f t="shared" ca="1" si="57"/>
        <v>0</v>
      </c>
      <c r="Q89" s="73">
        <f t="shared" ca="1" si="58"/>
        <v>0</v>
      </c>
      <c r="R89" s="73">
        <f t="shared" ca="1" si="59"/>
        <v>0</v>
      </c>
      <c r="S89" s="73">
        <f t="shared" ca="1" si="60"/>
        <v>0</v>
      </c>
      <c r="T89" s="73">
        <f t="shared" ca="1" si="61"/>
        <v>0</v>
      </c>
      <c r="U89" s="73">
        <f t="shared" ca="1" si="62"/>
        <v>0</v>
      </c>
      <c r="V89" s="73">
        <f t="shared" ca="1" si="63"/>
        <v>0</v>
      </c>
      <c r="W89" s="73">
        <f t="shared" ca="1" si="64"/>
        <v>0</v>
      </c>
      <c r="X89" s="73">
        <f t="shared" ca="1" si="65"/>
        <v>0</v>
      </c>
      <c r="Y89" s="73">
        <f t="shared" ca="1" si="66"/>
        <v>0</v>
      </c>
      <c r="Z89" s="73">
        <f t="shared" ca="1" si="67"/>
        <v>0</v>
      </c>
      <c r="AA89" s="73">
        <f t="shared" ca="1" si="68"/>
        <v>0</v>
      </c>
      <c r="AB89" s="73">
        <f t="shared" ca="1" si="69"/>
        <v>0</v>
      </c>
      <c r="AC89" s="73">
        <f t="shared" ca="1" si="70"/>
        <v>0</v>
      </c>
      <c r="AD89" s="73">
        <f t="shared" ca="1" si="71"/>
        <v>0</v>
      </c>
      <c r="AE89" s="73">
        <f t="shared" ca="1" si="72"/>
        <v>0</v>
      </c>
      <c r="AF89" s="73">
        <f t="shared" ca="1" si="73"/>
        <v>0</v>
      </c>
      <c r="AG89" s="78">
        <f t="shared" ca="1" si="74"/>
        <v>0</v>
      </c>
      <c r="AH89" s="78">
        <f t="shared" ca="1" si="74"/>
        <v>0</v>
      </c>
      <c r="AI89" s="78">
        <f t="shared" ca="1" si="74"/>
        <v>0</v>
      </c>
      <c r="AJ89" s="82">
        <f t="shared" ca="1" si="74"/>
        <v>0</v>
      </c>
      <c r="AK89" s="3">
        <f t="shared" ca="1" si="74"/>
        <v>0</v>
      </c>
      <c r="AL89" s="1" t="str">
        <f t="shared" ca="1" si="76"/>
        <v>OK</v>
      </c>
      <c r="AM89" s="1" t="str">
        <f t="shared" ca="1" si="77"/>
        <v>OK</v>
      </c>
      <c r="AN89" s="1" t="str">
        <f t="shared" ca="1" si="78"/>
        <v>OK</v>
      </c>
      <c r="AO89" s="1" t="str">
        <f t="shared" ca="1" si="79"/>
        <v>OK</v>
      </c>
      <c r="AP89" s="1" t="str">
        <f t="shared" ca="1" si="80"/>
        <v>OK</v>
      </c>
    </row>
    <row r="90" spans="1:42" s="1" customFormat="1" x14ac:dyDescent="0.15">
      <c r="A90" s="2">
        <v>86</v>
      </c>
      <c r="B90" s="7">
        <f t="shared" ca="1" si="75"/>
        <v>0</v>
      </c>
      <c r="C90" s="67">
        <f t="shared" ca="1" si="44"/>
        <v>0</v>
      </c>
      <c r="D90" s="68">
        <f t="shared" ca="1" si="45"/>
        <v>0</v>
      </c>
      <c r="E90" s="67">
        <f t="shared" ca="1" si="46"/>
        <v>0</v>
      </c>
      <c r="F90" s="68">
        <f t="shared" ca="1" si="47"/>
        <v>0</v>
      </c>
      <c r="G90" s="67">
        <f t="shared" ca="1" si="48"/>
        <v>0</v>
      </c>
      <c r="H90" s="68">
        <f t="shared" ca="1" si="49"/>
        <v>0</v>
      </c>
      <c r="I90" s="67">
        <f t="shared" ca="1" si="50"/>
        <v>0</v>
      </c>
      <c r="J90" s="68">
        <f t="shared" ca="1" si="51"/>
        <v>0</v>
      </c>
      <c r="K90" s="73">
        <f t="shared" ca="1" si="52"/>
        <v>0</v>
      </c>
      <c r="L90" s="73">
        <f t="shared" ca="1" si="53"/>
        <v>0</v>
      </c>
      <c r="M90" s="73">
        <f t="shared" ca="1" si="54"/>
        <v>0</v>
      </c>
      <c r="N90" s="73">
        <f t="shared" ca="1" si="55"/>
        <v>0</v>
      </c>
      <c r="O90" s="73">
        <f t="shared" ca="1" si="56"/>
        <v>0</v>
      </c>
      <c r="P90" s="73">
        <f t="shared" ca="1" si="57"/>
        <v>0</v>
      </c>
      <c r="Q90" s="73">
        <f t="shared" ca="1" si="58"/>
        <v>0</v>
      </c>
      <c r="R90" s="73">
        <f t="shared" ca="1" si="59"/>
        <v>0</v>
      </c>
      <c r="S90" s="73">
        <f t="shared" ca="1" si="60"/>
        <v>0</v>
      </c>
      <c r="T90" s="73">
        <f t="shared" ca="1" si="61"/>
        <v>0</v>
      </c>
      <c r="U90" s="73">
        <f t="shared" ca="1" si="62"/>
        <v>0</v>
      </c>
      <c r="V90" s="73">
        <f t="shared" ca="1" si="63"/>
        <v>0</v>
      </c>
      <c r="W90" s="73">
        <f t="shared" ca="1" si="64"/>
        <v>0</v>
      </c>
      <c r="X90" s="73">
        <f t="shared" ca="1" si="65"/>
        <v>0</v>
      </c>
      <c r="Y90" s="73">
        <f t="shared" ca="1" si="66"/>
        <v>0</v>
      </c>
      <c r="Z90" s="73">
        <f t="shared" ca="1" si="67"/>
        <v>0</v>
      </c>
      <c r="AA90" s="73">
        <f t="shared" ca="1" si="68"/>
        <v>0</v>
      </c>
      <c r="AB90" s="73">
        <f t="shared" ca="1" si="69"/>
        <v>0</v>
      </c>
      <c r="AC90" s="73">
        <f t="shared" ca="1" si="70"/>
        <v>0</v>
      </c>
      <c r="AD90" s="73">
        <f t="shared" ca="1" si="71"/>
        <v>0</v>
      </c>
      <c r="AE90" s="73">
        <f t="shared" ca="1" si="72"/>
        <v>0</v>
      </c>
      <c r="AF90" s="73">
        <f t="shared" ca="1" si="73"/>
        <v>0</v>
      </c>
      <c r="AG90" s="78">
        <f t="shared" ca="1" si="74"/>
        <v>0</v>
      </c>
      <c r="AH90" s="78">
        <f t="shared" ca="1" si="74"/>
        <v>0</v>
      </c>
      <c r="AI90" s="78">
        <f t="shared" ca="1" si="74"/>
        <v>0</v>
      </c>
      <c r="AJ90" s="82">
        <f t="shared" ca="1" si="74"/>
        <v>0</v>
      </c>
      <c r="AK90" s="3">
        <f t="shared" ca="1" si="74"/>
        <v>0</v>
      </c>
      <c r="AL90" s="1" t="str">
        <f t="shared" ca="1" si="76"/>
        <v>OK</v>
      </c>
      <c r="AM90" s="1" t="str">
        <f t="shared" ca="1" si="77"/>
        <v>OK</v>
      </c>
      <c r="AN90" s="1" t="str">
        <f t="shared" ca="1" si="78"/>
        <v>OK</v>
      </c>
      <c r="AO90" s="1" t="str">
        <f t="shared" ca="1" si="79"/>
        <v>OK</v>
      </c>
      <c r="AP90" s="1" t="str">
        <f t="shared" ca="1" si="80"/>
        <v>OK</v>
      </c>
    </row>
    <row r="91" spans="1:42" s="1" customFormat="1" x14ac:dyDescent="0.15">
      <c r="A91" s="2">
        <v>87</v>
      </c>
      <c r="B91" s="7">
        <f t="shared" ca="1" si="75"/>
        <v>0</v>
      </c>
      <c r="C91" s="67">
        <f t="shared" ca="1" si="44"/>
        <v>0</v>
      </c>
      <c r="D91" s="68">
        <f t="shared" ca="1" si="45"/>
        <v>0</v>
      </c>
      <c r="E91" s="67">
        <f t="shared" ca="1" si="46"/>
        <v>0</v>
      </c>
      <c r="F91" s="68">
        <f t="shared" ca="1" si="47"/>
        <v>0</v>
      </c>
      <c r="G91" s="67">
        <f t="shared" ca="1" si="48"/>
        <v>0</v>
      </c>
      <c r="H91" s="68">
        <f t="shared" ca="1" si="49"/>
        <v>0</v>
      </c>
      <c r="I91" s="67">
        <f t="shared" ca="1" si="50"/>
        <v>0</v>
      </c>
      <c r="J91" s="68">
        <f t="shared" ca="1" si="51"/>
        <v>0</v>
      </c>
      <c r="K91" s="73">
        <f t="shared" ca="1" si="52"/>
        <v>0</v>
      </c>
      <c r="L91" s="73">
        <f t="shared" ca="1" si="53"/>
        <v>0</v>
      </c>
      <c r="M91" s="73">
        <f t="shared" ca="1" si="54"/>
        <v>0</v>
      </c>
      <c r="N91" s="73">
        <f t="shared" ca="1" si="55"/>
        <v>0</v>
      </c>
      <c r="O91" s="73">
        <f t="shared" ca="1" si="56"/>
        <v>0</v>
      </c>
      <c r="P91" s="73">
        <f t="shared" ca="1" si="57"/>
        <v>0</v>
      </c>
      <c r="Q91" s="73">
        <f t="shared" ca="1" si="58"/>
        <v>0</v>
      </c>
      <c r="R91" s="73">
        <f t="shared" ca="1" si="59"/>
        <v>0</v>
      </c>
      <c r="S91" s="73">
        <f t="shared" ca="1" si="60"/>
        <v>0</v>
      </c>
      <c r="T91" s="73">
        <f t="shared" ca="1" si="61"/>
        <v>0</v>
      </c>
      <c r="U91" s="73">
        <f t="shared" ca="1" si="62"/>
        <v>0</v>
      </c>
      <c r="V91" s="73">
        <f t="shared" ca="1" si="63"/>
        <v>0</v>
      </c>
      <c r="W91" s="73">
        <f t="shared" ca="1" si="64"/>
        <v>0</v>
      </c>
      <c r="X91" s="73">
        <f t="shared" ca="1" si="65"/>
        <v>0</v>
      </c>
      <c r="Y91" s="73">
        <f t="shared" ca="1" si="66"/>
        <v>0</v>
      </c>
      <c r="Z91" s="73">
        <f t="shared" ca="1" si="67"/>
        <v>0</v>
      </c>
      <c r="AA91" s="73">
        <f t="shared" ca="1" si="68"/>
        <v>0</v>
      </c>
      <c r="AB91" s="73">
        <f t="shared" ca="1" si="69"/>
        <v>0</v>
      </c>
      <c r="AC91" s="73">
        <f t="shared" ca="1" si="70"/>
        <v>0</v>
      </c>
      <c r="AD91" s="73">
        <f t="shared" ca="1" si="71"/>
        <v>0</v>
      </c>
      <c r="AE91" s="73">
        <f t="shared" ca="1" si="72"/>
        <v>0</v>
      </c>
      <c r="AF91" s="73">
        <f t="shared" ca="1" si="73"/>
        <v>0</v>
      </c>
      <c r="AG91" s="78">
        <f t="shared" ca="1" si="74"/>
        <v>0</v>
      </c>
      <c r="AH91" s="78">
        <f t="shared" ca="1" si="74"/>
        <v>0</v>
      </c>
      <c r="AI91" s="78">
        <f t="shared" ca="1" si="74"/>
        <v>0</v>
      </c>
      <c r="AJ91" s="82">
        <f t="shared" ca="1" si="74"/>
        <v>0</v>
      </c>
      <c r="AK91" s="3">
        <f t="shared" ca="1" si="74"/>
        <v>0</v>
      </c>
      <c r="AL91" s="1" t="str">
        <f t="shared" ca="1" si="76"/>
        <v>OK</v>
      </c>
      <c r="AM91" s="1" t="str">
        <f t="shared" ca="1" si="77"/>
        <v>OK</v>
      </c>
      <c r="AN91" s="1" t="str">
        <f t="shared" ca="1" si="78"/>
        <v>OK</v>
      </c>
      <c r="AO91" s="1" t="str">
        <f t="shared" ca="1" si="79"/>
        <v>OK</v>
      </c>
      <c r="AP91" s="1" t="str">
        <f t="shared" ca="1" si="80"/>
        <v>OK</v>
      </c>
    </row>
    <row r="92" spans="1:42" s="1" customFormat="1" x14ac:dyDescent="0.15">
      <c r="A92" s="2">
        <v>88</v>
      </c>
      <c r="B92" s="7">
        <f t="shared" ca="1" si="75"/>
        <v>0</v>
      </c>
      <c r="C92" s="67">
        <f t="shared" ca="1" si="44"/>
        <v>0</v>
      </c>
      <c r="D92" s="68">
        <f t="shared" ca="1" si="45"/>
        <v>0</v>
      </c>
      <c r="E92" s="67">
        <f t="shared" ca="1" si="46"/>
        <v>0</v>
      </c>
      <c r="F92" s="68">
        <f t="shared" ca="1" si="47"/>
        <v>0</v>
      </c>
      <c r="G92" s="67">
        <f t="shared" ca="1" si="48"/>
        <v>0</v>
      </c>
      <c r="H92" s="68">
        <f t="shared" ca="1" si="49"/>
        <v>0</v>
      </c>
      <c r="I92" s="67">
        <f t="shared" ca="1" si="50"/>
        <v>0</v>
      </c>
      <c r="J92" s="68">
        <f t="shared" ca="1" si="51"/>
        <v>0</v>
      </c>
      <c r="K92" s="73">
        <f t="shared" ca="1" si="52"/>
        <v>0</v>
      </c>
      <c r="L92" s="73">
        <f t="shared" ca="1" si="53"/>
        <v>0</v>
      </c>
      <c r="M92" s="73">
        <f t="shared" ca="1" si="54"/>
        <v>0</v>
      </c>
      <c r="N92" s="73">
        <f t="shared" ca="1" si="55"/>
        <v>0</v>
      </c>
      <c r="O92" s="73">
        <f t="shared" ca="1" si="56"/>
        <v>0</v>
      </c>
      <c r="P92" s="73">
        <f t="shared" ca="1" si="57"/>
        <v>0</v>
      </c>
      <c r="Q92" s="73">
        <f t="shared" ca="1" si="58"/>
        <v>0</v>
      </c>
      <c r="R92" s="73">
        <f t="shared" ca="1" si="59"/>
        <v>0</v>
      </c>
      <c r="S92" s="73">
        <f t="shared" ca="1" si="60"/>
        <v>0</v>
      </c>
      <c r="T92" s="73">
        <f t="shared" ca="1" si="61"/>
        <v>0</v>
      </c>
      <c r="U92" s="73">
        <f t="shared" ca="1" si="62"/>
        <v>0</v>
      </c>
      <c r="V92" s="73">
        <f t="shared" ca="1" si="63"/>
        <v>0</v>
      </c>
      <c r="W92" s="73">
        <f t="shared" ca="1" si="64"/>
        <v>0</v>
      </c>
      <c r="X92" s="73">
        <f t="shared" ca="1" si="65"/>
        <v>0</v>
      </c>
      <c r="Y92" s="73">
        <f t="shared" ca="1" si="66"/>
        <v>0</v>
      </c>
      <c r="Z92" s="73">
        <f t="shared" ca="1" si="67"/>
        <v>0</v>
      </c>
      <c r="AA92" s="73">
        <f t="shared" ca="1" si="68"/>
        <v>0</v>
      </c>
      <c r="AB92" s="73">
        <f t="shared" ca="1" si="69"/>
        <v>0</v>
      </c>
      <c r="AC92" s="73">
        <f t="shared" ca="1" si="70"/>
        <v>0</v>
      </c>
      <c r="AD92" s="73">
        <f t="shared" ca="1" si="71"/>
        <v>0</v>
      </c>
      <c r="AE92" s="73">
        <f t="shared" ca="1" si="72"/>
        <v>0</v>
      </c>
      <c r="AF92" s="73">
        <f t="shared" ca="1" si="73"/>
        <v>0</v>
      </c>
      <c r="AG92" s="78">
        <f t="shared" ca="1" si="74"/>
        <v>0</v>
      </c>
      <c r="AH92" s="78">
        <f t="shared" ca="1" si="74"/>
        <v>0</v>
      </c>
      <c r="AI92" s="78">
        <f t="shared" ca="1" si="74"/>
        <v>0</v>
      </c>
      <c r="AJ92" s="82">
        <f t="shared" ca="1" si="74"/>
        <v>0</v>
      </c>
      <c r="AK92" s="3">
        <f t="shared" ca="1" si="74"/>
        <v>0</v>
      </c>
      <c r="AL92" s="1" t="str">
        <f t="shared" ca="1" si="76"/>
        <v>OK</v>
      </c>
      <c r="AM92" s="1" t="str">
        <f t="shared" ca="1" si="77"/>
        <v>OK</v>
      </c>
      <c r="AN92" s="1" t="str">
        <f t="shared" ca="1" si="78"/>
        <v>OK</v>
      </c>
      <c r="AO92" s="1" t="str">
        <f t="shared" ca="1" si="79"/>
        <v>OK</v>
      </c>
      <c r="AP92" s="1" t="str">
        <f t="shared" ca="1" si="80"/>
        <v>OK</v>
      </c>
    </row>
    <row r="93" spans="1:42" s="1" customFormat="1" x14ac:dyDescent="0.15">
      <c r="A93" s="2">
        <v>89</v>
      </c>
      <c r="B93" s="7">
        <f t="shared" ca="1" si="75"/>
        <v>0</v>
      </c>
      <c r="C93" s="67">
        <f t="shared" ca="1" si="44"/>
        <v>0</v>
      </c>
      <c r="D93" s="68">
        <f t="shared" ca="1" si="45"/>
        <v>0</v>
      </c>
      <c r="E93" s="67">
        <f t="shared" ca="1" si="46"/>
        <v>0</v>
      </c>
      <c r="F93" s="68">
        <f t="shared" ca="1" si="47"/>
        <v>0</v>
      </c>
      <c r="G93" s="67">
        <f t="shared" ca="1" si="48"/>
        <v>0</v>
      </c>
      <c r="H93" s="68">
        <f t="shared" ca="1" si="49"/>
        <v>0</v>
      </c>
      <c r="I93" s="67">
        <f t="shared" ca="1" si="50"/>
        <v>0</v>
      </c>
      <c r="J93" s="68">
        <f t="shared" ca="1" si="51"/>
        <v>0</v>
      </c>
      <c r="K93" s="73">
        <f t="shared" ca="1" si="52"/>
        <v>0</v>
      </c>
      <c r="L93" s="73">
        <f t="shared" ca="1" si="53"/>
        <v>0</v>
      </c>
      <c r="M93" s="73">
        <f t="shared" ca="1" si="54"/>
        <v>0</v>
      </c>
      <c r="N93" s="73">
        <f t="shared" ca="1" si="55"/>
        <v>0</v>
      </c>
      <c r="O93" s="73">
        <f t="shared" ca="1" si="56"/>
        <v>0</v>
      </c>
      <c r="P93" s="73">
        <f t="shared" ca="1" si="57"/>
        <v>0</v>
      </c>
      <c r="Q93" s="73">
        <f t="shared" ca="1" si="58"/>
        <v>0</v>
      </c>
      <c r="R93" s="73">
        <f t="shared" ca="1" si="59"/>
        <v>0</v>
      </c>
      <c r="S93" s="73">
        <f t="shared" ca="1" si="60"/>
        <v>0</v>
      </c>
      <c r="T93" s="73">
        <f t="shared" ca="1" si="61"/>
        <v>0</v>
      </c>
      <c r="U93" s="73">
        <f t="shared" ca="1" si="62"/>
        <v>0</v>
      </c>
      <c r="V93" s="73">
        <f t="shared" ca="1" si="63"/>
        <v>0</v>
      </c>
      <c r="W93" s="73">
        <f t="shared" ca="1" si="64"/>
        <v>0</v>
      </c>
      <c r="X93" s="73">
        <f t="shared" ca="1" si="65"/>
        <v>0</v>
      </c>
      <c r="Y93" s="73">
        <f t="shared" ca="1" si="66"/>
        <v>0</v>
      </c>
      <c r="Z93" s="73">
        <f t="shared" ca="1" si="67"/>
        <v>0</v>
      </c>
      <c r="AA93" s="73">
        <f t="shared" ca="1" si="68"/>
        <v>0</v>
      </c>
      <c r="AB93" s="73">
        <f t="shared" ca="1" si="69"/>
        <v>0</v>
      </c>
      <c r="AC93" s="73">
        <f t="shared" ca="1" si="70"/>
        <v>0</v>
      </c>
      <c r="AD93" s="73">
        <f t="shared" ca="1" si="71"/>
        <v>0</v>
      </c>
      <c r="AE93" s="73">
        <f t="shared" ca="1" si="72"/>
        <v>0</v>
      </c>
      <c r="AF93" s="73">
        <f t="shared" ca="1" si="73"/>
        <v>0</v>
      </c>
      <c r="AG93" s="78">
        <f t="shared" ca="1" si="74"/>
        <v>0</v>
      </c>
      <c r="AH93" s="78">
        <f t="shared" ca="1" si="74"/>
        <v>0</v>
      </c>
      <c r="AI93" s="78">
        <f t="shared" ca="1" si="74"/>
        <v>0</v>
      </c>
      <c r="AJ93" s="82">
        <f t="shared" ca="1" si="74"/>
        <v>0</v>
      </c>
      <c r="AK93" s="3">
        <f t="shared" ca="1" si="74"/>
        <v>0</v>
      </c>
      <c r="AL93" s="1" t="str">
        <f t="shared" ca="1" si="76"/>
        <v>OK</v>
      </c>
      <c r="AM93" s="1" t="str">
        <f t="shared" ca="1" si="77"/>
        <v>OK</v>
      </c>
      <c r="AN93" s="1" t="str">
        <f t="shared" ca="1" si="78"/>
        <v>OK</v>
      </c>
      <c r="AO93" s="1" t="str">
        <f t="shared" ca="1" si="79"/>
        <v>OK</v>
      </c>
      <c r="AP93" s="1" t="str">
        <f t="shared" ca="1" si="80"/>
        <v>OK</v>
      </c>
    </row>
    <row r="94" spans="1:42" s="1" customFormat="1" x14ac:dyDescent="0.15">
      <c r="A94" s="2">
        <v>90</v>
      </c>
      <c r="B94" s="7">
        <f t="shared" ca="1" si="75"/>
        <v>0</v>
      </c>
      <c r="C94" s="67">
        <f t="shared" ca="1" si="44"/>
        <v>0</v>
      </c>
      <c r="D94" s="68">
        <f t="shared" ca="1" si="45"/>
        <v>0</v>
      </c>
      <c r="E94" s="67">
        <f t="shared" ca="1" si="46"/>
        <v>0</v>
      </c>
      <c r="F94" s="68">
        <f t="shared" ca="1" si="47"/>
        <v>0</v>
      </c>
      <c r="G94" s="67">
        <f t="shared" ca="1" si="48"/>
        <v>0</v>
      </c>
      <c r="H94" s="68">
        <f t="shared" ca="1" si="49"/>
        <v>0</v>
      </c>
      <c r="I94" s="67">
        <f t="shared" ca="1" si="50"/>
        <v>0</v>
      </c>
      <c r="J94" s="68">
        <f t="shared" ca="1" si="51"/>
        <v>0</v>
      </c>
      <c r="K94" s="73">
        <f t="shared" ca="1" si="52"/>
        <v>0</v>
      </c>
      <c r="L94" s="73">
        <f t="shared" ca="1" si="53"/>
        <v>0</v>
      </c>
      <c r="M94" s="73">
        <f t="shared" ca="1" si="54"/>
        <v>0</v>
      </c>
      <c r="N94" s="73">
        <f t="shared" ca="1" si="55"/>
        <v>0</v>
      </c>
      <c r="O94" s="73">
        <f t="shared" ca="1" si="56"/>
        <v>0</v>
      </c>
      <c r="P94" s="73">
        <f t="shared" ca="1" si="57"/>
        <v>0</v>
      </c>
      <c r="Q94" s="73">
        <f t="shared" ca="1" si="58"/>
        <v>0</v>
      </c>
      <c r="R94" s="73">
        <f t="shared" ca="1" si="59"/>
        <v>0</v>
      </c>
      <c r="S94" s="73">
        <f t="shared" ca="1" si="60"/>
        <v>0</v>
      </c>
      <c r="T94" s="73">
        <f t="shared" ca="1" si="61"/>
        <v>0</v>
      </c>
      <c r="U94" s="73">
        <f t="shared" ca="1" si="62"/>
        <v>0</v>
      </c>
      <c r="V94" s="73">
        <f t="shared" ca="1" si="63"/>
        <v>0</v>
      </c>
      <c r="W94" s="73">
        <f t="shared" ca="1" si="64"/>
        <v>0</v>
      </c>
      <c r="X94" s="73">
        <f t="shared" ca="1" si="65"/>
        <v>0</v>
      </c>
      <c r="Y94" s="73">
        <f t="shared" ca="1" si="66"/>
        <v>0</v>
      </c>
      <c r="Z94" s="73">
        <f t="shared" ca="1" si="67"/>
        <v>0</v>
      </c>
      <c r="AA94" s="73">
        <f t="shared" ca="1" si="68"/>
        <v>0</v>
      </c>
      <c r="AB94" s="73">
        <f t="shared" ca="1" si="69"/>
        <v>0</v>
      </c>
      <c r="AC94" s="73">
        <f t="shared" ca="1" si="70"/>
        <v>0</v>
      </c>
      <c r="AD94" s="73">
        <f t="shared" ca="1" si="71"/>
        <v>0</v>
      </c>
      <c r="AE94" s="73">
        <f t="shared" ca="1" si="72"/>
        <v>0</v>
      </c>
      <c r="AF94" s="73">
        <f t="shared" ca="1" si="73"/>
        <v>0</v>
      </c>
      <c r="AG94" s="78">
        <f t="shared" ca="1" si="74"/>
        <v>0</v>
      </c>
      <c r="AH94" s="78">
        <f t="shared" ca="1" si="74"/>
        <v>0</v>
      </c>
      <c r="AI94" s="78">
        <f t="shared" ca="1" si="74"/>
        <v>0</v>
      </c>
      <c r="AJ94" s="82">
        <f t="shared" ca="1" si="74"/>
        <v>0</v>
      </c>
      <c r="AK94" s="3">
        <f t="shared" ca="1" si="74"/>
        <v>0</v>
      </c>
      <c r="AL94" s="1" t="str">
        <f t="shared" ca="1" si="76"/>
        <v>OK</v>
      </c>
      <c r="AM94" s="1" t="str">
        <f t="shared" ca="1" si="77"/>
        <v>OK</v>
      </c>
      <c r="AN94" s="1" t="str">
        <f t="shared" ca="1" si="78"/>
        <v>OK</v>
      </c>
      <c r="AO94" s="1" t="str">
        <f t="shared" ca="1" si="79"/>
        <v>OK</v>
      </c>
      <c r="AP94" s="1" t="str">
        <f t="shared" ca="1" si="80"/>
        <v>OK</v>
      </c>
    </row>
    <row r="95" spans="1:42" s="1" customFormat="1" x14ac:dyDescent="0.15">
      <c r="A95" s="2">
        <v>91</v>
      </c>
      <c r="B95" s="7">
        <f t="shared" ca="1" si="75"/>
        <v>0</v>
      </c>
      <c r="C95" s="67">
        <f t="shared" ca="1" si="44"/>
        <v>0</v>
      </c>
      <c r="D95" s="68">
        <f t="shared" ca="1" si="45"/>
        <v>0</v>
      </c>
      <c r="E95" s="67">
        <f t="shared" ca="1" si="46"/>
        <v>0</v>
      </c>
      <c r="F95" s="68">
        <f t="shared" ca="1" si="47"/>
        <v>0</v>
      </c>
      <c r="G95" s="67">
        <f t="shared" ca="1" si="48"/>
        <v>0</v>
      </c>
      <c r="H95" s="68">
        <f t="shared" ca="1" si="49"/>
        <v>0</v>
      </c>
      <c r="I95" s="67">
        <f t="shared" ca="1" si="50"/>
        <v>0</v>
      </c>
      <c r="J95" s="68">
        <f t="shared" ca="1" si="51"/>
        <v>0</v>
      </c>
      <c r="K95" s="73">
        <f t="shared" ca="1" si="52"/>
        <v>0</v>
      </c>
      <c r="L95" s="73">
        <f t="shared" ca="1" si="53"/>
        <v>0</v>
      </c>
      <c r="M95" s="73">
        <f t="shared" ca="1" si="54"/>
        <v>0</v>
      </c>
      <c r="N95" s="73">
        <f t="shared" ca="1" si="55"/>
        <v>0</v>
      </c>
      <c r="O95" s="73">
        <f t="shared" ca="1" si="56"/>
        <v>0</v>
      </c>
      <c r="P95" s="73">
        <f t="shared" ca="1" si="57"/>
        <v>0</v>
      </c>
      <c r="Q95" s="73">
        <f t="shared" ca="1" si="58"/>
        <v>0</v>
      </c>
      <c r="R95" s="73">
        <f t="shared" ca="1" si="59"/>
        <v>0</v>
      </c>
      <c r="S95" s="73">
        <f t="shared" ca="1" si="60"/>
        <v>0</v>
      </c>
      <c r="T95" s="73">
        <f t="shared" ca="1" si="61"/>
        <v>0</v>
      </c>
      <c r="U95" s="73">
        <f t="shared" ca="1" si="62"/>
        <v>0</v>
      </c>
      <c r="V95" s="73">
        <f t="shared" ca="1" si="63"/>
        <v>0</v>
      </c>
      <c r="W95" s="73">
        <f t="shared" ca="1" si="64"/>
        <v>0</v>
      </c>
      <c r="X95" s="73">
        <f t="shared" ca="1" si="65"/>
        <v>0</v>
      </c>
      <c r="Y95" s="73">
        <f t="shared" ca="1" si="66"/>
        <v>0</v>
      </c>
      <c r="Z95" s="73">
        <f t="shared" ca="1" si="67"/>
        <v>0</v>
      </c>
      <c r="AA95" s="73">
        <f t="shared" ca="1" si="68"/>
        <v>0</v>
      </c>
      <c r="AB95" s="73">
        <f t="shared" ca="1" si="69"/>
        <v>0</v>
      </c>
      <c r="AC95" s="73">
        <f t="shared" ca="1" si="70"/>
        <v>0</v>
      </c>
      <c r="AD95" s="73">
        <f t="shared" ca="1" si="71"/>
        <v>0</v>
      </c>
      <c r="AE95" s="73">
        <f t="shared" ca="1" si="72"/>
        <v>0</v>
      </c>
      <c r="AF95" s="73">
        <f t="shared" ca="1" si="73"/>
        <v>0</v>
      </c>
      <c r="AG95" s="78">
        <f t="shared" ca="1" si="74"/>
        <v>0</v>
      </c>
      <c r="AH95" s="78">
        <f t="shared" ca="1" si="74"/>
        <v>0</v>
      </c>
      <c r="AI95" s="78">
        <f t="shared" ca="1" si="74"/>
        <v>0</v>
      </c>
      <c r="AJ95" s="82">
        <f t="shared" ca="1" si="74"/>
        <v>0</v>
      </c>
      <c r="AK95" s="3">
        <f t="shared" ca="1" si="74"/>
        <v>0</v>
      </c>
      <c r="AL95" s="1" t="str">
        <f t="shared" ca="1" si="76"/>
        <v>OK</v>
      </c>
      <c r="AM95" s="1" t="str">
        <f t="shared" ca="1" si="77"/>
        <v>OK</v>
      </c>
      <c r="AN95" s="1" t="str">
        <f t="shared" ca="1" si="78"/>
        <v>OK</v>
      </c>
      <c r="AO95" s="1" t="str">
        <f t="shared" ca="1" si="79"/>
        <v>OK</v>
      </c>
      <c r="AP95" s="1" t="str">
        <f t="shared" ca="1" si="80"/>
        <v>OK</v>
      </c>
    </row>
    <row r="96" spans="1:42" s="1" customFormat="1" x14ac:dyDescent="0.15">
      <c r="A96" s="2">
        <v>92</v>
      </c>
      <c r="B96" s="7">
        <f t="shared" ca="1" si="75"/>
        <v>0</v>
      </c>
      <c r="C96" s="67">
        <f t="shared" ca="1" si="44"/>
        <v>0</v>
      </c>
      <c r="D96" s="68">
        <f t="shared" ca="1" si="45"/>
        <v>0</v>
      </c>
      <c r="E96" s="67">
        <f t="shared" ca="1" si="46"/>
        <v>0</v>
      </c>
      <c r="F96" s="68">
        <f t="shared" ca="1" si="47"/>
        <v>0</v>
      </c>
      <c r="G96" s="67">
        <f t="shared" ca="1" si="48"/>
        <v>0</v>
      </c>
      <c r="H96" s="68">
        <f t="shared" ca="1" si="49"/>
        <v>0</v>
      </c>
      <c r="I96" s="67">
        <f t="shared" ca="1" si="50"/>
        <v>0</v>
      </c>
      <c r="J96" s="68">
        <f t="shared" ca="1" si="51"/>
        <v>0</v>
      </c>
      <c r="K96" s="73">
        <f t="shared" ca="1" si="52"/>
        <v>0</v>
      </c>
      <c r="L96" s="73">
        <f t="shared" ca="1" si="53"/>
        <v>0</v>
      </c>
      <c r="M96" s="73">
        <f t="shared" ca="1" si="54"/>
        <v>0</v>
      </c>
      <c r="N96" s="73">
        <f t="shared" ca="1" si="55"/>
        <v>0</v>
      </c>
      <c r="O96" s="73">
        <f t="shared" ca="1" si="56"/>
        <v>0</v>
      </c>
      <c r="P96" s="73">
        <f t="shared" ca="1" si="57"/>
        <v>0</v>
      </c>
      <c r="Q96" s="73">
        <f t="shared" ca="1" si="58"/>
        <v>0</v>
      </c>
      <c r="R96" s="73">
        <f t="shared" ca="1" si="59"/>
        <v>0</v>
      </c>
      <c r="S96" s="73">
        <f t="shared" ca="1" si="60"/>
        <v>0</v>
      </c>
      <c r="T96" s="73">
        <f t="shared" ca="1" si="61"/>
        <v>0</v>
      </c>
      <c r="U96" s="73">
        <f t="shared" ca="1" si="62"/>
        <v>0</v>
      </c>
      <c r="V96" s="73">
        <f t="shared" ca="1" si="63"/>
        <v>0</v>
      </c>
      <c r="W96" s="73">
        <f t="shared" ca="1" si="64"/>
        <v>0</v>
      </c>
      <c r="X96" s="73">
        <f t="shared" ca="1" si="65"/>
        <v>0</v>
      </c>
      <c r="Y96" s="73">
        <f t="shared" ca="1" si="66"/>
        <v>0</v>
      </c>
      <c r="Z96" s="73">
        <f t="shared" ca="1" si="67"/>
        <v>0</v>
      </c>
      <c r="AA96" s="73">
        <f t="shared" ca="1" si="68"/>
        <v>0</v>
      </c>
      <c r="AB96" s="73">
        <f t="shared" ca="1" si="69"/>
        <v>0</v>
      </c>
      <c r="AC96" s="73">
        <f t="shared" ca="1" si="70"/>
        <v>0</v>
      </c>
      <c r="AD96" s="73">
        <f t="shared" ca="1" si="71"/>
        <v>0</v>
      </c>
      <c r="AE96" s="73">
        <f t="shared" ca="1" si="72"/>
        <v>0</v>
      </c>
      <c r="AF96" s="73">
        <f t="shared" ca="1" si="73"/>
        <v>0</v>
      </c>
      <c r="AG96" s="78">
        <f t="shared" ca="1" si="74"/>
        <v>0</v>
      </c>
      <c r="AH96" s="78">
        <f t="shared" ca="1" si="74"/>
        <v>0</v>
      </c>
      <c r="AI96" s="78">
        <f t="shared" ca="1" si="74"/>
        <v>0</v>
      </c>
      <c r="AJ96" s="82">
        <f t="shared" ca="1" si="74"/>
        <v>0</v>
      </c>
      <c r="AK96" s="3">
        <f t="shared" ca="1" si="74"/>
        <v>0</v>
      </c>
      <c r="AL96" s="1" t="str">
        <f t="shared" ca="1" si="76"/>
        <v>OK</v>
      </c>
      <c r="AM96" s="1" t="str">
        <f t="shared" ca="1" si="77"/>
        <v>OK</v>
      </c>
      <c r="AN96" s="1" t="str">
        <f t="shared" ca="1" si="78"/>
        <v>OK</v>
      </c>
      <c r="AO96" s="1" t="str">
        <f t="shared" ca="1" si="79"/>
        <v>OK</v>
      </c>
      <c r="AP96" s="1" t="str">
        <f t="shared" ca="1" si="80"/>
        <v>OK</v>
      </c>
    </row>
    <row r="97" spans="1:42" s="1" customFormat="1" x14ac:dyDescent="0.15">
      <c r="A97" s="2">
        <v>93</v>
      </c>
      <c r="B97" s="7">
        <f t="shared" ca="1" si="75"/>
        <v>0</v>
      </c>
      <c r="C97" s="67">
        <f t="shared" ca="1" si="44"/>
        <v>0</v>
      </c>
      <c r="D97" s="68">
        <f t="shared" ca="1" si="45"/>
        <v>0</v>
      </c>
      <c r="E97" s="67">
        <f t="shared" ca="1" si="46"/>
        <v>0</v>
      </c>
      <c r="F97" s="68">
        <f t="shared" ca="1" si="47"/>
        <v>0</v>
      </c>
      <c r="G97" s="67">
        <f t="shared" ca="1" si="48"/>
        <v>0</v>
      </c>
      <c r="H97" s="68">
        <f t="shared" ca="1" si="49"/>
        <v>0</v>
      </c>
      <c r="I97" s="67">
        <f t="shared" ca="1" si="50"/>
        <v>0</v>
      </c>
      <c r="J97" s="68">
        <f t="shared" ca="1" si="51"/>
        <v>0</v>
      </c>
      <c r="K97" s="73">
        <f t="shared" ca="1" si="52"/>
        <v>0</v>
      </c>
      <c r="L97" s="73">
        <f t="shared" ca="1" si="53"/>
        <v>0</v>
      </c>
      <c r="M97" s="73">
        <f t="shared" ca="1" si="54"/>
        <v>0</v>
      </c>
      <c r="N97" s="73">
        <f t="shared" ca="1" si="55"/>
        <v>0</v>
      </c>
      <c r="O97" s="73">
        <f t="shared" ca="1" si="56"/>
        <v>0</v>
      </c>
      <c r="P97" s="73">
        <f t="shared" ca="1" si="57"/>
        <v>0</v>
      </c>
      <c r="Q97" s="73">
        <f t="shared" ca="1" si="58"/>
        <v>0</v>
      </c>
      <c r="R97" s="73">
        <f t="shared" ca="1" si="59"/>
        <v>0</v>
      </c>
      <c r="S97" s="73">
        <f t="shared" ca="1" si="60"/>
        <v>0</v>
      </c>
      <c r="T97" s="73">
        <f t="shared" ca="1" si="61"/>
        <v>0</v>
      </c>
      <c r="U97" s="73">
        <f t="shared" ca="1" si="62"/>
        <v>0</v>
      </c>
      <c r="V97" s="73">
        <f t="shared" ca="1" si="63"/>
        <v>0</v>
      </c>
      <c r="W97" s="73">
        <f t="shared" ca="1" si="64"/>
        <v>0</v>
      </c>
      <c r="X97" s="73">
        <f t="shared" ca="1" si="65"/>
        <v>0</v>
      </c>
      <c r="Y97" s="73">
        <f t="shared" ca="1" si="66"/>
        <v>0</v>
      </c>
      <c r="Z97" s="73">
        <f t="shared" ca="1" si="67"/>
        <v>0</v>
      </c>
      <c r="AA97" s="73">
        <f t="shared" ca="1" si="68"/>
        <v>0</v>
      </c>
      <c r="AB97" s="73">
        <f t="shared" ca="1" si="69"/>
        <v>0</v>
      </c>
      <c r="AC97" s="73">
        <f t="shared" ca="1" si="70"/>
        <v>0</v>
      </c>
      <c r="AD97" s="73">
        <f t="shared" ca="1" si="71"/>
        <v>0</v>
      </c>
      <c r="AE97" s="73">
        <f t="shared" ca="1" si="72"/>
        <v>0</v>
      </c>
      <c r="AF97" s="73">
        <f t="shared" ca="1" si="73"/>
        <v>0</v>
      </c>
      <c r="AG97" s="78">
        <f t="shared" ca="1" si="74"/>
        <v>0</v>
      </c>
      <c r="AH97" s="78">
        <f t="shared" ca="1" si="74"/>
        <v>0</v>
      </c>
      <c r="AI97" s="78">
        <f t="shared" ca="1" si="74"/>
        <v>0</v>
      </c>
      <c r="AJ97" s="82">
        <f t="shared" ca="1" si="74"/>
        <v>0</v>
      </c>
      <c r="AK97" s="3">
        <f t="shared" ca="1" si="74"/>
        <v>0</v>
      </c>
      <c r="AL97" s="1" t="str">
        <f t="shared" ca="1" si="76"/>
        <v>OK</v>
      </c>
      <c r="AM97" s="1" t="str">
        <f t="shared" ca="1" si="77"/>
        <v>OK</v>
      </c>
      <c r="AN97" s="1" t="str">
        <f t="shared" ca="1" si="78"/>
        <v>OK</v>
      </c>
      <c r="AO97" s="1" t="str">
        <f t="shared" ca="1" si="79"/>
        <v>OK</v>
      </c>
      <c r="AP97" s="1" t="str">
        <f t="shared" ca="1" si="80"/>
        <v>OK</v>
      </c>
    </row>
    <row r="98" spans="1:42" s="1" customFormat="1" x14ac:dyDescent="0.15">
      <c r="A98" s="2">
        <v>94</v>
      </c>
      <c r="B98" s="7">
        <f t="shared" ca="1" si="75"/>
        <v>0</v>
      </c>
      <c r="C98" s="67">
        <f t="shared" ca="1" si="44"/>
        <v>0</v>
      </c>
      <c r="D98" s="68">
        <f t="shared" ca="1" si="45"/>
        <v>0</v>
      </c>
      <c r="E98" s="67">
        <f t="shared" ca="1" si="46"/>
        <v>0</v>
      </c>
      <c r="F98" s="68">
        <f t="shared" ca="1" si="47"/>
        <v>0</v>
      </c>
      <c r="G98" s="67">
        <f t="shared" ca="1" si="48"/>
        <v>0</v>
      </c>
      <c r="H98" s="68">
        <f t="shared" ca="1" si="49"/>
        <v>0</v>
      </c>
      <c r="I98" s="67">
        <f t="shared" ca="1" si="50"/>
        <v>0</v>
      </c>
      <c r="J98" s="68">
        <f t="shared" ca="1" si="51"/>
        <v>0</v>
      </c>
      <c r="K98" s="73">
        <f t="shared" ca="1" si="52"/>
        <v>0</v>
      </c>
      <c r="L98" s="73">
        <f t="shared" ca="1" si="53"/>
        <v>0</v>
      </c>
      <c r="M98" s="73">
        <f t="shared" ca="1" si="54"/>
        <v>0</v>
      </c>
      <c r="N98" s="73">
        <f t="shared" ca="1" si="55"/>
        <v>0</v>
      </c>
      <c r="O98" s="73">
        <f t="shared" ca="1" si="56"/>
        <v>0</v>
      </c>
      <c r="P98" s="73">
        <f t="shared" ca="1" si="57"/>
        <v>0</v>
      </c>
      <c r="Q98" s="73">
        <f t="shared" ca="1" si="58"/>
        <v>0</v>
      </c>
      <c r="R98" s="73">
        <f t="shared" ca="1" si="59"/>
        <v>0</v>
      </c>
      <c r="S98" s="73">
        <f t="shared" ca="1" si="60"/>
        <v>0</v>
      </c>
      <c r="T98" s="73">
        <f t="shared" ca="1" si="61"/>
        <v>0</v>
      </c>
      <c r="U98" s="73">
        <f t="shared" ca="1" si="62"/>
        <v>0</v>
      </c>
      <c r="V98" s="73">
        <f t="shared" ca="1" si="63"/>
        <v>0</v>
      </c>
      <c r="W98" s="73">
        <f t="shared" ca="1" si="64"/>
        <v>0</v>
      </c>
      <c r="X98" s="73">
        <f t="shared" ca="1" si="65"/>
        <v>0</v>
      </c>
      <c r="Y98" s="73">
        <f t="shared" ca="1" si="66"/>
        <v>0</v>
      </c>
      <c r="Z98" s="73">
        <f t="shared" ca="1" si="67"/>
        <v>0</v>
      </c>
      <c r="AA98" s="73">
        <f t="shared" ca="1" si="68"/>
        <v>0</v>
      </c>
      <c r="AB98" s="73">
        <f t="shared" ca="1" si="69"/>
        <v>0</v>
      </c>
      <c r="AC98" s="73">
        <f t="shared" ca="1" si="70"/>
        <v>0</v>
      </c>
      <c r="AD98" s="73">
        <f t="shared" ca="1" si="71"/>
        <v>0</v>
      </c>
      <c r="AE98" s="73">
        <f t="shared" ca="1" si="72"/>
        <v>0</v>
      </c>
      <c r="AF98" s="73">
        <f t="shared" ca="1" si="73"/>
        <v>0</v>
      </c>
      <c r="AG98" s="78">
        <f t="shared" ca="1" si="74"/>
        <v>0</v>
      </c>
      <c r="AH98" s="78">
        <f t="shared" ca="1" si="74"/>
        <v>0</v>
      </c>
      <c r="AI98" s="78">
        <f t="shared" ca="1" si="74"/>
        <v>0</v>
      </c>
      <c r="AJ98" s="82">
        <f t="shared" ca="1" si="74"/>
        <v>0</v>
      </c>
      <c r="AK98" s="3">
        <f t="shared" ca="1" si="74"/>
        <v>0</v>
      </c>
      <c r="AL98" s="1" t="str">
        <f t="shared" ca="1" si="76"/>
        <v>OK</v>
      </c>
      <c r="AM98" s="1" t="str">
        <f t="shared" ca="1" si="77"/>
        <v>OK</v>
      </c>
      <c r="AN98" s="1" t="str">
        <f t="shared" ca="1" si="78"/>
        <v>OK</v>
      </c>
      <c r="AO98" s="1" t="str">
        <f t="shared" ca="1" si="79"/>
        <v>OK</v>
      </c>
      <c r="AP98" s="1" t="str">
        <f t="shared" ca="1" si="80"/>
        <v>OK</v>
      </c>
    </row>
    <row r="99" spans="1:42" s="1" customFormat="1" x14ac:dyDescent="0.15">
      <c r="A99" s="2">
        <v>95</v>
      </c>
      <c r="B99" s="7">
        <f t="shared" ca="1" si="75"/>
        <v>0</v>
      </c>
      <c r="C99" s="67">
        <f t="shared" ca="1" si="44"/>
        <v>0</v>
      </c>
      <c r="D99" s="68">
        <f t="shared" ca="1" si="45"/>
        <v>0</v>
      </c>
      <c r="E99" s="67">
        <f t="shared" ca="1" si="46"/>
        <v>0</v>
      </c>
      <c r="F99" s="68">
        <f t="shared" ca="1" si="47"/>
        <v>0</v>
      </c>
      <c r="G99" s="67">
        <f t="shared" ca="1" si="48"/>
        <v>0</v>
      </c>
      <c r="H99" s="68">
        <f t="shared" ca="1" si="49"/>
        <v>0</v>
      </c>
      <c r="I99" s="67">
        <f t="shared" ca="1" si="50"/>
        <v>0</v>
      </c>
      <c r="J99" s="68">
        <f t="shared" ca="1" si="51"/>
        <v>0</v>
      </c>
      <c r="K99" s="73">
        <f t="shared" ca="1" si="52"/>
        <v>0</v>
      </c>
      <c r="L99" s="73">
        <f t="shared" ca="1" si="53"/>
        <v>0</v>
      </c>
      <c r="M99" s="73">
        <f t="shared" ca="1" si="54"/>
        <v>0</v>
      </c>
      <c r="N99" s="73">
        <f t="shared" ca="1" si="55"/>
        <v>0</v>
      </c>
      <c r="O99" s="73">
        <f t="shared" ca="1" si="56"/>
        <v>0</v>
      </c>
      <c r="P99" s="73">
        <f t="shared" ca="1" si="57"/>
        <v>0</v>
      </c>
      <c r="Q99" s="73">
        <f t="shared" ca="1" si="58"/>
        <v>0</v>
      </c>
      <c r="R99" s="73">
        <f t="shared" ca="1" si="59"/>
        <v>0</v>
      </c>
      <c r="S99" s="73">
        <f t="shared" ca="1" si="60"/>
        <v>0</v>
      </c>
      <c r="T99" s="73">
        <f t="shared" ca="1" si="61"/>
        <v>0</v>
      </c>
      <c r="U99" s="73">
        <f t="shared" ca="1" si="62"/>
        <v>0</v>
      </c>
      <c r="V99" s="73">
        <f t="shared" ca="1" si="63"/>
        <v>0</v>
      </c>
      <c r="W99" s="73">
        <f t="shared" ca="1" si="64"/>
        <v>0</v>
      </c>
      <c r="X99" s="73">
        <f t="shared" ca="1" si="65"/>
        <v>0</v>
      </c>
      <c r="Y99" s="73">
        <f t="shared" ca="1" si="66"/>
        <v>0</v>
      </c>
      <c r="Z99" s="73">
        <f t="shared" ca="1" si="67"/>
        <v>0</v>
      </c>
      <c r="AA99" s="73">
        <f t="shared" ca="1" si="68"/>
        <v>0</v>
      </c>
      <c r="AB99" s="73">
        <f t="shared" ca="1" si="69"/>
        <v>0</v>
      </c>
      <c r="AC99" s="73">
        <f t="shared" ca="1" si="70"/>
        <v>0</v>
      </c>
      <c r="AD99" s="73">
        <f t="shared" ca="1" si="71"/>
        <v>0</v>
      </c>
      <c r="AE99" s="73">
        <f t="shared" ca="1" si="72"/>
        <v>0</v>
      </c>
      <c r="AF99" s="73">
        <f t="shared" ca="1" si="73"/>
        <v>0</v>
      </c>
      <c r="AG99" s="78">
        <f t="shared" ca="1" si="74"/>
        <v>0</v>
      </c>
      <c r="AH99" s="78">
        <f t="shared" ca="1" si="74"/>
        <v>0</v>
      </c>
      <c r="AI99" s="78">
        <f t="shared" ca="1" si="74"/>
        <v>0</v>
      </c>
      <c r="AJ99" s="82">
        <f t="shared" ca="1" si="74"/>
        <v>0</v>
      </c>
      <c r="AK99" s="3">
        <f t="shared" ca="1" si="74"/>
        <v>0</v>
      </c>
      <c r="AL99" s="1" t="str">
        <f t="shared" ca="1" si="76"/>
        <v>OK</v>
      </c>
      <c r="AM99" s="1" t="str">
        <f t="shared" ca="1" si="77"/>
        <v>OK</v>
      </c>
      <c r="AN99" s="1" t="str">
        <f t="shared" ca="1" si="78"/>
        <v>OK</v>
      </c>
      <c r="AO99" s="1" t="str">
        <f t="shared" ca="1" si="79"/>
        <v>OK</v>
      </c>
      <c r="AP99" s="1" t="str">
        <f t="shared" ca="1" si="80"/>
        <v>OK</v>
      </c>
    </row>
    <row r="100" spans="1:42" s="1" customFormat="1" x14ac:dyDescent="0.15">
      <c r="A100" s="2">
        <v>96</v>
      </c>
      <c r="B100" s="7">
        <f t="shared" ca="1" si="75"/>
        <v>0</v>
      </c>
      <c r="C100" s="67">
        <f t="shared" ca="1" si="44"/>
        <v>0</v>
      </c>
      <c r="D100" s="68">
        <f t="shared" ca="1" si="45"/>
        <v>0</v>
      </c>
      <c r="E100" s="67">
        <f t="shared" ca="1" si="46"/>
        <v>0</v>
      </c>
      <c r="F100" s="68">
        <f t="shared" ca="1" si="47"/>
        <v>0</v>
      </c>
      <c r="G100" s="67">
        <f t="shared" ca="1" si="48"/>
        <v>0</v>
      </c>
      <c r="H100" s="68">
        <f t="shared" ca="1" si="49"/>
        <v>0</v>
      </c>
      <c r="I100" s="67">
        <f t="shared" ca="1" si="50"/>
        <v>0</v>
      </c>
      <c r="J100" s="68">
        <f t="shared" ca="1" si="51"/>
        <v>0</v>
      </c>
      <c r="K100" s="73">
        <f t="shared" ca="1" si="52"/>
        <v>0</v>
      </c>
      <c r="L100" s="73">
        <f t="shared" ca="1" si="53"/>
        <v>0</v>
      </c>
      <c r="M100" s="73">
        <f t="shared" ca="1" si="54"/>
        <v>0</v>
      </c>
      <c r="N100" s="73">
        <f t="shared" ca="1" si="55"/>
        <v>0</v>
      </c>
      <c r="O100" s="73">
        <f t="shared" ca="1" si="56"/>
        <v>0</v>
      </c>
      <c r="P100" s="73">
        <f t="shared" ca="1" si="57"/>
        <v>0</v>
      </c>
      <c r="Q100" s="73">
        <f t="shared" ca="1" si="58"/>
        <v>0</v>
      </c>
      <c r="R100" s="73">
        <f t="shared" ca="1" si="59"/>
        <v>0</v>
      </c>
      <c r="S100" s="73">
        <f t="shared" ca="1" si="60"/>
        <v>0</v>
      </c>
      <c r="T100" s="73">
        <f t="shared" ca="1" si="61"/>
        <v>0</v>
      </c>
      <c r="U100" s="73">
        <f t="shared" ca="1" si="62"/>
        <v>0</v>
      </c>
      <c r="V100" s="73">
        <f t="shared" ca="1" si="63"/>
        <v>0</v>
      </c>
      <c r="W100" s="73">
        <f t="shared" ca="1" si="64"/>
        <v>0</v>
      </c>
      <c r="X100" s="73">
        <f t="shared" ca="1" si="65"/>
        <v>0</v>
      </c>
      <c r="Y100" s="73">
        <f t="shared" ca="1" si="66"/>
        <v>0</v>
      </c>
      <c r="Z100" s="73">
        <f t="shared" ca="1" si="67"/>
        <v>0</v>
      </c>
      <c r="AA100" s="73">
        <f t="shared" ca="1" si="68"/>
        <v>0</v>
      </c>
      <c r="AB100" s="73">
        <f t="shared" ca="1" si="69"/>
        <v>0</v>
      </c>
      <c r="AC100" s="73">
        <f t="shared" ca="1" si="70"/>
        <v>0</v>
      </c>
      <c r="AD100" s="73">
        <f t="shared" ca="1" si="71"/>
        <v>0</v>
      </c>
      <c r="AE100" s="73">
        <f t="shared" ca="1" si="72"/>
        <v>0</v>
      </c>
      <c r="AF100" s="73">
        <f t="shared" ca="1" si="73"/>
        <v>0</v>
      </c>
      <c r="AG100" s="78">
        <f t="shared" ca="1" si="74"/>
        <v>0</v>
      </c>
      <c r="AH100" s="78">
        <f t="shared" ca="1" si="74"/>
        <v>0</v>
      </c>
      <c r="AI100" s="78">
        <f t="shared" ca="1" si="74"/>
        <v>0</v>
      </c>
      <c r="AJ100" s="82">
        <f t="shared" ca="1" si="74"/>
        <v>0</v>
      </c>
      <c r="AK100" s="3">
        <f t="shared" ca="1" si="74"/>
        <v>0</v>
      </c>
      <c r="AL100" s="1" t="str">
        <f t="shared" ca="1" si="76"/>
        <v>OK</v>
      </c>
      <c r="AM100" s="1" t="str">
        <f t="shared" ca="1" si="77"/>
        <v>OK</v>
      </c>
      <c r="AN100" s="1" t="str">
        <f t="shared" ca="1" si="78"/>
        <v>OK</v>
      </c>
      <c r="AO100" s="1" t="str">
        <f t="shared" ca="1" si="79"/>
        <v>OK</v>
      </c>
      <c r="AP100" s="1" t="str">
        <f t="shared" ca="1" si="80"/>
        <v>OK</v>
      </c>
    </row>
    <row r="101" spans="1:42" s="1" customFormat="1" x14ac:dyDescent="0.15">
      <c r="A101" s="2">
        <v>97</v>
      </c>
      <c r="B101" s="7">
        <f t="shared" ca="1" si="75"/>
        <v>0</v>
      </c>
      <c r="C101" s="67">
        <f t="shared" ca="1" si="44"/>
        <v>0</v>
      </c>
      <c r="D101" s="68">
        <f t="shared" ca="1" si="45"/>
        <v>0</v>
      </c>
      <c r="E101" s="67">
        <f t="shared" ca="1" si="46"/>
        <v>0</v>
      </c>
      <c r="F101" s="68">
        <f t="shared" ca="1" si="47"/>
        <v>0</v>
      </c>
      <c r="G101" s="67">
        <f t="shared" ca="1" si="48"/>
        <v>0</v>
      </c>
      <c r="H101" s="68">
        <f t="shared" ca="1" si="49"/>
        <v>0</v>
      </c>
      <c r="I101" s="67">
        <f t="shared" ca="1" si="50"/>
        <v>0</v>
      </c>
      <c r="J101" s="68">
        <f t="shared" ca="1" si="51"/>
        <v>0</v>
      </c>
      <c r="K101" s="73">
        <f t="shared" ca="1" si="52"/>
        <v>0</v>
      </c>
      <c r="L101" s="73">
        <f t="shared" ca="1" si="53"/>
        <v>0</v>
      </c>
      <c r="M101" s="73">
        <f t="shared" ca="1" si="54"/>
        <v>0</v>
      </c>
      <c r="N101" s="73">
        <f t="shared" ca="1" si="55"/>
        <v>0</v>
      </c>
      <c r="O101" s="73">
        <f t="shared" ca="1" si="56"/>
        <v>0</v>
      </c>
      <c r="P101" s="73">
        <f t="shared" ca="1" si="57"/>
        <v>0</v>
      </c>
      <c r="Q101" s="73">
        <f t="shared" ca="1" si="58"/>
        <v>0</v>
      </c>
      <c r="R101" s="73">
        <f t="shared" ca="1" si="59"/>
        <v>0</v>
      </c>
      <c r="S101" s="73">
        <f t="shared" ca="1" si="60"/>
        <v>0</v>
      </c>
      <c r="T101" s="73">
        <f t="shared" ca="1" si="61"/>
        <v>0</v>
      </c>
      <c r="U101" s="73">
        <f t="shared" ca="1" si="62"/>
        <v>0</v>
      </c>
      <c r="V101" s="73">
        <f t="shared" ca="1" si="63"/>
        <v>0</v>
      </c>
      <c r="W101" s="73">
        <f t="shared" ca="1" si="64"/>
        <v>0</v>
      </c>
      <c r="X101" s="73">
        <f t="shared" ca="1" si="65"/>
        <v>0</v>
      </c>
      <c r="Y101" s="73">
        <f t="shared" ca="1" si="66"/>
        <v>0</v>
      </c>
      <c r="Z101" s="73">
        <f t="shared" ca="1" si="67"/>
        <v>0</v>
      </c>
      <c r="AA101" s="73">
        <f t="shared" ca="1" si="68"/>
        <v>0</v>
      </c>
      <c r="AB101" s="73">
        <f t="shared" ca="1" si="69"/>
        <v>0</v>
      </c>
      <c r="AC101" s="73">
        <f t="shared" ca="1" si="70"/>
        <v>0</v>
      </c>
      <c r="AD101" s="73">
        <f t="shared" ca="1" si="71"/>
        <v>0</v>
      </c>
      <c r="AE101" s="73">
        <f t="shared" ca="1" si="72"/>
        <v>0</v>
      </c>
      <c r="AF101" s="73">
        <f t="shared" ca="1" si="73"/>
        <v>0</v>
      </c>
      <c r="AG101" s="78">
        <f t="shared" ca="1" si="74"/>
        <v>0</v>
      </c>
      <c r="AH101" s="78">
        <f t="shared" ca="1" si="74"/>
        <v>0</v>
      </c>
      <c r="AI101" s="78">
        <f t="shared" ca="1" si="74"/>
        <v>0</v>
      </c>
      <c r="AJ101" s="82">
        <f t="shared" ca="1" si="74"/>
        <v>0</v>
      </c>
      <c r="AK101" s="3">
        <f t="shared" ca="1" si="74"/>
        <v>0</v>
      </c>
      <c r="AL101" s="1" t="str">
        <f t="shared" ca="1" si="76"/>
        <v>OK</v>
      </c>
      <c r="AM101" s="1" t="str">
        <f t="shared" ca="1" si="77"/>
        <v>OK</v>
      </c>
      <c r="AN101" s="1" t="str">
        <f t="shared" ca="1" si="78"/>
        <v>OK</v>
      </c>
      <c r="AO101" s="1" t="str">
        <f t="shared" ca="1" si="79"/>
        <v>OK</v>
      </c>
      <c r="AP101" s="1" t="str">
        <f t="shared" ca="1" si="80"/>
        <v>OK</v>
      </c>
    </row>
    <row r="102" spans="1:42" s="1" customFormat="1" x14ac:dyDescent="0.15">
      <c r="A102" s="2">
        <v>98</v>
      </c>
      <c r="B102" s="7">
        <f t="shared" ca="1" si="75"/>
        <v>0</v>
      </c>
      <c r="C102" s="67">
        <f t="shared" ca="1" si="44"/>
        <v>0</v>
      </c>
      <c r="D102" s="68">
        <f t="shared" ca="1" si="45"/>
        <v>0</v>
      </c>
      <c r="E102" s="67">
        <f t="shared" ca="1" si="46"/>
        <v>0</v>
      </c>
      <c r="F102" s="68">
        <f t="shared" ca="1" si="47"/>
        <v>0</v>
      </c>
      <c r="G102" s="67">
        <f t="shared" ca="1" si="48"/>
        <v>0</v>
      </c>
      <c r="H102" s="68">
        <f t="shared" ca="1" si="49"/>
        <v>0</v>
      </c>
      <c r="I102" s="67">
        <f t="shared" ca="1" si="50"/>
        <v>0</v>
      </c>
      <c r="J102" s="68">
        <f t="shared" ca="1" si="51"/>
        <v>0</v>
      </c>
      <c r="K102" s="73">
        <f t="shared" ca="1" si="52"/>
        <v>0</v>
      </c>
      <c r="L102" s="73">
        <f t="shared" ca="1" si="53"/>
        <v>0</v>
      </c>
      <c r="M102" s="73">
        <f t="shared" ca="1" si="54"/>
        <v>0</v>
      </c>
      <c r="N102" s="73">
        <f t="shared" ca="1" si="55"/>
        <v>0</v>
      </c>
      <c r="O102" s="73">
        <f t="shared" ca="1" si="56"/>
        <v>0</v>
      </c>
      <c r="P102" s="73">
        <f t="shared" ca="1" si="57"/>
        <v>0</v>
      </c>
      <c r="Q102" s="73">
        <f t="shared" ca="1" si="58"/>
        <v>0</v>
      </c>
      <c r="R102" s="73">
        <f t="shared" ca="1" si="59"/>
        <v>0</v>
      </c>
      <c r="S102" s="73">
        <f t="shared" ca="1" si="60"/>
        <v>0</v>
      </c>
      <c r="T102" s="73">
        <f t="shared" ca="1" si="61"/>
        <v>0</v>
      </c>
      <c r="U102" s="73">
        <f t="shared" ca="1" si="62"/>
        <v>0</v>
      </c>
      <c r="V102" s="73">
        <f t="shared" ca="1" si="63"/>
        <v>0</v>
      </c>
      <c r="W102" s="73">
        <f t="shared" ca="1" si="64"/>
        <v>0</v>
      </c>
      <c r="X102" s="73">
        <f t="shared" ca="1" si="65"/>
        <v>0</v>
      </c>
      <c r="Y102" s="73">
        <f t="shared" ca="1" si="66"/>
        <v>0</v>
      </c>
      <c r="Z102" s="73">
        <f t="shared" ca="1" si="67"/>
        <v>0</v>
      </c>
      <c r="AA102" s="73">
        <f t="shared" ca="1" si="68"/>
        <v>0</v>
      </c>
      <c r="AB102" s="73">
        <f t="shared" ca="1" si="69"/>
        <v>0</v>
      </c>
      <c r="AC102" s="73">
        <f t="shared" ca="1" si="70"/>
        <v>0</v>
      </c>
      <c r="AD102" s="73">
        <f t="shared" ca="1" si="71"/>
        <v>0</v>
      </c>
      <c r="AE102" s="73">
        <f t="shared" ca="1" si="72"/>
        <v>0</v>
      </c>
      <c r="AF102" s="73">
        <f t="shared" ca="1" si="73"/>
        <v>0</v>
      </c>
      <c r="AG102" s="78">
        <f t="shared" ca="1" si="74"/>
        <v>0</v>
      </c>
      <c r="AH102" s="78">
        <f t="shared" ca="1" si="74"/>
        <v>0</v>
      </c>
      <c r="AI102" s="78">
        <f t="shared" ca="1" si="74"/>
        <v>0</v>
      </c>
      <c r="AJ102" s="82">
        <f t="shared" ca="1" si="74"/>
        <v>0</v>
      </c>
      <c r="AK102" s="3">
        <f t="shared" ca="1" si="74"/>
        <v>0</v>
      </c>
      <c r="AL102" s="1" t="str">
        <f t="shared" ca="1" si="76"/>
        <v>OK</v>
      </c>
      <c r="AM102" s="1" t="str">
        <f t="shared" ca="1" si="77"/>
        <v>OK</v>
      </c>
      <c r="AN102" s="1" t="str">
        <f t="shared" ca="1" si="78"/>
        <v>OK</v>
      </c>
      <c r="AO102" s="1" t="str">
        <f t="shared" ca="1" si="79"/>
        <v>OK</v>
      </c>
      <c r="AP102" s="1" t="str">
        <f t="shared" ca="1" si="80"/>
        <v>OK</v>
      </c>
    </row>
    <row r="103" spans="1:42" s="1" customFormat="1" x14ac:dyDescent="0.15">
      <c r="A103" s="2">
        <v>99</v>
      </c>
      <c r="B103" s="7">
        <f t="shared" ca="1" si="75"/>
        <v>0</v>
      </c>
      <c r="C103" s="67">
        <f t="shared" ca="1" si="44"/>
        <v>0</v>
      </c>
      <c r="D103" s="68">
        <f t="shared" ca="1" si="45"/>
        <v>0</v>
      </c>
      <c r="E103" s="67">
        <f t="shared" ca="1" si="46"/>
        <v>0</v>
      </c>
      <c r="F103" s="68">
        <f t="shared" ca="1" si="47"/>
        <v>0</v>
      </c>
      <c r="G103" s="67">
        <f t="shared" ca="1" si="48"/>
        <v>0</v>
      </c>
      <c r="H103" s="68">
        <f t="shared" ca="1" si="49"/>
        <v>0</v>
      </c>
      <c r="I103" s="67">
        <f t="shared" ca="1" si="50"/>
        <v>0</v>
      </c>
      <c r="J103" s="68">
        <f t="shared" ca="1" si="51"/>
        <v>0</v>
      </c>
      <c r="K103" s="73">
        <f t="shared" ca="1" si="52"/>
        <v>0</v>
      </c>
      <c r="L103" s="73">
        <f t="shared" ca="1" si="53"/>
        <v>0</v>
      </c>
      <c r="M103" s="73">
        <f t="shared" ca="1" si="54"/>
        <v>0</v>
      </c>
      <c r="N103" s="73">
        <f t="shared" ca="1" si="55"/>
        <v>0</v>
      </c>
      <c r="O103" s="73">
        <f t="shared" ca="1" si="56"/>
        <v>0</v>
      </c>
      <c r="P103" s="73">
        <f t="shared" ca="1" si="57"/>
        <v>0</v>
      </c>
      <c r="Q103" s="73">
        <f t="shared" ca="1" si="58"/>
        <v>0</v>
      </c>
      <c r="R103" s="73">
        <f t="shared" ca="1" si="59"/>
        <v>0</v>
      </c>
      <c r="S103" s="73">
        <f t="shared" ca="1" si="60"/>
        <v>0</v>
      </c>
      <c r="T103" s="73">
        <f t="shared" ca="1" si="61"/>
        <v>0</v>
      </c>
      <c r="U103" s="73">
        <f t="shared" ca="1" si="62"/>
        <v>0</v>
      </c>
      <c r="V103" s="73">
        <f t="shared" ca="1" si="63"/>
        <v>0</v>
      </c>
      <c r="W103" s="73">
        <f t="shared" ca="1" si="64"/>
        <v>0</v>
      </c>
      <c r="X103" s="73">
        <f t="shared" ca="1" si="65"/>
        <v>0</v>
      </c>
      <c r="Y103" s="73">
        <f t="shared" ca="1" si="66"/>
        <v>0</v>
      </c>
      <c r="Z103" s="73">
        <f t="shared" ca="1" si="67"/>
        <v>0</v>
      </c>
      <c r="AA103" s="73">
        <f t="shared" ca="1" si="68"/>
        <v>0</v>
      </c>
      <c r="AB103" s="73">
        <f t="shared" ca="1" si="69"/>
        <v>0</v>
      </c>
      <c r="AC103" s="73">
        <f t="shared" ca="1" si="70"/>
        <v>0</v>
      </c>
      <c r="AD103" s="73">
        <f t="shared" ca="1" si="71"/>
        <v>0</v>
      </c>
      <c r="AE103" s="73">
        <f t="shared" ca="1" si="72"/>
        <v>0</v>
      </c>
      <c r="AF103" s="73">
        <f t="shared" ca="1" si="73"/>
        <v>0</v>
      </c>
      <c r="AG103" s="78">
        <f t="shared" ca="1" si="74"/>
        <v>0</v>
      </c>
      <c r="AH103" s="78">
        <f t="shared" ca="1" si="74"/>
        <v>0</v>
      </c>
      <c r="AI103" s="78">
        <f t="shared" ca="1" si="74"/>
        <v>0</v>
      </c>
      <c r="AJ103" s="82">
        <f t="shared" ca="1" si="74"/>
        <v>0</v>
      </c>
      <c r="AK103" s="3">
        <f t="shared" ca="1" si="74"/>
        <v>0</v>
      </c>
      <c r="AL103" s="1" t="str">
        <f t="shared" ca="1" si="76"/>
        <v>OK</v>
      </c>
      <c r="AM103" s="1" t="str">
        <f t="shared" ca="1" si="77"/>
        <v>OK</v>
      </c>
      <c r="AN103" s="1" t="str">
        <f t="shared" ca="1" si="78"/>
        <v>OK</v>
      </c>
      <c r="AO103" s="1" t="str">
        <f t="shared" ca="1" si="79"/>
        <v>OK</v>
      </c>
      <c r="AP103" s="1" t="str">
        <f t="shared" ca="1" si="80"/>
        <v>OK</v>
      </c>
    </row>
    <row r="104" spans="1:42" s="1" customFormat="1" x14ac:dyDescent="0.15">
      <c r="A104" s="2">
        <v>100</v>
      </c>
      <c r="B104" s="7">
        <f t="shared" ca="1" si="75"/>
        <v>0</v>
      </c>
      <c r="C104" s="67">
        <f t="shared" ca="1" si="44"/>
        <v>0</v>
      </c>
      <c r="D104" s="68">
        <f t="shared" ca="1" si="45"/>
        <v>0</v>
      </c>
      <c r="E104" s="67">
        <f t="shared" ca="1" si="46"/>
        <v>0</v>
      </c>
      <c r="F104" s="68">
        <f t="shared" ca="1" si="47"/>
        <v>0</v>
      </c>
      <c r="G104" s="67">
        <f t="shared" ca="1" si="48"/>
        <v>0</v>
      </c>
      <c r="H104" s="68">
        <f t="shared" ca="1" si="49"/>
        <v>0</v>
      </c>
      <c r="I104" s="67">
        <f t="shared" ca="1" si="50"/>
        <v>0</v>
      </c>
      <c r="J104" s="68">
        <f t="shared" ca="1" si="51"/>
        <v>0</v>
      </c>
      <c r="K104" s="73">
        <f t="shared" ca="1" si="52"/>
        <v>0</v>
      </c>
      <c r="L104" s="73">
        <f t="shared" ca="1" si="53"/>
        <v>0</v>
      </c>
      <c r="M104" s="73">
        <f t="shared" ca="1" si="54"/>
        <v>0</v>
      </c>
      <c r="N104" s="73">
        <f t="shared" ca="1" si="55"/>
        <v>0</v>
      </c>
      <c r="O104" s="73">
        <f t="shared" ca="1" si="56"/>
        <v>0</v>
      </c>
      <c r="P104" s="73">
        <f t="shared" ca="1" si="57"/>
        <v>0</v>
      </c>
      <c r="Q104" s="73">
        <f t="shared" ca="1" si="58"/>
        <v>0</v>
      </c>
      <c r="R104" s="73">
        <f t="shared" ca="1" si="59"/>
        <v>0</v>
      </c>
      <c r="S104" s="73">
        <f t="shared" ca="1" si="60"/>
        <v>0</v>
      </c>
      <c r="T104" s="73">
        <f t="shared" ca="1" si="61"/>
        <v>0</v>
      </c>
      <c r="U104" s="73">
        <f t="shared" ca="1" si="62"/>
        <v>0</v>
      </c>
      <c r="V104" s="73">
        <f t="shared" ca="1" si="63"/>
        <v>0</v>
      </c>
      <c r="W104" s="73">
        <f t="shared" ca="1" si="64"/>
        <v>0</v>
      </c>
      <c r="X104" s="73">
        <f t="shared" ca="1" si="65"/>
        <v>0</v>
      </c>
      <c r="Y104" s="73">
        <f t="shared" ca="1" si="66"/>
        <v>0</v>
      </c>
      <c r="Z104" s="73">
        <f t="shared" ca="1" si="67"/>
        <v>0</v>
      </c>
      <c r="AA104" s="73">
        <f t="shared" ca="1" si="68"/>
        <v>0</v>
      </c>
      <c r="AB104" s="73">
        <f t="shared" ca="1" si="69"/>
        <v>0</v>
      </c>
      <c r="AC104" s="73">
        <f t="shared" ca="1" si="70"/>
        <v>0</v>
      </c>
      <c r="AD104" s="73">
        <f t="shared" ca="1" si="71"/>
        <v>0</v>
      </c>
      <c r="AE104" s="73">
        <f t="shared" ca="1" si="72"/>
        <v>0</v>
      </c>
      <c r="AF104" s="73">
        <f t="shared" ca="1" si="73"/>
        <v>0</v>
      </c>
      <c r="AG104" s="78">
        <f t="shared" ca="1" si="74"/>
        <v>0</v>
      </c>
      <c r="AH104" s="78">
        <f t="shared" ca="1" si="74"/>
        <v>0</v>
      </c>
      <c r="AI104" s="78">
        <f t="shared" ca="1" si="74"/>
        <v>0</v>
      </c>
      <c r="AJ104" s="82">
        <f t="shared" ca="1" si="74"/>
        <v>0</v>
      </c>
      <c r="AK104" s="3">
        <f t="shared" ca="1" si="74"/>
        <v>0</v>
      </c>
      <c r="AL104" s="1" t="str">
        <f t="shared" ca="1" si="76"/>
        <v>OK</v>
      </c>
      <c r="AM104" s="1" t="str">
        <f t="shared" ca="1" si="77"/>
        <v>OK</v>
      </c>
      <c r="AN104" s="1" t="str">
        <f t="shared" ca="1" si="78"/>
        <v>OK</v>
      </c>
      <c r="AO104" s="1" t="str">
        <f t="shared" ca="1" si="79"/>
        <v>OK</v>
      </c>
      <c r="AP104" s="1" t="str">
        <f t="shared" ca="1" si="80"/>
        <v>OK</v>
      </c>
    </row>
  </sheetData>
  <sheetProtection password="CC71" sheet="1" objects="1" scenarios="1"/>
  <mergeCells count="17">
    <mergeCell ref="K2:L2"/>
    <mergeCell ref="M2:N2"/>
    <mergeCell ref="O2:P2"/>
    <mergeCell ref="Q2:R2"/>
    <mergeCell ref="I2:I3"/>
    <mergeCell ref="G2:G3"/>
    <mergeCell ref="A2:A3"/>
    <mergeCell ref="B2:B3"/>
    <mergeCell ref="E2:E3"/>
    <mergeCell ref="C2:C3"/>
    <mergeCell ref="U2:V2"/>
    <mergeCell ref="S2:T2"/>
    <mergeCell ref="AE2:AF2"/>
    <mergeCell ref="W2:X2"/>
    <mergeCell ref="AC2:AD2"/>
    <mergeCell ref="AA2:AB2"/>
    <mergeCell ref="Y2:Z2"/>
  </mergeCells>
  <phoneticPr fontId="2"/>
  <conditionalFormatting sqref="AL4">
    <cfRule type="expression" dxfId="4300" priority="1">
      <formula>$AL$4="NG"</formula>
    </cfRule>
  </conditionalFormatting>
  <pageMargins left="0.7" right="0.7" top="0.75" bottom="0.75" header="0.3" footer="0.3"/>
  <pageSetup paperSize="9" scale="3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FBAA0-201C-4C71-AA6B-289F53080002}">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611" priority="42">
      <formula>$Q$1="○"</formula>
    </cfRule>
  </conditionalFormatting>
  <conditionalFormatting sqref="C39">
    <cfRule type="expression" dxfId="3610" priority="40">
      <formula>$C$39&gt;$B$39/2</formula>
    </cfRule>
    <cfRule type="expression" dxfId="3609" priority="41">
      <formula>$C$39&gt;10000000</formula>
    </cfRule>
  </conditionalFormatting>
  <conditionalFormatting sqref="C40">
    <cfRule type="expression" dxfId="3608" priority="38">
      <formula>$C$40&gt;$B$40/2</formula>
    </cfRule>
    <cfRule type="expression" dxfId="3607" priority="39">
      <formula>$C$40&gt;1000000</formula>
    </cfRule>
  </conditionalFormatting>
  <conditionalFormatting sqref="C41">
    <cfRule type="expression" dxfId="3606" priority="36">
      <formula>$C$41&gt;$B$41/2</formula>
    </cfRule>
    <cfRule type="expression" dxfId="3605" priority="37">
      <formula>$C$41&gt;100000</formula>
    </cfRule>
  </conditionalFormatting>
  <conditionalFormatting sqref="R9">
    <cfRule type="expression" dxfId="3604" priority="33">
      <formula>R9="NG"</formula>
    </cfRule>
  </conditionalFormatting>
  <conditionalFormatting sqref="L25:M36">
    <cfRule type="expression" dxfId="3603" priority="16">
      <formula>$J25="追加"</formula>
    </cfRule>
    <cfRule type="expression" dxfId="3602" priority="35">
      <formula>$J25="新規"</formula>
    </cfRule>
  </conditionalFormatting>
  <conditionalFormatting sqref="B39:B41">
    <cfRule type="expression" dxfId="3601" priority="34">
      <formula>($C39+$D39+$E39)&lt;&gt;$B39</formula>
    </cfRule>
  </conditionalFormatting>
  <conditionalFormatting sqref="R39:T41">
    <cfRule type="expression" dxfId="3600" priority="31">
      <formula>R39="NG"</formula>
    </cfRule>
    <cfRule type="expression" dxfId="3599" priority="32">
      <formula>$R21="NG"</formula>
    </cfRule>
  </conditionalFormatting>
  <conditionalFormatting sqref="T42">
    <cfRule type="expression" dxfId="3598" priority="29">
      <formula>T42="NG"</formula>
    </cfRule>
    <cfRule type="expression" dxfId="3597" priority="30">
      <formula>$R24="NG"</formula>
    </cfRule>
  </conditionalFormatting>
  <conditionalFormatting sqref="R60:R61">
    <cfRule type="expression" dxfId="3596" priority="27">
      <formula>R60="NG"</formula>
    </cfRule>
    <cfRule type="expression" dxfId="3595" priority="28">
      <formula>$R43="NG"</formula>
    </cfRule>
  </conditionalFormatting>
  <conditionalFormatting sqref="R65">
    <cfRule type="expression" dxfId="3594" priority="26">
      <formula>R65="NG"</formula>
    </cfRule>
  </conditionalFormatting>
  <conditionalFormatting sqref="R3">
    <cfRule type="expression" dxfId="3593" priority="24">
      <formula>$R3&lt;&gt;"要修正！"</formula>
    </cfRule>
    <cfRule type="expression" dxfId="3592" priority="25">
      <formula>$R3="要修正！"</formula>
    </cfRule>
  </conditionalFormatting>
  <conditionalFormatting sqref="S25:S36">
    <cfRule type="expression" dxfId="3591" priority="43">
      <formula>S25="NG"</formula>
    </cfRule>
  </conditionalFormatting>
  <conditionalFormatting sqref="S59">
    <cfRule type="expression" dxfId="3590" priority="23">
      <formula>S59="NG"</formula>
    </cfRule>
  </conditionalFormatting>
  <conditionalFormatting sqref="R59">
    <cfRule type="expression" dxfId="3589" priority="21">
      <formula>R59="NG"</formula>
    </cfRule>
    <cfRule type="expression" dxfId="3588" priority="22">
      <formula>$R42="NG"</formula>
    </cfRule>
  </conditionalFormatting>
  <conditionalFormatting sqref="R72">
    <cfRule type="expression" dxfId="3587" priority="20">
      <formula>R72="NG"</formula>
    </cfRule>
  </conditionalFormatting>
  <conditionalFormatting sqref="R25:R36">
    <cfRule type="expression" dxfId="3586" priority="19">
      <formula>R25="NG"</formula>
    </cfRule>
  </conditionalFormatting>
  <conditionalFormatting sqref="S12:S19">
    <cfRule type="expression" dxfId="3585" priority="17">
      <formula>$S12="NG"</formula>
    </cfRule>
    <cfRule type="expression" dxfId="3584" priority="18">
      <formula>$R1048572="NG"</formula>
    </cfRule>
  </conditionalFormatting>
  <conditionalFormatting sqref="T25:T36">
    <cfRule type="expression" dxfId="3583" priority="15">
      <formula>T25="NG"</formula>
    </cfRule>
  </conditionalFormatting>
  <conditionalFormatting sqref="L9">
    <cfRule type="expression" dxfId="3582" priority="14">
      <formula>$L$9="NG"</formula>
    </cfRule>
  </conditionalFormatting>
  <conditionalFormatting sqref="R4:R5">
    <cfRule type="expression" dxfId="3581" priority="13">
      <formula>$R$3="要修正！"</formula>
    </cfRule>
  </conditionalFormatting>
  <conditionalFormatting sqref="A41:H41">
    <cfRule type="expression" dxfId="3580" priority="12">
      <formula>$Q$1="○"</formula>
    </cfRule>
  </conditionalFormatting>
  <conditionalFormatting sqref="A55:G55">
    <cfRule type="expression" dxfId="3579" priority="11">
      <formula>$Q$1="○"</formula>
    </cfRule>
  </conditionalFormatting>
  <conditionalFormatting sqref="A83:J83">
    <cfRule type="expression" dxfId="3578" priority="10">
      <formula>$Q$1="○"</formula>
    </cfRule>
  </conditionalFormatting>
  <conditionalFormatting sqref="J25:J26">
    <cfRule type="expression" dxfId="3577" priority="8">
      <formula>$I25="追加"</formula>
    </cfRule>
    <cfRule type="expression" dxfId="3576" priority="9">
      <formula>$I25="新規"</formula>
    </cfRule>
  </conditionalFormatting>
  <conditionalFormatting sqref="J27:K36">
    <cfRule type="expression" dxfId="3575" priority="6">
      <formula>$I27="追加"</formula>
    </cfRule>
    <cfRule type="expression" dxfId="3574" priority="7">
      <formula>$I27="新規"</formula>
    </cfRule>
  </conditionalFormatting>
  <conditionalFormatting sqref="A59:G59">
    <cfRule type="expression" dxfId="3573" priority="5">
      <formula>"$Q$1=○"</formula>
    </cfRule>
  </conditionalFormatting>
  <conditionalFormatting sqref="K25">
    <cfRule type="expression" dxfId="3572" priority="3">
      <formula>$I25="追加"</formula>
    </cfRule>
    <cfRule type="expression" dxfId="3571" priority="4">
      <formula>$I25="新規"</formula>
    </cfRule>
  </conditionalFormatting>
  <conditionalFormatting sqref="K26">
    <cfRule type="expression" dxfId="3570" priority="1">
      <formula>$I26="追加"</formula>
    </cfRule>
    <cfRule type="expression" dxfId="3569" priority="2">
      <formula>$I26="新規"</formula>
    </cfRule>
  </conditionalFormatting>
  <dataValidations count="2">
    <dataValidation type="list" allowBlank="1" showInputMessage="1" showErrorMessage="1" sqref="Q1 O1" xr:uid="{032C37C8-1197-4683-B6C2-019F75A56CEC}">
      <formula1>$S$1:$S$2</formula1>
    </dataValidation>
    <dataValidation type="list" allowBlank="1" showInputMessage="1" showErrorMessage="1" sqref="E12:E19" xr:uid="{56696E66-327C-4C01-AE36-7BD28DF8F887}">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4E14086-8FDF-41E7-B639-2EA17BD4998A}">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500E0DE3-C4C6-41DC-853B-7DC98A7C7F10}">
          <x14:formula1>
            <xm:f>リスト!$A$3:$A$9</xm:f>
          </x14:formula1>
          <xm:sqref>G12:H19</xm:sqref>
        </x14:dataValidation>
        <x14:dataValidation type="list" allowBlank="1" showInputMessage="1" showErrorMessage="1" xr:uid="{029DA357-DE26-4493-8355-7D2E3CAD1B28}">
          <x14:formula1>
            <xm:f>リスト!$B$2:$B$11</xm:f>
          </x14:formula1>
          <xm:sqref>I12:I19</xm:sqref>
        </x14:dataValidation>
        <x14:dataValidation type="list" allowBlank="1" showInputMessage="1" showErrorMessage="1" xr:uid="{B33E0E43-46E3-4748-BC8D-34994D24625A}">
          <x14:formula1>
            <xm:f>リスト!$I$2:$I$5</xm:f>
          </x14:formula1>
          <xm:sqref>J12:J19</xm:sqref>
        </x14:dataValidation>
        <x14:dataValidation type="list" allowBlank="1" showInputMessage="1" showErrorMessage="1" xr:uid="{E09FFAB0-524F-4357-B9EA-7801D922BD87}">
          <x14:formula1>
            <xm:f>リスト!$J$2:$J$6</xm:f>
          </x14:formula1>
          <xm:sqref>K12:K19</xm:sqref>
        </x14:dataValidation>
        <x14:dataValidation type="list" allowBlank="1" showInputMessage="1" showErrorMessage="1" xr:uid="{48EA98FF-6B01-4CE4-9362-BE2568703472}">
          <x14:formula1>
            <xm:f>リスト!$C$2:$C$4</xm:f>
          </x14:formula1>
          <xm:sqref>B25:B36</xm:sqref>
        </x14:dataValidation>
        <x14:dataValidation type="list" allowBlank="1" showInputMessage="1" showErrorMessage="1" xr:uid="{7114A231-2AFF-4BCF-A7AD-778ED32DBB14}">
          <x14:formula1>
            <xm:f>リスト!$D$2:$D$3</xm:f>
          </x14:formula1>
          <xm:sqref>C25:C36</xm:sqref>
        </x14:dataValidation>
        <x14:dataValidation type="list" allowBlank="1" showInputMessage="1" showErrorMessage="1" xr:uid="{30E7181A-6E92-4D82-AA4F-8A79BA5C11B6}">
          <x14:formula1>
            <xm:f>リスト!$E$2:$E$22</xm:f>
          </x14:formula1>
          <xm:sqref>D25:D36</xm:sqref>
        </x14:dataValidation>
        <x14:dataValidation type="list" allowBlank="1" showInputMessage="1" showErrorMessage="1" xr:uid="{481E6405-8BA5-4BAF-9ED5-B46114C07D69}">
          <x14:formula1>
            <xm:f>リスト!$G$2:$G$4</xm:f>
          </x14:formula1>
          <xm:sqref>I25:I36</xm:sqref>
        </x14:dataValidation>
        <x14:dataValidation type="list" allowBlank="1" showInputMessage="1" showErrorMessage="1" xr:uid="{2C150BC8-F239-4AEF-9064-8555D2923102}">
          <x14:formula1>
            <xm:f>リスト!$H$2:$H$4</xm:f>
          </x14:formula1>
          <xm:sqref>L25:M36 A72:A74</xm:sqref>
        </x14:dataValidation>
        <x14:dataValidation type="list" allowBlank="1" showInputMessage="1" showErrorMessage="1" xr:uid="{94BB2113-2BDB-43FF-A596-B588B32E9664}">
          <x14:formula1>
            <xm:f>リスト!$K$2:$K$3</xm:f>
          </x14:formula1>
          <xm:sqref>A48:A56</xm:sqref>
        </x14:dataValidation>
        <x14:dataValidation type="list" allowBlank="1" showInputMessage="1" showErrorMessage="1" xr:uid="{616B35A2-9006-43C8-A376-FB6CBFC964BD}">
          <x14:formula1>
            <xm:f>リスト!$H$2:$H$3</xm:f>
          </x14:formula1>
          <xm:sqref>A65:A67 A78:A87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C9B7D-7C03-4CDF-A5EC-CC3CA316CB98}">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568" priority="42">
      <formula>$Q$1="○"</formula>
    </cfRule>
  </conditionalFormatting>
  <conditionalFormatting sqref="C39">
    <cfRule type="expression" dxfId="3567" priority="40">
      <formula>$C$39&gt;$B$39/2</formula>
    </cfRule>
    <cfRule type="expression" dxfId="3566" priority="41">
      <formula>$C$39&gt;10000000</formula>
    </cfRule>
  </conditionalFormatting>
  <conditionalFormatting sqref="C40">
    <cfRule type="expression" dxfId="3565" priority="38">
      <formula>$C$40&gt;$B$40/2</formula>
    </cfRule>
    <cfRule type="expression" dxfId="3564" priority="39">
      <formula>$C$40&gt;1000000</formula>
    </cfRule>
  </conditionalFormatting>
  <conditionalFormatting sqref="C41">
    <cfRule type="expression" dxfId="3563" priority="36">
      <formula>$C$41&gt;$B$41/2</formula>
    </cfRule>
    <cfRule type="expression" dxfId="3562" priority="37">
      <formula>$C$41&gt;100000</formula>
    </cfRule>
  </conditionalFormatting>
  <conditionalFormatting sqref="R9">
    <cfRule type="expression" dxfId="3561" priority="33">
      <formula>R9="NG"</formula>
    </cfRule>
  </conditionalFormatting>
  <conditionalFormatting sqref="L25:M36">
    <cfRule type="expression" dxfId="3560" priority="16">
      <formula>$J25="追加"</formula>
    </cfRule>
    <cfRule type="expression" dxfId="3559" priority="35">
      <formula>$J25="新規"</formula>
    </cfRule>
  </conditionalFormatting>
  <conditionalFormatting sqref="B39:B41">
    <cfRule type="expression" dxfId="3558" priority="34">
      <formula>($C39+$D39+$E39)&lt;&gt;$B39</formula>
    </cfRule>
  </conditionalFormatting>
  <conditionalFormatting sqref="R39:T41">
    <cfRule type="expression" dxfId="3557" priority="31">
      <formula>R39="NG"</formula>
    </cfRule>
    <cfRule type="expression" dxfId="3556" priority="32">
      <formula>$R21="NG"</formula>
    </cfRule>
  </conditionalFormatting>
  <conditionalFormatting sqref="T42">
    <cfRule type="expression" dxfId="3555" priority="29">
      <formula>T42="NG"</formula>
    </cfRule>
    <cfRule type="expression" dxfId="3554" priority="30">
      <formula>$R24="NG"</formula>
    </cfRule>
  </conditionalFormatting>
  <conditionalFormatting sqref="R60:R61">
    <cfRule type="expression" dxfId="3553" priority="27">
      <formula>R60="NG"</formula>
    </cfRule>
    <cfRule type="expression" dxfId="3552" priority="28">
      <formula>$R43="NG"</formula>
    </cfRule>
  </conditionalFormatting>
  <conditionalFormatting sqref="R65">
    <cfRule type="expression" dxfId="3551" priority="26">
      <formula>R65="NG"</formula>
    </cfRule>
  </conditionalFormatting>
  <conditionalFormatting sqref="R3">
    <cfRule type="expression" dxfId="3550" priority="24">
      <formula>$R3&lt;&gt;"要修正！"</formula>
    </cfRule>
    <cfRule type="expression" dxfId="3549" priority="25">
      <formula>$R3="要修正！"</formula>
    </cfRule>
  </conditionalFormatting>
  <conditionalFormatting sqref="S25:S36">
    <cfRule type="expression" dxfId="3548" priority="43">
      <formula>S25="NG"</formula>
    </cfRule>
  </conditionalFormatting>
  <conditionalFormatting sqref="S59">
    <cfRule type="expression" dxfId="3547" priority="23">
      <formula>S59="NG"</formula>
    </cfRule>
  </conditionalFormatting>
  <conditionalFormatting sqref="R59">
    <cfRule type="expression" dxfId="3546" priority="21">
      <formula>R59="NG"</formula>
    </cfRule>
    <cfRule type="expression" dxfId="3545" priority="22">
      <formula>$R42="NG"</formula>
    </cfRule>
  </conditionalFormatting>
  <conditionalFormatting sqref="R72">
    <cfRule type="expression" dxfId="3544" priority="20">
      <formula>R72="NG"</formula>
    </cfRule>
  </conditionalFormatting>
  <conditionalFormatting sqref="R25:R36">
    <cfRule type="expression" dxfId="3543" priority="19">
      <formula>R25="NG"</formula>
    </cfRule>
  </conditionalFormatting>
  <conditionalFormatting sqref="S12:S19">
    <cfRule type="expression" dxfId="3542" priority="17">
      <formula>$S12="NG"</formula>
    </cfRule>
    <cfRule type="expression" dxfId="3541" priority="18">
      <formula>$R1048572="NG"</formula>
    </cfRule>
  </conditionalFormatting>
  <conditionalFormatting sqref="T25:T36">
    <cfRule type="expression" dxfId="3540" priority="15">
      <formula>T25="NG"</formula>
    </cfRule>
  </conditionalFormatting>
  <conditionalFormatting sqref="L9">
    <cfRule type="expression" dxfId="3539" priority="14">
      <formula>$L$9="NG"</formula>
    </cfRule>
  </conditionalFormatting>
  <conditionalFormatting sqref="R4:R5">
    <cfRule type="expression" dxfId="3538" priority="13">
      <formula>$R$3="要修正！"</formula>
    </cfRule>
  </conditionalFormatting>
  <conditionalFormatting sqref="A41:H41">
    <cfRule type="expression" dxfId="3537" priority="12">
      <formula>$Q$1="○"</formula>
    </cfRule>
  </conditionalFormatting>
  <conditionalFormatting sqref="A55:G55">
    <cfRule type="expression" dxfId="3536" priority="11">
      <formula>$Q$1="○"</formula>
    </cfRule>
  </conditionalFormatting>
  <conditionalFormatting sqref="A83:J83">
    <cfRule type="expression" dxfId="3535" priority="10">
      <formula>$Q$1="○"</formula>
    </cfRule>
  </conditionalFormatting>
  <conditionalFormatting sqref="J25:J26">
    <cfRule type="expression" dxfId="3534" priority="8">
      <formula>$I25="追加"</formula>
    </cfRule>
    <cfRule type="expression" dxfId="3533" priority="9">
      <formula>$I25="新規"</formula>
    </cfRule>
  </conditionalFormatting>
  <conditionalFormatting sqref="J27:K36">
    <cfRule type="expression" dxfId="3532" priority="6">
      <formula>$I27="追加"</formula>
    </cfRule>
    <cfRule type="expression" dxfId="3531" priority="7">
      <formula>$I27="新規"</formula>
    </cfRule>
  </conditionalFormatting>
  <conditionalFormatting sqref="A59:G59">
    <cfRule type="expression" dxfId="3530" priority="5">
      <formula>"$Q$1=○"</formula>
    </cfRule>
  </conditionalFormatting>
  <conditionalFormatting sqref="K25">
    <cfRule type="expression" dxfId="3529" priority="3">
      <formula>$I25="追加"</formula>
    </cfRule>
    <cfRule type="expression" dxfId="3528" priority="4">
      <formula>$I25="新規"</formula>
    </cfRule>
  </conditionalFormatting>
  <conditionalFormatting sqref="K26">
    <cfRule type="expression" dxfId="3527" priority="1">
      <formula>$I26="追加"</formula>
    </cfRule>
    <cfRule type="expression" dxfId="3526" priority="2">
      <formula>$I26="新規"</formula>
    </cfRule>
  </conditionalFormatting>
  <dataValidations count="2">
    <dataValidation type="list" allowBlank="1" showInputMessage="1" showErrorMessage="1" sqref="Q1 O1" xr:uid="{3F2EA025-3D7D-4390-81AD-936F9D7A64C1}">
      <formula1>$S$1:$S$2</formula1>
    </dataValidation>
    <dataValidation type="list" allowBlank="1" showInputMessage="1" showErrorMessage="1" sqref="E12:E19" xr:uid="{0E729097-A5E1-4459-967B-9E4BD9E1BC35}">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7DDF84D-B113-4427-925E-04DEDCEA40A4}">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86F1B58F-5417-4E49-8C37-0C921AEF1BEE}">
          <x14:formula1>
            <xm:f>リスト!$A$3:$A$9</xm:f>
          </x14:formula1>
          <xm:sqref>G12:H19</xm:sqref>
        </x14:dataValidation>
        <x14:dataValidation type="list" allowBlank="1" showInputMessage="1" showErrorMessage="1" xr:uid="{786459A8-5C9B-40C0-B07E-C07274007E40}">
          <x14:formula1>
            <xm:f>リスト!$B$2:$B$11</xm:f>
          </x14:formula1>
          <xm:sqref>I12:I19</xm:sqref>
        </x14:dataValidation>
        <x14:dataValidation type="list" allowBlank="1" showInputMessage="1" showErrorMessage="1" xr:uid="{900631B5-62ED-4BBB-B322-BBAAE5E1E76D}">
          <x14:formula1>
            <xm:f>リスト!$I$2:$I$5</xm:f>
          </x14:formula1>
          <xm:sqref>J12:J19</xm:sqref>
        </x14:dataValidation>
        <x14:dataValidation type="list" allowBlank="1" showInputMessage="1" showErrorMessage="1" xr:uid="{15EAABFC-E464-412E-933C-15976B6BBB58}">
          <x14:formula1>
            <xm:f>リスト!$J$2:$J$6</xm:f>
          </x14:formula1>
          <xm:sqref>K12:K19</xm:sqref>
        </x14:dataValidation>
        <x14:dataValidation type="list" allowBlank="1" showInputMessage="1" showErrorMessage="1" xr:uid="{1E2E0772-76BA-4683-BF94-D32418732DF3}">
          <x14:formula1>
            <xm:f>リスト!$C$2:$C$4</xm:f>
          </x14:formula1>
          <xm:sqref>B25:B36</xm:sqref>
        </x14:dataValidation>
        <x14:dataValidation type="list" allowBlank="1" showInputMessage="1" showErrorMessage="1" xr:uid="{E359915E-5E58-4739-9DD3-BC07F98EE04B}">
          <x14:formula1>
            <xm:f>リスト!$D$2:$D$3</xm:f>
          </x14:formula1>
          <xm:sqref>C25:C36</xm:sqref>
        </x14:dataValidation>
        <x14:dataValidation type="list" allowBlank="1" showInputMessage="1" showErrorMessage="1" xr:uid="{6433C462-4D0C-4430-A94A-E5C9D04A20B3}">
          <x14:formula1>
            <xm:f>リスト!$E$2:$E$22</xm:f>
          </x14:formula1>
          <xm:sqref>D25:D36</xm:sqref>
        </x14:dataValidation>
        <x14:dataValidation type="list" allowBlank="1" showInputMessage="1" showErrorMessage="1" xr:uid="{2E17B71E-7881-468C-9FAB-9DD7D9AEDB8E}">
          <x14:formula1>
            <xm:f>リスト!$G$2:$G$4</xm:f>
          </x14:formula1>
          <xm:sqref>I25:I36</xm:sqref>
        </x14:dataValidation>
        <x14:dataValidation type="list" allowBlank="1" showInputMessage="1" showErrorMessage="1" xr:uid="{6C40EBD1-7FF3-40EB-806F-EBDEC90AD7A1}">
          <x14:formula1>
            <xm:f>リスト!$H$2:$H$4</xm:f>
          </x14:formula1>
          <xm:sqref>L25:M36 A72:A74</xm:sqref>
        </x14:dataValidation>
        <x14:dataValidation type="list" allowBlank="1" showInputMessage="1" showErrorMessage="1" xr:uid="{50672B94-7C7A-4E79-9C91-5CE8580CA7ED}">
          <x14:formula1>
            <xm:f>リスト!$K$2:$K$3</xm:f>
          </x14:formula1>
          <xm:sqref>A48:A56</xm:sqref>
        </x14:dataValidation>
        <x14:dataValidation type="list" allowBlank="1" showInputMessage="1" showErrorMessage="1" xr:uid="{1965012A-9CBD-4C7F-BC8F-9554C4258F60}">
          <x14:formula1>
            <xm:f>リスト!$H$2:$H$3</xm:f>
          </x14:formula1>
          <xm:sqref>A65:A67 A78:A87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BC0FE-C90B-41C5-870D-852095D2E794}">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525" priority="42">
      <formula>$Q$1="○"</formula>
    </cfRule>
  </conditionalFormatting>
  <conditionalFormatting sqref="C39">
    <cfRule type="expression" dxfId="3524" priority="40">
      <formula>$C$39&gt;$B$39/2</formula>
    </cfRule>
    <cfRule type="expression" dxfId="3523" priority="41">
      <formula>$C$39&gt;10000000</formula>
    </cfRule>
  </conditionalFormatting>
  <conditionalFormatting sqref="C40">
    <cfRule type="expression" dxfId="3522" priority="38">
      <formula>$C$40&gt;$B$40/2</formula>
    </cfRule>
    <cfRule type="expression" dxfId="3521" priority="39">
      <formula>$C$40&gt;1000000</formula>
    </cfRule>
  </conditionalFormatting>
  <conditionalFormatting sqref="C41">
    <cfRule type="expression" dxfId="3520" priority="36">
      <formula>$C$41&gt;$B$41/2</formula>
    </cfRule>
    <cfRule type="expression" dxfId="3519" priority="37">
      <formula>$C$41&gt;100000</formula>
    </cfRule>
  </conditionalFormatting>
  <conditionalFormatting sqref="R9">
    <cfRule type="expression" dxfId="3518" priority="33">
      <formula>R9="NG"</formula>
    </cfRule>
  </conditionalFormatting>
  <conditionalFormatting sqref="L25:M36">
    <cfRule type="expression" dxfId="3517" priority="16">
      <formula>$J25="追加"</formula>
    </cfRule>
    <cfRule type="expression" dxfId="3516" priority="35">
      <formula>$J25="新規"</formula>
    </cfRule>
  </conditionalFormatting>
  <conditionalFormatting sqref="B39:B41">
    <cfRule type="expression" dxfId="3515" priority="34">
      <formula>($C39+$D39+$E39)&lt;&gt;$B39</formula>
    </cfRule>
  </conditionalFormatting>
  <conditionalFormatting sqref="R39:T41">
    <cfRule type="expression" dxfId="3514" priority="31">
      <formula>R39="NG"</formula>
    </cfRule>
    <cfRule type="expression" dxfId="3513" priority="32">
      <formula>$R21="NG"</formula>
    </cfRule>
  </conditionalFormatting>
  <conditionalFormatting sqref="T42">
    <cfRule type="expression" dxfId="3512" priority="29">
      <formula>T42="NG"</formula>
    </cfRule>
    <cfRule type="expression" dxfId="3511" priority="30">
      <formula>$R24="NG"</formula>
    </cfRule>
  </conditionalFormatting>
  <conditionalFormatting sqref="R60:R61">
    <cfRule type="expression" dxfId="3510" priority="27">
      <formula>R60="NG"</formula>
    </cfRule>
    <cfRule type="expression" dxfId="3509" priority="28">
      <formula>$R43="NG"</formula>
    </cfRule>
  </conditionalFormatting>
  <conditionalFormatting sqref="R65">
    <cfRule type="expression" dxfId="3508" priority="26">
      <formula>R65="NG"</formula>
    </cfRule>
  </conditionalFormatting>
  <conditionalFormatting sqref="R3">
    <cfRule type="expression" dxfId="3507" priority="24">
      <formula>$R3&lt;&gt;"要修正！"</formula>
    </cfRule>
    <cfRule type="expression" dxfId="3506" priority="25">
      <formula>$R3="要修正！"</formula>
    </cfRule>
  </conditionalFormatting>
  <conditionalFormatting sqref="S25:S36">
    <cfRule type="expression" dxfId="3505" priority="43">
      <formula>S25="NG"</formula>
    </cfRule>
  </conditionalFormatting>
  <conditionalFormatting sqref="S59">
    <cfRule type="expression" dxfId="3504" priority="23">
      <formula>S59="NG"</formula>
    </cfRule>
  </conditionalFormatting>
  <conditionalFormatting sqref="R59">
    <cfRule type="expression" dxfId="3503" priority="21">
      <formula>R59="NG"</formula>
    </cfRule>
    <cfRule type="expression" dxfId="3502" priority="22">
      <formula>$R42="NG"</formula>
    </cfRule>
  </conditionalFormatting>
  <conditionalFormatting sqref="R72">
    <cfRule type="expression" dxfId="3501" priority="20">
      <formula>R72="NG"</formula>
    </cfRule>
  </conditionalFormatting>
  <conditionalFormatting sqref="R25:R36">
    <cfRule type="expression" dxfId="3500" priority="19">
      <formula>R25="NG"</formula>
    </cfRule>
  </conditionalFormatting>
  <conditionalFormatting sqref="S12:S19">
    <cfRule type="expression" dxfId="3499" priority="17">
      <formula>$S12="NG"</formula>
    </cfRule>
    <cfRule type="expression" dxfId="3498" priority="18">
      <formula>$R1048572="NG"</formula>
    </cfRule>
  </conditionalFormatting>
  <conditionalFormatting sqref="T25:T36">
    <cfRule type="expression" dxfId="3497" priority="15">
      <formula>T25="NG"</formula>
    </cfRule>
  </conditionalFormatting>
  <conditionalFormatting sqref="L9">
    <cfRule type="expression" dxfId="3496" priority="14">
      <formula>$L$9="NG"</formula>
    </cfRule>
  </conditionalFormatting>
  <conditionalFormatting sqref="R4:R5">
    <cfRule type="expression" dxfId="3495" priority="13">
      <formula>$R$3="要修正！"</formula>
    </cfRule>
  </conditionalFormatting>
  <conditionalFormatting sqref="A41:H41">
    <cfRule type="expression" dxfId="3494" priority="12">
      <formula>$Q$1="○"</formula>
    </cfRule>
  </conditionalFormatting>
  <conditionalFormatting sqref="A55:G55">
    <cfRule type="expression" dxfId="3493" priority="11">
      <formula>$Q$1="○"</formula>
    </cfRule>
  </conditionalFormatting>
  <conditionalFormatting sqref="A83:J83">
    <cfRule type="expression" dxfId="3492" priority="10">
      <formula>$Q$1="○"</formula>
    </cfRule>
  </conditionalFormatting>
  <conditionalFormatting sqref="J25:J26">
    <cfRule type="expression" dxfId="3491" priority="8">
      <formula>$I25="追加"</formula>
    </cfRule>
    <cfRule type="expression" dxfId="3490" priority="9">
      <formula>$I25="新規"</formula>
    </cfRule>
  </conditionalFormatting>
  <conditionalFormatting sqref="J27:K36">
    <cfRule type="expression" dxfId="3489" priority="6">
      <formula>$I27="追加"</formula>
    </cfRule>
    <cfRule type="expression" dxfId="3488" priority="7">
      <formula>$I27="新規"</formula>
    </cfRule>
  </conditionalFormatting>
  <conditionalFormatting sqref="A59:G59">
    <cfRule type="expression" dxfId="3487" priority="5">
      <formula>"$Q$1=○"</formula>
    </cfRule>
  </conditionalFormatting>
  <conditionalFormatting sqref="K25">
    <cfRule type="expression" dxfId="3486" priority="3">
      <formula>$I25="追加"</formula>
    </cfRule>
    <cfRule type="expression" dxfId="3485" priority="4">
      <formula>$I25="新規"</formula>
    </cfRule>
  </conditionalFormatting>
  <conditionalFormatting sqref="K26">
    <cfRule type="expression" dxfId="3484" priority="1">
      <formula>$I26="追加"</formula>
    </cfRule>
    <cfRule type="expression" dxfId="3483" priority="2">
      <formula>$I26="新規"</formula>
    </cfRule>
  </conditionalFormatting>
  <dataValidations count="2">
    <dataValidation type="list" allowBlank="1" showInputMessage="1" showErrorMessage="1" sqref="E12:E19" xr:uid="{E4B85CC7-353C-4D35-A583-43DD8A5C66EC}">
      <formula1>$U$12:$U$15</formula1>
    </dataValidation>
    <dataValidation type="list" allowBlank="1" showInputMessage="1" showErrorMessage="1" sqref="Q1 O1" xr:uid="{493058B7-8C6E-4147-B49A-C6001F356D36}">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C3CCB5C-6016-4DFC-AAE2-94D328F1E5D3}">
          <x14:formula1>
            <xm:f>リスト!$H$2:$H$3</xm:f>
          </x14:formula1>
          <xm:sqref>A65:A67 A78:A87</xm:sqref>
        </x14:dataValidation>
        <x14:dataValidation type="list" allowBlank="1" showInputMessage="1" showErrorMessage="1" xr:uid="{8F447A24-2A6D-4B29-8B64-7DCBD66D6AA7}">
          <x14:formula1>
            <xm:f>リスト!$K$2:$K$3</xm:f>
          </x14:formula1>
          <xm:sqref>A48:A56</xm:sqref>
        </x14:dataValidation>
        <x14:dataValidation type="list" allowBlank="1" showInputMessage="1" showErrorMessage="1" xr:uid="{0BD0D40C-8B6F-46BB-A2B0-A1CC22907E4F}">
          <x14:formula1>
            <xm:f>リスト!$H$2:$H$4</xm:f>
          </x14:formula1>
          <xm:sqref>L25:M36 A72:A74</xm:sqref>
        </x14:dataValidation>
        <x14:dataValidation type="list" allowBlank="1" showInputMessage="1" showErrorMessage="1" xr:uid="{9403F08F-1332-41E6-B1B2-CF056E8EBDD4}">
          <x14:formula1>
            <xm:f>リスト!$G$2:$G$4</xm:f>
          </x14:formula1>
          <xm:sqref>I25:I36</xm:sqref>
        </x14:dataValidation>
        <x14:dataValidation type="list" allowBlank="1" showInputMessage="1" showErrorMessage="1" xr:uid="{20669138-0740-4F66-8C13-156520BCF190}">
          <x14:formula1>
            <xm:f>リスト!$E$2:$E$22</xm:f>
          </x14:formula1>
          <xm:sqref>D25:D36</xm:sqref>
        </x14:dataValidation>
        <x14:dataValidation type="list" allowBlank="1" showInputMessage="1" showErrorMessage="1" xr:uid="{393C2FD1-2E2C-42F2-A93B-8626C19F2B0B}">
          <x14:formula1>
            <xm:f>リスト!$D$2:$D$3</xm:f>
          </x14:formula1>
          <xm:sqref>C25:C36</xm:sqref>
        </x14:dataValidation>
        <x14:dataValidation type="list" allowBlank="1" showInputMessage="1" showErrorMessage="1" xr:uid="{DAE75E0A-105F-414E-B74B-F5331DCAE4A0}">
          <x14:formula1>
            <xm:f>リスト!$C$2:$C$4</xm:f>
          </x14:formula1>
          <xm:sqref>B25:B36</xm:sqref>
        </x14:dataValidation>
        <x14:dataValidation type="list" allowBlank="1" showInputMessage="1" showErrorMessage="1" xr:uid="{049A78E4-E54C-4E8D-9EEC-9B9410081BE5}">
          <x14:formula1>
            <xm:f>リスト!$J$2:$J$6</xm:f>
          </x14:formula1>
          <xm:sqref>K12:K19</xm:sqref>
        </x14:dataValidation>
        <x14:dataValidation type="list" allowBlank="1" showInputMessage="1" showErrorMessage="1" xr:uid="{DC75B5CF-534B-4EB9-B3C2-52EBCF230939}">
          <x14:formula1>
            <xm:f>リスト!$I$2:$I$5</xm:f>
          </x14:formula1>
          <xm:sqref>J12:J19</xm:sqref>
        </x14:dataValidation>
        <x14:dataValidation type="list" allowBlank="1" showInputMessage="1" showErrorMessage="1" xr:uid="{B4F23958-A8D4-4B77-BD90-7798682C141F}">
          <x14:formula1>
            <xm:f>リスト!$B$2:$B$11</xm:f>
          </x14:formula1>
          <xm:sqref>I12:I19</xm:sqref>
        </x14:dataValidation>
        <x14:dataValidation type="list" allowBlank="1" showInputMessage="1" showErrorMessage="1" xr:uid="{16DC67BA-2158-4F3E-8026-98257D6A64A5}">
          <x14:formula1>
            <xm:f>リスト!$A$3:$A$9</xm:f>
          </x14:formula1>
          <xm:sqref>G12:H19</xm:sqref>
        </x14:dataValidation>
        <x14:dataValidation type="list" allowBlank="1" showInputMessage="1" showErrorMessage="1" xr:uid="{60EE2C04-6F88-41F1-95EE-E7210FB5A510}">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95A8D-BD04-4EAA-9D67-D65307018293}">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482" priority="42">
      <formula>$Q$1="○"</formula>
    </cfRule>
  </conditionalFormatting>
  <conditionalFormatting sqref="C39">
    <cfRule type="expression" dxfId="3481" priority="40">
      <formula>$C$39&gt;$B$39/2</formula>
    </cfRule>
    <cfRule type="expression" dxfId="3480" priority="41">
      <formula>$C$39&gt;10000000</formula>
    </cfRule>
  </conditionalFormatting>
  <conditionalFormatting sqref="C40">
    <cfRule type="expression" dxfId="3479" priority="38">
      <formula>$C$40&gt;$B$40/2</formula>
    </cfRule>
    <cfRule type="expression" dxfId="3478" priority="39">
      <formula>$C$40&gt;1000000</formula>
    </cfRule>
  </conditionalFormatting>
  <conditionalFormatting sqref="C41">
    <cfRule type="expression" dxfId="3477" priority="36">
      <formula>$C$41&gt;$B$41/2</formula>
    </cfRule>
    <cfRule type="expression" dxfId="3476" priority="37">
      <formula>$C$41&gt;100000</formula>
    </cfRule>
  </conditionalFormatting>
  <conditionalFormatting sqref="R9">
    <cfRule type="expression" dxfId="3475" priority="33">
      <formula>R9="NG"</formula>
    </cfRule>
  </conditionalFormatting>
  <conditionalFormatting sqref="L25:M36">
    <cfRule type="expression" dxfId="3474" priority="16">
      <formula>$J25="追加"</formula>
    </cfRule>
    <cfRule type="expression" dxfId="3473" priority="35">
      <formula>$J25="新規"</formula>
    </cfRule>
  </conditionalFormatting>
  <conditionalFormatting sqref="B39:B41">
    <cfRule type="expression" dxfId="3472" priority="34">
      <formula>($C39+$D39+$E39)&lt;&gt;$B39</formula>
    </cfRule>
  </conditionalFormatting>
  <conditionalFormatting sqref="R39:T41">
    <cfRule type="expression" dxfId="3471" priority="31">
      <formula>R39="NG"</formula>
    </cfRule>
    <cfRule type="expression" dxfId="3470" priority="32">
      <formula>$R21="NG"</formula>
    </cfRule>
  </conditionalFormatting>
  <conditionalFormatting sqref="T42">
    <cfRule type="expression" dxfId="3469" priority="29">
      <formula>T42="NG"</formula>
    </cfRule>
    <cfRule type="expression" dxfId="3468" priority="30">
      <formula>$R24="NG"</formula>
    </cfRule>
  </conditionalFormatting>
  <conditionalFormatting sqref="R60:R61">
    <cfRule type="expression" dxfId="3467" priority="27">
      <formula>R60="NG"</formula>
    </cfRule>
    <cfRule type="expression" dxfId="3466" priority="28">
      <formula>$R43="NG"</formula>
    </cfRule>
  </conditionalFormatting>
  <conditionalFormatting sqref="R65">
    <cfRule type="expression" dxfId="3465" priority="26">
      <formula>R65="NG"</formula>
    </cfRule>
  </conditionalFormatting>
  <conditionalFormatting sqref="R3">
    <cfRule type="expression" dxfId="3464" priority="24">
      <formula>$R3&lt;&gt;"要修正！"</formula>
    </cfRule>
    <cfRule type="expression" dxfId="3463" priority="25">
      <formula>$R3="要修正！"</formula>
    </cfRule>
  </conditionalFormatting>
  <conditionalFormatting sqref="S25:S36">
    <cfRule type="expression" dxfId="3462" priority="43">
      <formula>S25="NG"</formula>
    </cfRule>
  </conditionalFormatting>
  <conditionalFormatting sqref="S59">
    <cfRule type="expression" dxfId="3461" priority="23">
      <formula>S59="NG"</formula>
    </cfRule>
  </conditionalFormatting>
  <conditionalFormatting sqref="R59">
    <cfRule type="expression" dxfId="3460" priority="21">
      <formula>R59="NG"</formula>
    </cfRule>
    <cfRule type="expression" dxfId="3459" priority="22">
      <formula>$R42="NG"</formula>
    </cfRule>
  </conditionalFormatting>
  <conditionalFormatting sqref="R72">
    <cfRule type="expression" dxfId="3458" priority="20">
      <formula>R72="NG"</formula>
    </cfRule>
  </conditionalFormatting>
  <conditionalFormatting sqref="R25:R36">
    <cfRule type="expression" dxfId="3457" priority="19">
      <formula>R25="NG"</formula>
    </cfRule>
  </conditionalFormatting>
  <conditionalFormatting sqref="S12:S19">
    <cfRule type="expression" dxfId="3456" priority="17">
      <formula>$S12="NG"</formula>
    </cfRule>
    <cfRule type="expression" dxfId="3455" priority="18">
      <formula>$R1048572="NG"</formula>
    </cfRule>
  </conditionalFormatting>
  <conditionalFormatting sqref="T25:T36">
    <cfRule type="expression" dxfId="3454" priority="15">
      <formula>T25="NG"</formula>
    </cfRule>
  </conditionalFormatting>
  <conditionalFormatting sqref="L9">
    <cfRule type="expression" dxfId="3453" priority="14">
      <formula>$L$9="NG"</formula>
    </cfRule>
  </conditionalFormatting>
  <conditionalFormatting sqref="R4:R5">
    <cfRule type="expression" dxfId="3452" priority="13">
      <formula>$R$3="要修正！"</formula>
    </cfRule>
  </conditionalFormatting>
  <conditionalFormatting sqref="A41:H41">
    <cfRule type="expression" dxfId="3451" priority="12">
      <formula>$Q$1="○"</formula>
    </cfRule>
  </conditionalFormatting>
  <conditionalFormatting sqref="A55:G55">
    <cfRule type="expression" dxfId="3450" priority="11">
      <formula>$Q$1="○"</formula>
    </cfRule>
  </conditionalFormatting>
  <conditionalFormatting sqref="A83:J83">
    <cfRule type="expression" dxfId="3449" priority="10">
      <formula>$Q$1="○"</formula>
    </cfRule>
  </conditionalFormatting>
  <conditionalFormatting sqref="J25:J26">
    <cfRule type="expression" dxfId="3448" priority="8">
      <formula>$I25="追加"</formula>
    </cfRule>
    <cfRule type="expression" dxfId="3447" priority="9">
      <formula>$I25="新規"</formula>
    </cfRule>
  </conditionalFormatting>
  <conditionalFormatting sqref="J27:K36">
    <cfRule type="expression" dxfId="3446" priority="6">
      <formula>$I27="追加"</formula>
    </cfRule>
    <cfRule type="expression" dxfId="3445" priority="7">
      <formula>$I27="新規"</formula>
    </cfRule>
  </conditionalFormatting>
  <conditionalFormatting sqref="A59:G59">
    <cfRule type="expression" dxfId="3444" priority="5">
      <formula>"$Q$1=○"</formula>
    </cfRule>
  </conditionalFormatting>
  <conditionalFormatting sqref="K25">
    <cfRule type="expression" dxfId="3443" priority="3">
      <formula>$I25="追加"</formula>
    </cfRule>
    <cfRule type="expression" dxfId="3442" priority="4">
      <formula>$I25="新規"</formula>
    </cfRule>
  </conditionalFormatting>
  <conditionalFormatting sqref="K26">
    <cfRule type="expression" dxfId="3441" priority="1">
      <formula>$I26="追加"</formula>
    </cfRule>
    <cfRule type="expression" dxfId="3440" priority="2">
      <formula>$I26="新規"</formula>
    </cfRule>
  </conditionalFormatting>
  <dataValidations count="2">
    <dataValidation type="list" allowBlank="1" showInputMessage="1" showErrorMessage="1" sqref="Q1 O1" xr:uid="{9C127502-1452-46E0-A005-248228B41BB3}">
      <formula1>$S$1:$S$2</formula1>
    </dataValidation>
    <dataValidation type="list" allowBlank="1" showInputMessage="1" showErrorMessage="1" sqref="E12:E19" xr:uid="{0463926A-C273-4008-8306-19AF5A7A985F}">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E170BFD-D6AF-48D8-B3B9-284C4577154A}">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60413F6B-47A8-4EEA-95ED-BB3B215563A6}">
          <x14:formula1>
            <xm:f>リスト!$A$3:$A$9</xm:f>
          </x14:formula1>
          <xm:sqref>G12:H19</xm:sqref>
        </x14:dataValidation>
        <x14:dataValidation type="list" allowBlank="1" showInputMessage="1" showErrorMessage="1" xr:uid="{E9C6E43A-7479-4DF4-98AD-9B5D73A2C4CC}">
          <x14:formula1>
            <xm:f>リスト!$B$2:$B$11</xm:f>
          </x14:formula1>
          <xm:sqref>I12:I19</xm:sqref>
        </x14:dataValidation>
        <x14:dataValidation type="list" allowBlank="1" showInputMessage="1" showErrorMessage="1" xr:uid="{87717CDE-0A17-4D80-8728-19BDEE047ED1}">
          <x14:formula1>
            <xm:f>リスト!$I$2:$I$5</xm:f>
          </x14:formula1>
          <xm:sqref>J12:J19</xm:sqref>
        </x14:dataValidation>
        <x14:dataValidation type="list" allowBlank="1" showInputMessage="1" showErrorMessage="1" xr:uid="{D62D6867-7F26-48B1-96E2-AC76D520F3B4}">
          <x14:formula1>
            <xm:f>リスト!$J$2:$J$6</xm:f>
          </x14:formula1>
          <xm:sqref>K12:K19</xm:sqref>
        </x14:dataValidation>
        <x14:dataValidation type="list" allowBlank="1" showInputMessage="1" showErrorMessage="1" xr:uid="{03CBBE71-55DB-4B63-B04E-EE70261D72AA}">
          <x14:formula1>
            <xm:f>リスト!$C$2:$C$4</xm:f>
          </x14:formula1>
          <xm:sqref>B25:B36</xm:sqref>
        </x14:dataValidation>
        <x14:dataValidation type="list" allowBlank="1" showInputMessage="1" showErrorMessage="1" xr:uid="{98CB196E-0B39-4D78-A9E0-C82C177CD5F2}">
          <x14:formula1>
            <xm:f>リスト!$D$2:$D$3</xm:f>
          </x14:formula1>
          <xm:sqref>C25:C36</xm:sqref>
        </x14:dataValidation>
        <x14:dataValidation type="list" allowBlank="1" showInputMessage="1" showErrorMessage="1" xr:uid="{96B2B86A-1B98-4F46-91F6-90058E56E816}">
          <x14:formula1>
            <xm:f>リスト!$E$2:$E$22</xm:f>
          </x14:formula1>
          <xm:sqref>D25:D36</xm:sqref>
        </x14:dataValidation>
        <x14:dataValidation type="list" allowBlank="1" showInputMessage="1" showErrorMessage="1" xr:uid="{3F7BD22D-0E6E-4B43-BBD3-97AAD9DC3ABE}">
          <x14:formula1>
            <xm:f>リスト!$G$2:$G$4</xm:f>
          </x14:formula1>
          <xm:sqref>I25:I36</xm:sqref>
        </x14:dataValidation>
        <x14:dataValidation type="list" allowBlank="1" showInputMessage="1" showErrorMessage="1" xr:uid="{CE7DF1AA-3174-4AE0-A98B-E845EC7B6522}">
          <x14:formula1>
            <xm:f>リスト!$H$2:$H$4</xm:f>
          </x14:formula1>
          <xm:sqref>L25:M36 A72:A74</xm:sqref>
        </x14:dataValidation>
        <x14:dataValidation type="list" allowBlank="1" showInputMessage="1" showErrorMessage="1" xr:uid="{BC3FC3A3-E539-46A4-8A21-B8E1B12E2D83}">
          <x14:formula1>
            <xm:f>リスト!$K$2:$K$3</xm:f>
          </x14:formula1>
          <xm:sqref>A48:A56</xm:sqref>
        </x14:dataValidation>
        <x14:dataValidation type="list" allowBlank="1" showInputMessage="1" showErrorMessage="1" xr:uid="{6E00257D-9474-4D0A-8069-372D22067273}">
          <x14:formula1>
            <xm:f>リスト!$H$2:$H$3</xm:f>
          </x14:formula1>
          <xm:sqref>A65:A67 A78:A87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8573B-1FAD-43C4-948B-7B6C7E4419D7}">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439" priority="42">
      <formula>$Q$1="○"</formula>
    </cfRule>
  </conditionalFormatting>
  <conditionalFormatting sqref="C39">
    <cfRule type="expression" dxfId="3438" priority="40">
      <formula>$C$39&gt;$B$39/2</formula>
    </cfRule>
    <cfRule type="expression" dxfId="3437" priority="41">
      <formula>$C$39&gt;10000000</formula>
    </cfRule>
  </conditionalFormatting>
  <conditionalFormatting sqref="C40">
    <cfRule type="expression" dxfId="3436" priority="38">
      <formula>$C$40&gt;$B$40/2</formula>
    </cfRule>
    <cfRule type="expression" dxfId="3435" priority="39">
      <formula>$C$40&gt;1000000</formula>
    </cfRule>
  </conditionalFormatting>
  <conditionalFormatting sqref="C41">
    <cfRule type="expression" dxfId="3434" priority="36">
      <formula>$C$41&gt;$B$41/2</formula>
    </cfRule>
    <cfRule type="expression" dxfId="3433" priority="37">
      <formula>$C$41&gt;100000</formula>
    </cfRule>
  </conditionalFormatting>
  <conditionalFormatting sqref="R9">
    <cfRule type="expression" dxfId="3432" priority="33">
      <formula>R9="NG"</formula>
    </cfRule>
  </conditionalFormatting>
  <conditionalFormatting sqref="L25:M36">
    <cfRule type="expression" dxfId="3431" priority="16">
      <formula>$J25="追加"</formula>
    </cfRule>
    <cfRule type="expression" dxfId="3430" priority="35">
      <formula>$J25="新規"</formula>
    </cfRule>
  </conditionalFormatting>
  <conditionalFormatting sqref="B39:B41">
    <cfRule type="expression" dxfId="3429" priority="34">
      <formula>($C39+$D39+$E39)&lt;&gt;$B39</formula>
    </cfRule>
  </conditionalFormatting>
  <conditionalFormatting sqref="R39:T41">
    <cfRule type="expression" dxfId="3428" priority="31">
      <formula>R39="NG"</formula>
    </cfRule>
    <cfRule type="expression" dxfId="3427" priority="32">
      <formula>$R21="NG"</formula>
    </cfRule>
  </conditionalFormatting>
  <conditionalFormatting sqref="T42">
    <cfRule type="expression" dxfId="3426" priority="29">
      <formula>T42="NG"</formula>
    </cfRule>
    <cfRule type="expression" dxfId="3425" priority="30">
      <formula>$R24="NG"</formula>
    </cfRule>
  </conditionalFormatting>
  <conditionalFormatting sqref="R60:R61">
    <cfRule type="expression" dxfId="3424" priority="27">
      <formula>R60="NG"</formula>
    </cfRule>
    <cfRule type="expression" dxfId="3423" priority="28">
      <formula>$R43="NG"</formula>
    </cfRule>
  </conditionalFormatting>
  <conditionalFormatting sqref="R65">
    <cfRule type="expression" dxfId="3422" priority="26">
      <formula>R65="NG"</formula>
    </cfRule>
  </conditionalFormatting>
  <conditionalFormatting sqref="R3">
    <cfRule type="expression" dxfId="3421" priority="24">
      <formula>$R3&lt;&gt;"要修正！"</formula>
    </cfRule>
    <cfRule type="expression" dxfId="3420" priority="25">
      <formula>$R3="要修正！"</formula>
    </cfRule>
  </conditionalFormatting>
  <conditionalFormatting sqref="S25:S36">
    <cfRule type="expression" dxfId="3419" priority="43">
      <formula>S25="NG"</formula>
    </cfRule>
  </conditionalFormatting>
  <conditionalFormatting sqref="S59">
    <cfRule type="expression" dxfId="3418" priority="23">
      <formula>S59="NG"</formula>
    </cfRule>
  </conditionalFormatting>
  <conditionalFormatting sqref="R59">
    <cfRule type="expression" dxfId="3417" priority="21">
      <formula>R59="NG"</formula>
    </cfRule>
    <cfRule type="expression" dxfId="3416" priority="22">
      <formula>$R42="NG"</formula>
    </cfRule>
  </conditionalFormatting>
  <conditionalFormatting sqref="R72">
    <cfRule type="expression" dxfId="3415" priority="20">
      <formula>R72="NG"</formula>
    </cfRule>
  </conditionalFormatting>
  <conditionalFormatting sqref="R25:R36">
    <cfRule type="expression" dxfId="3414" priority="19">
      <formula>R25="NG"</formula>
    </cfRule>
  </conditionalFormatting>
  <conditionalFormatting sqref="S12:S19">
    <cfRule type="expression" dxfId="3413" priority="17">
      <formula>$S12="NG"</formula>
    </cfRule>
    <cfRule type="expression" dxfId="3412" priority="18">
      <formula>$R1048572="NG"</formula>
    </cfRule>
  </conditionalFormatting>
  <conditionalFormatting sqref="T25:T36">
    <cfRule type="expression" dxfId="3411" priority="15">
      <formula>T25="NG"</formula>
    </cfRule>
  </conditionalFormatting>
  <conditionalFormatting sqref="L9">
    <cfRule type="expression" dxfId="3410" priority="14">
      <formula>$L$9="NG"</formula>
    </cfRule>
  </conditionalFormatting>
  <conditionalFormatting sqref="R4:R5">
    <cfRule type="expression" dxfId="3409" priority="13">
      <formula>$R$3="要修正！"</formula>
    </cfRule>
  </conditionalFormatting>
  <conditionalFormatting sqref="A41:H41">
    <cfRule type="expression" dxfId="3408" priority="12">
      <formula>$Q$1="○"</formula>
    </cfRule>
  </conditionalFormatting>
  <conditionalFormatting sqref="A55:G55">
    <cfRule type="expression" dxfId="3407" priority="11">
      <formula>$Q$1="○"</formula>
    </cfRule>
  </conditionalFormatting>
  <conditionalFormatting sqref="A83:J83">
    <cfRule type="expression" dxfId="3406" priority="10">
      <formula>$Q$1="○"</formula>
    </cfRule>
  </conditionalFormatting>
  <conditionalFormatting sqref="J25:J26">
    <cfRule type="expression" dxfId="3405" priority="8">
      <formula>$I25="追加"</formula>
    </cfRule>
    <cfRule type="expression" dxfId="3404" priority="9">
      <formula>$I25="新規"</formula>
    </cfRule>
  </conditionalFormatting>
  <conditionalFormatting sqref="J27:K36">
    <cfRule type="expression" dxfId="3403" priority="6">
      <formula>$I27="追加"</formula>
    </cfRule>
    <cfRule type="expression" dxfId="3402" priority="7">
      <formula>$I27="新規"</formula>
    </cfRule>
  </conditionalFormatting>
  <conditionalFormatting sqref="A59:G59">
    <cfRule type="expression" dxfId="3401" priority="5">
      <formula>"$Q$1=○"</formula>
    </cfRule>
  </conditionalFormatting>
  <conditionalFormatting sqref="K25">
    <cfRule type="expression" dxfId="3400" priority="3">
      <formula>$I25="追加"</formula>
    </cfRule>
    <cfRule type="expression" dxfId="3399" priority="4">
      <formula>$I25="新規"</formula>
    </cfRule>
  </conditionalFormatting>
  <conditionalFormatting sqref="K26">
    <cfRule type="expression" dxfId="3398" priority="1">
      <formula>$I26="追加"</formula>
    </cfRule>
    <cfRule type="expression" dxfId="3397" priority="2">
      <formula>$I26="新規"</formula>
    </cfRule>
  </conditionalFormatting>
  <dataValidations count="2">
    <dataValidation type="list" allowBlank="1" showInputMessage="1" showErrorMessage="1" sqref="Q1 O1" xr:uid="{9B374055-4A1A-43E1-AC55-D8100AA680A0}">
      <formula1>$S$1:$S$2</formula1>
    </dataValidation>
    <dataValidation type="list" allowBlank="1" showInputMessage="1" showErrorMessage="1" sqref="E12:E19" xr:uid="{0B322904-19E5-45DB-BF42-B0C06907CC08}">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4579BA4-AE3F-41F3-8F49-A67391985ED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C54AE991-8411-4122-8CA2-88567C516976}">
          <x14:formula1>
            <xm:f>リスト!$A$3:$A$9</xm:f>
          </x14:formula1>
          <xm:sqref>G12:H19</xm:sqref>
        </x14:dataValidation>
        <x14:dataValidation type="list" allowBlank="1" showInputMessage="1" showErrorMessage="1" xr:uid="{1FD8A4E1-E86D-4888-BEB3-BF81C2BDCA23}">
          <x14:formula1>
            <xm:f>リスト!$B$2:$B$11</xm:f>
          </x14:formula1>
          <xm:sqref>I12:I19</xm:sqref>
        </x14:dataValidation>
        <x14:dataValidation type="list" allowBlank="1" showInputMessage="1" showErrorMessage="1" xr:uid="{9917D35A-DB13-4E6F-829C-D5D2060DA72C}">
          <x14:formula1>
            <xm:f>リスト!$I$2:$I$5</xm:f>
          </x14:formula1>
          <xm:sqref>J12:J19</xm:sqref>
        </x14:dataValidation>
        <x14:dataValidation type="list" allowBlank="1" showInputMessage="1" showErrorMessage="1" xr:uid="{9958411C-9B4B-4472-8369-3ACECF96B3FB}">
          <x14:formula1>
            <xm:f>リスト!$J$2:$J$6</xm:f>
          </x14:formula1>
          <xm:sqref>K12:K19</xm:sqref>
        </x14:dataValidation>
        <x14:dataValidation type="list" allowBlank="1" showInputMessage="1" showErrorMessage="1" xr:uid="{5B628668-9879-4F5E-BC43-6AF3D912966D}">
          <x14:formula1>
            <xm:f>リスト!$C$2:$C$4</xm:f>
          </x14:formula1>
          <xm:sqref>B25:B36</xm:sqref>
        </x14:dataValidation>
        <x14:dataValidation type="list" allowBlank="1" showInputMessage="1" showErrorMessage="1" xr:uid="{CA659A7A-E409-48C8-ADFA-ECD079688852}">
          <x14:formula1>
            <xm:f>リスト!$D$2:$D$3</xm:f>
          </x14:formula1>
          <xm:sqref>C25:C36</xm:sqref>
        </x14:dataValidation>
        <x14:dataValidation type="list" allowBlank="1" showInputMessage="1" showErrorMessage="1" xr:uid="{B54F006E-FE86-4CA8-B883-64DC259A86BB}">
          <x14:formula1>
            <xm:f>リスト!$E$2:$E$22</xm:f>
          </x14:formula1>
          <xm:sqref>D25:D36</xm:sqref>
        </x14:dataValidation>
        <x14:dataValidation type="list" allowBlank="1" showInputMessage="1" showErrorMessage="1" xr:uid="{24FFAD2F-59F0-4AEE-9EA0-F14C4878902D}">
          <x14:formula1>
            <xm:f>リスト!$G$2:$G$4</xm:f>
          </x14:formula1>
          <xm:sqref>I25:I36</xm:sqref>
        </x14:dataValidation>
        <x14:dataValidation type="list" allowBlank="1" showInputMessage="1" showErrorMessage="1" xr:uid="{77BB4CE2-B9AD-4F37-931B-D52064866043}">
          <x14:formula1>
            <xm:f>リスト!$H$2:$H$4</xm:f>
          </x14:formula1>
          <xm:sqref>L25:M36 A72:A74</xm:sqref>
        </x14:dataValidation>
        <x14:dataValidation type="list" allowBlank="1" showInputMessage="1" showErrorMessage="1" xr:uid="{E8BADF77-E7E7-4412-BB1D-E3A27C97E39B}">
          <x14:formula1>
            <xm:f>リスト!$K$2:$K$3</xm:f>
          </x14:formula1>
          <xm:sqref>A48:A56</xm:sqref>
        </x14:dataValidation>
        <x14:dataValidation type="list" allowBlank="1" showInputMessage="1" showErrorMessage="1" xr:uid="{55954EAF-9E3F-454E-B3F7-D6E17962F7DB}">
          <x14:formula1>
            <xm:f>リスト!$H$2:$H$3</xm:f>
          </x14:formula1>
          <xm:sqref>A65:A67 A78:A87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22949-6B18-4EDF-A8EC-939402BBF603}">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396" priority="42">
      <formula>$Q$1="○"</formula>
    </cfRule>
  </conditionalFormatting>
  <conditionalFormatting sqref="C39">
    <cfRule type="expression" dxfId="3395" priority="40">
      <formula>$C$39&gt;$B$39/2</formula>
    </cfRule>
    <cfRule type="expression" dxfId="3394" priority="41">
      <formula>$C$39&gt;10000000</formula>
    </cfRule>
  </conditionalFormatting>
  <conditionalFormatting sqref="C40">
    <cfRule type="expression" dxfId="3393" priority="38">
      <formula>$C$40&gt;$B$40/2</formula>
    </cfRule>
    <cfRule type="expression" dxfId="3392" priority="39">
      <formula>$C$40&gt;1000000</formula>
    </cfRule>
  </conditionalFormatting>
  <conditionalFormatting sqref="C41">
    <cfRule type="expression" dxfId="3391" priority="36">
      <formula>$C$41&gt;$B$41/2</formula>
    </cfRule>
    <cfRule type="expression" dxfId="3390" priority="37">
      <formula>$C$41&gt;100000</formula>
    </cfRule>
  </conditionalFormatting>
  <conditionalFormatting sqref="R9">
    <cfRule type="expression" dxfId="3389" priority="33">
      <formula>R9="NG"</formula>
    </cfRule>
  </conditionalFormatting>
  <conditionalFormatting sqref="L25:M36">
    <cfRule type="expression" dxfId="3388" priority="16">
      <formula>$J25="追加"</formula>
    </cfRule>
    <cfRule type="expression" dxfId="3387" priority="35">
      <formula>$J25="新規"</formula>
    </cfRule>
  </conditionalFormatting>
  <conditionalFormatting sqref="B39:B41">
    <cfRule type="expression" dxfId="3386" priority="34">
      <formula>($C39+$D39+$E39)&lt;&gt;$B39</formula>
    </cfRule>
  </conditionalFormatting>
  <conditionalFormatting sqref="R39:T41">
    <cfRule type="expression" dxfId="3385" priority="31">
      <formula>R39="NG"</formula>
    </cfRule>
    <cfRule type="expression" dxfId="3384" priority="32">
      <formula>$R21="NG"</formula>
    </cfRule>
  </conditionalFormatting>
  <conditionalFormatting sqref="T42">
    <cfRule type="expression" dxfId="3383" priority="29">
      <formula>T42="NG"</formula>
    </cfRule>
    <cfRule type="expression" dxfId="3382" priority="30">
      <formula>$R24="NG"</formula>
    </cfRule>
  </conditionalFormatting>
  <conditionalFormatting sqref="R60:R61">
    <cfRule type="expression" dxfId="3381" priority="27">
      <formula>R60="NG"</formula>
    </cfRule>
    <cfRule type="expression" dxfId="3380" priority="28">
      <formula>$R43="NG"</formula>
    </cfRule>
  </conditionalFormatting>
  <conditionalFormatting sqref="R65">
    <cfRule type="expression" dxfId="3379" priority="26">
      <formula>R65="NG"</formula>
    </cfRule>
  </conditionalFormatting>
  <conditionalFormatting sqref="R3">
    <cfRule type="expression" dxfId="3378" priority="24">
      <formula>$R3&lt;&gt;"要修正！"</formula>
    </cfRule>
    <cfRule type="expression" dxfId="3377" priority="25">
      <formula>$R3="要修正！"</formula>
    </cfRule>
  </conditionalFormatting>
  <conditionalFormatting sqref="S25:S36">
    <cfRule type="expression" dxfId="3376" priority="43">
      <formula>S25="NG"</formula>
    </cfRule>
  </conditionalFormatting>
  <conditionalFormatting sqref="S59">
    <cfRule type="expression" dxfId="3375" priority="23">
      <formula>S59="NG"</formula>
    </cfRule>
  </conditionalFormatting>
  <conditionalFormatting sqref="R59">
    <cfRule type="expression" dxfId="3374" priority="21">
      <formula>R59="NG"</formula>
    </cfRule>
    <cfRule type="expression" dxfId="3373" priority="22">
      <formula>$R42="NG"</formula>
    </cfRule>
  </conditionalFormatting>
  <conditionalFormatting sqref="R72">
    <cfRule type="expression" dxfId="3372" priority="20">
      <formula>R72="NG"</formula>
    </cfRule>
  </conditionalFormatting>
  <conditionalFormatting sqref="R25:R36">
    <cfRule type="expression" dxfId="3371" priority="19">
      <formula>R25="NG"</formula>
    </cfRule>
  </conditionalFormatting>
  <conditionalFormatting sqref="S12:S19">
    <cfRule type="expression" dxfId="3370" priority="17">
      <formula>$S12="NG"</formula>
    </cfRule>
    <cfRule type="expression" dxfId="3369" priority="18">
      <formula>$R1048572="NG"</formula>
    </cfRule>
  </conditionalFormatting>
  <conditionalFormatting sqref="T25:T36">
    <cfRule type="expression" dxfId="3368" priority="15">
      <formula>T25="NG"</formula>
    </cfRule>
  </conditionalFormatting>
  <conditionalFormatting sqref="L9">
    <cfRule type="expression" dxfId="3367" priority="14">
      <formula>$L$9="NG"</formula>
    </cfRule>
  </conditionalFormatting>
  <conditionalFormatting sqref="R4:R5">
    <cfRule type="expression" dxfId="3366" priority="13">
      <formula>$R$3="要修正！"</formula>
    </cfRule>
  </conditionalFormatting>
  <conditionalFormatting sqref="A41:H41">
    <cfRule type="expression" dxfId="3365" priority="12">
      <formula>$Q$1="○"</formula>
    </cfRule>
  </conditionalFormatting>
  <conditionalFormatting sqref="A55:G55">
    <cfRule type="expression" dxfId="3364" priority="11">
      <formula>$Q$1="○"</formula>
    </cfRule>
  </conditionalFormatting>
  <conditionalFormatting sqref="A83:J83">
    <cfRule type="expression" dxfId="3363" priority="10">
      <formula>$Q$1="○"</formula>
    </cfRule>
  </conditionalFormatting>
  <conditionalFormatting sqref="J25:J26">
    <cfRule type="expression" dxfId="3362" priority="8">
      <formula>$I25="追加"</formula>
    </cfRule>
    <cfRule type="expression" dxfId="3361" priority="9">
      <formula>$I25="新規"</formula>
    </cfRule>
  </conditionalFormatting>
  <conditionalFormatting sqref="J27:K36">
    <cfRule type="expression" dxfId="3360" priority="6">
      <formula>$I27="追加"</formula>
    </cfRule>
    <cfRule type="expression" dxfId="3359" priority="7">
      <formula>$I27="新規"</formula>
    </cfRule>
  </conditionalFormatting>
  <conditionalFormatting sqref="A59:G59">
    <cfRule type="expression" dxfId="3358" priority="5">
      <formula>"$Q$1=○"</formula>
    </cfRule>
  </conditionalFormatting>
  <conditionalFormatting sqref="K25">
    <cfRule type="expression" dxfId="3357" priority="3">
      <formula>$I25="追加"</formula>
    </cfRule>
    <cfRule type="expression" dxfId="3356" priority="4">
      <formula>$I25="新規"</formula>
    </cfRule>
  </conditionalFormatting>
  <conditionalFormatting sqref="K26">
    <cfRule type="expression" dxfId="3355" priority="1">
      <formula>$I26="追加"</formula>
    </cfRule>
    <cfRule type="expression" dxfId="3354" priority="2">
      <formula>$I26="新規"</formula>
    </cfRule>
  </conditionalFormatting>
  <dataValidations count="2">
    <dataValidation type="list" allowBlank="1" showInputMessage="1" showErrorMessage="1" sqref="E12:E19" xr:uid="{BEA78034-C57A-4F1D-92E1-9D18BA4CD509}">
      <formula1>$U$12:$U$15</formula1>
    </dataValidation>
    <dataValidation type="list" allowBlank="1" showInputMessage="1" showErrorMessage="1" sqref="Q1 O1" xr:uid="{EEC2ACF1-45D6-4F44-AB63-CE381A1AA6BA}">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C31990E-A55C-4DD0-A1BA-CA8046EB3881}">
          <x14:formula1>
            <xm:f>リスト!$H$2:$H$3</xm:f>
          </x14:formula1>
          <xm:sqref>A65:A67 A78:A87</xm:sqref>
        </x14:dataValidation>
        <x14:dataValidation type="list" allowBlank="1" showInputMessage="1" showErrorMessage="1" xr:uid="{C57DDD8E-ABE8-468C-AA0A-9337245DB023}">
          <x14:formula1>
            <xm:f>リスト!$K$2:$K$3</xm:f>
          </x14:formula1>
          <xm:sqref>A48:A56</xm:sqref>
        </x14:dataValidation>
        <x14:dataValidation type="list" allowBlank="1" showInputMessage="1" showErrorMessage="1" xr:uid="{A1B223E1-A45A-4216-BC2C-A913B1486C08}">
          <x14:formula1>
            <xm:f>リスト!$H$2:$H$4</xm:f>
          </x14:formula1>
          <xm:sqref>L25:M36 A72:A74</xm:sqref>
        </x14:dataValidation>
        <x14:dataValidation type="list" allowBlank="1" showInputMessage="1" showErrorMessage="1" xr:uid="{21BDB065-6265-459E-A848-3F7693B174C6}">
          <x14:formula1>
            <xm:f>リスト!$G$2:$G$4</xm:f>
          </x14:formula1>
          <xm:sqref>I25:I36</xm:sqref>
        </x14:dataValidation>
        <x14:dataValidation type="list" allowBlank="1" showInputMessage="1" showErrorMessage="1" xr:uid="{3CFA05A6-F2B7-4B08-9B9C-7ACCEFA7C103}">
          <x14:formula1>
            <xm:f>リスト!$E$2:$E$22</xm:f>
          </x14:formula1>
          <xm:sqref>D25:D36</xm:sqref>
        </x14:dataValidation>
        <x14:dataValidation type="list" allowBlank="1" showInputMessage="1" showErrorMessage="1" xr:uid="{320A8727-7496-4B2C-BA0E-2BF2937873AF}">
          <x14:formula1>
            <xm:f>リスト!$D$2:$D$3</xm:f>
          </x14:formula1>
          <xm:sqref>C25:C36</xm:sqref>
        </x14:dataValidation>
        <x14:dataValidation type="list" allowBlank="1" showInputMessage="1" showErrorMessage="1" xr:uid="{AE7DB4D8-1966-46E1-AC7E-EA64D969B30D}">
          <x14:formula1>
            <xm:f>リスト!$C$2:$C$4</xm:f>
          </x14:formula1>
          <xm:sqref>B25:B36</xm:sqref>
        </x14:dataValidation>
        <x14:dataValidation type="list" allowBlank="1" showInputMessage="1" showErrorMessage="1" xr:uid="{FDA60BCA-C057-48B1-91FC-2C9AE9F19605}">
          <x14:formula1>
            <xm:f>リスト!$J$2:$J$6</xm:f>
          </x14:formula1>
          <xm:sqref>K12:K19</xm:sqref>
        </x14:dataValidation>
        <x14:dataValidation type="list" allowBlank="1" showInputMessage="1" showErrorMessage="1" xr:uid="{DBF87412-EB74-48B7-853B-BF68F4812C93}">
          <x14:formula1>
            <xm:f>リスト!$I$2:$I$5</xm:f>
          </x14:formula1>
          <xm:sqref>J12:J19</xm:sqref>
        </x14:dataValidation>
        <x14:dataValidation type="list" allowBlank="1" showInputMessage="1" showErrorMessage="1" xr:uid="{F382EDBF-B03B-4FDD-9F45-0A448F2CAE89}">
          <x14:formula1>
            <xm:f>リスト!$B$2:$B$11</xm:f>
          </x14:formula1>
          <xm:sqref>I12:I19</xm:sqref>
        </x14:dataValidation>
        <x14:dataValidation type="list" allowBlank="1" showInputMessage="1" showErrorMessage="1" xr:uid="{412B16E6-1636-4D0C-91F1-ABF30DAAAFA1}">
          <x14:formula1>
            <xm:f>リスト!$A$3:$A$9</xm:f>
          </x14:formula1>
          <xm:sqref>G12:H19</xm:sqref>
        </x14:dataValidation>
        <x14:dataValidation type="list" allowBlank="1" showInputMessage="1" showErrorMessage="1" xr:uid="{685350F5-3E1F-4440-8D72-8C242944DF6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5D09-D571-41C1-A530-EB5B22C69148}">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353" priority="42">
      <formula>$Q$1="○"</formula>
    </cfRule>
  </conditionalFormatting>
  <conditionalFormatting sqref="C39">
    <cfRule type="expression" dxfId="3352" priority="40">
      <formula>$C$39&gt;$B$39/2</formula>
    </cfRule>
    <cfRule type="expression" dxfId="3351" priority="41">
      <formula>$C$39&gt;10000000</formula>
    </cfRule>
  </conditionalFormatting>
  <conditionalFormatting sqref="C40">
    <cfRule type="expression" dxfId="3350" priority="38">
      <formula>$C$40&gt;$B$40/2</formula>
    </cfRule>
    <cfRule type="expression" dxfId="3349" priority="39">
      <formula>$C$40&gt;1000000</formula>
    </cfRule>
  </conditionalFormatting>
  <conditionalFormatting sqref="C41">
    <cfRule type="expression" dxfId="3348" priority="36">
      <formula>$C$41&gt;$B$41/2</formula>
    </cfRule>
    <cfRule type="expression" dxfId="3347" priority="37">
      <formula>$C$41&gt;100000</formula>
    </cfRule>
  </conditionalFormatting>
  <conditionalFormatting sqref="R9">
    <cfRule type="expression" dxfId="3346" priority="33">
      <formula>R9="NG"</formula>
    </cfRule>
  </conditionalFormatting>
  <conditionalFormatting sqref="L25:M36">
    <cfRule type="expression" dxfId="3345" priority="16">
      <formula>$J25="追加"</formula>
    </cfRule>
    <cfRule type="expression" dxfId="3344" priority="35">
      <formula>$J25="新規"</formula>
    </cfRule>
  </conditionalFormatting>
  <conditionalFormatting sqref="B39:B41">
    <cfRule type="expression" dxfId="3343" priority="34">
      <formula>($C39+$D39+$E39)&lt;&gt;$B39</formula>
    </cfRule>
  </conditionalFormatting>
  <conditionalFormatting sqref="R39:T41">
    <cfRule type="expression" dxfId="3342" priority="31">
      <formula>R39="NG"</formula>
    </cfRule>
    <cfRule type="expression" dxfId="3341" priority="32">
      <formula>$R21="NG"</formula>
    </cfRule>
  </conditionalFormatting>
  <conditionalFormatting sqref="T42">
    <cfRule type="expression" dxfId="3340" priority="29">
      <formula>T42="NG"</formula>
    </cfRule>
    <cfRule type="expression" dxfId="3339" priority="30">
      <formula>$R24="NG"</formula>
    </cfRule>
  </conditionalFormatting>
  <conditionalFormatting sqref="R60:R61">
    <cfRule type="expression" dxfId="3338" priority="27">
      <formula>R60="NG"</formula>
    </cfRule>
    <cfRule type="expression" dxfId="3337" priority="28">
      <formula>$R43="NG"</formula>
    </cfRule>
  </conditionalFormatting>
  <conditionalFormatting sqref="R65">
    <cfRule type="expression" dxfId="3336" priority="26">
      <formula>R65="NG"</formula>
    </cfRule>
  </conditionalFormatting>
  <conditionalFormatting sqref="R3">
    <cfRule type="expression" dxfId="3335" priority="24">
      <formula>$R3&lt;&gt;"要修正！"</formula>
    </cfRule>
    <cfRule type="expression" dxfId="3334" priority="25">
      <formula>$R3="要修正！"</formula>
    </cfRule>
  </conditionalFormatting>
  <conditionalFormatting sqref="S25:S36">
    <cfRule type="expression" dxfId="3333" priority="43">
      <formula>S25="NG"</formula>
    </cfRule>
  </conditionalFormatting>
  <conditionalFormatting sqref="S59">
    <cfRule type="expression" dxfId="3332" priority="23">
      <formula>S59="NG"</formula>
    </cfRule>
  </conditionalFormatting>
  <conditionalFormatting sqref="R59">
    <cfRule type="expression" dxfId="3331" priority="21">
      <formula>R59="NG"</formula>
    </cfRule>
    <cfRule type="expression" dxfId="3330" priority="22">
      <formula>$R42="NG"</formula>
    </cfRule>
  </conditionalFormatting>
  <conditionalFormatting sqref="R72">
    <cfRule type="expression" dxfId="3329" priority="20">
      <formula>R72="NG"</formula>
    </cfRule>
  </conditionalFormatting>
  <conditionalFormatting sqref="R25:R36">
    <cfRule type="expression" dxfId="3328" priority="19">
      <formula>R25="NG"</formula>
    </cfRule>
  </conditionalFormatting>
  <conditionalFormatting sqref="S12:S19">
    <cfRule type="expression" dxfId="3327" priority="17">
      <formula>$S12="NG"</formula>
    </cfRule>
    <cfRule type="expression" dxfId="3326" priority="18">
      <formula>$R1048572="NG"</formula>
    </cfRule>
  </conditionalFormatting>
  <conditionalFormatting sqref="T25:T36">
    <cfRule type="expression" dxfId="3325" priority="15">
      <formula>T25="NG"</formula>
    </cfRule>
  </conditionalFormatting>
  <conditionalFormatting sqref="L9">
    <cfRule type="expression" dxfId="3324" priority="14">
      <formula>$L$9="NG"</formula>
    </cfRule>
  </conditionalFormatting>
  <conditionalFormatting sqref="R4:R5">
    <cfRule type="expression" dxfId="3323" priority="13">
      <formula>$R$3="要修正！"</formula>
    </cfRule>
  </conditionalFormatting>
  <conditionalFormatting sqref="A41:H41">
    <cfRule type="expression" dxfId="3322" priority="12">
      <formula>$Q$1="○"</formula>
    </cfRule>
  </conditionalFormatting>
  <conditionalFormatting sqref="A55:G55">
    <cfRule type="expression" dxfId="3321" priority="11">
      <formula>$Q$1="○"</formula>
    </cfRule>
  </conditionalFormatting>
  <conditionalFormatting sqref="A83:J83">
    <cfRule type="expression" dxfId="3320" priority="10">
      <formula>$Q$1="○"</formula>
    </cfRule>
  </conditionalFormatting>
  <conditionalFormatting sqref="J25:J26">
    <cfRule type="expression" dxfId="3319" priority="8">
      <formula>$I25="追加"</formula>
    </cfRule>
    <cfRule type="expression" dxfId="3318" priority="9">
      <formula>$I25="新規"</formula>
    </cfRule>
  </conditionalFormatting>
  <conditionalFormatting sqref="J27:K36">
    <cfRule type="expression" dxfId="3317" priority="6">
      <formula>$I27="追加"</formula>
    </cfRule>
    <cfRule type="expression" dxfId="3316" priority="7">
      <formula>$I27="新規"</formula>
    </cfRule>
  </conditionalFormatting>
  <conditionalFormatting sqref="A59:G59">
    <cfRule type="expression" dxfId="3315" priority="5">
      <formula>"$Q$1=○"</formula>
    </cfRule>
  </conditionalFormatting>
  <conditionalFormatting sqref="K25">
    <cfRule type="expression" dxfId="3314" priority="3">
      <formula>$I25="追加"</formula>
    </cfRule>
    <cfRule type="expression" dxfId="3313" priority="4">
      <formula>$I25="新規"</formula>
    </cfRule>
  </conditionalFormatting>
  <conditionalFormatting sqref="K26">
    <cfRule type="expression" dxfId="3312" priority="1">
      <formula>$I26="追加"</formula>
    </cfRule>
    <cfRule type="expression" dxfId="3311" priority="2">
      <formula>$I26="新規"</formula>
    </cfRule>
  </conditionalFormatting>
  <dataValidations count="2">
    <dataValidation type="list" allowBlank="1" showInputMessage="1" showErrorMessage="1" sqref="E12:E19" xr:uid="{002E5613-A5BA-4B69-A2C6-BD9884D8F9AA}">
      <formula1>$U$12:$U$15</formula1>
    </dataValidation>
    <dataValidation type="list" allowBlank="1" showInputMessage="1" showErrorMessage="1" sqref="Q1 O1" xr:uid="{61656BCD-1045-4D0E-BDB2-037A26D6A0AA}">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0AD6469-A452-48E4-95C3-EA59E0E7CC08}">
          <x14:formula1>
            <xm:f>リスト!$H$2:$H$3</xm:f>
          </x14:formula1>
          <xm:sqref>A65:A67 A78:A87</xm:sqref>
        </x14:dataValidation>
        <x14:dataValidation type="list" allowBlank="1" showInputMessage="1" showErrorMessage="1" xr:uid="{5BEDBD6F-83DE-4924-8796-84668C1272FB}">
          <x14:formula1>
            <xm:f>リスト!$K$2:$K$3</xm:f>
          </x14:formula1>
          <xm:sqref>A48:A56</xm:sqref>
        </x14:dataValidation>
        <x14:dataValidation type="list" allowBlank="1" showInputMessage="1" showErrorMessage="1" xr:uid="{C72D77D1-0598-48CA-965A-7D4DDF741260}">
          <x14:formula1>
            <xm:f>リスト!$H$2:$H$4</xm:f>
          </x14:formula1>
          <xm:sqref>L25:M36 A72:A74</xm:sqref>
        </x14:dataValidation>
        <x14:dataValidation type="list" allowBlank="1" showInputMessage="1" showErrorMessage="1" xr:uid="{492C05D3-BBF4-4467-88F8-C326194D79AB}">
          <x14:formula1>
            <xm:f>リスト!$G$2:$G$4</xm:f>
          </x14:formula1>
          <xm:sqref>I25:I36</xm:sqref>
        </x14:dataValidation>
        <x14:dataValidation type="list" allowBlank="1" showInputMessage="1" showErrorMessage="1" xr:uid="{54DEBBE2-B54E-46A6-8379-266749414D9F}">
          <x14:formula1>
            <xm:f>リスト!$E$2:$E$22</xm:f>
          </x14:formula1>
          <xm:sqref>D25:D36</xm:sqref>
        </x14:dataValidation>
        <x14:dataValidation type="list" allowBlank="1" showInputMessage="1" showErrorMessage="1" xr:uid="{A7C0B15D-7A85-4E45-89DE-F2807D06925F}">
          <x14:formula1>
            <xm:f>リスト!$D$2:$D$3</xm:f>
          </x14:formula1>
          <xm:sqref>C25:C36</xm:sqref>
        </x14:dataValidation>
        <x14:dataValidation type="list" allowBlank="1" showInputMessage="1" showErrorMessage="1" xr:uid="{C5189CE6-FBEE-4DED-A05A-D6A11F01597E}">
          <x14:formula1>
            <xm:f>リスト!$C$2:$C$4</xm:f>
          </x14:formula1>
          <xm:sqref>B25:B36</xm:sqref>
        </x14:dataValidation>
        <x14:dataValidation type="list" allowBlank="1" showInputMessage="1" showErrorMessage="1" xr:uid="{D84488BC-56AD-4518-B4A3-BB778D4417ED}">
          <x14:formula1>
            <xm:f>リスト!$J$2:$J$6</xm:f>
          </x14:formula1>
          <xm:sqref>K12:K19</xm:sqref>
        </x14:dataValidation>
        <x14:dataValidation type="list" allowBlank="1" showInputMessage="1" showErrorMessage="1" xr:uid="{4BE8D167-726C-4809-AB7C-2B3B8F1CF86E}">
          <x14:formula1>
            <xm:f>リスト!$I$2:$I$5</xm:f>
          </x14:formula1>
          <xm:sqref>J12:J19</xm:sqref>
        </x14:dataValidation>
        <x14:dataValidation type="list" allowBlank="1" showInputMessage="1" showErrorMessage="1" xr:uid="{3E56C326-C9C0-4376-8542-B81798E5349D}">
          <x14:formula1>
            <xm:f>リスト!$B$2:$B$11</xm:f>
          </x14:formula1>
          <xm:sqref>I12:I19</xm:sqref>
        </x14:dataValidation>
        <x14:dataValidation type="list" allowBlank="1" showInputMessage="1" showErrorMessage="1" xr:uid="{260BA0B1-971B-4DF4-8164-2CC7FBF6C21E}">
          <x14:formula1>
            <xm:f>リスト!$A$3:$A$9</xm:f>
          </x14:formula1>
          <xm:sqref>G12:H19</xm:sqref>
        </x14:dataValidation>
        <x14:dataValidation type="list" allowBlank="1" showInputMessage="1" showErrorMessage="1" xr:uid="{41FF056D-5D98-46D0-BCEF-D5250D2B1F74}">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D1453-80B2-4271-8C8A-A39E9B7F6D2E}">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310" priority="42">
      <formula>$Q$1="○"</formula>
    </cfRule>
  </conditionalFormatting>
  <conditionalFormatting sqref="C39">
    <cfRule type="expression" dxfId="3309" priority="40">
      <formula>$C$39&gt;$B$39/2</formula>
    </cfRule>
    <cfRule type="expression" dxfId="3308" priority="41">
      <formula>$C$39&gt;10000000</formula>
    </cfRule>
  </conditionalFormatting>
  <conditionalFormatting sqref="C40">
    <cfRule type="expression" dxfId="3307" priority="38">
      <formula>$C$40&gt;$B$40/2</formula>
    </cfRule>
    <cfRule type="expression" dxfId="3306" priority="39">
      <formula>$C$40&gt;1000000</formula>
    </cfRule>
  </conditionalFormatting>
  <conditionalFormatting sqref="C41">
    <cfRule type="expression" dxfId="3305" priority="36">
      <formula>$C$41&gt;$B$41/2</formula>
    </cfRule>
    <cfRule type="expression" dxfId="3304" priority="37">
      <formula>$C$41&gt;100000</formula>
    </cfRule>
  </conditionalFormatting>
  <conditionalFormatting sqref="R9">
    <cfRule type="expression" dxfId="3303" priority="33">
      <formula>R9="NG"</formula>
    </cfRule>
  </conditionalFormatting>
  <conditionalFormatting sqref="L25:M36">
    <cfRule type="expression" dxfId="3302" priority="16">
      <formula>$J25="追加"</formula>
    </cfRule>
    <cfRule type="expression" dxfId="3301" priority="35">
      <formula>$J25="新規"</formula>
    </cfRule>
  </conditionalFormatting>
  <conditionalFormatting sqref="B39:B41">
    <cfRule type="expression" dxfId="3300" priority="34">
      <formula>($C39+$D39+$E39)&lt;&gt;$B39</formula>
    </cfRule>
  </conditionalFormatting>
  <conditionalFormatting sqref="R39:T41">
    <cfRule type="expression" dxfId="3299" priority="31">
      <formula>R39="NG"</formula>
    </cfRule>
    <cfRule type="expression" dxfId="3298" priority="32">
      <formula>$R21="NG"</formula>
    </cfRule>
  </conditionalFormatting>
  <conditionalFormatting sqref="T42">
    <cfRule type="expression" dxfId="3297" priority="29">
      <formula>T42="NG"</formula>
    </cfRule>
    <cfRule type="expression" dxfId="3296" priority="30">
      <formula>$R24="NG"</formula>
    </cfRule>
  </conditionalFormatting>
  <conditionalFormatting sqref="R60:R61">
    <cfRule type="expression" dxfId="3295" priority="27">
      <formula>R60="NG"</formula>
    </cfRule>
    <cfRule type="expression" dxfId="3294" priority="28">
      <formula>$R43="NG"</formula>
    </cfRule>
  </conditionalFormatting>
  <conditionalFormatting sqref="R65">
    <cfRule type="expression" dxfId="3293" priority="26">
      <formula>R65="NG"</formula>
    </cfRule>
  </conditionalFormatting>
  <conditionalFormatting sqref="R3">
    <cfRule type="expression" dxfId="3292" priority="24">
      <formula>$R3&lt;&gt;"要修正！"</formula>
    </cfRule>
    <cfRule type="expression" dxfId="3291" priority="25">
      <formula>$R3="要修正！"</formula>
    </cfRule>
  </conditionalFormatting>
  <conditionalFormatting sqref="S25:S36">
    <cfRule type="expression" dxfId="3290" priority="43">
      <formula>S25="NG"</formula>
    </cfRule>
  </conditionalFormatting>
  <conditionalFormatting sqref="S59">
    <cfRule type="expression" dxfId="3289" priority="23">
      <formula>S59="NG"</formula>
    </cfRule>
  </conditionalFormatting>
  <conditionalFormatting sqref="R59">
    <cfRule type="expression" dxfId="3288" priority="21">
      <formula>R59="NG"</formula>
    </cfRule>
    <cfRule type="expression" dxfId="3287" priority="22">
      <formula>$R42="NG"</formula>
    </cfRule>
  </conditionalFormatting>
  <conditionalFormatting sqref="R72">
    <cfRule type="expression" dxfId="3286" priority="20">
      <formula>R72="NG"</formula>
    </cfRule>
  </conditionalFormatting>
  <conditionalFormatting sqref="R25:R36">
    <cfRule type="expression" dxfId="3285" priority="19">
      <formula>R25="NG"</formula>
    </cfRule>
  </conditionalFormatting>
  <conditionalFormatting sqref="S12:S19">
    <cfRule type="expression" dxfId="3284" priority="17">
      <formula>$S12="NG"</formula>
    </cfRule>
    <cfRule type="expression" dxfId="3283" priority="18">
      <formula>$R1048572="NG"</formula>
    </cfRule>
  </conditionalFormatting>
  <conditionalFormatting sqref="T25:T36">
    <cfRule type="expression" dxfId="3282" priority="15">
      <formula>T25="NG"</formula>
    </cfRule>
  </conditionalFormatting>
  <conditionalFormatting sqref="L9">
    <cfRule type="expression" dxfId="3281" priority="14">
      <formula>$L$9="NG"</formula>
    </cfRule>
  </conditionalFormatting>
  <conditionalFormatting sqref="R4:R5">
    <cfRule type="expression" dxfId="3280" priority="13">
      <formula>$R$3="要修正！"</formula>
    </cfRule>
  </conditionalFormatting>
  <conditionalFormatting sqref="A41:H41">
    <cfRule type="expression" dxfId="3279" priority="12">
      <formula>$Q$1="○"</formula>
    </cfRule>
  </conditionalFormatting>
  <conditionalFormatting sqref="A55:G55">
    <cfRule type="expression" dxfId="3278" priority="11">
      <formula>$Q$1="○"</formula>
    </cfRule>
  </conditionalFormatting>
  <conditionalFormatting sqref="A83:J83">
    <cfRule type="expression" dxfId="3277" priority="10">
      <formula>$Q$1="○"</formula>
    </cfRule>
  </conditionalFormatting>
  <conditionalFormatting sqref="J25:J26">
    <cfRule type="expression" dxfId="3276" priority="8">
      <formula>$I25="追加"</formula>
    </cfRule>
    <cfRule type="expression" dxfId="3275" priority="9">
      <formula>$I25="新規"</formula>
    </cfRule>
  </conditionalFormatting>
  <conditionalFormatting sqref="J27:K36">
    <cfRule type="expression" dxfId="3274" priority="6">
      <formula>$I27="追加"</formula>
    </cfRule>
    <cfRule type="expression" dxfId="3273" priority="7">
      <formula>$I27="新規"</formula>
    </cfRule>
  </conditionalFormatting>
  <conditionalFormatting sqref="A59:G59">
    <cfRule type="expression" dxfId="3272" priority="5">
      <formula>"$Q$1=○"</formula>
    </cfRule>
  </conditionalFormatting>
  <conditionalFormatting sqref="K25">
    <cfRule type="expression" dxfId="3271" priority="3">
      <formula>$I25="追加"</formula>
    </cfRule>
    <cfRule type="expression" dxfId="3270" priority="4">
      <formula>$I25="新規"</formula>
    </cfRule>
  </conditionalFormatting>
  <conditionalFormatting sqref="K26">
    <cfRule type="expression" dxfId="3269" priority="1">
      <formula>$I26="追加"</formula>
    </cfRule>
    <cfRule type="expression" dxfId="3268" priority="2">
      <formula>$I26="新規"</formula>
    </cfRule>
  </conditionalFormatting>
  <dataValidations count="2">
    <dataValidation type="list" allowBlank="1" showInputMessage="1" showErrorMessage="1" sqref="Q1 O1" xr:uid="{35FA5D39-E271-48B5-B496-A52E506ABB8F}">
      <formula1>$S$1:$S$2</formula1>
    </dataValidation>
    <dataValidation type="list" allowBlank="1" showInputMessage="1" showErrorMessage="1" sqref="E12:E19" xr:uid="{B343B2EE-84E0-4000-851A-7D0B4E031D51}">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59968D6-6390-4D97-99B8-FAD4A960EA8A}">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03776995-5718-4FA1-A19B-3897C1EDEF4F}">
          <x14:formula1>
            <xm:f>リスト!$A$3:$A$9</xm:f>
          </x14:formula1>
          <xm:sqref>G12:H19</xm:sqref>
        </x14:dataValidation>
        <x14:dataValidation type="list" allowBlank="1" showInputMessage="1" showErrorMessage="1" xr:uid="{75A6B1AF-B0D3-4896-B105-23C6C9C607EE}">
          <x14:formula1>
            <xm:f>リスト!$B$2:$B$11</xm:f>
          </x14:formula1>
          <xm:sqref>I12:I19</xm:sqref>
        </x14:dataValidation>
        <x14:dataValidation type="list" allowBlank="1" showInputMessage="1" showErrorMessage="1" xr:uid="{97811E4B-9173-4665-BF3B-566279D58EB7}">
          <x14:formula1>
            <xm:f>リスト!$I$2:$I$5</xm:f>
          </x14:formula1>
          <xm:sqref>J12:J19</xm:sqref>
        </x14:dataValidation>
        <x14:dataValidation type="list" allowBlank="1" showInputMessage="1" showErrorMessage="1" xr:uid="{D9857E5A-080B-4D54-B7E2-A888E67B9B74}">
          <x14:formula1>
            <xm:f>リスト!$J$2:$J$6</xm:f>
          </x14:formula1>
          <xm:sqref>K12:K19</xm:sqref>
        </x14:dataValidation>
        <x14:dataValidation type="list" allowBlank="1" showInputMessage="1" showErrorMessage="1" xr:uid="{5384FEF9-9F22-4FC5-AB3E-10D56F017391}">
          <x14:formula1>
            <xm:f>リスト!$C$2:$C$4</xm:f>
          </x14:formula1>
          <xm:sqref>B25:B36</xm:sqref>
        </x14:dataValidation>
        <x14:dataValidation type="list" allowBlank="1" showInputMessage="1" showErrorMessage="1" xr:uid="{AB74994D-DE74-478A-B06F-B2C4C32DD301}">
          <x14:formula1>
            <xm:f>リスト!$D$2:$D$3</xm:f>
          </x14:formula1>
          <xm:sqref>C25:C36</xm:sqref>
        </x14:dataValidation>
        <x14:dataValidation type="list" allowBlank="1" showInputMessage="1" showErrorMessage="1" xr:uid="{78F027BD-A4A9-4421-84F7-8B161E694AAE}">
          <x14:formula1>
            <xm:f>リスト!$E$2:$E$22</xm:f>
          </x14:formula1>
          <xm:sqref>D25:D36</xm:sqref>
        </x14:dataValidation>
        <x14:dataValidation type="list" allowBlank="1" showInputMessage="1" showErrorMessage="1" xr:uid="{10981A76-C4E8-4D22-8A36-3FC22B98F21A}">
          <x14:formula1>
            <xm:f>リスト!$G$2:$G$4</xm:f>
          </x14:formula1>
          <xm:sqref>I25:I36</xm:sqref>
        </x14:dataValidation>
        <x14:dataValidation type="list" allowBlank="1" showInputMessage="1" showErrorMessage="1" xr:uid="{552631EA-46E5-453D-98E8-92C606AC9E02}">
          <x14:formula1>
            <xm:f>リスト!$H$2:$H$4</xm:f>
          </x14:formula1>
          <xm:sqref>L25:M36 A72:A74</xm:sqref>
        </x14:dataValidation>
        <x14:dataValidation type="list" allowBlank="1" showInputMessage="1" showErrorMessage="1" xr:uid="{15A3D493-3CB3-4C52-8646-B60992E8D2E3}">
          <x14:formula1>
            <xm:f>リスト!$K$2:$K$3</xm:f>
          </x14:formula1>
          <xm:sqref>A48:A56</xm:sqref>
        </x14:dataValidation>
        <x14:dataValidation type="list" allowBlank="1" showInputMessage="1" showErrorMessage="1" xr:uid="{E85EF2C5-7E76-456D-8F5A-E99A1B36F615}">
          <x14:formula1>
            <xm:f>リスト!$H$2:$H$3</xm:f>
          </x14:formula1>
          <xm:sqref>A65:A67 A78:A87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5BBB-D78B-4A8C-8A94-C41A2E5EDBA4}">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267" priority="42">
      <formula>$Q$1="○"</formula>
    </cfRule>
  </conditionalFormatting>
  <conditionalFormatting sqref="C39">
    <cfRule type="expression" dxfId="3266" priority="40">
      <formula>$C$39&gt;$B$39/2</formula>
    </cfRule>
    <cfRule type="expression" dxfId="3265" priority="41">
      <formula>$C$39&gt;10000000</formula>
    </cfRule>
  </conditionalFormatting>
  <conditionalFormatting sqref="C40">
    <cfRule type="expression" dxfId="3264" priority="38">
      <formula>$C$40&gt;$B$40/2</formula>
    </cfRule>
    <cfRule type="expression" dxfId="3263" priority="39">
      <formula>$C$40&gt;1000000</formula>
    </cfRule>
  </conditionalFormatting>
  <conditionalFormatting sqref="C41">
    <cfRule type="expression" dxfId="3262" priority="36">
      <formula>$C$41&gt;$B$41/2</formula>
    </cfRule>
    <cfRule type="expression" dxfId="3261" priority="37">
      <formula>$C$41&gt;100000</formula>
    </cfRule>
  </conditionalFormatting>
  <conditionalFormatting sqref="R9">
    <cfRule type="expression" dxfId="3260" priority="33">
      <formula>R9="NG"</formula>
    </cfRule>
  </conditionalFormatting>
  <conditionalFormatting sqref="L25:M36">
    <cfRule type="expression" dxfId="3259" priority="16">
      <formula>$J25="追加"</formula>
    </cfRule>
    <cfRule type="expression" dxfId="3258" priority="35">
      <formula>$J25="新規"</formula>
    </cfRule>
  </conditionalFormatting>
  <conditionalFormatting sqref="B39:B41">
    <cfRule type="expression" dxfId="3257" priority="34">
      <formula>($C39+$D39+$E39)&lt;&gt;$B39</formula>
    </cfRule>
  </conditionalFormatting>
  <conditionalFormatting sqref="R39:T41">
    <cfRule type="expression" dxfId="3256" priority="31">
      <formula>R39="NG"</formula>
    </cfRule>
    <cfRule type="expression" dxfId="3255" priority="32">
      <formula>$R21="NG"</formula>
    </cfRule>
  </conditionalFormatting>
  <conditionalFormatting sqref="T42">
    <cfRule type="expression" dxfId="3254" priority="29">
      <formula>T42="NG"</formula>
    </cfRule>
    <cfRule type="expression" dxfId="3253" priority="30">
      <formula>$R24="NG"</formula>
    </cfRule>
  </conditionalFormatting>
  <conditionalFormatting sqref="R60:R61">
    <cfRule type="expression" dxfId="3252" priority="27">
      <formula>R60="NG"</formula>
    </cfRule>
    <cfRule type="expression" dxfId="3251" priority="28">
      <formula>$R43="NG"</formula>
    </cfRule>
  </conditionalFormatting>
  <conditionalFormatting sqref="R65">
    <cfRule type="expression" dxfId="3250" priority="26">
      <formula>R65="NG"</formula>
    </cfRule>
  </conditionalFormatting>
  <conditionalFormatting sqref="R3">
    <cfRule type="expression" dxfId="3249" priority="24">
      <formula>$R3&lt;&gt;"要修正！"</formula>
    </cfRule>
    <cfRule type="expression" dxfId="3248" priority="25">
      <formula>$R3="要修正！"</formula>
    </cfRule>
  </conditionalFormatting>
  <conditionalFormatting sqref="S25:S36">
    <cfRule type="expression" dxfId="3247" priority="43">
      <formula>S25="NG"</formula>
    </cfRule>
  </conditionalFormatting>
  <conditionalFormatting sqref="S59">
    <cfRule type="expression" dxfId="3246" priority="23">
      <formula>S59="NG"</formula>
    </cfRule>
  </conditionalFormatting>
  <conditionalFormatting sqref="R59">
    <cfRule type="expression" dxfId="3245" priority="21">
      <formula>R59="NG"</formula>
    </cfRule>
    <cfRule type="expression" dxfId="3244" priority="22">
      <formula>$R42="NG"</formula>
    </cfRule>
  </conditionalFormatting>
  <conditionalFormatting sqref="R72">
    <cfRule type="expression" dxfId="3243" priority="20">
      <formula>R72="NG"</formula>
    </cfRule>
  </conditionalFormatting>
  <conditionalFormatting sqref="R25:R36">
    <cfRule type="expression" dxfId="3242" priority="19">
      <formula>R25="NG"</formula>
    </cfRule>
  </conditionalFormatting>
  <conditionalFormatting sqref="S12:S19">
    <cfRule type="expression" dxfId="3241" priority="17">
      <formula>$S12="NG"</formula>
    </cfRule>
    <cfRule type="expression" dxfId="3240" priority="18">
      <formula>$R1048572="NG"</formula>
    </cfRule>
  </conditionalFormatting>
  <conditionalFormatting sqref="T25:T36">
    <cfRule type="expression" dxfId="3239" priority="15">
      <formula>T25="NG"</formula>
    </cfRule>
  </conditionalFormatting>
  <conditionalFormatting sqref="L9">
    <cfRule type="expression" dxfId="3238" priority="14">
      <formula>$L$9="NG"</formula>
    </cfRule>
  </conditionalFormatting>
  <conditionalFormatting sqref="R4:R5">
    <cfRule type="expression" dxfId="3237" priority="13">
      <formula>$R$3="要修正！"</formula>
    </cfRule>
  </conditionalFormatting>
  <conditionalFormatting sqref="A41:H41">
    <cfRule type="expression" dxfId="3236" priority="12">
      <formula>$Q$1="○"</formula>
    </cfRule>
  </conditionalFormatting>
  <conditionalFormatting sqref="A55:G55">
    <cfRule type="expression" dxfId="3235" priority="11">
      <formula>$Q$1="○"</formula>
    </cfRule>
  </conditionalFormatting>
  <conditionalFormatting sqref="A83:J83">
    <cfRule type="expression" dxfId="3234" priority="10">
      <formula>$Q$1="○"</formula>
    </cfRule>
  </conditionalFormatting>
  <conditionalFormatting sqref="J25:J26">
    <cfRule type="expression" dxfId="3233" priority="8">
      <formula>$I25="追加"</formula>
    </cfRule>
    <cfRule type="expression" dxfId="3232" priority="9">
      <formula>$I25="新規"</formula>
    </cfRule>
  </conditionalFormatting>
  <conditionalFormatting sqref="J27:K36">
    <cfRule type="expression" dxfId="3231" priority="6">
      <formula>$I27="追加"</formula>
    </cfRule>
    <cfRule type="expression" dxfId="3230" priority="7">
      <formula>$I27="新規"</formula>
    </cfRule>
  </conditionalFormatting>
  <conditionalFormatting sqref="A59:G59">
    <cfRule type="expression" dxfId="3229" priority="5">
      <formula>"$Q$1=○"</formula>
    </cfRule>
  </conditionalFormatting>
  <conditionalFormatting sqref="K25">
    <cfRule type="expression" dxfId="3228" priority="3">
      <formula>$I25="追加"</formula>
    </cfRule>
    <cfRule type="expression" dxfId="3227" priority="4">
      <formula>$I25="新規"</formula>
    </cfRule>
  </conditionalFormatting>
  <conditionalFormatting sqref="K26">
    <cfRule type="expression" dxfId="3226" priority="1">
      <formula>$I26="追加"</formula>
    </cfRule>
    <cfRule type="expression" dxfId="3225" priority="2">
      <formula>$I26="新規"</formula>
    </cfRule>
  </conditionalFormatting>
  <dataValidations count="2">
    <dataValidation type="list" allowBlank="1" showInputMessage="1" showErrorMessage="1" sqref="E12:E19" xr:uid="{1E4252AB-0695-488C-A1A1-296931DAAC5B}">
      <formula1>$U$12:$U$15</formula1>
    </dataValidation>
    <dataValidation type="list" allowBlank="1" showInputMessage="1" showErrorMessage="1" sqref="Q1 O1" xr:uid="{3DC0EF16-974B-432D-9B18-52F382FB007D}">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3853BBE-F075-496D-888C-DE157B3E9127}">
          <x14:formula1>
            <xm:f>リスト!$H$2:$H$3</xm:f>
          </x14:formula1>
          <xm:sqref>A65:A67 A78:A87</xm:sqref>
        </x14:dataValidation>
        <x14:dataValidation type="list" allowBlank="1" showInputMessage="1" showErrorMessage="1" xr:uid="{0BF29AA2-9892-4EF9-BB31-13F1F400D4AE}">
          <x14:formula1>
            <xm:f>リスト!$K$2:$K$3</xm:f>
          </x14:formula1>
          <xm:sqref>A48:A56</xm:sqref>
        </x14:dataValidation>
        <x14:dataValidation type="list" allowBlank="1" showInputMessage="1" showErrorMessage="1" xr:uid="{0D799F26-0ACF-4513-8FB8-2C7E94A21EC3}">
          <x14:formula1>
            <xm:f>リスト!$H$2:$H$4</xm:f>
          </x14:formula1>
          <xm:sqref>L25:M36 A72:A74</xm:sqref>
        </x14:dataValidation>
        <x14:dataValidation type="list" allowBlank="1" showInputMessage="1" showErrorMessage="1" xr:uid="{B5295E50-C705-4AF6-9CBC-E2ADB365C832}">
          <x14:formula1>
            <xm:f>リスト!$G$2:$G$4</xm:f>
          </x14:formula1>
          <xm:sqref>I25:I36</xm:sqref>
        </x14:dataValidation>
        <x14:dataValidation type="list" allowBlank="1" showInputMessage="1" showErrorMessage="1" xr:uid="{214F0455-954C-4389-A022-305726DF10B2}">
          <x14:formula1>
            <xm:f>リスト!$E$2:$E$22</xm:f>
          </x14:formula1>
          <xm:sqref>D25:D36</xm:sqref>
        </x14:dataValidation>
        <x14:dataValidation type="list" allowBlank="1" showInputMessage="1" showErrorMessage="1" xr:uid="{CC4601F1-D447-479E-B4B3-30F7D8A569BD}">
          <x14:formula1>
            <xm:f>リスト!$D$2:$D$3</xm:f>
          </x14:formula1>
          <xm:sqref>C25:C36</xm:sqref>
        </x14:dataValidation>
        <x14:dataValidation type="list" allowBlank="1" showInputMessage="1" showErrorMessage="1" xr:uid="{C37446BE-54B3-41B9-88E2-59EC3F2239DC}">
          <x14:formula1>
            <xm:f>リスト!$C$2:$C$4</xm:f>
          </x14:formula1>
          <xm:sqref>B25:B36</xm:sqref>
        </x14:dataValidation>
        <x14:dataValidation type="list" allowBlank="1" showInputMessage="1" showErrorMessage="1" xr:uid="{3563C86C-B4F9-4164-8335-579B64FC11B5}">
          <x14:formula1>
            <xm:f>リスト!$J$2:$J$6</xm:f>
          </x14:formula1>
          <xm:sqref>K12:K19</xm:sqref>
        </x14:dataValidation>
        <x14:dataValidation type="list" allowBlank="1" showInputMessage="1" showErrorMessage="1" xr:uid="{5B3B12B9-0C18-428D-9E86-7BEA687BC678}">
          <x14:formula1>
            <xm:f>リスト!$I$2:$I$5</xm:f>
          </x14:formula1>
          <xm:sqref>J12:J19</xm:sqref>
        </x14:dataValidation>
        <x14:dataValidation type="list" allowBlank="1" showInputMessage="1" showErrorMessage="1" xr:uid="{704E216A-822F-427F-9285-57EEBA89DC75}">
          <x14:formula1>
            <xm:f>リスト!$B$2:$B$11</xm:f>
          </x14:formula1>
          <xm:sqref>I12:I19</xm:sqref>
        </x14:dataValidation>
        <x14:dataValidation type="list" allowBlank="1" showInputMessage="1" showErrorMessage="1" xr:uid="{BC399AB1-829B-4D78-BD9F-5CFC64B98258}">
          <x14:formula1>
            <xm:f>リスト!$A$3:$A$9</xm:f>
          </x14:formula1>
          <xm:sqref>G12:H19</xm:sqref>
        </x14:dataValidation>
        <x14:dataValidation type="list" allowBlank="1" showInputMessage="1" showErrorMessage="1" xr:uid="{11BA7D1B-137A-43F3-9EA3-D623223BF78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1D4E8-8A81-4575-B3BB-51FFF4790B7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224" priority="42">
      <formula>$Q$1="○"</formula>
    </cfRule>
  </conditionalFormatting>
  <conditionalFormatting sqref="C39">
    <cfRule type="expression" dxfId="3223" priority="40">
      <formula>$C$39&gt;$B$39/2</formula>
    </cfRule>
    <cfRule type="expression" dxfId="3222" priority="41">
      <formula>$C$39&gt;10000000</formula>
    </cfRule>
  </conditionalFormatting>
  <conditionalFormatting sqref="C40">
    <cfRule type="expression" dxfId="3221" priority="38">
      <formula>$C$40&gt;$B$40/2</formula>
    </cfRule>
    <cfRule type="expression" dxfId="3220" priority="39">
      <formula>$C$40&gt;1000000</formula>
    </cfRule>
  </conditionalFormatting>
  <conditionalFormatting sqref="C41">
    <cfRule type="expression" dxfId="3219" priority="36">
      <formula>$C$41&gt;$B$41/2</formula>
    </cfRule>
    <cfRule type="expression" dxfId="3218" priority="37">
      <formula>$C$41&gt;100000</formula>
    </cfRule>
  </conditionalFormatting>
  <conditionalFormatting sqref="R9">
    <cfRule type="expression" dxfId="3217" priority="33">
      <formula>R9="NG"</formula>
    </cfRule>
  </conditionalFormatting>
  <conditionalFormatting sqref="L25:M36">
    <cfRule type="expression" dxfId="3216" priority="16">
      <formula>$J25="追加"</formula>
    </cfRule>
    <cfRule type="expression" dxfId="3215" priority="35">
      <formula>$J25="新規"</formula>
    </cfRule>
  </conditionalFormatting>
  <conditionalFormatting sqref="B39:B41">
    <cfRule type="expression" dxfId="3214" priority="34">
      <formula>($C39+$D39+$E39)&lt;&gt;$B39</formula>
    </cfRule>
  </conditionalFormatting>
  <conditionalFormatting sqref="R39:T41">
    <cfRule type="expression" dxfId="3213" priority="31">
      <formula>R39="NG"</formula>
    </cfRule>
    <cfRule type="expression" dxfId="3212" priority="32">
      <formula>$R21="NG"</formula>
    </cfRule>
  </conditionalFormatting>
  <conditionalFormatting sqref="T42">
    <cfRule type="expression" dxfId="3211" priority="29">
      <formula>T42="NG"</formula>
    </cfRule>
    <cfRule type="expression" dxfId="3210" priority="30">
      <formula>$R24="NG"</formula>
    </cfRule>
  </conditionalFormatting>
  <conditionalFormatting sqref="R60:R61">
    <cfRule type="expression" dxfId="3209" priority="27">
      <formula>R60="NG"</formula>
    </cfRule>
    <cfRule type="expression" dxfId="3208" priority="28">
      <formula>$R43="NG"</formula>
    </cfRule>
  </conditionalFormatting>
  <conditionalFormatting sqref="R65">
    <cfRule type="expression" dxfId="3207" priority="26">
      <formula>R65="NG"</formula>
    </cfRule>
  </conditionalFormatting>
  <conditionalFormatting sqref="R3">
    <cfRule type="expression" dxfId="3206" priority="24">
      <formula>$R3&lt;&gt;"要修正！"</formula>
    </cfRule>
    <cfRule type="expression" dxfId="3205" priority="25">
      <formula>$R3="要修正！"</formula>
    </cfRule>
  </conditionalFormatting>
  <conditionalFormatting sqref="S25:S36">
    <cfRule type="expression" dxfId="3204" priority="43">
      <formula>S25="NG"</formula>
    </cfRule>
  </conditionalFormatting>
  <conditionalFormatting sqref="S59">
    <cfRule type="expression" dxfId="3203" priority="23">
      <formula>S59="NG"</formula>
    </cfRule>
  </conditionalFormatting>
  <conditionalFormatting sqref="R59">
    <cfRule type="expression" dxfId="3202" priority="21">
      <formula>R59="NG"</formula>
    </cfRule>
    <cfRule type="expression" dxfId="3201" priority="22">
      <formula>$R42="NG"</formula>
    </cfRule>
  </conditionalFormatting>
  <conditionalFormatting sqref="R72">
    <cfRule type="expression" dxfId="3200" priority="20">
      <formula>R72="NG"</formula>
    </cfRule>
  </conditionalFormatting>
  <conditionalFormatting sqref="R25:R36">
    <cfRule type="expression" dxfId="3199" priority="19">
      <formula>R25="NG"</formula>
    </cfRule>
  </conditionalFormatting>
  <conditionalFormatting sqref="S12:S19">
    <cfRule type="expression" dxfId="3198" priority="17">
      <formula>$S12="NG"</formula>
    </cfRule>
    <cfRule type="expression" dxfId="3197" priority="18">
      <formula>$R1048572="NG"</formula>
    </cfRule>
  </conditionalFormatting>
  <conditionalFormatting sqref="T25:T36">
    <cfRule type="expression" dxfId="3196" priority="15">
      <formula>T25="NG"</formula>
    </cfRule>
  </conditionalFormatting>
  <conditionalFormatting sqref="L9">
    <cfRule type="expression" dxfId="3195" priority="14">
      <formula>$L$9="NG"</formula>
    </cfRule>
  </conditionalFormatting>
  <conditionalFormatting sqref="R4:R5">
    <cfRule type="expression" dxfId="3194" priority="13">
      <formula>$R$3="要修正！"</formula>
    </cfRule>
  </conditionalFormatting>
  <conditionalFormatting sqref="A41:H41">
    <cfRule type="expression" dxfId="3193" priority="12">
      <formula>$Q$1="○"</formula>
    </cfRule>
  </conditionalFormatting>
  <conditionalFormatting sqref="A55:G55">
    <cfRule type="expression" dxfId="3192" priority="11">
      <formula>$Q$1="○"</formula>
    </cfRule>
  </conditionalFormatting>
  <conditionalFormatting sqref="A83:J83">
    <cfRule type="expression" dxfId="3191" priority="10">
      <formula>$Q$1="○"</formula>
    </cfRule>
  </conditionalFormatting>
  <conditionalFormatting sqref="J25:J26">
    <cfRule type="expression" dxfId="3190" priority="8">
      <formula>$I25="追加"</formula>
    </cfRule>
    <cfRule type="expression" dxfId="3189" priority="9">
      <formula>$I25="新規"</formula>
    </cfRule>
  </conditionalFormatting>
  <conditionalFormatting sqref="J27:K36">
    <cfRule type="expression" dxfId="3188" priority="6">
      <formula>$I27="追加"</formula>
    </cfRule>
    <cfRule type="expression" dxfId="3187" priority="7">
      <formula>$I27="新規"</formula>
    </cfRule>
  </conditionalFormatting>
  <conditionalFormatting sqref="A59:G59">
    <cfRule type="expression" dxfId="3186" priority="5">
      <formula>"$Q$1=○"</formula>
    </cfRule>
  </conditionalFormatting>
  <conditionalFormatting sqref="K25">
    <cfRule type="expression" dxfId="3185" priority="3">
      <formula>$I25="追加"</formula>
    </cfRule>
    <cfRule type="expression" dxfId="3184" priority="4">
      <formula>$I25="新規"</formula>
    </cfRule>
  </conditionalFormatting>
  <conditionalFormatting sqref="K26">
    <cfRule type="expression" dxfId="3183" priority="1">
      <formula>$I26="追加"</formula>
    </cfRule>
    <cfRule type="expression" dxfId="3182" priority="2">
      <formula>$I26="新規"</formula>
    </cfRule>
  </conditionalFormatting>
  <dataValidations count="2">
    <dataValidation type="list" allowBlank="1" showInputMessage="1" showErrorMessage="1" sqref="E12:E19" xr:uid="{4E46B77E-53C1-462B-8CF0-DA933A7C23E1}">
      <formula1>$U$12:$U$15</formula1>
    </dataValidation>
    <dataValidation type="list" allowBlank="1" showInputMessage="1" showErrorMessage="1" sqref="Q1 O1" xr:uid="{C0D4A5FE-3B35-4D58-9947-18F8C6E2A6B6}">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2C9A9C80-E1BC-47C0-B69D-2DF5F73DEF0E}">
          <x14:formula1>
            <xm:f>リスト!$H$2:$H$3</xm:f>
          </x14:formula1>
          <xm:sqref>A65:A67 A78:A87</xm:sqref>
        </x14:dataValidation>
        <x14:dataValidation type="list" allowBlank="1" showInputMessage="1" showErrorMessage="1" xr:uid="{D6FF719E-6707-42DA-A5D7-24EB4D8DCD6E}">
          <x14:formula1>
            <xm:f>リスト!$K$2:$K$3</xm:f>
          </x14:formula1>
          <xm:sqref>A48:A56</xm:sqref>
        </x14:dataValidation>
        <x14:dataValidation type="list" allowBlank="1" showInputMessage="1" showErrorMessage="1" xr:uid="{73949793-06AA-40F7-8D58-8B5241CBCF18}">
          <x14:formula1>
            <xm:f>リスト!$H$2:$H$4</xm:f>
          </x14:formula1>
          <xm:sqref>L25:M36 A72:A74</xm:sqref>
        </x14:dataValidation>
        <x14:dataValidation type="list" allowBlank="1" showInputMessage="1" showErrorMessage="1" xr:uid="{3D3EA5C1-1527-4F0B-AE7A-2E12A125A047}">
          <x14:formula1>
            <xm:f>リスト!$G$2:$G$4</xm:f>
          </x14:formula1>
          <xm:sqref>I25:I36</xm:sqref>
        </x14:dataValidation>
        <x14:dataValidation type="list" allowBlank="1" showInputMessage="1" showErrorMessage="1" xr:uid="{884B629A-83A2-490B-8F9C-5B0F6327AB63}">
          <x14:formula1>
            <xm:f>リスト!$E$2:$E$22</xm:f>
          </x14:formula1>
          <xm:sqref>D25:D36</xm:sqref>
        </x14:dataValidation>
        <x14:dataValidation type="list" allowBlank="1" showInputMessage="1" showErrorMessage="1" xr:uid="{A3310A3C-E2FA-458D-913B-700B2C82824B}">
          <x14:formula1>
            <xm:f>リスト!$D$2:$D$3</xm:f>
          </x14:formula1>
          <xm:sqref>C25:C36</xm:sqref>
        </x14:dataValidation>
        <x14:dataValidation type="list" allowBlank="1" showInputMessage="1" showErrorMessage="1" xr:uid="{E1EC7E52-CC34-4ED3-A179-DAB1009AFB94}">
          <x14:formula1>
            <xm:f>リスト!$C$2:$C$4</xm:f>
          </x14:formula1>
          <xm:sqref>B25:B36</xm:sqref>
        </x14:dataValidation>
        <x14:dataValidation type="list" allowBlank="1" showInputMessage="1" showErrorMessage="1" xr:uid="{9B01A53A-E202-4099-B777-AA3AD111A114}">
          <x14:formula1>
            <xm:f>リスト!$J$2:$J$6</xm:f>
          </x14:formula1>
          <xm:sqref>K12:K19</xm:sqref>
        </x14:dataValidation>
        <x14:dataValidation type="list" allowBlank="1" showInputMessage="1" showErrorMessage="1" xr:uid="{9A11E823-19EE-4F95-AECE-3187F61B8227}">
          <x14:formula1>
            <xm:f>リスト!$I$2:$I$5</xm:f>
          </x14:formula1>
          <xm:sqref>J12:J19</xm:sqref>
        </x14:dataValidation>
        <x14:dataValidation type="list" allowBlank="1" showInputMessage="1" showErrorMessage="1" xr:uid="{896A44A1-4425-4431-B649-BF997ADBFCA3}">
          <x14:formula1>
            <xm:f>リスト!$B$2:$B$11</xm:f>
          </x14:formula1>
          <xm:sqref>I12:I19</xm:sqref>
        </x14:dataValidation>
        <x14:dataValidation type="list" allowBlank="1" showInputMessage="1" showErrorMessage="1" xr:uid="{74487664-4587-49E8-B6D0-158BB7B056AA}">
          <x14:formula1>
            <xm:f>リスト!$A$3:$A$9</xm:f>
          </x14:formula1>
          <xm:sqref>G12:H19</xm:sqref>
        </x14:dataValidation>
        <x14:dataValidation type="list" allowBlank="1" showInputMessage="1" showErrorMessage="1" xr:uid="{3BDF7498-760E-412B-B45F-16E5CEEDF6C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BC07-4288-42B0-AC85-469AE5B34B26}">
  <dimension ref="A1:K20"/>
  <sheetViews>
    <sheetView workbookViewId="0">
      <selection activeCell="E16" sqref="E16"/>
    </sheetView>
  </sheetViews>
  <sheetFormatPr defaultRowHeight="13.5" x14ac:dyDescent="0.15"/>
  <cols>
    <col min="1" max="1" width="16" style="21" bestFit="1" customWidth="1"/>
    <col min="2" max="2" width="19" style="21" bestFit="1" customWidth="1"/>
    <col min="3" max="3" width="10.5" style="21" bestFit="1" customWidth="1"/>
    <col min="4" max="4" width="11.25" style="21" bestFit="1" customWidth="1"/>
    <col min="5" max="5" width="16" style="21" bestFit="1" customWidth="1"/>
    <col min="6" max="6" width="15.25" style="21" bestFit="1" customWidth="1"/>
    <col min="7" max="7" width="10" style="21" bestFit="1" customWidth="1"/>
    <col min="8" max="8" width="6.25" style="21" bestFit="1" customWidth="1"/>
    <col min="9" max="10" width="20.75" style="21" bestFit="1" customWidth="1"/>
    <col min="11" max="16384" width="9" style="21"/>
  </cols>
  <sheetData>
    <row r="1" spans="1:11" x14ac:dyDescent="0.15">
      <c r="A1" s="21" t="s">
        <v>94</v>
      </c>
      <c r="B1" s="21" t="s">
        <v>68</v>
      </c>
      <c r="C1" s="21" t="s">
        <v>70</v>
      </c>
      <c r="D1" s="21" t="s">
        <v>103</v>
      </c>
      <c r="E1" s="21" t="s">
        <v>117</v>
      </c>
      <c r="F1" s="24" t="s">
        <v>118</v>
      </c>
      <c r="G1" s="21" t="s">
        <v>71</v>
      </c>
      <c r="H1" s="21" t="s">
        <v>134</v>
      </c>
      <c r="I1" s="21" t="s">
        <v>49</v>
      </c>
      <c r="J1" s="21" t="s">
        <v>49</v>
      </c>
      <c r="K1" s="21" t="s">
        <v>93</v>
      </c>
    </row>
    <row r="2" spans="1:11" x14ac:dyDescent="0.15">
      <c r="A2" s="21" t="s">
        <v>86</v>
      </c>
      <c r="B2" s="19" t="s">
        <v>66</v>
      </c>
      <c r="C2" s="24" t="s">
        <v>100</v>
      </c>
      <c r="D2" s="24" t="s">
        <v>101</v>
      </c>
      <c r="E2" s="21" t="s">
        <v>97</v>
      </c>
      <c r="G2" s="21" t="s">
        <v>24</v>
      </c>
      <c r="H2" s="23" t="s">
        <v>90</v>
      </c>
      <c r="I2" s="21" t="s">
        <v>86</v>
      </c>
      <c r="J2" s="21" t="s">
        <v>86</v>
      </c>
      <c r="K2" s="23" t="s">
        <v>90</v>
      </c>
    </row>
    <row r="3" spans="1:11" x14ac:dyDescent="0.15">
      <c r="A3" s="21" t="s">
        <v>95</v>
      </c>
      <c r="B3" s="19" t="s">
        <v>79</v>
      </c>
      <c r="C3" s="21" t="s">
        <v>27</v>
      </c>
      <c r="D3" s="21" t="s">
        <v>102</v>
      </c>
      <c r="E3" s="21" t="s">
        <v>115</v>
      </c>
      <c r="G3" s="21" t="s">
        <v>91</v>
      </c>
      <c r="H3" s="23" t="s">
        <v>6</v>
      </c>
      <c r="I3" s="21" t="s">
        <v>84</v>
      </c>
      <c r="J3" s="21" t="s">
        <v>81</v>
      </c>
      <c r="K3" s="23" t="s">
        <v>6</v>
      </c>
    </row>
    <row r="4" spans="1:11" x14ac:dyDescent="0.15">
      <c r="A4" s="21" t="s">
        <v>96</v>
      </c>
      <c r="B4" s="19" t="s">
        <v>76</v>
      </c>
      <c r="C4" s="21" t="s">
        <v>28</v>
      </c>
      <c r="E4" s="21" t="s">
        <v>150</v>
      </c>
      <c r="G4" s="21" t="s">
        <v>26</v>
      </c>
      <c r="I4" s="21" t="s">
        <v>85</v>
      </c>
      <c r="J4" s="21" t="s">
        <v>82</v>
      </c>
    </row>
    <row r="5" spans="1:11" x14ac:dyDescent="0.15">
      <c r="A5" s="21" t="s">
        <v>98</v>
      </c>
      <c r="B5" s="19" t="s">
        <v>72</v>
      </c>
      <c r="E5" s="21" t="s">
        <v>151</v>
      </c>
      <c r="I5" s="21" t="s">
        <v>87</v>
      </c>
      <c r="J5" s="21" t="s">
        <v>83</v>
      </c>
    </row>
    <row r="6" spans="1:11" x14ac:dyDescent="0.15">
      <c r="A6" s="21" t="s">
        <v>114</v>
      </c>
      <c r="B6" s="19" t="s">
        <v>73</v>
      </c>
      <c r="E6" s="21" t="s">
        <v>121</v>
      </c>
      <c r="J6" s="21" t="s">
        <v>87</v>
      </c>
    </row>
    <row r="7" spans="1:11" x14ac:dyDescent="0.15">
      <c r="A7" s="21" t="s">
        <v>115</v>
      </c>
      <c r="B7" s="21" t="s">
        <v>77</v>
      </c>
      <c r="E7" s="21" t="s">
        <v>119</v>
      </c>
    </row>
    <row r="8" spans="1:11" x14ac:dyDescent="0.15">
      <c r="A8" s="21" t="s">
        <v>87</v>
      </c>
      <c r="B8" s="21" t="s">
        <v>74</v>
      </c>
      <c r="E8" s="21" t="s">
        <v>120</v>
      </c>
    </row>
    <row r="9" spans="1:11" x14ac:dyDescent="0.15">
      <c r="B9" s="21" t="s">
        <v>75</v>
      </c>
      <c r="E9" s="21" t="s">
        <v>113</v>
      </c>
    </row>
    <row r="10" spans="1:11" x14ac:dyDescent="0.15">
      <c r="B10" s="21" t="s">
        <v>78</v>
      </c>
      <c r="E10" s="21" t="s">
        <v>167</v>
      </c>
    </row>
    <row r="11" spans="1:11" x14ac:dyDescent="0.15">
      <c r="B11" s="21" t="s">
        <v>87</v>
      </c>
      <c r="E11" s="21" t="s">
        <v>168</v>
      </c>
    </row>
    <row r="12" spans="1:11" x14ac:dyDescent="0.15">
      <c r="E12" s="21" t="s">
        <v>173</v>
      </c>
    </row>
    <row r="14" spans="1:11" x14ac:dyDescent="0.15">
      <c r="E14" s="104" t="s">
        <v>116</v>
      </c>
    </row>
    <row r="15" spans="1:11" x14ac:dyDescent="0.15">
      <c r="E15" s="104" t="s">
        <v>146</v>
      </c>
    </row>
    <row r="16" spans="1:11" x14ac:dyDescent="0.15">
      <c r="E16" s="104" t="s">
        <v>147</v>
      </c>
    </row>
    <row r="17" spans="5:5" x14ac:dyDescent="0.15">
      <c r="E17" s="104"/>
    </row>
    <row r="18" spans="5:5" x14ac:dyDescent="0.15">
      <c r="E18" s="104" t="s">
        <v>171</v>
      </c>
    </row>
    <row r="19" spans="5:5" x14ac:dyDescent="0.15">
      <c r="E19" s="104"/>
    </row>
    <row r="20" spans="5:5" x14ac:dyDescent="0.15">
      <c r="E20" s="104" t="s">
        <v>149</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3D4D-6B13-4620-82F2-A2E496A1C000}">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181" priority="42">
      <formula>$Q$1="○"</formula>
    </cfRule>
  </conditionalFormatting>
  <conditionalFormatting sqref="C39">
    <cfRule type="expression" dxfId="3180" priority="40">
      <formula>$C$39&gt;$B$39/2</formula>
    </cfRule>
    <cfRule type="expression" dxfId="3179" priority="41">
      <formula>$C$39&gt;10000000</formula>
    </cfRule>
  </conditionalFormatting>
  <conditionalFormatting sqref="C40">
    <cfRule type="expression" dxfId="3178" priority="38">
      <formula>$C$40&gt;$B$40/2</formula>
    </cfRule>
    <cfRule type="expression" dxfId="3177" priority="39">
      <formula>$C$40&gt;1000000</formula>
    </cfRule>
  </conditionalFormatting>
  <conditionalFormatting sqref="C41">
    <cfRule type="expression" dxfId="3176" priority="36">
      <formula>$C$41&gt;$B$41/2</formula>
    </cfRule>
    <cfRule type="expression" dxfId="3175" priority="37">
      <formula>$C$41&gt;100000</formula>
    </cfRule>
  </conditionalFormatting>
  <conditionalFormatting sqref="R9">
    <cfRule type="expression" dxfId="3174" priority="33">
      <formula>R9="NG"</formula>
    </cfRule>
  </conditionalFormatting>
  <conditionalFormatting sqref="L25:M36">
    <cfRule type="expression" dxfId="3173" priority="16">
      <formula>$J25="追加"</formula>
    </cfRule>
    <cfRule type="expression" dxfId="3172" priority="35">
      <formula>$J25="新規"</formula>
    </cfRule>
  </conditionalFormatting>
  <conditionalFormatting sqref="B39:B41">
    <cfRule type="expression" dxfId="3171" priority="34">
      <formula>($C39+$D39+$E39)&lt;&gt;$B39</formula>
    </cfRule>
  </conditionalFormatting>
  <conditionalFormatting sqref="R39:T41">
    <cfRule type="expression" dxfId="3170" priority="31">
      <formula>R39="NG"</formula>
    </cfRule>
    <cfRule type="expression" dxfId="3169" priority="32">
      <formula>$R21="NG"</formula>
    </cfRule>
  </conditionalFormatting>
  <conditionalFormatting sqref="T42">
    <cfRule type="expression" dxfId="3168" priority="29">
      <formula>T42="NG"</formula>
    </cfRule>
    <cfRule type="expression" dxfId="3167" priority="30">
      <formula>$R24="NG"</formula>
    </cfRule>
  </conditionalFormatting>
  <conditionalFormatting sqref="R60:R61">
    <cfRule type="expression" dxfId="3166" priority="27">
      <formula>R60="NG"</formula>
    </cfRule>
    <cfRule type="expression" dxfId="3165" priority="28">
      <formula>$R43="NG"</formula>
    </cfRule>
  </conditionalFormatting>
  <conditionalFormatting sqref="R65">
    <cfRule type="expression" dxfId="3164" priority="26">
      <formula>R65="NG"</formula>
    </cfRule>
  </conditionalFormatting>
  <conditionalFormatting sqref="R3">
    <cfRule type="expression" dxfId="3163" priority="24">
      <formula>$R3&lt;&gt;"要修正！"</formula>
    </cfRule>
    <cfRule type="expression" dxfId="3162" priority="25">
      <formula>$R3="要修正！"</formula>
    </cfRule>
  </conditionalFormatting>
  <conditionalFormatting sqref="S25:S36">
    <cfRule type="expression" dxfId="3161" priority="43">
      <formula>S25="NG"</formula>
    </cfRule>
  </conditionalFormatting>
  <conditionalFormatting sqref="S59">
    <cfRule type="expression" dxfId="3160" priority="23">
      <formula>S59="NG"</formula>
    </cfRule>
  </conditionalFormatting>
  <conditionalFormatting sqref="R59">
    <cfRule type="expression" dxfId="3159" priority="21">
      <formula>R59="NG"</formula>
    </cfRule>
    <cfRule type="expression" dxfId="3158" priority="22">
      <formula>$R42="NG"</formula>
    </cfRule>
  </conditionalFormatting>
  <conditionalFormatting sqref="R72">
    <cfRule type="expression" dxfId="3157" priority="20">
      <formula>R72="NG"</formula>
    </cfRule>
  </conditionalFormatting>
  <conditionalFormatting sqref="R25:R36">
    <cfRule type="expression" dxfId="3156" priority="19">
      <formula>R25="NG"</formula>
    </cfRule>
  </conditionalFormatting>
  <conditionalFormatting sqref="S12:S19">
    <cfRule type="expression" dxfId="3155" priority="17">
      <formula>$S12="NG"</formula>
    </cfRule>
    <cfRule type="expression" dxfId="3154" priority="18">
      <formula>$R1048572="NG"</formula>
    </cfRule>
  </conditionalFormatting>
  <conditionalFormatting sqref="T25:T36">
    <cfRule type="expression" dxfId="3153" priority="15">
      <formula>T25="NG"</formula>
    </cfRule>
  </conditionalFormatting>
  <conditionalFormatting sqref="L9">
    <cfRule type="expression" dxfId="3152" priority="14">
      <formula>$L$9="NG"</formula>
    </cfRule>
  </conditionalFormatting>
  <conditionalFormatting sqref="R4:R5">
    <cfRule type="expression" dxfId="3151" priority="13">
      <formula>$R$3="要修正！"</formula>
    </cfRule>
  </conditionalFormatting>
  <conditionalFormatting sqref="A41:H41">
    <cfRule type="expression" dxfId="3150" priority="12">
      <formula>$Q$1="○"</formula>
    </cfRule>
  </conditionalFormatting>
  <conditionalFormatting sqref="A55:G55">
    <cfRule type="expression" dxfId="3149" priority="11">
      <formula>$Q$1="○"</formula>
    </cfRule>
  </conditionalFormatting>
  <conditionalFormatting sqref="A83:J83">
    <cfRule type="expression" dxfId="3148" priority="10">
      <formula>$Q$1="○"</formula>
    </cfRule>
  </conditionalFormatting>
  <conditionalFormatting sqref="J25:J26">
    <cfRule type="expression" dxfId="3147" priority="8">
      <formula>$I25="追加"</formula>
    </cfRule>
    <cfRule type="expression" dxfId="3146" priority="9">
      <formula>$I25="新規"</formula>
    </cfRule>
  </conditionalFormatting>
  <conditionalFormatting sqref="J27:K36">
    <cfRule type="expression" dxfId="3145" priority="6">
      <formula>$I27="追加"</formula>
    </cfRule>
    <cfRule type="expression" dxfId="3144" priority="7">
      <formula>$I27="新規"</formula>
    </cfRule>
  </conditionalFormatting>
  <conditionalFormatting sqref="A59:G59">
    <cfRule type="expression" dxfId="3143" priority="5">
      <formula>"$Q$1=○"</formula>
    </cfRule>
  </conditionalFormatting>
  <conditionalFormatting sqref="K25">
    <cfRule type="expression" dxfId="3142" priority="3">
      <formula>$I25="追加"</formula>
    </cfRule>
    <cfRule type="expression" dxfId="3141" priority="4">
      <formula>$I25="新規"</formula>
    </cfRule>
  </conditionalFormatting>
  <conditionalFormatting sqref="K26">
    <cfRule type="expression" dxfId="3140" priority="1">
      <formula>$I26="追加"</formula>
    </cfRule>
    <cfRule type="expression" dxfId="3139" priority="2">
      <formula>$I26="新規"</formula>
    </cfRule>
  </conditionalFormatting>
  <dataValidations count="2">
    <dataValidation type="list" allowBlank="1" showInputMessage="1" showErrorMessage="1" sqref="Q1 O1" xr:uid="{F26908AE-214B-48C8-9402-36492DA79EE1}">
      <formula1>$S$1:$S$2</formula1>
    </dataValidation>
    <dataValidation type="list" allowBlank="1" showInputMessage="1" showErrorMessage="1" sqref="E12:E19" xr:uid="{D1611B1D-2692-4D1E-9E90-8229BD9810C1}">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3CC4959-A1F8-46AA-9F77-2D7BD204A7F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45641657-780A-4EB3-B208-B847E88CE233}">
          <x14:formula1>
            <xm:f>リスト!$A$3:$A$9</xm:f>
          </x14:formula1>
          <xm:sqref>G12:H19</xm:sqref>
        </x14:dataValidation>
        <x14:dataValidation type="list" allowBlank="1" showInputMessage="1" showErrorMessage="1" xr:uid="{7138D4EB-F56D-4179-8C18-6F5898BD5DA5}">
          <x14:formula1>
            <xm:f>リスト!$B$2:$B$11</xm:f>
          </x14:formula1>
          <xm:sqref>I12:I19</xm:sqref>
        </x14:dataValidation>
        <x14:dataValidation type="list" allowBlank="1" showInputMessage="1" showErrorMessage="1" xr:uid="{CED45B9C-943E-4DBA-BE39-5261CE5A6B88}">
          <x14:formula1>
            <xm:f>リスト!$I$2:$I$5</xm:f>
          </x14:formula1>
          <xm:sqref>J12:J19</xm:sqref>
        </x14:dataValidation>
        <x14:dataValidation type="list" allowBlank="1" showInputMessage="1" showErrorMessage="1" xr:uid="{899F15D9-3327-486C-99F6-6559D1522A3C}">
          <x14:formula1>
            <xm:f>リスト!$J$2:$J$6</xm:f>
          </x14:formula1>
          <xm:sqref>K12:K19</xm:sqref>
        </x14:dataValidation>
        <x14:dataValidation type="list" allowBlank="1" showInputMessage="1" showErrorMessage="1" xr:uid="{A23A3C05-89CB-4B5D-8FE4-4F82B0FD3F82}">
          <x14:formula1>
            <xm:f>リスト!$C$2:$C$4</xm:f>
          </x14:formula1>
          <xm:sqref>B25:B36</xm:sqref>
        </x14:dataValidation>
        <x14:dataValidation type="list" allowBlank="1" showInputMessage="1" showErrorMessage="1" xr:uid="{7DB29126-8C8D-4C2D-B0AD-C6F321CE2AF3}">
          <x14:formula1>
            <xm:f>リスト!$D$2:$D$3</xm:f>
          </x14:formula1>
          <xm:sqref>C25:C36</xm:sqref>
        </x14:dataValidation>
        <x14:dataValidation type="list" allowBlank="1" showInputMessage="1" showErrorMessage="1" xr:uid="{F5A0B00F-0A2F-4660-B92F-724E49DE6485}">
          <x14:formula1>
            <xm:f>リスト!$E$2:$E$22</xm:f>
          </x14:formula1>
          <xm:sqref>D25:D36</xm:sqref>
        </x14:dataValidation>
        <x14:dataValidation type="list" allowBlank="1" showInputMessage="1" showErrorMessage="1" xr:uid="{15A4DBD3-AEBE-491F-8804-F9132E24AFF3}">
          <x14:formula1>
            <xm:f>リスト!$G$2:$G$4</xm:f>
          </x14:formula1>
          <xm:sqref>I25:I36</xm:sqref>
        </x14:dataValidation>
        <x14:dataValidation type="list" allowBlank="1" showInputMessage="1" showErrorMessage="1" xr:uid="{AEB9A2EC-16CA-43B4-A731-DFDABD22948A}">
          <x14:formula1>
            <xm:f>リスト!$H$2:$H$4</xm:f>
          </x14:formula1>
          <xm:sqref>L25:M36 A72:A74</xm:sqref>
        </x14:dataValidation>
        <x14:dataValidation type="list" allowBlank="1" showInputMessage="1" showErrorMessage="1" xr:uid="{03BB7EDB-9A0A-4B21-8A3D-EEC09104C309}">
          <x14:formula1>
            <xm:f>リスト!$K$2:$K$3</xm:f>
          </x14:formula1>
          <xm:sqref>A48:A56</xm:sqref>
        </x14:dataValidation>
        <x14:dataValidation type="list" allowBlank="1" showInputMessage="1" showErrorMessage="1" xr:uid="{1D922816-24F9-4390-9E2C-B75DD8A37DCB}">
          <x14:formula1>
            <xm:f>リスト!$H$2:$H$3</xm:f>
          </x14:formula1>
          <xm:sqref>A65:A67 A78:A87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BB72C-85E6-44F1-95AC-A6BEBAFCA7C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138" priority="42">
      <formula>$Q$1="○"</formula>
    </cfRule>
  </conditionalFormatting>
  <conditionalFormatting sqref="C39">
    <cfRule type="expression" dxfId="3137" priority="40">
      <formula>$C$39&gt;$B$39/2</formula>
    </cfRule>
    <cfRule type="expression" dxfId="3136" priority="41">
      <formula>$C$39&gt;10000000</formula>
    </cfRule>
  </conditionalFormatting>
  <conditionalFormatting sqref="C40">
    <cfRule type="expression" dxfId="3135" priority="38">
      <formula>$C$40&gt;$B$40/2</formula>
    </cfRule>
    <cfRule type="expression" dxfId="3134" priority="39">
      <formula>$C$40&gt;1000000</formula>
    </cfRule>
  </conditionalFormatting>
  <conditionalFormatting sqref="C41">
    <cfRule type="expression" dxfId="3133" priority="36">
      <formula>$C$41&gt;$B$41/2</formula>
    </cfRule>
    <cfRule type="expression" dxfId="3132" priority="37">
      <formula>$C$41&gt;100000</formula>
    </cfRule>
  </conditionalFormatting>
  <conditionalFormatting sqref="R9">
    <cfRule type="expression" dxfId="3131" priority="33">
      <formula>R9="NG"</formula>
    </cfRule>
  </conditionalFormatting>
  <conditionalFormatting sqref="L25:M36">
    <cfRule type="expression" dxfId="3130" priority="16">
      <formula>$J25="追加"</formula>
    </cfRule>
    <cfRule type="expression" dxfId="3129" priority="35">
      <formula>$J25="新規"</formula>
    </cfRule>
  </conditionalFormatting>
  <conditionalFormatting sqref="B39:B41">
    <cfRule type="expression" dxfId="3128" priority="34">
      <formula>($C39+$D39+$E39)&lt;&gt;$B39</formula>
    </cfRule>
  </conditionalFormatting>
  <conditionalFormatting sqref="R39:T41">
    <cfRule type="expression" dxfId="3127" priority="31">
      <formula>R39="NG"</formula>
    </cfRule>
    <cfRule type="expression" dxfId="3126" priority="32">
      <formula>$R21="NG"</formula>
    </cfRule>
  </conditionalFormatting>
  <conditionalFormatting sqref="T42">
    <cfRule type="expression" dxfId="3125" priority="29">
      <formula>T42="NG"</formula>
    </cfRule>
    <cfRule type="expression" dxfId="3124" priority="30">
      <formula>$R24="NG"</formula>
    </cfRule>
  </conditionalFormatting>
  <conditionalFormatting sqref="R60:R61">
    <cfRule type="expression" dxfId="3123" priority="27">
      <formula>R60="NG"</formula>
    </cfRule>
    <cfRule type="expression" dxfId="3122" priority="28">
      <formula>$R43="NG"</formula>
    </cfRule>
  </conditionalFormatting>
  <conditionalFormatting sqref="R65">
    <cfRule type="expression" dxfId="3121" priority="26">
      <formula>R65="NG"</formula>
    </cfRule>
  </conditionalFormatting>
  <conditionalFormatting sqref="R3">
    <cfRule type="expression" dxfId="3120" priority="24">
      <formula>$R3&lt;&gt;"要修正！"</formula>
    </cfRule>
    <cfRule type="expression" dxfId="3119" priority="25">
      <formula>$R3="要修正！"</formula>
    </cfRule>
  </conditionalFormatting>
  <conditionalFormatting sqref="S25:S36">
    <cfRule type="expression" dxfId="3118" priority="43">
      <formula>S25="NG"</formula>
    </cfRule>
  </conditionalFormatting>
  <conditionalFormatting sqref="S59">
    <cfRule type="expression" dxfId="3117" priority="23">
      <formula>S59="NG"</formula>
    </cfRule>
  </conditionalFormatting>
  <conditionalFormatting sqref="R59">
    <cfRule type="expression" dxfId="3116" priority="21">
      <formula>R59="NG"</formula>
    </cfRule>
    <cfRule type="expression" dxfId="3115" priority="22">
      <formula>$R42="NG"</formula>
    </cfRule>
  </conditionalFormatting>
  <conditionalFormatting sqref="R72">
    <cfRule type="expression" dxfId="3114" priority="20">
      <formula>R72="NG"</formula>
    </cfRule>
  </conditionalFormatting>
  <conditionalFormatting sqref="R25:R36">
    <cfRule type="expression" dxfId="3113" priority="19">
      <formula>R25="NG"</formula>
    </cfRule>
  </conditionalFormatting>
  <conditionalFormatting sqref="S12:S19">
    <cfRule type="expression" dxfId="3112" priority="17">
      <formula>$S12="NG"</formula>
    </cfRule>
    <cfRule type="expression" dxfId="3111" priority="18">
      <formula>$R1048572="NG"</formula>
    </cfRule>
  </conditionalFormatting>
  <conditionalFormatting sqref="T25:T36">
    <cfRule type="expression" dxfId="3110" priority="15">
      <formula>T25="NG"</formula>
    </cfRule>
  </conditionalFormatting>
  <conditionalFormatting sqref="L9">
    <cfRule type="expression" dxfId="3109" priority="14">
      <formula>$L$9="NG"</formula>
    </cfRule>
  </conditionalFormatting>
  <conditionalFormatting sqref="R4:R5">
    <cfRule type="expression" dxfId="3108" priority="13">
      <formula>$R$3="要修正！"</formula>
    </cfRule>
  </conditionalFormatting>
  <conditionalFormatting sqref="A41:H41">
    <cfRule type="expression" dxfId="3107" priority="12">
      <formula>$Q$1="○"</formula>
    </cfRule>
  </conditionalFormatting>
  <conditionalFormatting sqref="A55:G55">
    <cfRule type="expression" dxfId="3106" priority="11">
      <formula>$Q$1="○"</formula>
    </cfRule>
  </conditionalFormatting>
  <conditionalFormatting sqref="A83:J83">
    <cfRule type="expression" dxfId="3105" priority="10">
      <formula>$Q$1="○"</formula>
    </cfRule>
  </conditionalFormatting>
  <conditionalFormatting sqref="J25:J26">
    <cfRule type="expression" dxfId="3104" priority="8">
      <formula>$I25="追加"</formula>
    </cfRule>
    <cfRule type="expression" dxfId="3103" priority="9">
      <formula>$I25="新規"</formula>
    </cfRule>
  </conditionalFormatting>
  <conditionalFormatting sqref="J27:K36">
    <cfRule type="expression" dxfId="3102" priority="6">
      <formula>$I27="追加"</formula>
    </cfRule>
    <cfRule type="expression" dxfId="3101" priority="7">
      <formula>$I27="新規"</formula>
    </cfRule>
  </conditionalFormatting>
  <conditionalFormatting sqref="A59:G59">
    <cfRule type="expression" dxfId="3100" priority="5">
      <formula>"$Q$1=○"</formula>
    </cfRule>
  </conditionalFormatting>
  <conditionalFormatting sqref="K25">
    <cfRule type="expression" dxfId="3099" priority="3">
      <formula>$I25="追加"</formula>
    </cfRule>
    <cfRule type="expression" dxfId="3098" priority="4">
      <formula>$I25="新規"</formula>
    </cfRule>
  </conditionalFormatting>
  <conditionalFormatting sqref="K26">
    <cfRule type="expression" dxfId="3097" priority="1">
      <formula>$I26="追加"</formula>
    </cfRule>
    <cfRule type="expression" dxfId="3096" priority="2">
      <formula>$I26="新規"</formula>
    </cfRule>
  </conditionalFormatting>
  <dataValidations count="2">
    <dataValidation type="list" allowBlank="1" showInputMessage="1" showErrorMessage="1" sqref="Q1 O1" xr:uid="{CDC3CECE-20FF-4019-B77B-A3C7EEF4DBED}">
      <formula1>$S$1:$S$2</formula1>
    </dataValidation>
    <dataValidation type="list" allowBlank="1" showInputMessage="1" showErrorMessage="1" sqref="E12:E19" xr:uid="{6A658AF4-4A62-4A30-ACE7-8AC6AA0D1380}">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83DBF68-DD12-4EB9-B215-D9ACB555389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DE09846B-4499-46B7-B0FF-BE6EC6E57A56}">
          <x14:formula1>
            <xm:f>リスト!$A$3:$A$9</xm:f>
          </x14:formula1>
          <xm:sqref>G12:H19</xm:sqref>
        </x14:dataValidation>
        <x14:dataValidation type="list" allowBlank="1" showInputMessage="1" showErrorMessage="1" xr:uid="{7156E0F9-5FD5-43BC-A409-4C4C1AC57569}">
          <x14:formula1>
            <xm:f>リスト!$B$2:$B$11</xm:f>
          </x14:formula1>
          <xm:sqref>I12:I19</xm:sqref>
        </x14:dataValidation>
        <x14:dataValidation type="list" allowBlank="1" showInputMessage="1" showErrorMessage="1" xr:uid="{46EA130D-665C-4A3E-8870-BCF2C16B739A}">
          <x14:formula1>
            <xm:f>リスト!$I$2:$I$5</xm:f>
          </x14:formula1>
          <xm:sqref>J12:J19</xm:sqref>
        </x14:dataValidation>
        <x14:dataValidation type="list" allowBlank="1" showInputMessage="1" showErrorMessage="1" xr:uid="{D3E75072-3CDC-4C5C-B651-CA2A33646D1F}">
          <x14:formula1>
            <xm:f>リスト!$J$2:$J$6</xm:f>
          </x14:formula1>
          <xm:sqref>K12:K19</xm:sqref>
        </x14:dataValidation>
        <x14:dataValidation type="list" allowBlank="1" showInputMessage="1" showErrorMessage="1" xr:uid="{ACB395CA-C87A-4788-AC7D-F1F4D66EE0BA}">
          <x14:formula1>
            <xm:f>リスト!$C$2:$C$4</xm:f>
          </x14:formula1>
          <xm:sqref>B25:B36</xm:sqref>
        </x14:dataValidation>
        <x14:dataValidation type="list" allowBlank="1" showInputMessage="1" showErrorMessage="1" xr:uid="{8DA8F31A-C583-4BF4-83C7-A2685D4295F4}">
          <x14:formula1>
            <xm:f>リスト!$D$2:$D$3</xm:f>
          </x14:formula1>
          <xm:sqref>C25:C36</xm:sqref>
        </x14:dataValidation>
        <x14:dataValidation type="list" allowBlank="1" showInputMessage="1" showErrorMessage="1" xr:uid="{6E38D2A4-EC3C-4E48-9F62-958D683AC805}">
          <x14:formula1>
            <xm:f>リスト!$E$2:$E$22</xm:f>
          </x14:formula1>
          <xm:sqref>D25:D36</xm:sqref>
        </x14:dataValidation>
        <x14:dataValidation type="list" allowBlank="1" showInputMessage="1" showErrorMessage="1" xr:uid="{851A19FE-3057-4388-A5E2-2132D758C2E4}">
          <x14:formula1>
            <xm:f>リスト!$G$2:$G$4</xm:f>
          </x14:formula1>
          <xm:sqref>I25:I36</xm:sqref>
        </x14:dataValidation>
        <x14:dataValidation type="list" allowBlank="1" showInputMessage="1" showErrorMessage="1" xr:uid="{2F87C316-753E-46D5-8839-58B80656AD76}">
          <x14:formula1>
            <xm:f>リスト!$H$2:$H$4</xm:f>
          </x14:formula1>
          <xm:sqref>L25:M36 A72:A74</xm:sqref>
        </x14:dataValidation>
        <x14:dataValidation type="list" allowBlank="1" showInputMessage="1" showErrorMessage="1" xr:uid="{3BE62BEE-7C78-4768-A8DB-8101B2F4D3D1}">
          <x14:formula1>
            <xm:f>リスト!$K$2:$K$3</xm:f>
          </x14:formula1>
          <xm:sqref>A48:A56</xm:sqref>
        </x14:dataValidation>
        <x14:dataValidation type="list" allowBlank="1" showInputMessage="1" showErrorMessage="1" xr:uid="{7F311753-DB78-4D17-AB61-055D3CBA857B}">
          <x14:formula1>
            <xm:f>リスト!$H$2:$H$3</xm:f>
          </x14:formula1>
          <xm:sqref>A65:A67 A78:A87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BFA07-8A86-4AEA-ACA8-A173A4AB6644}">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095" priority="42">
      <formula>$Q$1="○"</formula>
    </cfRule>
  </conditionalFormatting>
  <conditionalFormatting sqref="C39">
    <cfRule type="expression" dxfId="3094" priority="40">
      <formula>$C$39&gt;$B$39/2</formula>
    </cfRule>
    <cfRule type="expression" dxfId="3093" priority="41">
      <formula>$C$39&gt;10000000</formula>
    </cfRule>
  </conditionalFormatting>
  <conditionalFormatting sqref="C40">
    <cfRule type="expression" dxfId="3092" priority="38">
      <formula>$C$40&gt;$B$40/2</formula>
    </cfRule>
    <cfRule type="expression" dxfId="3091" priority="39">
      <formula>$C$40&gt;1000000</formula>
    </cfRule>
  </conditionalFormatting>
  <conditionalFormatting sqref="C41">
    <cfRule type="expression" dxfId="3090" priority="36">
      <formula>$C$41&gt;$B$41/2</formula>
    </cfRule>
    <cfRule type="expression" dxfId="3089" priority="37">
      <formula>$C$41&gt;100000</formula>
    </cfRule>
  </conditionalFormatting>
  <conditionalFormatting sqref="R9">
    <cfRule type="expression" dxfId="3088" priority="33">
      <formula>R9="NG"</formula>
    </cfRule>
  </conditionalFormatting>
  <conditionalFormatting sqref="L25:M36">
    <cfRule type="expression" dxfId="3087" priority="16">
      <formula>$J25="追加"</formula>
    </cfRule>
    <cfRule type="expression" dxfId="3086" priority="35">
      <formula>$J25="新規"</formula>
    </cfRule>
  </conditionalFormatting>
  <conditionalFormatting sqref="B39:B41">
    <cfRule type="expression" dxfId="3085" priority="34">
      <formula>($C39+$D39+$E39)&lt;&gt;$B39</formula>
    </cfRule>
  </conditionalFormatting>
  <conditionalFormatting sqref="R39:T41">
    <cfRule type="expression" dxfId="3084" priority="31">
      <formula>R39="NG"</formula>
    </cfRule>
    <cfRule type="expression" dxfId="3083" priority="32">
      <formula>$R21="NG"</formula>
    </cfRule>
  </conditionalFormatting>
  <conditionalFormatting sqref="T42">
    <cfRule type="expression" dxfId="3082" priority="29">
      <formula>T42="NG"</formula>
    </cfRule>
    <cfRule type="expression" dxfId="3081" priority="30">
      <formula>$R24="NG"</formula>
    </cfRule>
  </conditionalFormatting>
  <conditionalFormatting sqref="R60:R61">
    <cfRule type="expression" dxfId="3080" priority="27">
      <formula>R60="NG"</formula>
    </cfRule>
    <cfRule type="expression" dxfId="3079" priority="28">
      <formula>$R43="NG"</formula>
    </cfRule>
  </conditionalFormatting>
  <conditionalFormatting sqref="R65">
    <cfRule type="expression" dxfId="3078" priority="26">
      <formula>R65="NG"</formula>
    </cfRule>
  </conditionalFormatting>
  <conditionalFormatting sqref="R3">
    <cfRule type="expression" dxfId="3077" priority="24">
      <formula>$R3&lt;&gt;"要修正！"</formula>
    </cfRule>
    <cfRule type="expression" dxfId="3076" priority="25">
      <formula>$R3="要修正！"</formula>
    </cfRule>
  </conditionalFormatting>
  <conditionalFormatting sqref="S25:S36">
    <cfRule type="expression" dxfId="3075" priority="43">
      <formula>S25="NG"</formula>
    </cfRule>
  </conditionalFormatting>
  <conditionalFormatting sqref="S59">
    <cfRule type="expression" dxfId="3074" priority="23">
      <formula>S59="NG"</formula>
    </cfRule>
  </conditionalFormatting>
  <conditionalFormatting sqref="R59">
    <cfRule type="expression" dxfId="3073" priority="21">
      <formula>R59="NG"</formula>
    </cfRule>
    <cfRule type="expression" dxfId="3072" priority="22">
      <formula>$R42="NG"</formula>
    </cfRule>
  </conditionalFormatting>
  <conditionalFormatting sqref="R72">
    <cfRule type="expression" dxfId="3071" priority="20">
      <formula>R72="NG"</formula>
    </cfRule>
  </conditionalFormatting>
  <conditionalFormatting sqref="R25:R36">
    <cfRule type="expression" dxfId="3070" priority="19">
      <formula>R25="NG"</formula>
    </cfRule>
  </conditionalFormatting>
  <conditionalFormatting sqref="S12:S19">
    <cfRule type="expression" dxfId="3069" priority="17">
      <formula>$S12="NG"</formula>
    </cfRule>
    <cfRule type="expression" dxfId="3068" priority="18">
      <formula>$R1048572="NG"</formula>
    </cfRule>
  </conditionalFormatting>
  <conditionalFormatting sqref="T25:T36">
    <cfRule type="expression" dxfId="3067" priority="15">
      <formula>T25="NG"</formula>
    </cfRule>
  </conditionalFormatting>
  <conditionalFormatting sqref="L9">
    <cfRule type="expression" dxfId="3066" priority="14">
      <formula>$L$9="NG"</formula>
    </cfRule>
  </conditionalFormatting>
  <conditionalFormatting sqref="R4:R5">
    <cfRule type="expression" dxfId="3065" priority="13">
      <formula>$R$3="要修正！"</formula>
    </cfRule>
  </conditionalFormatting>
  <conditionalFormatting sqref="A41:H41">
    <cfRule type="expression" dxfId="3064" priority="12">
      <formula>$Q$1="○"</formula>
    </cfRule>
  </conditionalFormatting>
  <conditionalFormatting sqref="A55:G55">
    <cfRule type="expression" dxfId="3063" priority="11">
      <formula>$Q$1="○"</formula>
    </cfRule>
  </conditionalFormatting>
  <conditionalFormatting sqref="A83:J83">
    <cfRule type="expression" dxfId="3062" priority="10">
      <formula>$Q$1="○"</formula>
    </cfRule>
  </conditionalFormatting>
  <conditionalFormatting sqref="J25:J26">
    <cfRule type="expression" dxfId="3061" priority="8">
      <formula>$I25="追加"</formula>
    </cfRule>
    <cfRule type="expression" dxfId="3060" priority="9">
      <formula>$I25="新規"</formula>
    </cfRule>
  </conditionalFormatting>
  <conditionalFormatting sqref="J27:K36">
    <cfRule type="expression" dxfId="3059" priority="6">
      <formula>$I27="追加"</formula>
    </cfRule>
    <cfRule type="expression" dxfId="3058" priority="7">
      <formula>$I27="新規"</formula>
    </cfRule>
  </conditionalFormatting>
  <conditionalFormatting sqref="A59:G59">
    <cfRule type="expression" dxfId="3057" priority="5">
      <formula>"$Q$1=○"</formula>
    </cfRule>
  </conditionalFormatting>
  <conditionalFormatting sqref="K25">
    <cfRule type="expression" dxfId="3056" priority="3">
      <formula>$I25="追加"</formula>
    </cfRule>
    <cfRule type="expression" dxfId="3055" priority="4">
      <formula>$I25="新規"</formula>
    </cfRule>
  </conditionalFormatting>
  <conditionalFormatting sqref="K26">
    <cfRule type="expression" dxfId="3054" priority="1">
      <formula>$I26="追加"</formula>
    </cfRule>
    <cfRule type="expression" dxfId="3053" priority="2">
      <formula>$I26="新規"</formula>
    </cfRule>
  </conditionalFormatting>
  <dataValidations count="2">
    <dataValidation type="list" allowBlank="1" showInputMessage="1" showErrorMessage="1" sqref="E12:E19" xr:uid="{4FE67267-654E-47F9-A4B6-2F3532420989}">
      <formula1>$U$12:$U$15</formula1>
    </dataValidation>
    <dataValidation type="list" allowBlank="1" showInputMessage="1" showErrorMessage="1" sqref="Q1 O1" xr:uid="{039A9C34-6592-4FBD-80C9-CAC2FA7596C9}">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76627F2-C812-4715-A614-514496185176}">
          <x14:formula1>
            <xm:f>リスト!$H$2:$H$3</xm:f>
          </x14:formula1>
          <xm:sqref>A65:A67 A78:A87</xm:sqref>
        </x14:dataValidation>
        <x14:dataValidation type="list" allowBlank="1" showInputMessage="1" showErrorMessage="1" xr:uid="{65882264-9A81-45A7-AD1C-57CFF1A4D660}">
          <x14:formula1>
            <xm:f>リスト!$K$2:$K$3</xm:f>
          </x14:formula1>
          <xm:sqref>A48:A56</xm:sqref>
        </x14:dataValidation>
        <x14:dataValidation type="list" allowBlank="1" showInputMessage="1" showErrorMessage="1" xr:uid="{9FF52995-7173-4B58-8A13-3705C32BD975}">
          <x14:formula1>
            <xm:f>リスト!$H$2:$H$4</xm:f>
          </x14:formula1>
          <xm:sqref>L25:M36 A72:A74</xm:sqref>
        </x14:dataValidation>
        <x14:dataValidation type="list" allowBlank="1" showInputMessage="1" showErrorMessage="1" xr:uid="{D25CC39F-88EF-430B-BA29-EAD91721F319}">
          <x14:formula1>
            <xm:f>リスト!$G$2:$G$4</xm:f>
          </x14:formula1>
          <xm:sqref>I25:I36</xm:sqref>
        </x14:dataValidation>
        <x14:dataValidation type="list" allowBlank="1" showInputMessage="1" showErrorMessage="1" xr:uid="{48D6820D-68AB-415E-98CF-EC17C71D8AB3}">
          <x14:formula1>
            <xm:f>リスト!$E$2:$E$22</xm:f>
          </x14:formula1>
          <xm:sqref>D25:D36</xm:sqref>
        </x14:dataValidation>
        <x14:dataValidation type="list" allowBlank="1" showInputMessage="1" showErrorMessage="1" xr:uid="{9532948E-D4CC-43A5-886E-A0EA15D780F5}">
          <x14:formula1>
            <xm:f>リスト!$D$2:$D$3</xm:f>
          </x14:formula1>
          <xm:sqref>C25:C36</xm:sqref>
        </x14:dataValidation>
        <x14:dataValidation type="list" allowBlank="1" showInputMessage="1" showErrorMessage="1" xr:uid="{FEC8C581-7A4E-475B-9D6F-172BA6A05131}">
          <x14:formula1>
            <xm:f>リスト!$C$2:$C$4</xm:f>
          </x14:formula1>
          <xm:sqref>B25:B36</xm:sqref>
        </x14:dataValidation>
        <x14:dataValidation type="list" allowBlank="1" showInputMessage="1" showErrorMessage="1" xr:uid="{2DAA4101-0F3D-4ED5-8171-5392CE6313AF}">
          <x14:formula1>
            <xm:f>リスト!$J$2:$J$6</xm:f>
          </x14:formula1>
          <xm:sqref>K12:K19</xm:sqref>
        </x14:dataValidation>
        <x14:dataValidation type="list" allowBlank="1" showInputMessage="1" showErrorMessage="1" xr:uid="{A17CCE2E-9892-4CAB-A577-73A1CBE56ED8}">
          <x14:formula1>
            <xm:f>リスト!$I$2:$I$5</xm:f>
          </x14:formula1>
          <xm:sqref>J12:J19</xm:sqref>
        </x14:dataValidation>
        <x14:dataValidation type="list" allowBlank="1" showInputMessage="1" showErrorMessage="1" xr:uid="{F23838D5-CE4C-455D-8772-B267A3B8A878}">
          <x14:formula1>
            <xm:f>リスト!$B$2:$B$11</xm:f>
          </x14:formula1>
          <xm:sqref>I12:I19</xm:sqref>
        </x14:dataValidation>
        <x14:dataValidation type="list" allowBlank="1" showInputMessage="1" showErrorMessage="1" xr:uid="{D412A3A0-775A-4336-9CF2-4C470CEBFDB7}">
          <x14:formula1>
            <xm:f>リスト!$A$3:$A$9</xm:f>
          </x14:formula1>
          <xm:sqref>G12:H19</xm:sqref>
        </x14:dataValidation>
        <x14:dataValidation type="list" allowBlank="1" showInputMessage="1" showErrorMessage="1" xr:uid="{3375B52D-0601-405C-8C6D-F431015A238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5B009-67DD-4B78-A933-EF334AD89E71}">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052" priority="42">
      <formula>$Q$1="○"</formula>
    </cfRule>
  </conditionalFormatting>
  <conditionalFormatting sqref="C39">
    <cfRule type="expression" dxfId="3051" priority="40">
      <formula>$C$39&gt;$B$39/2</formula>
    </cfRule>
    <cfRule type="expression" dxfId="3050" priority="41">
      <formula>$C$39&gt;10000000</formula>
    </cfRule>
  </conditionalFormatting>
  <conditionalFormatting sqref="C40">
    <cfRule type="expression" dxfId="3049" priority="38">
      <formula>$C$40&gt;$B$40/2</formula>
    </cfRule>
    <cfRule type="expression" dxfId="3048" priority="39">
      <formula>$C$40&gt;1000000</formula>
    </cfRule>
  </conditionalFormatting>
  <conditionalFormatting sqref="C41">
    <cfRule type="expression" dxfId="3047" priority="36">
      <formula>$C$41&gt;$B$41/2</formula>
    </cfRule>
    <cfRule type="expression" dxfId="3046" priority="37">
      <formula>$C$41&gt;100000</formula>
    </cfRule>
  </conditionalFormatting>
  <conditionalFormatting sqref="R9">
    <cfRule type="expression" dxfId="3045" priority="33">
      <formula>R9="NG"</formula>
    </cfRule>
  </conditionalFormatting>
  <conditionalFormatting sqref="L25:M36">
    <cfRule type="expression" dxfId="3044" priority="16">
      <formula>$J25="追加"</formula>
    </cfRule>
    <cfRule type="expression" dxfId="3043" priority="35">
      <formula>$J25="新規"</formula>
    </cfRule>
  </conditionalFormatting>
  <conditionalFormatting sqref="B39:B41">
    <cfRule type="expression" dxfId="3042" priority="34">
      <formula>($C39+$D39+$E39)&lt;&gt;$B39</formula>
    </cfRule>
  </conditionalFormatting>
  <conditionalFormatting sqref="R39:T41">
    <cfRule type="expression" dxfId="3041" priority="31">
      <formula>R39="NG"</formula>
    </cfRule>
    <cfRule type="expression" dxfId="3040" priority="32">
      <formula>$R21="NG"</formula>
    </cfRule>
  </conditionalFormatting>
  <conditionalFormatting sqref="T42">
    <cfRule type="expression" dxfId="3039" priority="29">
      <formula>T42="NG"</formula>
    </cfRule>
    <cfRule type="expression" dxfId="3038" priority="30">
      <formula>$R24="NG"</formula>
    </cfRule>
  </conditionalFormatting>
  <conditionalFormatting sqref="R60:R61">
    <cfRule type="expression" dxfId="3037" priority="27">
      <formula>R60="NG"</formula>
    </cfRule>
    <cfRule type="expression" dxfId="3036" priority="28">
      <formula>$R43="NG"</formula>
    </cfRule>
  </conditionalFormatting>
  <conditionalFormatting sqref="R65">
    <cfRule type="expression" dxfId="3035" priority="26">
      <formula>R65="NG"</formula>
    </cfRule>
  </conditionalFormatting>
  <conditionalFormatting sqref="R3">
    <cfRule type="expression" dxfId="3034" priority="24">
      <formula>$R3&lt;&gt;"要修正！"</formula>
    </cfRule>
    <cfRule type="expression" dxfId="3033" priority="25">
      <formula>$R3="要修正！"</formula>
    </cfRule>
  </conditionalFormatting>
  <conditionalFormatting sqref="S25:S36">
    <cfRule type="expression" dxfId="3032" priority="43">
      <formula>S25="NG"</formula>
    </cfRule>
  </conditionalFormatting>
  <conditionalFormatting sqref="S59">
    <cfRule type="expression" dxfId="3031" priority="23">
      <formula>S59="NG"</formula>
    </cfRule>
  </conditionalFormatting>
  <conditionalFormatting sqref="R59">
    <cfRule type="expression" dxfId="3030" priority="21">
      <formula>R59="NG"</formula>
    </cfRule>
    <cfRule type="expression" dxfId="3029" priority="22">
      <formula>$R42="NG"</formula>
    </cfRule>
  </conditionalFormatting>
  <conditionalFormatting sqref="R72">
    <cfRule type="expression" dxfId="3028" priority="20">
      <formula>R72="NG"</formula>
    </cfRule>
  </conditionalFormatting>
  <conditionalFormatting sqref="R25:R36">
    <cfRule type="expression" dxfId="3027" priority="19">
      <formula>R25="NG"</formula>
    </cfRule>
  </conditionalFormatting>
  <conditionalFormatting sqref="S12:S19">
    <cfRule type="expression" dxfId="3026" priority="17">
      <formula>$S12="NG"</formula>
    </cfRule>
    <cfRule type="expression" dxfId="3025" priority="18">
      <formula>$R1048572="NG"</formula>
    </cfRule>
  </conditionalFormatting>
  <conditionalFormatting sqref="T25:T36">
    <cfRule type="expression" dxfId="3024" priority="15">
      <formula>T25="NG"</formula>
    </cfRule>
  </conditionalFormatting>
  <conditionalFormatting sqref="L9">
    <cfRule type="expression" dxfId="3023" priority="14">
      <formula>$L$9="NG"</formula>
    </cfRule>
  </conditionalFormatting>
  <conditionalFormatting sqref="R4:R5">
    <cfRule type="expression" dxfId="3022" priority="13">
      <formula>$R$3="要修正！"</formula>
    </cfRule>
  </conditionalFormatting>
  <conditionalFormatting sqref="A41:H41">
    <cfRule type="expression" dxfId="3021" priority="12">
      <formula>$Q$1="○"</formula>
    </cfRule>
  </conditionalFormatting>
  <conditionalFormatting sqref="A55:G55">
    <cfRule type="expression" dxfId="3020" priority="11">
      <formula>$Q$1="○"</formula>
    </cfRule>
  </conditionalFormatting>
  <conditionalFormatting sqref="A83:J83">
    <cfRule type="expression" dxfId="3019" priority="10">
      <formula>$Q$1="○"</formula>
    </cfRule>
  </conditionalFormatting>
  <conditionalFormatting sqref="J25:J26">
    <cfRule type="expression" dxfId="3018" priority="8">
      <formula>$I25="追加"</formula>
    </cfRule>
    <cfRule type="expression" dxfId="3017" priority="9">
      <formula>$I25="新規"</formula>
    </cfRule>
  </conditionalFormatting>
  <conditionalFormatting sqref="J27:K36">
    <cfRule type="expression" dxfId="3016" priority="6">
      <formula>$I27="追加"</formula>
    </cfRule>
    <cfRule type="expression" dxfId="3015" priority="7">
      <formula>$I27="新規"</formula>
    </cfRule>
  </conditionalFormatting>
  <conditionalFormatting sqref="A59:G59">
    <cfRule type="expression" dxfId="3014" priority="5">
      <formula>"$Q$1=○"</formula>
    </cfRule>
  </conditionalFormatting>
  <conditionalFormatting sqref="K25">
    <cfRule type="expression" dxfId="3013" priority="3">
      <formula>$I25="追加"</formula>
    </cfRule>
    <cfRule type="expression" dxfId="3012" priority="4">
      <formula>$I25="新規"</formula>
    </cfRule>
  </conditionalFormatting>
  <conditionalFormatting sqref="K26">
    <cfRule type="expression" dxfId="3011" priority="1">
      <formula>$I26="追加"</formula>
    </cfRule>
    <cfRule type="expression" dxfId="3010" priority="2">
      <formula>$I26="新規"</formula>
    </cfRule>
  </conditionalFormatting>
  <dataValidations count="2">
    <dataValidation type="list" allowBlank="1" showInputMessage="1" showErrorMessage="1" sqref="Q1 O1" xr:uid="{CD988723-8B4C-4030-B9DC-99205516BB7E}">
      <formula1>$S$1:$S$2</formula1>
    </dataValidation>
    <dataValidation type="list" allowBlank="1" showInputMessage="1" showErrorMessage="1" sqref="E12:E19" xr:uid="{2AB69D1B-6FC6-463A-8989-3C8D5E5CDAA1}">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CCC1C54-432D-45D6-9F6B-1CC7EC3CC7FB}">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0A3565F4-B93F-4300-BE2B-61379974C192}">
          <x14:formula1>
            <xm:f>リスト!$A$3:$A$9</xm:f>
          </x14:formula1>
          <xm:sqref>G12:H19</xm:sqref>
        </x14:dataValidation>
        <x14:dataValidation type="list" allowBlank="1" showInputMessage="1" showErrorMessage="1" xr:uid="{17100C47-10AE-450D-B4BE-01C2E7FCEB4A}">
          <x14:formula1>
            <xm:f>リスト!$B$2:$B$11</xm:f>
          </x14:formula1>
          <xm:sqref>I12:I19</xm:sqref>
        </x14:dataValidation>
        <x14:dataValidation type="list" allowBlank="1" showInputMessage="1" showErrorMessage="1" xr:uid="{CA3A89F0-2B57-4695-92AC-C3B5BCF51BB6}">
          <x14:formula1>
            <xm:f>リスト!$I$2:$I$5</xm:f>
          </x14:formula1>
          <xm:sqref>J12:J19</xm:sqref>
        </x14:dataValidation>
        <x14:dataValidation type="list" allowBlank="1" showInputMessage="1" showErrorMessage="1" xr:uid="{08DA4300-5266-4316-9357-9A69D988FFCA}">
          <x14:formula1>
            <xm:f>リスト!$J$2:$J$6</xm:f>
          </x14:formula1>
          <xm:sqref>K12:K19</xm:sqref>
        </x14:dataValidation>
        <x14:dataValidation type="list" allowBlank="1" showInputMessage="1" showErrorMessage="1" xr:uid="{1581C66B-6B21-4463-90AE-A84767F11A91}">
          <x14:formula1>
            <xm:f>リスト!$C$2:$C$4</xm:f>
          </x14:formula1>
          <xm:sqref>B25:B36</xm:sqref>
        </x14:dataValidation>
        <x14:dataValidation type="list" allowBlank="1" showInputMessage="1" showErrorMessage="1" xr:uid="{3DCDA007-61F7-434C-9D3C-6B131FD4112D}">
          <x14:formula1>
            <xm:f>リスト!$D$2:$D$3</xm:f>
          </x14:formula1>
          <xm:sqref>C25:C36</xm:sqref>
        </x14:dataValidation>
        <x14:dataValidation type="list" allowBlank="1" showInputMessage="1" showErrorMessage="1" xr:uid="{0FC29946-FEAA-470B-9385-690B54A97025}">
          <x14:formula1>
            <xm:f>リスト!$E$2:$E$22</xm:f>
          </x14:formula1>
          <xm:sqref>D25:D36</xm:sqref>
        </x14:dataValidation>
        <x14:dataValidation type="list" allowBlank="1" showInputMessage="1" showErrorMessage="1" xr:uid="{D8210E13-3211-4D38-B213-EA74E0B030E5}">
          <x14:formula1>
            <xm:f>リスト!$G$2:$G$4</xm:f>
          </x14:formula1>
          <xm:sqref>I25:I36</xm:sqref>
        </x14:dataValidation>
        <x14:dataValidation type="list" allowBlank="1" showInputMessage="1" showErrorMessage="1" xr:uid="{2BD048E4-3244-41E4-B6FB-76A880CB0E44}">
          <x14:formula1>
            <xm:f>リスト!$H$2:$H$4</xm:f>
          </x14:formula1>
          <xm:sqref>L25:M36 A72:A74</xm:sqref>
        </x14:dataValidation>
        <x14:dataValidation type="list" allowBlank="1" showInputMessage="1" showErrorMessage="1" xr:uid="{66BB71A9-1288-4566-AE90-125DCC41F3E9}">
          <x14:formula1>
            <xm:f>リスト!$K$2:$K$3</xm:f>
          </x14:formula1>
          <xm:sqref>A48:A56</xm:sqref>
        </x14:dataValidation>
        <x14:dataValidation type="list" allowBlank="1" showInputMessage="1" showErrorMessage="1" xr:uid="{FB20F8BC-4C61-419D-904B-6782E36DE220}">
          <x14:formula1>
            <xm:f>リスト!$H$2:$H$3</xm:f>
          </x14:formula1>
          <xm:sqref>A65:A67 A78:A87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A3FFF-AB23-4F66-8FFD-A6EFA533B0C3}">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009" priority="42">
      <formula>$Q$1="○"</formula>
    </cfRule>
  </conditionalFormatting>
  <conditionalFormatting sqref="C39">
    <cfRule type="expression" dxfId="3008" priority="40">
      <formula>$C$39&gt;$B$39/2</formula>
    </cfRule>
    <cfRule type="expression" dxfId="3007" priority="41">
      <formula>$C$39&gt;10000000</formula>
    </cfRule>
  </conditionalFormatting>
  <conditionalFormatting sqref="C40">
    <cfRule type="expression" dxfId="3006" priority="38">
      <formula>$C$40&gt;$B$40/2</formula>
    </cfRule>
    <cfRule type="expression" dxfId="3005" priority="39">
      <formula>$C$40&gt;1000000</formula>
    </cfRule>
  </conditionalFormatting>
  <conditionalFormatting sqref="C41">
    <cfRule type="expression" dxfId="3004" priority="36">
      <formula>$C$41&gt;$B$41/2</formula>
    </cfRule>
    <cfRule type="expression" dxfId="3003" priority="37">
      <formula>$C$41&gt;100000</formula>
    </cfRule>
  </conditionalFormatting>
  <conditionalFormatting sqref="R9">
    <cfRule type="expression" dxfId="3002" priority="33">
      <formula>R9="NG"</formula>
    </cfRule>
  </conditionalFormatting>
  <conditionalFormatting sqref="L25:M36">
    <cfRule type="expression" dxfId="3001" priority="16">
      <formula>$J25="追加"</formula>
    </cfRule>
    <cfRule type="expression" dxfId="3000" priority="35">
      <formula>$J25="新規"</formula>
    </cfRule>
  </conditionalFormatting>
  <conditionalFormatting sqref="B39:B41">
    <cfRule type="expression" dxfId="2999" priority="34">
      <formula>($C39+$D39+$E39)&lt;&gt;$B39</formula>
    </cfRule>
  </conditionalFormatting>
  <conditionalFormatting sqref="R39:T41">
    <cfRule type="expression" dxfId="2998" priority="31">
      <formula>R39="NG"</formula>
    </cfRule>
    <cfRule type="expression" dxfId="2997" priority="32">
      <formula>$R21="NG"</formula>
    </cfRule>
  </conditionalFormatting>
  <conditionalFormatting sqref="T42">
    <cfRule type="expression" dxfId="2996" priority="29">
      <formula>T42="NG"</formula>
    </cfRule>
    <cfRule type="expression" dxfId="2995" priority="30">
      <formula>$R24="NG"</formula>
    </cfRule>
  </conditionalFormatting>
  <conditionalFormatting sqref="R60:R61">
    <cfRule type="expression" dxfId="2994" priority="27">
      <formula>R60="NG"</formula>
    </cfRule>
    <cfRule type="expression" dxfId="2993" priority="28">
      <formula>$R43="NG"</formula>
    </cfRule>
  </conditionalFormatting>
  <conditionalFormatting sqref="R65">
    <cfRule type="expression" dxfId="2992" priority="26">
      <formula>R65="NG"</formula>
    </cfRule>
  </conditionalFormatting>
  <conditionalFormatting sqref="R3">
    <cfRule type="expression" dxfId="2991" priority="24">
      <formula>$R3&lt;&gt;"要修正！"</formula>
    </cfRule>
    <cfRule type="expression" dxfId="2990" priority="25">
      <formula>$R3="要修正！"</formula>
    </cfRule>
  </conditionalFormatting>
  <conditionalFormatting sqref="S25:S36">
    <cfRule type="expression" dxfId="2989" priority="43">
      <formula>S25="NG"</formula>
    </cfRule>
  </conditionalFormatting>
  <conditionalFormatting sqref="S59">
    <cfRule type="expression" dxfId="2988" priority="23">
      <formula>S59="NG"</formula>
    </cfRule>
  </conditionalFormatting>
  <conditionalFormatting sqref="R59">
    <cfRule type="expression" dxfId="2987" priority="21">
      <formula>R59="NG"</formula>
    </cfRule>
    <cfRule type="expression" dxfId="2986" priority="22">
      <formula>$R42="NG"</formula>
    </cfRule>
  </conditionalFormatting>
  <conditionalFormatting sqref="R72">
    <cfRule type="expression" dxfId="2985" priority="20">
      <formula>R72="NG"</formula>
    </cfRule>
  </conditionalFormatting>
  <conditionalFormatting sqref="R25:R36">
    <cfRule type="expression" dxfId="2984" priority="19">
      <formula>R25="NG"</formula>
    </cfRule>
  </conditionalFormatting>
  <conditionalFormatting sqref="S12:S19">
    <cfRule type="expression" dxfId="2983" priority="17">
      <formula>$S12="NG"</formula>
    </cfRule>
    <cfRule type="expression" dxfId="2982" priority="18">
      <formula>$R1048572="NG"</formula>
    </cfRule>
  </conditionalFormatting>
  <conditionalFormatting sqref="T25:T36">
    <cfRule type="expression" dxfId="2981" priority="15">
      <formula>T25="NG"</formula>
    </cfRule>
  </conditionalFormatting>
  <conditionalFormatting sqref="L9">
    <cfRule type="expression" dxfId="2980" priority="14">
      <formula>$L$9="NG"</formula>
    </cfRule>
  </conditionalFormatting>
  <conditionalFormatting sqref="R4:R5">
    <cfRule type="expression" dxfId="2979" priority="13">
      <formula>$R$3="要修正！"</formula>
    </cfRule>
  </conditionalFormatting>
  <conditionalFormatting sqref="A41:H41">
    <cfRule type="expression" dxfId="2978" priority="12">
      <formula>$Q$1="○"</formula>
    </cfRule>
  </conditionalFormatting>
  <conditionalFormatting sqref="A55:G55">
    <cfRule type="expression" dxfId="2977" priority="11">
      <formula>$Q$1="○"</formula>
    </cfRule>
  </conditionalFormatting>
  <conditionalFormatting sqref="A83:J83">
    <cfRule type="expression" dxfId="2976" priority="10">
      <formula>$Q$1="○"</formula>
    </cfRule>
  </conditionalFormatting>
  <conditionalFormatting sqref="J25:J26">
    <cfRule type="expression" dxfId="2975" priority="8">
      <formula>$I25="追加"</formula>
    </cfRule>
    <cfRule type="expression" dxfId="2974" priority="9">
      <formula>$I25="新規"</formula>
    </cfRule>
  </conditionalFormatting>
  <conditionalFormatting sqref="J27:K36">
    <cfRule type="expression" dxfId="2973" priority="6">
      <formula>$I27="追加"</formula>
    </cfRule>
    <cfRule type="expression" dxfId="2972" priority="7">
      <formula>$I27="新規"</formula>
    </cfRule>
  </conditionalFormatting>
  <conditionalFormatting sqref="A59:G59">
    <cfRule type="expression" dxfId="2971" priority="5">
      <formula>"$Q$1=○"</formula>
    </cfRule>
  </conditionalFormatting>
  <conditionalFormatting sqref="K25">
    <cfRule type="expression" dxfId="2970" priority="3">
      <formula>$I25="追加"</formula>
    </cfRule>
    <cfRule type="expression" dxfId="2969" priority="4">
      <formula>$I25="新規"</formula>
    </cfRule>
  </conditionalFormatting>
  <conditionalFormatting sqref="K26">
    <cfRule type="expression" dxfId="2968" priority="1">
      <formula>$I26="追加"</formula>
    </cfRule>
    <cfRule type="expression" dxfId="2967" priority="2">
      <formula>$I26="新規"</formula>
    </cfRule>
  </conditionalFormatting>
  <dataValidations count="2">
    <dataValidation type="list" allowBlank="1" showInputMessage="1" showErrorMessage="1" sqref="E12:E19" xr:uid="{D773EEF7-F72D-4A44-97AA-992EF7B891C5}">
      <formula1>$U$12:$U$15</formula1>
    </dataValidation>
    <dataValidation type="list" allowBlank="1" showInputMessage="1" showErrorMessage="1" sqref="Q1 O1" xr:uid="{3F872F35-A4B6-4574-9606-DA1AC03E5CC7}">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0AE1A27-D830-4AA4-8AB4-D7AB2BB1A573}">
          <x14:formula1>
            <xm:f>リスト!$H$2:$H$3</xm:f>
          </x14:formula1>
          <xm:sqref>A65:A67 A78:A87</xm:sqref>
        </x14:dataValidation>
        <x14:dataValidation type="list" allowBlank="1" showInputMessage="1" showErrorMessage="1" xr:uid="{08644656-681C-43F4-BB66-7D3A6B0BD565}">
          <x14:formula1>
            <xm:f>リスト!$K$2:$K$3</xm:f>
          </x14:formula1>
          <xm:sqref>A48:A56</xm:sqref>
        </x14:dataValidation>
        <x14:dataValidation type="list" allowBlank="1" showInputMessage="1" showErrorMessage="1" xr:uid="{4827AE72-6AE6-4AD5-9F9A-5394A7D194FD}">
          <x14:formula1>
            <xm:f>リスト!$H$2:$H$4</xm:f>
          </x14:formula1>
          <xm:sqref>L25:M36 A72:A74</xm:sqref>
        </x14:dataValidation>
        <x14:dataValidation type="list" allowBlank="1" showInputMessage="1" showErrorMessage="1" xr:uid="{0B5E8D2E-F60C-4E03-8E1B-DCA2E7798114}">
          <x14:formula1>
            <xm:f>リスト!$G$2:$G$4</xm:f>
          </x14:formula1>
          <xm:sqref>I25:I36</xm:sqref>
        </x14:dataValidation>
        <x14:dataValidation type="list" allowBlank="1" showInputMessage="1" showErrorMessage="1" xr:uid="{53AC3705-C12C-46B1-8539-61FF5A7131AD}">
          <x14:formula1>
            <xm:f>リスト!$E$2:$E$22</xm:f>
          </x14:formula1>
          <xm:sqref>D25:D36</xm:sqref>
        </x14:dataValidation>
        <x14:dataValidation type="list" allowBlank="1" showInputMessage="1" showErrorMessage="1" xr:uid="{249B953A-84D1-4C9F-91B3-FDB5AC3A244B}">
          <x14:formula1>
            <xm:f>リスト!$D$2:$D$3</xm:f>
          </x14:formula1>
          <xm:sqref>C25:C36</xm:sqref>
        </x14:dataValidation>
        <x14:dataValidation type="list" allowBlank="1" showInputMessage="1" showErrorMessage="1" xr:uid="{F3C66DF0-7E47-4C32-98CA-8820B1C3598C}">
          <x14:formula1>
            <xm:f>リスト!$C$2:$C$4</xm:f>
          </x14:formula1>
          <xm:sqref>B25:B36</xm:sqref>
        </x14:dataValidation>
        <x14:dataValidation type="list" allowBlank="1" showInputMessage="1" showErrorMessage="1" xr:uid="{274150CD-9C87-4310-9F26-6F3905746681}">
          <x14:formula1>
            <xm:f>リスト!$J$2:$J$6</xm:f>
          </x14:formula1>
          <xm:sqref>K12:K19</xm:sqref>
        </x14:dataValidation>
        <x14:dataValidation type="list" allowBlank="1" showInputMessage="1" showErrorMessage="1" xr:uid="{650DC3A9-8247-45F4-AFE1-4FA3C87F692A}">
          <x14:formula1>
            <xm:f>リスト!$I$2:$I$5</xm:f>
          </x14:formula1>
          <xm:sqref>J12:J19</xm:sqref>
        </x14:dataValidation>
        <x14:dataValidation type="list" allowBlank="1" showInputMessage="1" showErrorMessage="1" xr:uid="{BFC48B07-5CA6-41BF-B3BB-5CE27516E853}">
          <x14:formula1>
            <xm:f>リスト!$B$2:$B$11</xm:f>
          </x14:formula1>
          <xm:sqref>I12:I19</xm:sqref>
        </x14:dataValidation>
        <x14:dataValidation type="list" allowBlank="1" showInputMessage="1" showErrorMessage="1" xr:uid="{EC577445-EA00-4D02-82F2-F30E378762CB}">
          <x14:formula1>
            <xm:f>リスト!$A$3:$A$9</xm:f>
          </x14:formula1>
          <xm:sqref>G12:H19</xm:sqref>
        </x14:dataValidation>
        <x14:dataValidation type="list" allowBlank="1" showInputMessage="1" showErrorMessage="1" xr:uid="{C760770B-3C96-4083-A01A-394B3C82C6F0}">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25AD0-E3D1-4724-8241-56D30569CD1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966" priority="42">
      <formula>$Q$1="○"</formula>
    </cfRule>
  </conditionalFormatting>
  <conditionalFormatting sqref="C39">
    <cfRule type="expression" dxfId="2965" priority="40">
      <formula>$C$39&gt;$B$39/2</formula>
    </cfRule>
    <cfRule type="expression" dxfId="2964" priority="41">
      <formula>$C$39&gt;10000000</formula>
    </cfRule>
  </conditionalFormatting>
  <conditionalFormatting sqref="C40">
    <cfRule type="expression" dxfId="2963" priority="38">
      <formula>$C$40&gt;$B$40/2</formula>
    </cfRule>
    <cfRule type="expression" dxfId="2962" priority="39">
      <formula>$C$40&gt;1000000</formula>
    </cfRule>
  </conditionalFormatting>
  <conditionalFormatting sqref="C41">
    <cfRule type="expression" dxfId="2961" priority="36">
      <formula>$C$41&gt;$B$41/2</formula>
    </cfRule>
    <cfRule type="expression" dxfId="2960" priority="37">
      <formula>$C$41&gt;100000</formula>
    </cfRule>
  </conditionalFormatting>
  <conditionalFormatting sqref="R9">
    <cfRule type="expression" dxfId="2959" priority="33">
      <formula>R9="NG"</formula>
    </cfRule>
  </conditionalFormatting>
  <conditionalFormatting sqref="L25:M36">
    <cfRule type="expression" dxfId="2958" priority="16">
      <formula>$J25="追加"</formula>
    </cfRule>
    <cfRule type="expression" dxfId="2957" priority="35">
      <formula>$J25="新規"</formula>
    </cfRule>
  </conditionalFormatting>
  <conditionalFormatting sqref="B39:B41">
    <cfRule type="expression" dxfId="2956" priority="34">
      <formula>($C39+$D39+$E39)&lt;&gt;$B39</formula>
    </cfRule>
  </conditionalFormatting>
  <conditionalFormatting sqref="R39:T41">
    <cfRule type="expression" dxfId="2955" priority="31">
      <formula>R39="NG"</formula>
    </cfRule>
    <cfRule type="expression" dxfId="2954" priority="32">
      <formula>$R21="NG"</formula>
    </cfRule>
  </conditionalFormatting>
  <conditionalFormatting sqref="T42">
    <cfRule type="expression" dxfId="2953" priority="29">
      <formula>T42="NG"</formula>
    </cfRule>
    <cfRule type="expression" dxfId="2952" priority="30">
      <formula>$R24="NG"</formula>
    </cfRule>
  </conditionalFormatting>
  <conditionalFormatting sqref="R60:R61">
    <cfRule type="expression" dxfId="2951" priority="27">
      <formula>R60="NG"</formula>
    </cfRule>
    <cfRule type="expression" dxfId="2950" priority="28">
      <formula>$R43="NG"</formula>
    </cfRule>
  </conditionalFormatting>
  <conditionalFormatting sqref="R65">
    <cfRule type="expression" dxfId="2949" priority="26">
      <formula>R65="NG"</formula>
    </cfRule>
  </conditionalFormatting>
  <conditionalFormatting sqref="R3">
    <cfRule type="expression" dxfId="2948" priority="24">
      <formula>$R3&lt;&gt;"要修正！"</formula>
    </cfRule>
    <cfRule type="expression" dxfId="2947" priority="25">
      <formula>$R3="要修正！"</formula>
    </cfRule>
  </conditionalFormatting>
  <conditionalFormatting sqref="S25:S36">
    <cfRule type="expression" dxfId="2946" priority="43">
      <formula>S25="NG"</formula>
    </cfRule>
  </conditionalFormatting>
  <conditionalFormatting sqref="S59">
    <cfRule type="expression" dxfId="2945" priority="23">
      <formula>S59="NG"</formula>
    </cfRule>
  </conditionalFormatting>
  <conditionalFormatting sqref="R59">
    <cfRule type="expression" dxfId="2944" priority="21">
      <formula>R59="NG"</formula>
    </cfRule>
    <cfRule type="expression" dxfId="2943" priority="22">
      <formula>$R42="NG"</formula>
    </cfRule>
  </conditionalFormatting>
  <conditionalFormatting sqref="R72">
    <cfRule type="expression" dxfId="2942" priority="20">
      <formula>R72="NG"</formula>
    </cfRule>
  </conditionalFormatting>
  <conditionalFormatting sqref="R25:R36">
    <cfRule type="expression" dxfId="2941" priority="19">
      <formula>R25="NG"</formula>
    </cfRule>
  </conditionalFormatting>
  <conditionalFormatting sqref="S12:S19">
    <cfRule type="expression" dxfId="2940" priority="17">
      <formula>$S12="NG"</formula>
    </cfRule>
    <cfRule type="expression" dxfId="2939" priority="18">
      <formula>$R1048572="NG"</formula>
    </cfRule>
  </conditionalFormatting>
  <conditionalFormatting sqref="T25:T36">
    <cfRule type="expression" dxfId="2938" priority="15">
      <formula>T25="NG"</formula>
    </cfRule>
  </conditionalFormatting>
  <conditionalFormatting sqref="L9">
    <cfRule type="expression" dxfId="2937" priority="14">
      <formula>$L$9="NG"</formula>
    </cfRule>
  </conditionalFormatting>
  <conditionalFormatting sqref="R4:R5">
    <cfRule type="expression" dxfId="2936" priority="13">
      <formula>$R$3="要修正！"</formula>
    </cfRule>
  </conditionalFormatting>
  <conditionalFormatting sqref="A41:H41">
    <cfRule type="expression" dxfId="2935" priority="12">
      <formula>$Q$1="○"</formula>
    </cfRule>
  </conditionalFormatting>
  <conditionalFormatting sqref="A55:G55">
    <cfRule type="expression" dxfId="2934" priority="11">
      <formula>$Q$1="○"</formula>
    </cfRule>
  </conditionalFormatting>
  <conditionalFormatting sqref="A83:J83">
    <cfRule type="expression" dxfId="2933" priority="10">
      <formula>$Q$1="○"</formula>
    </cfRule>
  </conditionalFormatting>
  <conditionalFormatting sqref="J25:J26">
    <cfRule type="expression" dxfId="2932" priority="8">
      <formula>$I25="追加"</formula>
    </cfRule>
    <cfRule type="expression" dxfId="2931" priority="9">
      <formula>$I25="新規"</formula>
    </cfRule>
  </conditionalFormatting>
  <conditionalFormatting sqref="J27:K36">
    <cfRule type="expression" dxfId="2930" priority="6">
      <formula>$I27="追加"</formula>
    </cfRule>
    <cfRule type="expression" dxfId="2929" priority="7">
      <formula>$I27="新規"</formula>
    </cfRule>
  </conditionalFormatting>
  <conditionalFormatting sqref="A59:G59">
    <cfRule type="expression" dxfId="2928" priority="5">
      <formula>"$Q$1=○"</formula>
    </cfRule>
  </conditionalFormatting>
  <conditionalFormatting sqref="K25">
    <cfRule type="expression" dxfId="2927" priority="3">
      <formula>$I25="追加"</formula>
    </cfRule>
    <cfRule type="expression" dxfId="2926" priority="4">
      <formula>$I25="新規"</formula>
    </cfRule>
  </conditionalFormatting>
  <conditionalFormatting sqref="K26">
    <cfRule type="expression" dxfId="2925" priority="1">
      <formula>$I26="追加"</formula>
    </cfRule>
    <cfRule type="expression" dxfId="2924" priority="2">
      <formula>$I26="新規"</formula>
    </cfRule>
  </conditionalFormatting>
  <dataValidations count="2">
    <dataValidation type="list" allowBlank="1" showInputMessage="1" showErrorMessage="1" sqref="Q1 O1" xr:uid="{A00FFDA2-18FF-4833-9EDE-3F661D313115}">
      <formula1>$S$1:$S$2</formula1>
    </dataValidation>
    <dataValidation type="list" allowBlank="1" showInputMessage="1" showErrorMessage="1" sqref="E12:E19" xr:uid="{6C4FA9B7-A96B-437A-962E-D0A49D48E90A}">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B613CCD-6166-4D1F-A11E-6F63695E9B3A}">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44D871FF-7E66-4481-A403-E048424CF8B4}">
          <x14:formula1>
            <xm:f>リスト!$A$3:$A$9</xm:f>
          </x14:formula1>
          <xm:sqref>G12:H19</xm:sqref>
        </x14:dataValidation>
        <x14:dataValidation type="list" allowBlank="1" showInputMessage="1" showErrorMessage="1" xr:uid="{437E36C5-428A-4A06-9F70-B7EDEFEE7CA5}">
          <x14:formula1>
            <xm:f>リスト!$B$2:$B$11</xm:f>
          </x14:formula1>
          <xm:sqref>I12:I19</xm:sqref>
        </x14:dataValidation>
        <x14:dataValidation type="list" allowBlank="1" showInputMessage="1" showErrorMessage="1" xr:uid="{B8116215-C255-44D2-976A-224B88C499B4}">
          <x14:formula1>
            <xm:f>リスト!$I$2:$I$5</xm:f>
          </x14:formula1>
          <xm:sqref>J12:J19</xm:sqref>
        </x14:dataValidation>
        <x14:dataValidation type="list" allowBlank="1" showInputMessage="1" showErrorMessage="1" xr:uid="{3F4AA64B-5952-4A1E-A8F6-E7FA4452A1DE}">
          <x14:formula1>
            <xm:f>リスト!$J$2:$J$6</xm:f>
          </x14:formula1>
          <xm:sqref>K12:K19</xm:sqref>
        </x14:dataValidation>
        <x14:dataValidation type="list" allowBlank="1" showInputMessage="1" showErrorMessage="1" xr:uid="{E9D7CC11-3B25-47AC-B3F3-C4BD042DB12F}">
          <x14:formula1>
            <xm:f>リスト!$C$2:$C$4</xm:f>
          </x14:formula1>
          <xm:sqref>B25:B36</xm:sqref>
        </x14:dataValidation>
        <x14:dataValidation type="list" allowBlank="1" showInputMessage="1" showErrorMessage="1" xr:uid="{FEB2FC55-E7D9-4586-B942-CC839C92FA83}">
          <x14:formula1>
            <xm:f>リスト!$D$2:$D$3</xm:f>
          </x14:formula1>
          <xm:sqref>C25:C36</xm:sqref>
        </x14:dataValidation>
        <x14:dataValidation type="list" allowBlank="1" showInputMessage="1" showErrorMessage="1" xr:uid="{AD39E741-E731-43E9-9D59-7BA00FFB88BA}">
          <x14:formula1>
            <xm:f>リスト!$E$2:$E$22</xm:f>
          </x14:formula1>
          <xm:sqref>D25:D36</xm:sqref>
        </x14:dataValidation>
        <x14:dataValidation type="list" allowBlank="1" showInputMessage="1" showErrorMessage="1" xr:uid="{AD1CE0D0-5D3F-43C3-B0F4-1501B48C0B28}">
          <x14:formula1>
            <xm:f>リスト!$G$2:$G$4</xm:f>
          </x14:formula1>
          <xm:sqref>I25:I36</xm:sqref>
        </x14:dataValidation>
        <x14:dataValidation type="list" allowBlank="1" showInputMessage="1" showErrorMessage="1" xr:uid="{707E8B77-34BF-467E-9537-9384A6CC6FDD}">
          <x14:formula1>
            <xm:f>リスト!$H$2:$H$4</xm:f>
          </x14:formula1>
          <xm:sqref>L25:M36 A72:A74</xm:sqref>
        </x14:dataValidation>
        <x14:dataValidation type="list" allowBlank="1" showInputMessage="1" showErrorMessage="1" xr:uid="{8C93D144-FCA9-463B-84F0-CFBE68BB8ADB}">
          <x14:formula1>
            <xm:f>リスト!$K$2:$K$3</xm:f>
          </x14:formula1>
          <xm:sqref>A48:A56</xm:sqref>
        </x14:dataValidation>
        <x14:dataValidation type="list" allowBlank="1" showInputMessage="1" showErrorMessage="1" xr:uid="{5663C100-2E08-4E4E-9F84-177DAC27802D}">
          <x14:formula1>
            <xm:f>リスト!$H$2:$H$3</xm:f>
          </x14:formula1>
          <xm:sqref>A65:A67 A78:A87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06D26-2949-40C0-B48A-5194ADAAE182}">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923" priority="42">
      <formula>$Q$1="○"</formula>
    </cfRule>
  </conditionalFormatting>
  <conditionalFormatting sqref="C39">
    <cfRule type="expression" dxfId="2922" priority="40">
      <formula>$C$39&gt;$B$39/2</formula>
    </cfRule>
    <cfRule type="expression" dxfId="2921" priority="41">
      <formula>$C$39&gt;10000000</formula>
    </cfRule>
  </conditionalFormatting>
  <conditionalFormatting sqref="C40">
    <cfRule type="expression" dxfId="2920" priority="38">
      <formula>$C$40&gt;$B$40/2</formula>
    </cfRule>
    <cfRule type="expression" dxfId="2919" priority="39">
      <formula>$C$40&gt;1000000</formula>
    </cfRule>
  </conditionalFormatting>
  <conditionalFormatting sqref="C41">
    <cfRule type="expression" dxfId="2918" priority="36">
      <formula>$C$41&gt;$B$41/2</formula>
    </cfRule>
    <cfRule type="expression" dxfId="2917" priority="37">
      <formula>$C$41&gt;100000</formula>
    </cfRule>
  </conditionalFormatting>
  <conditionalFormatting sqref="R9">
    <cfRule type="expression" dxfId="2916" priority="33">
      <formula>R9="NG"</formula>
    </cfRule>
  </conditionalFormatting>
  <conditionalFormatting sqref="L25:M36">
    <cfRule type="expression" dxfId="2915" priority="16">
      <formula>$J25="追加"</formula>
    </cfRule>
    <cfRule type="expression" dxfId="2914" priority="35">
      <formula>$J25="新規"</formula>
    </cfRule>
  </conditionalFormatting>
  <conditionalFormatting sqref="B39:B41">
    <cfRule type="expression" dxfId="2913" priority="34">
      <formula>($C39+$D39+$E39)&lt;&gt;$B39</formula>
    </cfRule>
  </conditionalFormatting>
  <conditionalFormatting sqref="R39:T41">
    <cfRule type="expression" dxfId="2912" priority="31">
      <formula>R39="NG"</formula>
    </cfRule>
    <cfRule type="expression" dxfId="2911" priority="32">
      <formula>$R21="NG"</formula>
    </cfRule>
  </conditionalFormatting>
  <conditionalFormatting sqref="T42">
    <cfRule type="expression" dxfId="2910" priority="29">
      <formula>T42="NG"</formula>
    </cfRule>
    <cfRule type="expression" dxfId="2909" priority="30">
      <formula>$R24="NG"</formula>
    </cfRule>
  </conditionalFormatting>
  <conditionalFormatting sqref="R60:R61">
    <cfRule type="expression" dxfId="2908" priority="27">
      <formula>R60="NG"</formula>
    </cfRule>
    <cfRule type="expression" dxfId="2907" priority="28">
      <formula>$R43="NG"</formula>
    </cfRule>
  </conditionalFormatting>
  <conditionalFormatting sqref="R65">
    <cfRule type="expression" dxfId="2906" priority="26">
      <formula>R65="NG"</formula>
    </cfRule>
  </conditionalFormatting>
  <conditionalFormatting sqref="R3">
    <cfRule type="expression" dxfId="2905" priority="24">
      <formula>$R3&lt;&gt;"要修正！"</formula>
    </cfRule>
    <cfRule type="expression" dxfId="2904" priority="25">
      <formula>$R3="要修正！"</formula>
    </cfRule>
  </conditionalFormatting>
  <conditionalFormatting sqref="S25:S36">
    <cfRule type="expression" dxfId="2903" priority="43">
      <formula>S25="NG"</formula>
    </cfRule>
  </conditionalFormatting>
  <conditionalFormatting sqref="S59">
    <cfRule type="expression" dxfId="2902" priority="23">
      <formula>S59="NG"</formula>
    </cfRule>
  </conditionalFormatting>
  <conditionalFormatting sqref="R59">
    <cfRule type="expression" dxfId="2901" priority="21">
      <formula>R59="NG"</formula>
    </cfRule>
    <cfRule type="expression" dxfId="2900" priority="22">
      <formula>$R42="NG"</formula>
    </cfRule>
  </conditionalFormatting>
  <conditionalFormatting sqref="R72">
    <cfRule type="expression" dxfId="2899" priority="20">
      <formula>R72="NG"</formula>
    </cfRule>
  </conditionalFormatting>
  <conditionalFormatting sqref="R25:R36">
    <cfRule type="expression" dxfId="2898" priority="19">
      <formula>R25="NG"</formula>
    </cfRule>
  </conditionalFormatting>
  <conditionalFormatting sqref="S12:S19">
    <cfRule type="expression" dxfId="2897" priority="17">
      <formula>$S12="NG"</formula>
    </cfRule>
    <cfRule type="expression" dxfId="2896" priority="18">
      <formula>$R1048572="NG"</formula>
    </cfRule>
  </conditionalFormatting>
  <conditionalFormatting sqref="T25:T36">
    <cfRule type="expression" dxfId="2895" priority="15">
      <formula>T25="NG"</formula>
    </cfRule>
  </conditionalFormatting>
  <conditionalFormatting sqref="L9">
    <cfRule type="expression" dxfId="2894" priority="14">
      <formula>$L$9="NG"</formula>
    </cfRule>
  </conditionalFormatting>
  <conditionalFormatting sqref="R4:R5">
    <cfRule type="expression" dxfId="2893" priority="13">
      <formula>$R$3="要修正！"</formula>
    </cfRule>
  </conditionalFormatting>
  <conditionalFormatting sqref="A41:H41">
    <cfRule type="expression" dxfId="2892" priority="12">
      <formula>$Q$1="○"</formula>
    </cfRule>
  </conditionalFormatting>
  <conditionalFormatting sqref="A55:G55">
    <cfRule type="expression" dxfId="2891" priority="11">
      <formula>$Q$1="○"</formula>
    </cfRule>
  </conditionalFormatting>
  <conditionalFormatting sqref="A83:J83">
    <cfRule type="expression" dxfId="2890" priority="10">
      <formula>$Q$1="○"</formula>
    </cfRule>
  </conditionalFormatting>
  <conditionalFormatting sqref="J25:J26">
    <cfRule type="expression" dxfId="2889" priority="8">
      <formula>$I25="追加"</formula>
    </cfRule>
    <cfRule type="expression" dxfId="2888" priority="9">
      <formula>$I25="新規"</formula>
    </cfRule>
  </conditionalFormatting>
  <conditionalFormatting sqref="J27:K36">
    <cfRule type="expression" dxfId="2887" priority="6">
      <formula>$I27="追加"</formula>
    </cfRule>
    <cfRule type="expression" dxfId="2886" priority="7">
      <formula>$I27="新規"</formula>
    </cfRule>
  </conditionalFormatting>
  <conditionalFormatting sqref="A59:G59">
    <cfRule type="expression" dxfId="2885" priority="5">
      <formula>"$Q$1=○"</formula>
    </cfRule>
  </conditionalFormatting>
  <conditionalFormatting sqref="K25">
    <cfRule type="expression" dxfId="2884" priority="3">
      <formula>$I25="追加"</formula>
    </cfRule>
    <cfRule type="expression" dxfId="2883" priority="4">
      <formula>$I25="新規"</formula>
    </cfRule>
  </conditionalFormatting>
  <conditionalFormatting sqref="K26">
    <cfRule type="expression" dxfId="2882" priority="1">
      <formula>$I26="追加"</formula>
    </cfRule>
    <cfRule type="expression" dxfId="2881" priority="2">
      <formula>$I26="新規"</formula>
    </cfRule>
  </conditionalFormatting>
  <dataValidations count="2">
    <dataValidation type="list" allowBlank="1" showInputMessage="1" showErrorMessage="1" sqref="Q1 O1" xr:uid="{3E7C4EEC-1905-4795-B9B4-2DBC88F7956F}">
      <formula1>$S$1:$S$2</formula1>
    </dataValidation>
    <dataValidation type="list" allowBlank="1" showInputMessage="1" showErrorMessage="1" sqref="E12:E19" xr:uid="{D5E30E7D-023F-4FA4-8F0F-DEBA0FDA6831}">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7510E68C-2227-4ADC-87B7-A008812EBB9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DA7DD9BC-3620-40E5-A101-30E6007D97A1}">
          <x14:formula1>
            <xm:f>リスト!$A$3:$A$9</xm:f>
          </x14:formula1>
          <xm:sqref>G12:H19</xm:sqref>
        </x14:dataValidation>
        <x14:dataValidation type="list" allowBlank="1" showInputMessage="1" showErrorMessage="1" xr:uid="{58AA1A38-076C-4384-A0AB-F519C62BAE61}">
          <x14:formula1>
            <xm:f>リスト!$B$2:$B$11</xm:f>
          </x14:formula1>
          <xm:sqref>I12:I19</xm:sqref>
        </x14:dataValidation>
        <x14:dataValidation type="list" allowBlank="1" showInputMessage="1" showErrorMessage="1" xr:uid="{B913D9E7-7F6F-4195-BD47-F0667F1A37B2}">
          <x14:formula1>
            <xm:f>リスト!$I$2:$I$5</xm:f>
          </x14:formula1>
          <xm:sqref>J12:J19</xm:sqref>
        </x14:dataValidation>
        <x14:dataValidation type="list" allowBlank="1" showInputMessage="1" showErrorMessage="1" xr:uid="{B5CBC556-AC9C-42F0-A68D-BBD61A473CC6}">
          <x14:formula1>
            <xm:f>リスト!$J$2:$J$6</xm:f>
          </x14:formula1>
          <xm:sqref>K12:K19</xm:sqref>
        </x14:dataValidation>
        <x14:dataValidation type="list" allowBlank="1" showInputMessage="1" showErrorMessage="1" xr:uid="{B84268E5-17B0-42B8-8C1D-08C8E36E7CF7}">
          <x14:formula1>
            <xm:f>リスト!$C$2:$C$4</xm:f>
          </x14:formula1>
          <xm:sqref>B25:B36</xm:sqref>
        </x14:dataValidation>
        <x14:dataValidation type="list" allowBlank="1" showInputMessage="1" showErrorMessage="1" xr:uid="{030E2585-CDD8-4666-8D2D-4A7F77360CE8}">
          <x14:formula1>
            <xm:f>リスト!$D$2:$D$3</xm:f>
          </x14:formula1>
          <xm:sqref>C25:C36</xm:sqref>
        </x14:dataValidation>
        <x14:dataValidation type="list" allowBlank="1" showInputMessage="1" showErrorMessage="1" xr:uid="{0233EF48-0C27-4450-A855-F0B8CC075C63}">
          <x14:formula1>
            <xm:f>リスト!$E$2:$E$22</xm:f>
          </x14:formula1>
          <xm:sqref>D25:D36</xm:sqref>
        </x14:dataValidation>
        <x14:dataValidation type="list" allowBlank="1" showInputMessage="1" showErrorMessage="1" xr:uid="{2C79DDB7-4496-433D-B1DC-FAC45FC11C42}">
          <x14:formula1>
            <xm:f>リスト!$G$2:$G$4</xm:f>
          </x14:formula1>
          <xm:sqref>I25:I36</xm:sqref>
        </x14:dataValidation>
        <x14:dataValidation type="list" allowBlank="1" showInputMessage="1" showErrorMessage="1" xr:uid="{B087BE95-9365-410B-B6AB-F6423A5BC043}">
          <x14:formula1>
            <xm:f>リスト!$H$2:$H$4</xm:f>
          </x14:formula1>
          <xm:sqref>L25:M36 A72:A74</xm:sqref>
        </x14:dataValidation>
        <x14:dataValidation type="list" allowBlank="1" showInputMessage="1" showErrorMessage="1" xr:uid="{AD8B501B-CA81-405D-92BD-2A7324384775}">
          <x14:formula1>
            <xm:f>リスト!$K$2:$K$3</xm:f>
          </x14:formula1>
          <xm:sqref>A48:A56</xm:sqref>
        </x14:dataValidation>
        <x14:dataValidation type="list" allowBlank="1" showInputMessage="1" showErrorMessage="1" xr:uid="{2DAD7F3D-6FAA-4F1D-B7F3-152254C56609}">
          <x14:formula1>
            <xm:f>リスト!$H$2:$H$3</xm:f>
          </x14:formula1>
          <xm:sqref>A65:A67 A78:A87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DC5A-E4BF-4B9C-8200-583EC5F7D9E4}">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880" priority="42">
      <formula>$Q$1="○"</formula>
    </cfRule>
  </conditionalFormatting>
  <conditionalFormatting sqref="C39">
    <cfRule type="expression" dxfId="2879" priority="40">
      <formula>$C$39&gt;$B$39/2</formula>
    </cfRule>
    <cfRule type="expression" dxfId="2878" priority="41">
      <formula>$C$39&gt;10000000</formula>
    </cfRule>
  </conditionalFormatting>
  <conditionalFormatting sqref="C40">
    <cfRule type="expression" dxfId="2877" priority="38">
      <formula>$C$40&gt;$B$40/2</formula>
    </cfRule>
    <cfRule type="expression" dxfId="2876" priority="39">
      <formula>$C$40&gt;1000000</formula>
    </cfRule>
  </conditionalFormatting>
  <conditionalFormatting sqref="C41">
    <cfRule type="expression" dxfId="2875" priority="36">
      <formula>$C$41&gt;$B$41/2</formula>
    </cfRule>
    <cfRule type="expression" dxfId="2874" priority="37">
      <formula>$C$41&gt;100000</formula>
    </cfRule>
  </conditionalFormatting>
  <conditionalFormatting sqref="R9">
    <cfRule type="expression" dxfId="2873" priority="33">
      <formula>R9="NG"</formula>
    </cfRule>
  </conditionalFormatting>
  <conditionalFormatting sqref="L25:M36">
    <cfRule type="expression" dxfId="2872" priority="16">
      <formula>$J25="追加"</formula>
    </cfRule>
    <cfRule type="expression" dxfId="2871" priority="35">
      <formula>$J25="新規"</formula>
    </cfRule>
  </conditionalFormatting>
  <conditionalFormatting sqref="B39:B41">
    <cfRule type="expression" dxfId="2870" priority="34">
      <formula>($C39+$D39+$E39)&lt;&gt;$B39</formula>
    </cfRule>
  </conditionalFormatting>
  <conditionalFormatting sqref="R39:T41">
    <cfRule type="expression" dxfId="2869" priority="31">
      <formula>R39="NG"</formula>
    </cfRule>
    <cfRule type="expression" dxfId="2868" priority="32">
      <formula>$R21="NG"</formula>
    </cfRule>
  </conditionalFormatting>
  <conditionalFormatting sqref="T42">
    <cfRule type="expression" dxfId="2867" priority="29">
      <formula>T42="NG"</formula>
    </cfRule>
    <cfRule type="expression" dxfId="2866" priority="30">
      <formula>$R24="NG"</formula>
    </cfRule>
  </conditionalFormatting>
  <conditionalFormatting sqref="R60:R61">
    <cfRule type="expression" dxfId="2865" priority="27">
      <formula>R60="NG"</formula>
    </cfRule>
    <cfRule type="expression" dxfId="2864" priority="28">
      <formula>$R43="NG"</formula>
    </cfRule>
  </conditionalFormatting>
  <conditionalFormatting sqref="R65">
    <cfRule type="expression" dxfId="2863" priority="26">
      <formula>R65="NG"</formula>
    </cfRule>
  </conditionalFormatting>
  <conditionalFormatting sqref="R3">
    <cfRule type="expression" dxfId="2862" priority="24">
      <formula>$R3&lt;&gt;"要修正！"</formula>
    </cfRule>
    <cfRule type="expression" dxfId="2861" priority="25">
      <formula>$R3="要修正！"</formula>
    </cfRule>
  </conditionalFormatting>
  <conditionalFormatting sqref="S25:S36">
    <cfRule type="expression" dxfId="2860" priority="43">
      <formula>S25="NG"</formula>
    </cfRule>
  </conditionalFormatting>
  <conditionalFormatting sqref="S59">
    <cfRule type="expression" dxfId="2859" priority="23">
      <formula>S59="NG"</formula>
    </cfRule>
  </conditionalFormatting>
  <conditionalFormatting sqref="R59">
    <cfRule type="expression" dxfId="2858" priority="21">
      <formula>R59="NG"</formula>
    </cfRule>
    <cfRule type="expression" dxfId="2857" priority="22">
      <formula>$R42="NG"</formula>
    </cfRule>
  </conditionalFormatting>
  <conditionalFormatting sqref="R72">
    <cfRule type="expression" dxfId="2856" priority="20">
      <formula>R72="NG"</formula>
    </cfRule>
  </conditionalFormatting>
  <conditionalFormatting sqref="R25:R36">
    <cfRule type="expression" dxfId="2855" priority="19">
      <formula>R25="NG"</formula>
    </cfRule>
  </conditionalFormatting>
  <conditionalFormatting sqref="S12:S19">
    <cfRule type="expression" dxfId="2854" priority="17">
      <formula>$S12="NG"</formula>
    </cfRule>
    <cfRule type="expression" dxfId="2853" priority="18">
      <formula>$R1048572="NG"</formula>
    </cfRule>
  </conditionalFormatting>
  <conditionalFormatting sqref="T25:T36">
    <cfRule type="expression" dxfId="2852" priority="15">
      <formula>T25="NG"</formula>
    </cfRule>
  </conditionalFormatting>
  <conditionalFormatting sqref="L9">
    <cfRule type="expression" dxfId="2851" priority="14">
      <formula>$L$9="NG"</formula>
    </cfRule>
  </conditionalFormatting>
  <conditionalFormatting sqref="R4:R5">
    <cfRule type="expression" dxfId="2850" priority="13">
      <formula>$R$3="要修正！"</formula>
    </cfRule>
  </conditionalFormatting>
  <conditionalFormatting sqref="A41:H41">
    <cfRule type="expression" dxfId="2849" priority="12">
      <formula>$Q$1="○"</formula>
    </cfRule>
  </conditionalFormatting>
  <conditionalFormatting sqref="A55:G55">
    <cfRule type="expression" dxfId="2848" priority="11">
      <formula>$Q$1="○"</formula>
    </cfRule>
  </conditionalFormatting>
  <conditionalFormatting sqref="A83:J83">
    <cfRule type="expression" dxfId="2847" priority="10">
      <formula>$Q$1="○"</formula>
    </cfRule>
  </conditionalFormatting>
  <conditionalFormatting sqref="J25:J26">
    <cfRule type="expression" dxfId="2846" priority="8">
      <formula>$I25="追加"</formula>
    </cfRule>
    <cfRule type="expression" dxfId="2845" priority="9">
      <formula>$I25="新規"</formula>
    </cfRule>
  </conditionalFormatting>
  <conditionalFormatting sqref="J27:K36">
    <cfRule type="expression" dxfId="2844" priority="6">
      <formula>$I27="追加"</formula>
    </cfRule>
    <cfRule type="expression" dxfId="2843" priority="7">
      <formula>$I27="新規"</formula>
    </cfRule>
  </conditionalFormatting>
  <conditionalFormatting sqref="A59:G59">
    <cfRule type="expression" dxfId="2842" priority="5">
      <formula>"$Q$1=○"</formula>
    </cfRule>
  </conditionalFormatting>
  <conditionalFormatting sqref="K25">
    <cfRule type="expression" dxfId="2841" priority="3">
      <formula>$I25="追加"</formula>
    </cfRule>
    <cfRule type="expression" dxfId="2840" priority="4">
      <formula>$I25="新規"</formula>
    </cfRule>
  </conditionalFormatting>
  <conditionalFormatting sqref="K26">
    <cfRule type="expression" dxfId="2839" priority="1">
      <formula>$I26="追加"</formula>
    </cfRule>
    <cfRule type="expression" dxfId="2838" priority="2">
      <formula>$I26="新規"</formula>
    </cfRule>
  </conditionalFormatting>
  <dataValidations count="2">
    <dataValidation type="list" allowBlank="1" showInputMessage="1" showErrorMessage="1" sqref="E12:E19" xr:uid="{4571B253-9436-4BE6-B0C2-ED3E4C9412AF}">
      <formula1>$U$12:$U$15</formula1>
    </dataValidation>
    <dataValidation type="list" allowBlank="1" showInputMessage="1" showErrorMessage="1" sqref="Q1 O1" xr:uid="{98E45033-3E1B-4C7D-9C65-46D5088D0F9B}">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FCE3A58-58B3-4C01-B4EB-459E3C47AE0D}">
          <x14:formula1>
            <xm:f>リスト!$H$2:$H$3</xm:f>
          </x14:formula1>
          <xm:sqref>A65:A67 A78:A87</xm:sqref>
        </x14:dataValidation>
        <x14:dataValidation type="list" allowBlank="1" showInputMessage="1" showErrorMessage="1" xr:uid="{6D15CB55-2E42-45E3-A83B-D98D28AE9BC0}">
          <x14:formula1>
            <xm:f>リスト!$K$2:$K$3</xm:f>
          </x14:formula1>
          <xm:sqref>A48:A56</xm:sqref>
        </x14:dataValidation>
        <x14:dataValidation type="list" allowBlank="1" showInputMessage="1" showErrorMessage="1" xr:uid="{957B6C02-7D64-4F34-B7AA-BC1D1B29AB0D}">
          <x14:formula1>
            <xm:f>リスト!$H$2:$H$4</xm:f>
          </x14:formula1>
          <xm:sqref>L25:M36 A72:A74</xm:sqref>
        </x14:dataValidation>
        <x14:dataValidation type="list" allowBlank="1" showInputMessage="1" showErrorMessage="1" xr:uid="{043BE840-BB4E-4B2C-8AF3-74AD515A0CD4}">
          <x14:formula1>
            <xm:f>リスト!$G$2:$G$4</xm:f>
          </x14:formula1>
          <xm:sqref>I25:I36</xm:sqref>
        </x14:dataValidation>
        <x14:dataValidation type="list" allowBlank="1" showInputMessage="1" showErrorMessage="1" xr:uid="{3DC84AE8-A94F-4FDD-92BE-07ABAFDF7DF8}">
          <x14:formula1>
            <xm:f>リスト!$E$2:$E$22</xm:f>
          </x14:formula1>
          <xm:sqref>D25:D36</xm:sqref>
        </x14:dataValidation>
        <x14:dataValidation type="list" allowBlank="1" showInputMessage="1" showErrorMessage="1" xr:uid="{40B1FAA8-02F2-4B69-86D1-CE5F390690F8}">
          <x14:formula1>
            <xm:f>リスト!$D$2:$D$3</xm:f>
          </x14:formula1>
          <xm:sqref>C25:C36</xm:sqref>
        </x14:dataValidation>
        <x14:dataValidation type="list" allowBlank="1" showInputMessage="1" showErrorMessage="1" xr:uid="{D5C80B68-1DB1-4BBA-A25B-3B9E2A53E959}">
          <x14:formula1>
            <xm:f>リスト!$C$2:$C$4</xm:f>
          </x14:formula1>
          <xm:sqref>B25:B36</xm:sqref>
        </x14:dataValidation>
        <x14:dataValidation type="list" allowBlank="1" showInputMessage="1" showErrorMessage="1" xr:uid="{7324DA7E-BF96-4B02-B3BA-5B71EB9F8E87}">
          <x14:formula1>
            <xm:f>リスト!$J$2:$J$6</xm:f>
          </x14:formula1>
          <xm:sqref>K12:K19</xm:sqref>
        </x14:dataValidation>
        <x14:dataValidation type="list" allowBlank="1" showInputMessage="1" showErrorMessage="1" xr:uid="{3D732C62-7E96-406F-833B-CF6C6C513C12}">
          <x14:formula1>
            <xm:f>リスト!$I$2:$I$5</xm:f>
          </x14:formula1>
          <xm:sqref>J12:J19</xm:sqref>
        </x14:dataValidation>
        <x14:dataValidation type="list" allowBlank="1" showInputMessage="1" showErrorMessage="1" xr:uid="{D2FF376D-FFC3-43A4-9595-ADED9CF4B609}">
          <x14:formula1>
            <xm:f>リスト!$B$2:$B$11</xm:f>
          </x14:formula1>
          <xm:sqref>I12:I19</xm:sqref>
        </x14:dataValidation>
        <x14:dataValidation type="list" allowBlank="1" showInputMessage="1" showErrorMessage="1" xr:uid="{93161B8B-824D-4698-9D7B-9A735E575580}">
          <x14:formula1>
            <xm:f>リスト!$A$3:$A$9</xm:f>
          </x14:formula1>
          <xm:sqref>G12:H19</xm:sqref>
        </x14:dataValidation>
        <x14:dataValidation type="list" allowBlank="1" showInputMessage="1" showErrorMessage="1" xr:uid="{A627B9D0-4623-4DB2-92ED-3DA7E736582C}">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75C0-D904-45C1-987D-2BDC1633F795}">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837" priority="42">
      <formula>$Q$1="○"</formula>
    </cfRule>
  </conditionalFormatting>
  <conditionalFormatting sqref="C39">
    <cfRule type="expression" dxfId="2836" priority="40">
      <formula>$C$39&gt;$B$39/2</formula>
    </cfRule>
    <cfRule type="expression" dxfId="2835" priority="41">
      <formula>$C$39&gt;10000000</formula>
    </cfRule>
  </conditionalFormatting>
  <conditionalFormatting sqref="C40">
    <cfRule type="expression" dxfId="2834" priority="38">
      <formula>$C$40&gt;$B$40/2</formula>
    </cfRule>
    <cfRule type="expression" dxfId="2833" priority="39">
      <formula>$C$40&gt;1000000</formula>
    </cfRule>
  </conditionalFormatting>
  <conditionalFormatting sqref="C41">
    <cfRule type="expression" dxfId="2832" priority="36">
      <formula>$C$41&gt;$B$41/2</formula>
    </cfRule>
    <cfRule type="expression" dxfId="2831" priority="37">
      <formula>$C$41&gt;100000</formula>
    </cfRule>
  </conditionalFormatting>
  <conditionalFormatting sqref="R9">
    <cfRule type="expression" dxfId="2830" priority="33">
      <formula>R9="NG"</formula>
    </cfRule>
  </conditionalFormatting>
  <conditionalFormatting sqref="L25:M36">
    <cfRule type="expression" dxfId="2829" priority="16">
      <formula>$J25="追加"</formula>
    </cfRule>
    <cfRule type="expression" dxfId="2828" priority="35">
      <formula>$J25="新規"</formula>
    </cfRule>
  </conditionalFormatting>
  <conditionalFormatting sqref="B39:B41">
    <cfRule type="expression" dxfId="2827" priority="34">
      <formula>($C39+$D39+$E39)&lt;&gt;$B39</formula>
    </cfRule>
  </conditionalFormatting>
  <conditionalFormatting sqref="R39:T41">
    <cfRule type="expression" dxfId="2826" priority="31">
      <formula>R39="NG"</formula>
    </cfRule>
    <cfRule type="expression" dxfId="2825" priority="32">
      <formula>$R21="NG"</formula>
    </cfRule>
  </conditionalFormatting>
  <conditionalFormatting sqref="T42">
    <cfRule type="expression" dxfId="2824" priority="29">
      <formula>T42="NG"</formula>
    </cfRule>
    <cfRule type="expression" dxfId="2823" priority="30">
      <formula>$R24="NG"</formula>
    </cfRule>
  </conditionalFormatting>
  <conditionalFormatting sqref="R60:R61">
    <cfRule type="expression" dxfId="2822" priority="27">
      <formula>R60="NG"</formula>
    </cfRule>
    <cfRule type="expression" dxfId="2821" priority="28">
      <formula>$R43="NG"</formula>
    </cfRule>
  </conditionalFormatting>
  <conditionalFormatting sqref="R65">
    <cfRule type="expression" dxfId="2820" priority="26">
      <formula>R65="NG"</formula>
    </cfRule>
  </conditionalFormatting>
  <conditionalFormatting sqref="R3">
    <cfRule type="expression" dxfId="2819" priority="24">
      <formula>$R3&lt;&gt;"要修正！"</formula>
    </cfRule>
    <cfRule type="expression" dxfId="2818" priority="25">
      <formula>$R3="要修正！"</formula>
    </cfRule>
  </conditionalFormatting>
  <conditionalFormatting sqref="S25:S36">
    <cfRule type="expression" dxfId="2817" priority="43">
      <formula>S25="NG"</formula>
    </cfRule>
  </conditionalFormatting>
  <conditionalFormatting sqref="S59">
    <cfRule type="expression" dxfId="2816" priority="23">
      <formula>S59="NG"</formula>
    </cfRule>
  </conditionalFormatting>
  <conditionalFormatting sqref="R59">
    <cfRule type="expression" dxfId="2815" priority="21">
      <formula>R59="NG"</formula>
    </cfRule>
    <cfRule type="expression" dxfId="2814" priority="22">
      <formula>$R42="NG"</formula>
    </cfRule>
  </conditionalFormatting>
  <conditionalFormatting sqref="R72">
    <cfRule type="expression" dxfId="2813" priority="20">
      <formula>R72="NG"</formula>
    </cfRule>
  </conditionalFormatting>
  <conditionalFormatting sqref="R25:R36">
    <cfRule type="expression" dxfId="2812" priority="19">
      <formula>R25="NG"</formula>
    </cfRule>
  </conditionalFormatting>
  <conditionalFormatting sqref="S12:S19">
    <cfRule type="expression" dxfId="2811" priority="17">
      <formula>$S12="NG"</formula>
    </cfRule>
    <cfRule type="expression" dxfId="2810" priority="18">
      <formula>$R1048572="NG"</formula>
    </cfRule>
  </conditionalFormatting>
  <conditionalFormatting sqref="T25:T36">
    <cfRule type="expression" dxfId="2809" priority="15">
      <formula>T25="NG"</formula>
    </cfRule>
  </conditionalFormatting>
  <conditionalFormatting sqref="L9">
    <cfRule type="expression" dxfId="2808" priority="14">
      <formula>$L$9="NG"</formula>
    </cfRule>
  </conditionalFormatting>
  <conditionalFormatting sqref="R4:R5">
    <cfRule type="expression" dxfId="2807" priority="13">
      <formula>$R$3="要修正！"</formula>
    </cfRule>
  </conditionalFormatting>
  <conditionalFormatting sqref="A41:H41">
    <cfRule type="expression" dxfId="2806" priority="12">
      <formula>$Q$1="○"</formula>
    </cfRule>
  </conditionalFormatting>
  <conditionalFormatting sqref="A55:G55">
    <cfRule type="expression" dxfId="2805" priority="11">
      <formula>$Q$1="○"</formula>
    </cfRule>
  </conditionalFormatting>
  <conditionalFormatting sqref="A83:J83">
    <cfRule type="expression" dxfId="2804" priority="10">
      <formula>$Q$1="○"</formula>
    </cfRule>
  </conditionalFormatting>
  <conditionalFormatting sqref="J25:J26">
    <cfRule type="expression" dxfId="2803" priority="8">
      <formula>$I25="追加"</formula>
    </cfRule>
    <cfRule type="expression" dxfId="2802" priority="9">
      <formula>$I25="新規"</formula>
    </cfRule>
  </conditionalFormatting>
  <conditionalFormatting sqref="J27:K36">
    <cfRule type="expression" dxfId="2801" priority="6">
      <formula>$I27="追加"</formula>
    </cfRule>
    <cfRule type="expression" dxfId="2800" priority="7">
      <formula>$I27="新規"</formula>
    </cfRule>
  </conditionalFormatting>
  <conditionalFormatting sqref="A59:G59">
    <cfRule type="expression" dxfId="2799" priority="5">
      <formula>"$Q$1=○"</formula>
    </cfRule>
  </conditionalFormatting>
  <conditionalFormatting sqref="K25">
    <cfRule type="expression" dxfId="2798" priority="3">
      <formula>$I25="追加"</formula>
    </cfRule>
    <cfRule type="expression" dxfId="2797" priority="4">
      <formula>$I25="新規"</formula>
    </cfRule>
  </conditionalFormatting>
  <conditionalFormatting sqref="K26">
    <cfRule type="expression" dxfId="2796" priority="1">
      <formula>$I26="追加"</formula>
    </cfRule>
    <cfRule type="expression" dxfId="2795" priority="2">
      <formula>$I26="新規"</formula>
    </cfRule>
  </conditionalFormatting>
  <dataValidations count="2">
    <dataValidation type="list" allowBlank="1" showInputMessage="1" showErrorMessage="1" sqref="Q1 O1" xr:uid="{DB4C2AE6-616C-495D-9AFB-1FA2520EE175}">
      <formula1>$S$1:$S$2</formula1>
    </dataValidation>
    <dataValidation type="list" allowBlank="1" showInputMessage="1" showErrorMessage="1" sqref="E12:E19" xr:uid="{7AECD400-835C-4369-A987-C9ACED7F7BE6}">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1E7034A-CAA5-48D0-B94E-5192E66415DB}">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BDD56EED-C61D-4448-8AE0-758DD4C6B88C}">
          <x14:formula1>
            <xm:f>リスト!$A$3:$A$9</xm:f>
          </x14:formula1>
          <xm:sqref>G12:H19</xm:sqref>
        </x14:dataValidation>
        <x14:dataValidation type="list" allowBlank="1" showInputMessage="1" showErrorMessage="1" xr:uid="{7D005BAC-D515-43A8-8958-6D914BFB47A1}">
          <x14:formula1>
            <xm:f>リスト!$B$2:$B$11</xm:f>
          </x14:formula1>
          <xm:sqref>I12:I19</xm:sqref>
        </x14:dataValidation>
        <x14:dataValidation type="list" allowBlank="1" showInputMessage="1" showErrorMessage="1" xr:uid="{E16695F6-BE3F-4C73-848C-CB4BBF6C13DF}">
          <x14:formula1>
            <xm:f>リスト!$I$2:$I$5</xm:f>
          </x14:formula1>
          <xm:sqref>J12:J19</xm:sqref>
        </x14:dataValidation>
        <x14:dataValidation type="list" allowBlank="1" showInputMessage="1" showErrorMessage="1" xr:uid="{4FC73472-F9E1-44C0-9124-DFBCBD829A3F}">
          <x14:formula1>
            <xm:f>リスト!$J$2:$J$6</xm:f>
          </x14:formula1>
          <xm:sqref>K12:K19</xm:sqref>
        </x14:dataValidation>
        <x14:dataValidation type="list" allowBlank="1" showInputMessage="1" showErrorMessage="1" xr:uid="{DDC7D840-C4F2-44B3-A52E-2C1399A6214E}">
          <x14:formula1>
            <xm:f>リスト!$C$2:$C$4</xm:f>
          </x14:formula1>
          <xm:sqref>B25:B36</xm:sqref>
        </x14:dataValidation>
        <x14:dataValidation type="list" allowBlank="1" showInputMessage="1" showErrorMessage="1" xr:uid="{792507DD-1D23-4664-971E-ABB9E626DE90}">
          <x14:formula1>
            <xm:f>リスト!$D$2:$D$3</xm:f>
          </x14:formula1>
          <xm:sqref>C25:C36</xm:sqref>
        </x14:dataValidation>
        <x14:dataValidation type="list" allowBlank="1" showInputMessage="1" showErrorMessage="1" xr:uid="{E93B05D4-1892-433D-BB68-9D44C623E3AD}">
          <x14:formula1>
            <xm:f>リスト!$E$2:$E$22</xm:f>
          </x14:formula1>
          <xm:sqref>D25:D36</xm:sqref>
        </x14:dataValidation>
        <x14:dataValidation type="list" allowBlank="1" showInputMessage="1" showErrorMessage="1" xr:uid="{2E2084D2-2EB9-41D1-BA5E-9F96A8280B51}">
          <x14:formula1>
            <xm:f>リスト!$G$2:$G$4</xm:f>
          </x14:formula1>
          <xm:sqref>I25:I36</xm:sqref>
        </x14:dataValidation>
        <x14:dataValidation type="list" allowBlank="1" showInputMessage="1" showErrorMessage="1" xr:uid="{A12D8C1F-D271-4342-8AC7-702B49BB6740}">
          <x14:formula1>
            <xm:f>リスト!$H$2:$H$4</xm:f>
          </x14:formula1>
          <xm:sqref>L25:M36 A72:A74</xm:sqref>
        </x14:dataValidation>
        <x14:dataValidation type="list" allowBlank="1" showInputMessage="1" showErrorMessage="1" xr:uid="{7C78B6DF-17F1-4299-A513-6C0910E1C251}">
          <x14:formula1>
            <xm:f>リスト!$K$2:$K$3</xm:f>
          </x14:formula1>
          <xm:sqref>A48:A56</xm:sqref>
        </x14:dataValidation>
        <x14:dataValidation type="list" allowBlank="1" showInputMessage="1" showErrorMessage="1" xr:uid="{F357DAA4-B533-4844-8C40-DE3591ECB066}">
          <x14:formula1>
            <xm:f>リスト!$H$2:$H$3</xm:f>
          </x14:formula1>
          <xm:sqref>A65:A67 A78:A87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6635-1A97-4318-BA79-5EB26D99CF6C}">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794" priority="42">
      <formula>$Q$1="○"</formula>
    </cfRule>
  </conditionalFormatting>
  <conditionalFormatting sqref="C39">
    <cfRule type="expression" dxfId="2793" priority="40">
      <formula>$C$39&gt;$B$39/2</formula>
    </cfRule>
    <cfRule type="expression" dxfId="2792" priority="41">
      <formula>$C$39&gt;10000000</formula>
    </cfRule>
  </conditionalFormatting>
  <conditionalFormatting sqref="C40">
    <cfRule type="expression" dxfId="2791" priority="38">
      <formula>$C$40&gt;$B$40/2</formula>
    </cfRule>
    <cfRule type="expression" dxfId="2790" priority="39">
      <formula>$C$40&gt;1000000</formula>
    </cfRule>
  </conditionalFormatting>
  <conditionalFormatting sqref="C41">
    <cfRule type="expression" dxfId="2789" priority="36">
      <formula>$C$41&gt;$B$41/2</formula>
    </cfRule>
    <cfRule type="expression" dxfId="2788" priority="37">
      <formula>$C$41&gt;100000</formula>
    </cfRule>
  </conditionalFormatting>
  <conditionalFormatting sqref="R9">
    <cfRule type="expression" dxfId="2787" priority="33">
      <formula>R9="NG"</formula>
    </cfRule>
  </conditionalFormatting>
  <conditionalFormatting sqref="L25:M36">
    <cfRule type="expression" dxfId="2786" priority="16">
      <formula>$J25="追加"</formula>
    </cfRule>
    <cfRule type="expression" dxfId="2785" priority="35">
      <formula>$J25="新規"</formula>
    </cfRule>
  </conditionalFormatting>
  <conditionalFormatting sqref="B39:B41">
    <cfRule type="expression" dxfId="2784" priority="34">
      <formula>($C39+$D39+$E39)&lt;&gt;$B39</formula>
    </cfRule>
  </conditionalFormatting>
  <conditionalFormatting sqref="R39:T41">
    <cfRule type="expression" dxfId="2783" priority="31">
      <formula>R39="NG"</formula>
    </cfRule>
    <cfRule type="expression" dxfId="2782" priority="32">
      <formula>$R21="NG"</formula>
    </cfRule>
  </conditionalFormatting>
  <conditionalFormatting sqref="T42">
    <cfRule type="expression" dxfId="2781" priority="29">
      <formula>T42="NG"</formula>
    </cfRule>
    <cfRule type="expression" dxfId="2780" priority="30">
      <formula>$R24="NG"</formula>
    </cfRule>
  </conditionalFormatting>
  <conditionalFormatting sqref="R60:R61">
    <cfRule type="expression" dxfId="2779" priority="27">
      <formula>R60="NG"</formula>
    </cfRule>
    <cfRule type="expression" dxfId="2778" priority="28">
      <formula>$R43="NG"</formula>
    </cfRule>
  </conditionalFormatting>
  <conditionalFormatting sqref="R65">
    <cfRule type="expression" dxfId="2777" priority="26">
      <formula>R65="NG"</formula>
    </cfRule>
  </conditionalFormatting>
  <conditionalFormatting sqref="R3">
    <cfRule type="expression" dxfId="2776" priority="24">
      <formula>$R3&lt;&gt;"要修正！"</formula>
    </cfRule>
    <cfRule type="expression" dxfId="2775" priority="25">
      <formula>$R3="要修正！"</formula>
    </cfRule>
  </conditionalFormatting>
  <conditionalFormatting sqref="S25:S36">
    <cfRule type="expression" dxfId="2774" priority="43">
      <formula>S25="NG"</formula>
    </cfRule>
  </conditionalFormatting>
  <conditionalFormatting sqref="S59">
    <cfRule type="expression" dxfId="2773" priority="23">
      <formula>S59="NG"</formula>
    </cfRule>
  </conditionalFormatting>
  <conditionalFormatting sqref="R59">
    <cfRule type="expression" dxfId="2772" priority="21">
      <formula>R59="NG"</formula>
    </cfRule>
    <cfRule type="expression" dxfId="2771" priority="22">
      <formula>$R42="NG"</formula>
    </cfRule>
  </conditionalFormatting>
  <conditionalFormatting sqref="R72">
    <cfRule type="expression" dxfId="2770" priority="20">
      <formula>R72="NG"</formula>
    </cfRule>
  </conditionalFormatting>
  <conditionalFormatting sqref="R25:R36">
    <cfRule type="expression" dxfId="2769" priority="19">
      <formula>R25="NG"</formula>
    </cfRule>
  </conditionalFormatting>
  <conditionalFormatting sqref="S12:S19">
    <cfRule type="expression" dxfId="2768" priority="17">
      <formula>$S12="NG"</formula>
    </cfRule>
    <cfRule type="expression" dxfId="2767" priority="18">
      <formula>$R1048572="NG"</formula>
    </cfRule>
  </conditionalFormatting>
  <conditionalFormatting sqref="T25:T36">
    <cfRule type="expression" dxfId="2766" priority="15">
      <formula>T25="NG"</formula>
    </cfRule>
  </conditionalFormatting>
  <conditionalFormatting sqref="L9">
    <cfRule type="expression" dxfId="2765" priority="14">
      <formula>$L$9="NG"</formula>
    </cfRule>
  </conditionalFormatting>
  <conditionalFormatting sqref="R4:R5">
    <cfRule type="expression" dxfId="2764" priority="13">
      <formula>$R$3="要修正！"</formula>
    </cfRule>
  </conditionalFormatting>
  <conditionalFormatting sqref="A41:H41">
    <cfRule type="expression" dxfId="2763" priority="12">
      <formula>$Q$1="○"</formula>
    </cfRule>
  </conditionalFormatting>
  <conditionalFormatting sqref="A55:G55">
    <cfRule type="expression" dxfId="2762" priority="11">
      <formula>$Q$1="○"</formula>
    </cfRule>
  </conditionalFormatting>
  <conditionalFormatting sqref="A83:J83">
    <cfRule type="expression" dxfId="2761" priority="10">
      <formula>$Q$1="○"</formula>
    </cfRule>
  </conditionalFormatting>
  <conditionalFormatting sqref="J25:J26">
    <cfRule type="expression" dxfId="2760" priority="8">
      <formula>$I25="追加"</formula>
    </cfRule>
    <cfRule type="expression" dxfId="2759" priority="9">
      <formula>$I25="新規"</formula>
    </cfRule>
  </conditionalFormatting>
  <conditionalFormatting sqref="J27:K36">
    <cfRule type="expression" dxfId="2758" priority="6">
      <formula>$I27="追加"</formula>
    </cfRule>
    <cfRule type="expression" dxfId="2757" priority="7">
      <formula>$I27="新規"</formula>
    </cfRule>
  </conditionalFormatting>
  <conditionalFormatting sqref="A59:G59">
    <cfRule type="expression" dxfId="2756" priority="5">
      <formula>"$Q$1=○"</formula>
    </cfRule>
  </conditionalFormatting>
  <conditionalFormatting sqref="K25">
    <cfRule type="expression" dxfId="2755" priority="3">
      <formula>$I25="追加"</formula>
    </cfRule>
    <cfRule type="expression" dxfId="2754" priority="4">
      <formula>$I25="新規"</formula>
    </cfRule>
  </conditionalFormatting>
  <conditionalFormatting sqref="K26">
    <cfRule type="expression" dxfId="2753" priority="1">
      <formula>$I26="追加"</formula>
    </cfRule>
    <cfRule type="expression" dxfId="2752" priority="2">
      <formula>$I26="新規"</formula>
    </cfRule>
  </conditionalFormatting>
  <dataValidations count="2">
    <dataValidation type="list" allowBlank="1" showInputMessage="1" showErrorMessage="1" sqref="Q1 O1" xr:uid="{D3FA90E1-B340-4440-A683-D02FA706E9D2}">
      <formula1>$S$1:$S$2</formula1>
    </dataValidation>
    <dataValidation type="list" allowBlank="1" showInputMessage="1" showErrorMessage="1" sqref="E12:E19" xr:uid="{79556A3B-2452-4390-A88F-B6F2EA0F6791}">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EFDB78E-D759-4ACA-9ECB-6A7A7BCB49CA}">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A7D0FEB1-E715-4CB9-9643-132BEF97C2CA}">
          <x14:formula1>
            <xm:f>リスト!$A$3:$A$9</xm:f>
          </x14:formula1>
          <xm:sqref>G12:H19</xm:sqref>
        </x14:dataValidation>
        <x14:dataValidation type="list" allowBlank="1" showInputMessage="1" showErrorMessage="1" xr:uid="{27131A9F-22CB-4B2C-9F0E-C5E4130FBC9B}">
          <x14:formula1>
            <xm:f>リスト!$B$2:$B$11</xm:f>
          </x14:formula1>
          <xm:sqref>I12:I19</xm:sqref>
        </x14:dataValidation>
        <x14:dataValidation type="list" allowBlank="1" showInputMessage="1" showErrorMessage="1" xr:uid="{2B63ED83-266E-440C-BE22-777007876B83}">
          <x14:formula1>
            <xm:f>リスト!$I$2:$I$5</xm:f>
          </x14:formula1>
          <xm:sqref>J12:J19</xm:sqref>
        </x14:dataValidation>
        <x14:dataValidation type="list" allowBlank="1" showInputMessage="1" showErrorMessage="1" xr:uid="{ADB4F834-A446-4A75-8CA8-73048EF539D8}">
          <x14:formula1>
            <xm:f>リスト!$J$2:$J$6</xm:f>
          </x14:formula1>
          <xm:sqref>K12:K19</xm:sqref>
        </x14:dataValidation>
        <x14:dataValidation type="list" allowBlank="1" showInputMessage="1" showErrorMessage="1" xr:uid="{07B4B414-D7A1-4F1A-A5BA-84CF8695772C}">
          <x14:formula1>
            <xm:f>リスト!$C$2:$C$4</xm:f>
          </x14:formula1>
          <xm:sqref>B25:B36</xm:sqref>
        </x14:dataValidation>
        <x14:dataValidation type="list" allowBlank="1" showInputMessage="1" showErrorMessage="1" xr:uid="{7DC87A28-8C1F-47D3-997E-075CD37D92FE}">
          <x14:formula1>
            <xm:f>リスト!$D$2:$D$3</xm:f>
          </x14:formula1>
          <xm:sqref>C25:C36</xm:sqref>
        </x14:dataValidation>
        <x14:dataValidation type="list" allowBlank="1" showInputMessage="1" showErrorMessage="1" xr:uid="{AA18EF50-97FA-461A-A9A8-F1ABEFE6BE96}">
          <x14:formula1>
            <xm:f>リスト!$E$2:$E$22</xm:f>
          </x14:formula1>
          <xm:sqref>D25:D36</xm:sqref>
        </x14:dataValidation>
        <x14:dataValidation type="list" allowBlank="1" showInputMessage="1" showErrorMessage="1" xr:uid="{91DAADD0-CEB6-4694-896B-3EDDB81C5FCF}">
          <x14:formula1>
            <xm:f>リスト!$G$2:$G$4</xm:f>
          </x14:formula1>
          <xm:sqref>I25:I36</xm:sqref>
        </x14:dataValidation>
        <x14:dataValidation type="list" allowBlank="1" showInputMessage="1" showErrorMessage="1" xr:uid="{063DC425-19F4-4607-B25D-B299DC675FB6}">
          <x14:formula1>
            <xm:f>リスト!$H$2:$H$4</xm:f>
          </x14:formula1>
          <xm:sqref>L25:M36 A72:A74</xm:sqref>
        </x14:dataValidation>
        <x14:dataValidation type="list" allowBlank="1" showInputMessage="1" showErrorMessage="1" xr:uid="{8F7863BD-C3FF-4303-95B3-F73C5D56F16E}">
          <x14:formula1>
            <xm:f>リスト!$K$2:$K$3</xm:f>
          </x14:formula1>
          <xm:sqref>A48:A56</xm:sqref>
        </x14:dataValidation>
        <x14:dataValidation type="list" allowBlank="1" showInputMessage="1" showErrorMessage="1" xr:uid="{0D8B82DC-BA42-439E-A896-E69B8F850833}">
          <x14:formula1>
            <xm:f>リスト!$H$2:$H$3</xm:f>
          </x14:formula1>
          <xm:sqref>A65:A67 A78:A87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65DBA-2C6B-419B-8577-1DF6D317AA5E}">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166" t="s">
        <v>88</v>
      </c>
      <c r="H11" s="166" t="s">
        <v>89</v>
      </c>
      <c r="I11" s="161" t="s">
        <v>67</v>
      </c>
      <c r="J11" s="161" t="s">
        <v>148</v>
      </c>
      <c r="K11" s="161" t="s">
        <v>116</v>
      </c>
      <c r="L11" s="248" t="s">
        <v>128</v>
      </c>
      <c r="M11" s="249"/>
      <c r="N11" s="250"/>
      <c r="O11" s="47"/>
      <c r="P11" s="128"/>
      <c r="Q11" s="129"/>
      <c r="R11" s="23" t="s">
        <v>190</v>
      </c>
      <c r="S11" s="47" t="s">
        <v>193</v>
      </c>
      <c r="U11" s="21"/>
    </row>
    <row r="12" spans="1:21" ht="22.5" customHeight="1" x14ac:dyDescent="0.15">
      <c r="A12" s="158"/>
      <c r="B12" s="258"/>
      <c r="C12" s="259"/>
      <c r="D12" s="12"/>
      <c r="E12" s="214"/>
      <c r="F12" s="13"/>
      <c r="G12" s="14"/>
      <c r="H12" s="14"/>
      <c r="I12" s="15"/>
      <c r="J12" s="15"/>
      <c r="K12" s="15"/>
      <c r="L12" s="260"/>
      <c r="M12" s="261"/>
      <c r="N12" s="262"/>
      <c r="O12" s="47"/>
      <c r="P12" s="18"/>
      <c r="Q12" s="18"/>
      <c r="R12" s="160" t="str">
        <f>IFERROR(INDEX(E12:E19,MATCH(MAX(D12:D19),D12:D19,0)),"")</f>
        <v/>
      </c>
      <c r="S12" s="102" t="str">
        <f t="shared" ref="S12:S19" si="1">IF(OR(D12=0,D12=""),"OK",(IF(OR(G12=""),"NG","OK")))</f>
        <v>OK</v>
      </c>
      <c r="U12" s="21" t="s">
        <v>216</v>
      </c>
    </row>
    <row r="13" spans="1:21" ht="22.5" customHeight="1" x14ac:dyDescent="0.15">
      <c r="A13" s="158"/>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158"/>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158"/>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158"/>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158"/>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158"/>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158"/>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164" t="s">
        <v>0</v>
      </c>
      <c r="B20" s="268" t="s">
        <v>34</v>
      </c>
      <c r="C20" s="269"/>
      <c r="D20" s="20">
        <f>SUM(D12:D19)</f>
        <v>0</v>
      </c>
      <c r="E20" s="164" t="s">
        <v>34</v>
      </c>
      <c r="F20" s="164"/>
      <c r="G20" s="159"/>
      <c r="H20" s="159" t="s">
        <v>34</v>
      </c>
      <c r="I20" s="159" t="s">
        <v>34</v>
      </c>
      <c r="J20" s="159" t="s">
        <v>34</v>
      </c>
      <c r="K20" s="159"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165" t="s">
        <v>122</v>
      </c>
      <c r="E24" s="266" t="s">
        <v>107</v>
      </c>
      <c r="F24" s="267"/>
      <c r="G24" s="165" t="s">
        <v>220</v>
      </c>
      <c r="H24" s="168" t="s">
        <v>221</v>
      </c>
      <c r="I24" s="264"/>
      <c r="J24" s="167" t="s">
        <v>223</v>
      </c>
      <c r="K24" s="151" t="s">
        <v>224</v>
      </c>
      <c r="L24" s="152" t="s">
        <v>225</v>
      </c>
      <c r="M24" s="167"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159" t="s">
        <v>25</v>
      </c>
      <c r="B38" s="159" t="s">
        <v>185</v>
      </c>
      <c r="C38" s="159" t="s">
        <v>186</v>
      </c>
      <c r="D38" s="159" t="s">
        <v>187</v>
      </c>
      <c r="E38" s="159"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164"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162"/>
      <c r="P59" s="162"/>
      <c r="Q59" s="162"/>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163"/>
      <c r="O60" s="163"/>
      <c r="P60" s="163"/>
      <c r="Q60" s="163"/>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163"/>
      <c r="P61" s="163"/>
      <c r="Q61" s="163"/>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163"/>
      <c r="P62" s="163"/>
      <c r="Q62" s="163"/>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162"/>
      <c r="R72" s="102" t="str">
        <f>IF(B42=0,"OK",IF(AND(A72="☑",A73="☑",A74="☑"),"OK","NG"))</f>
        <v>OK</v>
      </c>
    </row>
    <row r="73" spans="1:18" ht="15" customHeight="1" x14ac:dyDescent="0.15">
      <c r="A73" s="17" t="s">
        <v>6</v>
      </c>
      <c r="B73" s="277" t="s">
        <v>196</v>
      </c>
      <c r="C73" s="278"/>
      <c r="D73" s="278"/>
      <c r="E73" s="278"/>
      <c r="F73" s="278"/>
      <c r="G73" s="278"/>
      <c r="H73" s="278"/>
      <c r="I73" s="278"/>
      <c r="J73" s="279"/>
      <c r="K73" s="162"/>
    </row>
    <row r="74" spans="1:18" ht="15" customHeight="1" x14ac:dyDescent="0.15">
      <c r="A74" s="17" t="s">
        <v>6</v>
      </c>
      <c r="B74" s="277" t="s">
        <v>48</v>
      </c>
      <c r="C74" s="278"/>
      <c r="D74" s="278"/>
      <c r="E74" s="278"/>
      <c r="F74" s="278"/>
      <c r="G74" s="278"/>
      <c r="H74" s="278"/>
      <c r="I74" s="278"/>
      <c r="J74" s="279"/>
      <c r="K74" s="162"/>
    </row>
    <row r="75" spans="1:18" ht="15" customHeight="1" x14ac:dyDescent="0.15"/>
    <row r="76" spans="1:18" ht="15" customHeight="1" x14ac:dyDescent="0.15">
      <c r="A76" s="21" t="s">
        <v>156</v>
      </c>
      <c r="K76" s="24"/>
      <c r="L76" s="24"/>
    </row>
    <row r="77" spans="1:18" ht="15" customHeight="1" x14ac:dyDescent="0.15">
      <c r="A77" s="164"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299" priority="47">
      <formula>$Q$1="○"</formula>
    </cfRule>
  </conditionalFormatting>
  <conditionalFormatting sqref="C39">
    <cfRule type="expression" dxfId="4298" priority="45">
      <formula>$C$39&gt;$B$39/2</formula>
    </cfRule>
    <cfRule type="expression" dxfId="4297" priority="46">
      <formula>$C$39&gt;10000000</formula>
    </cfRule>
  </conditionalFormatting>
  <conditionalFormatting sqref="C40">
    <cfRule type="expression" dxfId="4296" priority="43">
      <formula>$C$40&gt;$B$40/2</formula>
    </cfRule>
    <cfRule type="expression" dxfId="4295" priority="44">
      <formula>$C$40&gt;1000000</formula>
    </cfRule>
  </conditionalFormatting>
  <conditionalFormatting sqref="C41">
    <cfRule type="expression" dxfId="4294" priority="41">
      <formula>$C$41&gt;$B$41/2</formula>
    </cfRule>
    <cfRule type="expression" dxfId="4293" priority="42">
      <formula>$C$41&gt;100000</formula>
    </cfRule>
  </conditionalFormatting>
  <conditionalFormatting sqref="R9">
    <cfRule type="expression" dxfId="4292" priority="38">
      <formula>R9="NG"</formula>
    </cfRule>
  </conditionalFormatting>
  <conditionalFormatting sqref="L25:M36">
    <cfRule type="expression" dxfId="4291" priority="21">
      <formula>$J25="追加"</formula>
    </cfRule>
    <cfRule type="expression" dxfId="4290" priority="40">
      <formula>$J25="新規"</formula>
    </cfRule>
  </conditionalFormatting>
  <conditionalFormatting sqref="B39:B41">
    <cfRule type="expression" dxfId="4289" priority="39">
      <formula>($C39+$D39+$E39)&lt;&gt;$B39</formula>
    </cfRule>
  </conditionalFormatting>
  <conditionalFormatting sqref="R39:T41">
    <cfRule type="expression" dxfId="4288" priority="36">
      <formula>R39="NG"</formula>
    </cfRule>
    <cfRule type="expression" dxfId="4287" priority="37">
      <formula>$R21="NG"</formula>
    </cfRule>
  </conditionalFormatting>
  <conditionalFormatting sqref="T42">
    <cfRule type="expression" dxfId="4286" priority="34">
      <formula>T42="NG"</formula>
    </cfRule>
    <cfRule type="expression" dxfId="4285" priority="35">
      <formula>$R24="NG"</formula>
    </cfRule>
  </conditionalFormatting>
  <conditionalFormatting sqref="R60:R61">
    <cfRule type="expression" dxfId="4284" priority="32">
      <formula>R60="NG"</formula>
    </cfRule>
    <cfRule type="expression" dxfId="4283" priority="33">
      <formula>$R43="NG"</formula>
    </cfRule>
  </conditionalFormatting>
  <conditionalFormatting sqref="R65">
    <cfRule type="expression" dxfId="4282" priority="31">
      <formula>R65="NG"</formula>
    </cfRule>
  </conditionalFormatting>
  <conditionalFormatting sqref="R3">
    <cfRule type="expression" dxfId="4281" priority="29">
      <formula>$R3&lt;&gt;"要修正！"</formula>
    </cfRule>
    <cfRule type="expression" dxfId="4280" priority="30">
      <formula>$R3="要修正！"</formula>
    </cfRule>
  </conditionalFormatting>
  <conditionalFormatting sqref="S25:S36">
    <cfRule type="expression" dxfId="4279" priority="48">
      <formula>S25="NG"</formula>
    </cfRule>
  </conditionalFormatting>
  <conditionalFormatting sqref="S59">
    <cfRule type="expression" dxfId="4278" priority="28">
      <formula>S59="NG"</formula>
    </cfRule>
  </conditionalFormatting>
  <conditionalFormatting sqref="R59">
    <cfRule type="expression" dxfId="4277" priority="26">
      <formula>R59="NG"</formula>
    </cfRule>
    <cfRule type="expression" dxfId="4276" priority="27">
      <formula>$R42="NG"</formula>
    </cfRule>
  </conditionalFormatting>
  <conditionalFormatting sqref="R72">
    <cfRule type="expression" dxfId="4275" priority="25">
      <formula>R72="NG"</formula>
    </cfRule>
  </conditionalFormatting>
  <conditionalFormatting sqref="R25:R36">
    <cfRule type="expression" dxfId="4274" priority="24">
      <formula>R25="NG"</formula>
    </cfRule>
  </conditionalFormatting>
  <conditionalFormatting sqref="S12:S19">
    <cfRule type="expression" dxfId="4273" priority="22">
      <formula>$S12="NG"</formula>
    </cfRule>
    <cfRule type="expression" dxfId="4272" priority="23">
      <formula>$R1048572="NG"</formula>
    </cfRule>
  </conditionalFormatting>
  <conditionalFormatting sqref="T25:T36">
    <cfRule type="expression" dxfId="4271" priority="20">
      <formula>T25="NG"</formula>
    </cfRule>
  </conditionalFormatting>
  <conditionalFormatting sqref="L9">
    <cfRule type="expression" dxfId="4270" priority="14">
      <formula>$L$9="NG"</formula>
    </cfRule>
  </conditionalFormatting>
  <conditionalFormatting sqref="R4:R5">
    <cfRule type="expression" dxfId="4269" priority="13">
      <formula>$R$3="要修正！"</formula>
    </cfRule>
  </conditionalFormatting>
  <conditionalFormatting sqref="A41:H41">
    <cfRule type="expression" dxfId="4268" priority="12">
      <formula>$Q$1="○"</formula>
    </cfRule>
  </conditionalFormatting>
  <conditionalFormatting sqref="A55:G55">
    <cfRule type="expression" dxfId="4267" priority="11">
      <formula>$Q$1="○"</formula>
    </cfRule>
  </conditionalFormatting>
  <conditionalFormatting sqref="A83:J83">
    <cfRule type="expression" dxfId="4266" priority="10">
      <formula>$Q$1="○"</formula>
    </cfRule>
  </conditionalFormatting>
  <conditionalFormatting sqref="J25:J26">
    <cfRule type="expression" dxfId="4265" priority="8">
      <formula>$I25="追加"</formula>
    </cfRule>
    <cfRule type="expression" dxfId="4264" priority="9">
      <formula>$I25="新規"</formula>
    </cfRule>
  </conditionalFormatting>
  <conditionalFormatting sqref="J27:K36">
    <cfRule type="expression" dxfId="4263" priority="6">
      <formula>$I27="追加"</formula>
    </cfRule>
    <cfRule type="expression" dxfId="4262" priority="7">
      <formula>$I27="新規"</formula>
    </cfRule>
  </conditionalFormatting>
  <conditionalFormatting sqref="A59:G59">
    <cfRule type="expression" dxfId="4261" priority="5">
      <formula>"$Q$1=○"</formula>
    </cfRule>
  </conditionalFormatting>
  <conditionalFormatting sqref="K25">
    <cfRule type="expression" dxfId="4260" priority="3">
      <formula>$I25="追加"</formula>
    </cfRule>
    <cfRule type="expression" dxfId="4259" priority="4">
      <formula>$I25="新規"</formula>
    </cfRule>
  </conditionalFormatting>
  <conditionalFormatting sqref="K26">
    <cfRule type="expression" dxfId="4258" priority="1">
      <formula>$I26="追加"</formula>
    </cfRule>
    <cfRule type="expression" dxfId="4257" priority="2">
      <formula>$I26="新規"</formula>
    </cfRule>
  </conditionalFormatting>
  <dataValidations count="2">
    <dataValidation type="list" allowBlank="1" showInputMessage="1" showErrorMessage="1" sqref="E12:E19" xr:uid="{8CC9206B-EAFC-4F66-95BE-A3537DB99B7C}">
      <formula1>$U$12:$U$15</formula1>
    </dataValidation>
    <dataValidation type="list" allowBlank="1" showInputMessage="1" showErrorMessage="1" sqref="Q1 O1" xr:uid="{BC07C13E-66D1-4200-87D8-86183588972C}">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3CC68B8-3B6C-4139-8452-6FA2900BC200}">
          <x14:formula1>
            <xm:f>リスト!$H$2:$H$3</xm:f>
          </x14:formula1>
          <xm:sqref>A65:A67 A78:A87</xm:sqref>
        </x14:dataValidation>
        <x14:dataValidation type="list" allowBlank="1" showInputMessage="1" showErrorMessage="1" xr:uid="{CBFA41E8-7D84-4058-9E4A-AD235E1BF697}">
          <x14:formula1>
            <xm:f>リスト!$K$2:$K$3</xm:f>
          </x14:formula1>
          <xm:sqref>A48:A56</xm:sqref>
        </x14:dataValidation>
        <x14:dataValidation type="list" allowBlank="1" showInputMessage="1" showErrorMessage="1" xr:uid="{EAF6BB7C-40EF-4F02-80E1-CEA700BC9DE4}">
          <x14:formula1>
            <xm:f>リスト!$H$2:$H$4</xm:f>
          </x14:formula1>
          <xm:sqref>L25:M36 A72:A74</xm:sqref>
        </x14:dataValidation>
        <x14:dataValidation type="list" allowBlank="1" showInputMessage="1" showErrorMessage="1" xr:uid="{23BD17E3-EB98-4972-8CC3-74FDA08C2065}">
          <x14:formula1>
            <xm:f>リスト!$G$2:$G$4</xm:f>
          </x14:formula1>
          <xm:sqref>I25:I36</xm:sqref>
        </x14:dataValidation>
        <x14:dataValidation type="list" allowBlank="1" showInputMessage="1" showErrorMessage="1" xr:uid="{51C7D706-3930-49BC-8972-8954B346E71F}">
          <x14:formula1>
            <xm:f>リスト!$E$2:$E$22</xm:f>
          </x14:formula1>
          <xm:sqref>D25:D36</xm:sqref>
        </x14:dataValidation>
        <x14:dataValidation type="list" allowBlank="1" showInputMessage="1" showErrorMessage="1" xr:uid="{9E3779AF-7B03-40FB-8FB5-8AC25466837B}">
          <x14:formula1>
            <xm:f>リスト!$D$2:$D$3</xm:f>
          </x14:formula1>
          <xm:sqref>C25:C36</xm:sqref>
        </x14:dataValidation>
        <x14:dataValidation type="list" allowBlank="1" showInputMessage="1" showErrorMessage="1" xr:uid="{8634DB6C-3E55-47E3-A593-8A4A710D61A4}">
          <x14:formula1>
            <xm:f>リスト!$C$2:$C$4</xm:f>
          </x14:formula1>
          <xm:sqref>B25:B36</xm:sqref>
        </x14:dataValidation>
        <x14:dataValidation type="list" allowBlank="1" showInputMessage="1" showErrorMessage="1" xr:uid="{038E195E-92D7-426A-A226-9C75B5D591DE}">
          <x14:formula1>
            <xm:f>リスト!$J$2:$J$6</xm:f>
          </x14:formula1>
          <xm:sqref>K12:K19</xm:sqref>
        </x14:dataValidation>
        <x14:dataValidation type="list" allowBlank="1" showInputMessage="1" showErrorMessage="1" xr:uid="{59D1A7C5-E47B-46EE-8105-85F3F2EB405A}">
          <x14:formula1>
            <xm:f>リスト!$I$2:$I$5</xm:f>
          </x14:formula1>
          <xm:sqref>J12:J19</xm:sqref>
        </x14:dataValidation>
        <x14:dataValidation type="list" allowBlank="1" showInputMessage="1" showErrorMessage="1" xr:uid="{6FF28F2D-B48B-4128-8241-74EAFAC02984}">
          <x14:formula1>
            <xm:f>リスト!$B$2:$B$11</xm:f>
          </x14:formula1>
          <xm:sqref>I12:I19</xm:sqref>
        </x14:dataValidation>
        <x14:dataValidation type="list" allowBlank="1" showInputMessage="1" showErrorMessage="1" xr:uid="{7E4168B0-677E-4690-BDB8-32756D48E71E}">
          <x14:formula1>
            <xm:f>リスト!$A$3:$A$9</xm:f>
          </x14:formula1>
          <xm:sqref>G12:H19</xm:sqref>
        </x14:dataValidation>
        <x14:dataValidation type="list" allowBlank="1" showInputMessage="1" showErrorMessage="1" xr:uid="{F9FB9F5E-1BC5-45B9-B9FC-703C3D3A8ECE}">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435-CBD0-41C7-ADA7-913DCB795A4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751" priority="42">
      <formula>$Q$1="○"</formula>
    </cfRule>
  </conditionalFormatting>
  <conditionalFormatting sqref="C39">
    <cfRule type="expression" dxfId="2750" priority="40">
      <formula>$C$39&gt;$B$39/2</formula>
    </cfRule>
    <cfRule type="expression" dxfId="2749" priority="41">
      <formula>$C$39&gt;10000000</formula>
    </cfRule>
  </conditionalFormatting>
  <conditionalFormatting sqref="C40">
    <cfRule type="expression" dxfId="2748" priority="38">
      <formula>$C$40&gt;$B$40/2</formula>
    </cfRule>
    <cfRule type="expression" dxfId="2747" priority="39">
      <formula>$C$40&gt;1000000</formula>
    </cfRule>
  </conditionalFormatting>
  <conditionalFormatting sqref="C41">
    <cfRule type="expression" dxfId="2746" priority="36">
      <formula>$C$41&gt;$B$41/2</formula>
    </cfRule>
    <cfRule type="expression" dxfId="2745" priority="37">
      <formula>$C$41&gt;100000</formula>
    </cfRule>
  </conditionalFormatting>
  <conditionalFormatting sqref="R9">
    <cfRule type="expression" dxfId="2744" priority="33">
      <formula>R9="NG"</formula>
    </cfRule>
  </conditionalFormatting>
  <conditionalFormatting sqref="L25:M36">
    <cfRule type="expression" dxfId="2743" priority="16">
      <formula>$J25="追加"</formula>
    </cfRule>
    <cfRule type="expression" dxfId="2742" priority="35">
      <formula>$J25="新規"</formula>
    </cfRule>
  </conditionalFormatting>
  <conditionalFormatting sqref="B39:B41">
    <cfRule type="expression" dxfId="2741" priority="34">
      <formula>($C39+$D39+$E39)&lt;&gt;$B39</formula>
    </cfRule>
  </conditionalFormatting>
  <conditionalFormatting sqref="R39:T41">
    <cfRule type="expression" dxfId="2740" priority="31">
      <formula>R39="NG"</formula>
    </cfRule>
    <cfRule type="expression" dxfId="2739" priority="32">
      <formula>$R21="NG"</formula>
    </cfRule>
  </conditionalFormatting>
  <conditionalFormatting sqref="T42">
    <cfRule type="expression" dxfId="2738" priority="29">
      <formula>T42="NG"</formula>
    </cfRule>
    <cfRule type="expression" dxfId="2737" priority="30">
      <formula>$R24="NG"</formula>
    </cfRule>
  </conditionalFormatting>
  <conditionalFormatting sqref="R60:R61">
    <cfRule type="expression" dxfId="2736" priority="27">
      <formula>R60="NG"</formula>
    </cfRule>
    <cfRule type="expression" dxfId="2735" priority="28">
      <formula>$R43="NG"</formula>
    </cfRule>
  </conditionalFormatting>
  <conditionalFormatting sqref="R65">
    <cfRule type="expression" dxfId="2734" priority="26">
      <formula>R65="NG"</formula>
    </cfRule>
  </conditionalFormatting>
  <conditionalFormatting sqref="R3">
    <cfRule type="expression" dxfId="2733" priority="24">
      <formula>$R3&lt;&gt;"要修正！"</formula>
    </cfRule>
    <cfRule type="expression" dxfId="2732" priority="25">
      <formula>$R3="要修正！"</formula>
    </cfRule>
  </conditionalFormatting>
  <conditionalFormatting sqref="S25:S36">
    <cfRule type="expression" dxfId="2731" priority="43">
      <formula>S25="NG"</formula>
    </cfRule>
  </conditionalFormatting>
  <conditionalFormatting sqref="S59">
    <cfRule type="expression" dxfId="2730" priority="23">
      <formula>S59="NG"</formula>
    </cfRule>
  </conditionalFormatting>
  <conditionalFormatting sqref="R59">
    <cfRule type="expression" dxfId="2729" priority="21">
      <formula>R59="NG"</formula>
    </cfRule>
    <cfRule type="expression" dxfId="2728" priority="22">
      <formula>$R42="NG"</formula>
    </cfRule>
  </conditionalFormatting>
  <conditionalFormatting sqref="R72">
    <cfRule type="expression" dxfId="2727" priority="20">
      <formula>R72="NG"</formula>
    </cfRule>
  </conditionalFormatting>
  <conditionalFormatting sqref="R25:R36">
    <cfRule type="expression" dxfId="2726" priority="19">
      <formula>R25="NG"</formula>
    </cfRule>
  </conditionalFormatting>
  <conditionalFormatting sqref="S12:S19">
    <cfRule type="expression" dxfId="2725" priority="17">
      <formula>$S12="NG"</formula>
    </cfRule>
    <cfRule type="expression" dxfId="2724" priority="18">
      <formula>$R1048572="NG"</formula>
    </cfRule>
  </conditionalFormatting>
  <conditionalFormatting sqref="T25:T36">
    <cfRule type="expression" dxfId="2723" priority="15">
      <formula>T25="NG"</formula>
    </cfRule>
  </conditionalFormatting>
  <conditionalFormatting sqref="L9">
    <cfRule type="expression" dxfId="2722" priority="14">
      <formula>$L$9="NG"</formula>
    </cfRule>
  </conditionalFormatting>
  <conditionalFormatting sqref="R4:R5">
    <cfRule type="expression" dxfId="2721" priority="13">
      <formula>$R$3="要修正！"</formula>
    </cfRule>
  </conditionalFormatting>
  <conditionalFormatting sqref="A41:H41">
    <cfRule type="expression" dxfId="2720" priority="12">
      <formula>$Q$1="○"</formula>
    </cfRule>
  </conditionalFormatting>
  <conditionalFormatting sqref="A55:G55">
    <cfRule type="expression" dxfId="2719" priority="11">
      <formula>$Q$1="○"</formula>
    </cfRule>
  </conditionalFormatting>
  <conditionalFormatting sqref="A83:J83">
    <cfRule type="expression" dxfId="2718" priority="10">
      <formula>$Q$1="○"</formula>
    </cfRule>
  </conditionalFormatting>
  <conditionalFormatting sqref="J25:J26">
    <cfRule type="expression" dxfId="2717" priority="8">
      <formula>$I25="追加"</formula>
    </cfRule>
    <cfRule type="expression" dxfId="2716" priority="9">
      <formula>$I25="新規"</formula>
    </cfRule>
  </conditionalFormatting>
  <conditionalFormatting sqref="J27:K36">
    <cfRule type="expression" dxfId="2715" priority="6">
      <formula>$I27="追加"</formula>
    </cfRule>
    <cfRule type="expression" dxfId="2714" priority="7">
      <formula>$I27="新規"</formula>
    </cfRule>
  </conditionalFormatting>
  <conditionalFormatting sqref="A59:G59">
    <cfRule type="expression" dxfId="2713" priority="5">
      <formula>"$Q$1=○"</formula>
    </cfRule>
  </conditionalFormatting>
  <conditionalFormatting sqref="K25">
    <cfRule type="expression" dxfId="2712" priority="3">
      <formula>$I25="追加"</formula>
    </cfRule>
    <cfRule type="expression" dxfId="2711" priority="4">
      <formula>$I25="新規"</formula>
    </cfRule>
  </conditionalFormatting>
  <conditionalFormatting sqref="K26">
    <cfRule type="expression" dxfId="2710" priority="1">
      <formula>$I26="追加"</formula>
    </cfRule>
    <cfRule type="expression" dxfId="2709" priority="2">
      <formula>$I26="新規"</formula>
    </cfRule>
  </conditionalFormatting>
  <dataValidations count="2">
    <dataValidation type="list" allowBlank="1" showInputMessage="1" showErrorMessage="1" sqref="E12:E19" xr:uid="{1A5C8C76-D70E-4A31-B676-D6B8BFF8DD0E}">
      <formula1>$U$12:$U$15</formula1>
    </dataValidation>
    <dataValidation type="list" allowBlank="1" showInputMessage="1" showErrorMessage="1" sqref="Q1 O1" xr:uid="{346C53BC-1A27-4AD5-B881-EC06A7EE2919}">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CA3008A-D026-4DE7-913A-05F4A79B2F52}">
          <x14:formula1>
            <xm:f>リスト!$H$2:$H$3</xm:f>
          </x14:formula1>
          <xm:sqref>A65:A67 A78:A87</xm:sqref>
        </x14:dataValidation>
        <x14:dataValidation type="list" allowBlank="1" showInputMessage="1" showErrorMessage="1" xr:uid="{9BB3C237-3270-44DB-AEA1-A9A9B027BBFA}">
          <x14:formula1>
            <xm:f>リスト!$K$2:$K$3</xm:f>
          </x14:formula1>
          <xm:sqref>A48:A56</xm:sqref>
        </x14:dataValidation>
        <x14:dataValidation type="list" allowBlank="1" showInputMessage="1" showErrorMessage="1" xr:uid="{7CDBCE88-1505-42EF-9E51-DCDAA27EFAEB}">
          <x14:formula1>
            <xm:f>リスト!$H$2:$H$4</xm:f>
          </x14:formula1>
          <xm:sqref>L25:M36 A72:A74</xm:sqref>
        </x14:dataValidation>
        <x14:dataValidation type="list" allowBlank="1" showInputMessage="1" showErrorMessage="1" xr:uid="{3BD0835A-4870-4C28-B112-932CA11B664E}">
          <x14:formula1>
            <xm:f>リスト!$G$2:$G$4</xm:f>
          </x14:formula1>
          <xm:sqref>I25:I36</xm:sqref>
        </x14:dataValidation>
        <x14:dataValidation type="list" allowBlank="1" showInputMessage="1" showErrorMessage="1" xr:uid="{EF8AD869-23DF-432D-8970-AB2F51BF32C2}">
          <x14:formula1>
            <xm:f>リスト!$E$2:$E$22</xm:f>
          </x14:formula1>
          <xm:sqref>D25:D36</xm:sqref>
        </x14:dataValidation>
        <x14:dataValidation type="list" allowBlank="1" showInputMessage="1" showErrorMessage="1" xr:uid="{35973958-62F6-4FD9-878E-B1BF4BBE11CB}">
          <x14:formula1>
            <xm:f>リスト!$D$2:$D$3</xm:f>
          </x14:formula1>
          <xm:sqref>C25:C36</xm:sqref>
        </x14:dataValidation>
        <x14:dataValidation type="list" allowBlank="1" showInputMessage="1" showErrorMessage="1" xr:uid="{8C78C37B-F23A-4166-9B53-FDAB31E550E4}">
          <x14:formula1>
            <xm:f>リスト!$C$2:$C$4</xm:f>
          </x14:formula1>
          <xm:sqref>B25:B36</xm:sqref>
        </x14:dataValidation>
        <x14:dataValidation type="list" allowBlank="1" showInputMessage="1" showErrorMessage="1" xr:uid="{637B1374-DBB2-43F6-BD3D-CF60E083E4EB}">
          <x14:formula1>
            <xm:f>リスト!$J$2:$J$6</xm:f>
          </x14:formula1>
          <xm:sqref>K12:K19</xm:sqref>
        </x14:dataValidation>
        <x14:dataValidation type="list" allowBlank="1" showInputMessage="1" showErrorMessage="1" xr:uid="{3EFBD2CE-52B7-4217-B073-1963C851DB49}">
          <x14:formula1>
            <xm:f>リスト!$I$2:$I$5</xm:f>
          </x14:formula1>
          <xm:sqref>J12:J19</xm:sqref>
        </x14:dataValidation>
        <x14:dataValidation type="list" allowBlank="1" showInputMessage="1" showErrorMessage="1" xr:uid="{4E75BE48-2782-450A-BFC1-E74BB5160724}">
          <x14:formula1>
            <xm:f>リスト!$B$2:$B$11</xm:f>
          </x14:formula1>
          <xm:sqref>I12:I19</xm:sqref>
        </x14:dataValidation>
        <x14:dataValidation type="list" allowBlank="1" showInputMessage="1" showErrorMessage="1" xr:uid="{3CA6B172-9583-45FC-94A6-20C1814F4B47}">
          <x14:formula1>
            <xm:f>リスト!$A$3:$A$9</xm:f>
          </x14:formula1>
          <xm:sqref>G12:H19</xm:sqref>
        </x14:dataValidation>
        <x14:dataValidation type="list" allowBlank="1" showInputMessage="1" showErrorMessage="1" xr:uid="{75BD9FE3-1479-439B-A7B9-AFDF10748094}">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0641B-C8BF-4CF0-AADF-7545D2E0AC31}">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708" priority="42">
      <formula>$Q$1="○"</formula>
    </cfRule>
  </conditionalFormatting>
  <conditionalFormatting sqref="C39">
    <cfRule type="expression" dxfId="2707" priority="40">
      <formula>$C$39&gt;$B$39/2</formula>
    </cfRule>
    <cfRule type="expression" dxfId="2706" priority="41">
      <formula>$C$39&gt;10000000</formula>
    </cfRule>
  </conditionalFormatting>
  <conditionalFormatting sqref="C40">
    <cfRule type="expression" dxfId="2705" priority="38">
      <formula>$C$40&gt;$B$40/2</formula>
    </cfRule>
    <cfRule type="expression" dxfId="2704" priority="39">
      <formula>$C$40&gt;1000000</formula>
    </cfRule>
  </conditionalFormatting>
  <conditionalFormatting sqref="C41">
    <cfRule type="expression" dxfId="2703" priority="36">
      <formula>$C$41&gt;$B$41/2</formula>
    </cfRule>
    <cfRule type="expression" dxfId="2702" priority="37">
      <formula>$C$41&gt;100000</formula>
    </cfRule>
  </conditionalFormatting>
  <conditionalFormatting sqref="R9">
    <cfRule type="expression" dxfId="2701" priority="33">
      <formula>R9="NG"</formula>
    </cfRule>
  </conditionalFormatting>
  <conditionalFormatting sqref="L25:M36">
    <cfRule type="expression" dxfId="2700" priority="16">
      <formula>$J25="追加"</formula>
    </cfRule>
    <cfRule type="expression" dxfId="2699" priority="35">
      <formula>$J25="新規"</formula>
    </cfRule>
  </conditionalFormatting>
  <conditionalFormatting sqref="B39:B41">
    <cfRule type="expression" dxfId="2698" priority="34">
      <formula>($C39+$D39+$E39)&lt;&gt;$B39</formula>
    </cfRule>
  </conditionalFormatting>
  <conditionalFormatting sqref="R39:T41">
    <cfRule type="expression" dxfId="2697" priority="31">
      <formula>R39="NG"</formula>
    </cfRule>
    <cfRule type="expression" dxfId="2696" priority="32">
      <formula>$R21="NG"</formula>
    </cfRule>
  </conditionalFormatting>
  <conditionalFormatting sqref="T42">
    <cfRule type="expression" dxfId="2695" priority="29">
      <formula>T42="NG"</formula>
    </cfRule>
    <cfRule type="expression" dxfId="2694" priority="30">
      <formula>$R24="NG"</formula>
    </cfRule>
  </conditionalFormatting>
  <conditionalFormatting sqref="R60:R61">
    <cfRule type="expression" dxfId="2693" priority="27">
      <formula>R60="NG"</formula>
    </cfRule>
    <cfRule type="expression" dxfId="2692" priority="28">
      <formula>$R43="NG"</formula>
    </cfRule>
  </conditionalFormatting>
  <conditionalFormatting sqref="R65">
    <cfRule type="expression" dxfId="2691" priority="26">
      <formula>R65="NG"</formula>
    </cfRule>
  </conditionalFormatting>
  <conditionalFormatting sqref="R3">
    <cfRule type="expression" dxfId="2690" priority="24">
      <formula>$R3&lt;&gt;"要修正！"</formula>
    </cfRule>
    <cfRule type="expression" dxfId="2689" priority="25">
      <formula>$R3="要修正！"</formula>
    </cfRule>
  </conditionalFormatting>
  <conditionalFormatting sqref="S25:S36">
    <cfRule type="expression" dxfId="2688" priority="43">
      <formula>S25="NG"</formula>
    </cfRule>
  </conditionalFormatting>
  <conditionalFormatting sqref="S59">
    <cfRule type="expression" dxfId="2687" priority="23">
      <formula>S59="NG"</formula>
    </cfRule>
  </conditionalFormatting>
  <conditionalFormatting sqref="R59">
    <cfRule type="expression" dxfId="2686" priority="21">
      <formula>R59="NG"</formula>
    </cfRule>
    <cfRule type="expression" dxfId="2685" priority="22">
      <formula>$R42="NG"</formula>
    </cfRule>
  </conditionalFormatting>
  <conditionalFormatting sqref="R72">
    <cfRule type="expression" dxfId="2684" priority="20">
      <formula>R72="NG"</formula>
    </cfRule>
  </conditionalFormatting>
  <conditionalFormatting sqref="R25:R36">
    <cfRule type="expression" dxfId="2683" priority="19">
      <formula>R25="NG"</formula>
    </cfRule>
  </conditionalFormatting>
  <conditionalFormatting sqref="S12:S19">
    <cfRule type="expression" dxfId="2682" priority="17">
      <formula>$S12="NG"</formula>
    </cfRule>
    <cfRule type="expression" dxfId="2681" priority="18">
      <formula>$R1048572="NG"</formula>
    </cfRule>
  </conditionalFormatting>
  <conditionalFormatting sqref="T25:T36">
    <cfRule type="expression" dxfId="2680" priority="15">
      <formula>T25="NG"</formula>
    </cfRule>
  </conditionalFormatting>
  <conditionalFormatting sqref="L9">
    <cfRule type="expression" dxfId="2679" priority="14">
      <formula>$L$9="NG"</formula>
    </cfRule>
  </conditionalFormatting>
  <conditionalFormatting sqref="R4:R5">
    <cfRule type="expression" dxfId="2678" priority="13">
      <formula>$R$3="要修正！"</formula>
    </cfRule>
  </conditionalFormatting>
  <conditionalFormatting sqref="A41:H41">
    <cfRule type="expression" dxfId="2677" priority="12">
      <formula>$Q$1="○"</formula>
    </cfRule>
  </conditionalFormatting>
  <conditionalFormatting sqref="A55:G55">
    <cfRule type="expression" dxfId="2676" priority="11">
      <formula>$Q$1="○"</formula>
    </cfRule>
  </conditionalFormatting>
  <conditionalFormatting sqref="A83:J83">
    <cfRule type="expression" dxfId="2675" priority="10">
      <formula>$Q$1="○"</formula>
    </cfRule>
  </conditionalFormatting>
  <conditionalFormatting sqref="J25:J26">
    <cfRule type="expression" dxfId="2674" priority="8">
      <formula>$I25="追加"</formula>
    </cfRule>
    <cfRule type="expression" dxfId="2673" priority="9">
      <formula>$I25="新規"</formula>
    </cfRule>
  </conditionalFormatting>
  <conditionalFormatting sqref="J27:K36">
    <cfRule type="expression" dxfId="2672" priority="6">
      <formula>$I27="追加"</formula>
    </cfRule>
    <cfRule type="expression" dxfId="2671" priority="7">
      <formula>$I27="新規"</formula>
    </cfRule>
  </conditionalFormatting>
  <conditionalFormatting sqref="A59:G59">
    <cfRule type="expression" dxfId="2670" priority="5">
      <formula>"$Q$1=○"</formula>
    </cfRule>
  </conditionalFormatting>
  <conditionalFormatting sqref="K25">
    <cfRule type="expression" dxfId="2669" priority="3">
      <formula>$I25="追加"</formula>
    </cfRule>
    <cfRule type="expression" dxfId="2668" priority="4">
      <formula>$I25="新規"</formula>
    </cfRule>
  </conditionalFormatting>
  <conditionalFormatting sqref="K26">
    <cfRule type="expression" dxfId="2667" priority="1">
      <formula>$I26="追加"</formula>
    </cfRule>
    <cfRule type="expression" dxfId="2666" priority="2">
      <formula>$I26="新規"</formula>
    </cfRule>
  </conditionalFormatting>
  <dataValidations count="2">
    <dataValidation type="list" allowBlank="1" showInputMessage="1" showErrorMessage="1" sqref="E12:E19" xr:uid="{82F5111B-44AE-4D85-BAC7-4BBBBE5BA0AC}">
      <formula1>$U$12:$U$15</formula1>
    </dataValidation>
    <dataValidation type="list" allowBlank="1" showInputMessage="1" showErrorMessage="1" sqref="Q1 O1" xr:uid="{F70C2608-F776-46BD-9555-69F41AAC73E2}">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8E4AB93-9DA6-4FF3-9144-4552ED1FD7B1}">
          <x14:formula1>
            <xm:f>リスト!$H$2:$H$3</xm:f>
          </x14:formula1>
          <xm:sqref>A65:A67 A78:A87</xm:sqref>
        </x14:dataValidation>
        <x14:dataValidation type="list" allowBlank="1" showInputMessage="1" showErrorMessage="1" xr:uid="{AFD135E7-12F3-44D3-AD9F-FA8CDEF56DB5}">
          <x14:formula1>
            <xm:f>リスト!$K$2:$K$3</xm:f>
          </x14:formula1>
          <xm:sqref>A48:A56</xm:sqref>
        </x14:dataValidation>
        <x14:dataValidation type="list" allowBlank="1" showInputMessage="1" showErrorMessage="1" xr:uid="{855FAEF8-34AB-422D-82E6-DFDA57E8BB2F}">
          <x14:formula1>
            <xm:f>リスト!$H$2:$H$4</xm:f>
          </x14:formula1>
          <xm:sqref>L25:M36 A72:A74</xm:sqref>
        </x14:dataValidation>
        <x14:dataValidation type="list" allowBlank="1" showInputMessage="1" showErrorMessage="1" xr:uid="{2EA0B489-32FA-455E-AA6F-5B67300746E8}">
          <x14:formula1>
            <xm:f>リスト!$G$2:$G$4</xm:f>
          </x14:formula1>
          <xm:sqref>I25:I36</xm:sqref>
        </x14:dataValidation>
        <x14:dataValidation type="list" allowBlank="1" showInputMessage="1" showErrorMessage="1" xr:uid="{96EF6CAE-ED0E-402B-992E-89F097C1CFC8}">
          <x14:formula1>
            <xm:f>リスト!$E$2:$E$22</xm:f>
          </x14:formula1>
          <xm:sqref>D25:D36</xm:sqref>
        </x14:dataValidation>
        <x14:dataValidation type="list" allowBlank="1" showInputMessage="1" showErrorMessage="1" xr:uid="{EB44D67B-233A-4CA7-A1B6-D596A64BB66C}">
          <x14:formula1>
            <xm:f>リスト!$D$2:$D$3</xm:f>
          </x14:formula1>
          <xm:sqref>C25:C36</xm:sqref>
        </x14:dataValidation>
        <x14:dataValidation type="list" allowBlank="1" showInputMessage="1" showErrorMessage="1" xr:uid="{1C160C78-5D90-4450-BA81-89438A243C7B}">
          <x14:formula1>
            <xm:f>リスト!$C$2:$C$4</xm:f>
          </x14:formula1>
          <xm:sqref>B25:B36</xm:sqref>
        </x14:dataValidation>
        <x14:dataValidation type="list" allowBlank="1" showInputMessage="1" showErrorMessage="1" xr:uid="{5B1A9BB6-A3AD-4563-8001-3731C8ACDBF8}">
          <x14:formula1>
            <xm:f>リスト!$J$2:$J$6</xm:f>
          </x14:formula1>
          <xm:sqref>K12:K19</xm:sqref>
        </x14:dataValidation>
        <x14:dataValidation type="list" allowBlank="1" showInputMessage="1" showErrorMessage="1" xr:uid="{9C15E467-F316-41C4-BF2E-4D0D30345EB6}">
          <x14:formula1>
            <xm:f>リスト!$I$2:$I$5</xm:f>
          </x14:formula1>
          <xm:sqref>J12:J19</xm:sqref>
        </x14:dataValidation>
        <x14:dataValidation type="list" allowBlank="1" showInputMessage="1" showErrorMessage="1" xr:uid="{8ECB021D-53A6-4D7C-929F-2AA4DFB3D138}">
          <x14:formula1>
            <xm:f>リスト!$B$2:$B$11</xm:f>
          </x14:formula1>
          <xm:sqref>I12:I19</xm:sqref>
        </x14:dataValidation>
        <x14:dataValidation type="list" allowBlank="1" showInputMessage="1" showErrorMessage="1" xr:uid="{D43B077A-6262-49E9-9483-24240D4D907B}">
          <x14:formula1>
            <xm:f>リスト!$A$3:$A$9</xm:f>
          </x14:formula1>
          <xm:sqref>G12:H19</xm:sqref>
        </x14:dataValidation>
        <x14:dataValidation type="list" allowBlank="1" showInputMessage="1" showErrorMessage="1" xr:uid="{95076D97-F19F-454D-A81B-67F37A56C92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698DE-9538-4C10-A73E-63FEA820C9B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665" priority="42">
      <formula>$Q$1="○"</formula>
    </cfRule>
  </conditionalFormatting>
  <conditionalFormatting sqref="C39">
    <cfRule type="expression" dxfId="2664" priority="40">
      <formula>$C$39&gt;$B$39/2</formula>
    </cfRule>
    <cfRule type="expression" dxfId="2663" priority="41">
      <formula>$C$39&gt;10000000</formula>
    </cfRule>
  </conditionalFormatting>
  <conditionalFormatting sqref="C40">
    <cfRule type="expression" dxfId="2662" priority="38">
      <formula>$C$40&gt;$B$40/2</formula>
    </cfRule>
    <cfRule type="expression" dxfId="2661" priority="39">
      <formula>$C$40&gt;1000000</formula>
    </cfRule>
  </conditionalFormatting>
  <conditionalFormatting sqref="C41">
    <cfRule type="expression" dxfId="2660" priority="36">
      <formula>$C$41&gt;$B$41/2</formula>
    </cfRule>
    <cfRule type="expression" dxfId="2659" priority="37">
      <formula>$C$41&gt;100000</formula>
    </cfRule>
  </conditionalFormatting>
  <conditionalFormatting sqref="R9">
    <cfRule type="expression" dxfId="2658" priority="33">
      <formula>R9="NG"</formula>
    </cfRule>
  </conditionalFormatting>
  <conditionalFormatting sqref="L25:M36">
    <cfRule type="expression" dxfId="2657" priority="16">
      <formula>$J25="追加"</formula>
    </cfRule>
    <cfRule type="expression" dxfId="2656" priority="35">
      <formula>$J25="新規"</formula>
    </cfRule>
  </conditionalFormatting>
  <conditionalFormatting sqref="B39:B41">
    <cfRule type="expression" dxfId="2655" priority="34">
      <formula>($C39+$D39+$E39)&lt;&gt;$B39</formula>
    </cfRule>
  </conditionalFormatting>
  <conditionalFormatting sqref="R39:T41">
    <cfRule type="expression" dxfId="2654" priority="31">
      <formula>R39="NG"</formula>
    </cfRule>
    <cfRule type="expression" dxfId="2653" priority="32">
      <formula>$R21="NG"</formula>
    </cfRule>
  </conditionalFormatting>
  <conditionalFormatting sqref="T42">
    <cfRule type="expression" dxfId="2652" priority="29">
      <formula>T42="NG"</formula>
    </cfRule>
    <cfRule type="expression" dxfId="2651" priority="30">
      <formula>$R24="NG"</formula>
    </cfRule>
  </conditionalFormatting>
  <conditionalFormatting sqref="R60:R61">
    <cfRule type="expression" dxfId="2650" priority="27">
      <formula>R60="NG"</formula>
    </cfRule>
    <cfRule type="expression" dxfId="2649" priority="28">
      <formula>$R43="NG"</formula>
    </cfRule>
  </conditionalFormatting>
  <conditionalFormatting sqref="R65">
    <cfRule type="expression" dxfId="2648" priority="26">
      <formula>R65="NG"</formula>
    </cfRule>
  </conditionalFormatting>
  <conditionalFormatting sqref="R3">
    <cfRule type="expression" dxfId="2647" priority="24">
      <formula>$R3&lt;&gt;"要修正！"</formula>
    </cfRule>
    <cfRule type="expression" dxfId="2646" priority="25">
      <formula>$R3="要修正！"</formula>
    </cfRule>
  </conditionalFormatting>
  <conditionalFormatting sqref="S25:S36">
    <cfRule type="expression" dxfId="2645" priority="43">
      <formula>S25="NG"</formula>
    </cfRule>
  </conditionalFormatting>
  <conditionalFormatting sqref="S59">
    <cfRule type="expression" dxfId="2644" priority="23">
      <formula>S59="NG"</formula>
    </cfRule>
  </conditionalFormatting>
  <conditionalFormatting sqref="R59">
    <cfRule type="expression" dxfId="2643" priority="21">
      <formula>R59="NG"</formula>
    </cfRule>
    <cfRule type="expression" dxfId="2642" priority="22">
      <formula>$R42="NG"</formula>
    </cfRule>
  </conditionalFormatting>
  <conditionalFormatting sqref="R72">
    <cfRule type="expression" dxfId="2641" priority="20">
      <formula>R72="NG"</formula>
    </cfRule>
  </conditionalFormatting>
  <conditionalFormatting sqref="R25:R36">
    <cfRule type="expression" dxfId="2640" priority="19">
      <formula>R25="NG"</formula>
    </cfRule>
  </conditionalFormatting>
  <conditionalFormatting sqref="S12:S19">
    <cfRule type="expression" dxfId="2639" priority="17">
      <formula>$S12="NG"</formula>
    </cfRule>
    <cfRule type="expression" dxfId="2638" priority="18">
      <formula>$R1048572="NG"</formula>
    </cfRule>
  </conditionalFormatting>
  <conditionalFormatting sqref="T25:T36">
    <cfRule type="expression" dxfId="2637" priority="15">
      <formula>T25="NG"</formula>
    </cfRule>
  </conditionalFormatting>
  <conditionalFormatting sqref="L9">
    <cfRule type="expression" dxfId="2636" priority="14">
      <formula>$L$9="NG"</formula>
    </cfRule>
  </conditionalFormatting>
  <conditionalFormatting sqref="R4:R5">
    <cfRule type="expression" dxfId="2635" priority="13">
      <formula>$R$3="要修正！"</formula>
    </cfRule>
  </conditionalFormatting>
  <conditionalFormatting sqref="A41:H41">
    <cfRule type="expression" dxfId="2634" priority="12">
      <formula>$Q$1="○"</formula>
    </cfRule>
  </conditionalFormatting>
  <conditionalFormatting sqref="A55:G55">
    <cfRule type="expression" dxfId="2633" priority="11">
      <formula>$Q$1="○"</formula>
    </cfRule>
  </conditionalFormatting>
  <conditionalFormatting sqref="A83:J83">
    <cfRule type="expression" dxfId="2632" priority="10">
      <formula>$Q$1="○"</formula>
    </cfRule>
  </conditionalFormatting>
  <conditionalFormatting sqref="J25:J26">
    <cfRule type="expression" dxfId="2631" priority="8">
      <formula>$I25="追加"</formula>
    </cfRule>
    <cfRule type="expression" dxfId="2630" priority="9">
      <formula>$I25="新規"</formula>
    </cfRule>
  </conditionalFormatting>
  <conditionalFormatting sqref="J27:K36">
    <cfRule type="expression" dxfId="2629" priority="6">
      <formula>$I27="追加"</formula>
    </cfRule>
    <cfRule type="expression" dxfId="2628" priority="7">
      <formula>$I27="新規"</formula>
    </cfRule>
  </conditionalFormatting>
  <conditionalFormatting sqref="A59:G59">
    <cfRule type="expression" dxfId="2627" priority="5">
      <formula>"$Q$1=○"</formula>
    </cfRule>
  </conditionalFormatting>
  <conditionalFormatting sqref="K25">
    <cfRule type="expression" dxfId="2626" priority="3">
      <formula>$I25="追加"</formula>
    </cfRule>
    <cfRule type="expression" dxfId="2625" priority="4">
      <formula>$I25="新規"</formula>
    </cfRule>
  </conditionalFormatting>
  <conditionalFormatting sqref="K26">
    <cfRule type="expression" dxfId="2624" priority="1">
      <formula>$I26="追加"</formula>
    </cfRule>
    <cfRule type="expression" dxfId="2623" priority="2">
      <formula>$I26="新規"</formula>
    </cfRule>
  </conditionalFormatting>
  <dataValidations count="2">
    <dataValidation type="list" allowBlank="1" showInputMessage="1" showErrorMessage="1" sqref="Q1 O1" xr:uid="{66D36A21-7CFD-47C0-8468-30B60E3E8909}">
      <formula1>$S$1:$S$2</formula1>
    </dataValidation>
    <dataValidation type="list" allowBlank="1" showInputMessage="1" showErrorMessage="1" sqref="E12:E19" xr:uid="{7219AD71-EE37-42E0-B3AC-E273A9B2D4BF}">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9DE14E7-9A87-4AC6-90B4-726DFA2DCB20}">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48E2ABE9-AFB7-471E-943F-B38313669DFA}">
          <x14:formula1>
            <xm:f>リスト!$A$3:$A$9</xm:f>
          </x14:formula1>
          <xm:sqref>G12:H19</xm:sqref>
        </x14:dataValidation>
        <x14:dataValidation type="list" allowBlank="1" showInputMessage="1" showErrorMessage="1" xr:uid="{BB4DD0B8-9785-4F3C-9D1E-D023EEE42C36}">
          <x14:formula1>
            <xm:f>リスト!$B$2:$B$11</xm:f>
          </x14:formula1>
          <xm:sqref>I12:I19</xm:sqref>
        </x14:dataValidation>
        <x14:dataValidation type="list" allowBlank="1" showInputMessage="1" showErrorMessage="1" xr:uid="{576CF6BF-0440-4AEF-B5C2-8525D5575BD9}">
          <x14:formula1>
            <xm:f>リスト!$I$2:$I$5</xm:f>
          </x14:formula1>
          <xm:sqref>J12:J19</xm:sqref>
        </x14:dataValidation>
        <x14:dataValidation type="list" allowBlank="1" showInputMessage="1" showErrorMessage="1" xr:uid="{63D1E06F-4AAA-47B7-A152-9DD171488CDA}">
          <x14:formula1>
            <xm:f>リスト!$J$2:$J$6</xm:f>
          </x14:formula1>
          <xm:sqref>K12:K19</xm:sqref>
        </x14:dataValidation>
        <x14:dataValidation type="list" allowBlank="1" showInputMessage="1" showErrorMessage="1" xr:uid="{16728A82-A412-43BE-888C-98AF06CA0E4A}">
          <x14:formula1>
            <xm:f>リスト!$C$2:$C$4</xm:f>
          </x14:formula1>
          <xm:sqref>B25:B36</xm:sqref>
        </x14:dataValidation>
        <x14:dataValidation type="list" allowBlank="1" showInputMessage="1" showErrorMessage="1" xr:uid="{47C80E70-67FF-484B-B43F-AA50301CB12F}">
          <x14:formula1>
            <xm:f>リスト!$D$2:$D$3</xm:f>
          </x14:formula1>
          <xm:sqref>C25:C36</xm:sqref>
        </x14:dataValidation>
        <x14:dataValidation type="list" allowBlank="1" showInputMessage="1" showErrorMessage="1" xr:uid="{ECDF047A-3999-42CA-9DFC-F7F230B6B311}">
          <x14:formula1>
            <xm:f>リスト!$E$2:$E$22</xm:f>
          </x14:formula1>
          <xm:sqref>D25:D36</xm:sqref>
        </x14:dataValidation>
        <x14:dataValidation type="list" allowBlank="1" showInputMessage="1" showErrorMessage="1" xr:uid="{B91AE3F1-48A0-404B-9635-EBB9FE6925A7}">
          <x14:formula1>
            <xm:f>リスト!$G$2:$G$4</xm:f>
          </x14:formula1>
          <xm:sqref>I25:I36</xm:sqref>
        </x14:dataValidation>
        <x14:dataValidation type="list" allowBlank="1" showInputMessage="1" showErrorMessage="1" xr:uid="{2BD5217B-B5F1-4CA2-A032-4215956455A6}">
          <x14:formula1>
            <xm:f>リスト!$H$2:$H$4</xm:f>
          </x14:formula1>
          <xm:sqref>L25:M36 A72:A74</xm:sqref>
        </x14:dataValidation>
        <x14:dataValidation type="list" allowBlank="1" showInputMessage="1" showErrorMessage="1" xr:uid="{FC1B1130-B93E-44AB-B2C9-8EAE1866D4E2}">
          <x14:formula1>
            <xm:f>リスト!$K$2:$K$3</xm:f>
          </x14:formula1>
          <xm:sqref>A48:A56</xm:sqref>
        </x14:dataValidation>
        <x14:dataValidation type="list" allowBlank="1" showInputMessage="1" showErrorMessage="1" xr:uid="{9684212B-479A-46C3-AD86-02D23D6D3DE1}">
          <x14:formula1>
            <xm:f>リスト!$H$2:$H$3</xm:f>
          </x14:formula1>
          <xm:sqref>A65:A67 A78:A87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20DC0-9457-48CC-A794-8224995F64B2}">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622" priority="42">
      <formula>$Q$1="○"</formula>
    </cfRule>
  </conditionalFormatting>
  <conditionalFormatting sqref="C39">
    <cfRule type="expression" dxfId="2621" priority="40">
      <formula>$C$39&gt;$B$39/2</formula>
    </cfRule>
    <cfRule type="expression" dxfId="2620" priority="41">
      <formula>$C$39&gt;10000000</formula>
    </cfRule>
  </conditionalFormatting>
  <conditionalFormatting sqref="C40">
    <cfRule type="expression" dxfId="2619" priority="38">
      <formula>$C$40&gt;$B$40/2</formula>
    </cfRule>
    <cfRule type="expression" dxfId="2618" priority="39">
      <formula>$C$40&gt;1000000</formula>
    </cfRule>
  </conditionalFormatting>
  <conditionalFormatting sqref="C41">
    <cfRule type="expression" dxfId="2617" priority="36">
      <formula>$C$41&gt;$B$41/2</formula>
    </cfRule>
    <cfRule type="expression" dxfId="2616" priority="37">
      <formula>$C$41&gt;100000</formula>
    </cfRule>
  </conditionalFormatting>
  <conditionalFormatting sqref="R9">
    <cfRule type="expression" dxfId="2615" priority="33">
      <formula>R9="NG"</formula>
    </cfRule>
  </conditionalFormatting>
  <conditionalFormatting sqref="L25:M36">
    <cfRule type="expression" dxfId="2614" priority="16">
      <formula>$J25="追加"</formula>
    </cfRule>
    <cfRule type="expression" dxfId="2613" priority="35">
      <formula>$J25="新規"</formula>
    </cfRule>
  </conditionalFormatting>
  <conditionalFormatting sqref="B39:B41">
    <cfRule type="expression" dxfId="2612" priority="34">
      <formula>($C39+$D39+$E39)&lt;&gt;$B39</formula>
    </cfRule>
  </conditionalFormatting>
  <conditionalFormatting sqref="R39:T41">
    <cfRule type="expression" dxfId="2611" priority="31">
      <formula>R39="NG"</formula>
    </cfRule>
    <cfRule type="expression" dxfId="2610" priority="32">
      <formula>$R21="NG"</formula>
    </cfRule>
  </conditionalFormatting>
  <conditionalFormatting sqref="T42">
    <cfRule type="expression" dxfId="2609" priority="29">
      <formula>T42="NG"</formula>
    </cfRule>
    <cfRule type="expression" dxfId="2608" priority="30">
      <formula>$R24="NG"</formula>
    </cfRule>
  </conditionalFormatting>
  <conditionalFormatting sqref="R60:R61">
    <cfRule type="expression" dxfId="2607" priority="27">
      <formula>R60="NG"</formula>
    </cfRule>
    <cfRule type="expression" dxfId="2606" priority="28">
      <formula>$R43="NG"</formula>
    </cfRule>
  </conditionalFormatting>
  <conditionalFormatting sqref="R65">
    <cfRule type="expression" dxfId="2605" priority="26">
      <formula>R65="NG"</formula>
    </cfRule>
  </conditionalFormatting>
  <conditionalFormatting sqref="R3">
    <cfRule type="expression" dxfId="2604" priority="24">
      <formula>$R3&lt;&gt;"要修正！"</formula>
    </cfRule>
    <cfRule type="expression" dxfId="2603" priority="25">
      <formula>$R3="要修正！"</formula>
    </cfRule>
  </conditionalFormatting>
  <conditionalFormatting sqref="S25:S36">
    <cfRule type="expression" dxfId="2602" priority="43">
      <formula>S25="NG"</formula>
    </cfRule>
  </conditionalFormatting>
  <conditionalFormatting sqref="S59">
    <cfRule type="expression" dxfId="2601" priority="23">
      <formula>S59="NG"</formula>
    </cfRule>
  </conditionalFormatting>
  <conditionalFormatting sqref="R59">
    <cfRule type="expression" dxfId="2600" priority="21">
      <formula>R59="NG"</formula>
    </cfRule>
    <cfRule type="expression" dxfId="2599" priority="22">
      <formula>$R42="NG"</formula>
    </cfRule>
  </conditionalFormatting>
  <conditionalFormatting sqref="R72">
    <cfRule type="expression" dxfId="2598" priority="20">
      <formula>R72="NG"</formula>
    </cfRule>
  </conditionalFormatting>
  <conditionalFormatting sqref="R25:R36">
    <cfRule type="expression" dxfId="2597" priority="19">
      <formula>R25="NG"</formula>
    </cfRule>
  </conditionalFormatting>
  <conditionalFormatting sqref="S12:S19">
    <cfRule type="expression" dxfId="2596" priority="17">
      <formula>$S12="NG"</formula>
    </cfRule>
    <cfRule type="expression" dxfId="2595" priority="18">
      <formula>$R1048572="NG"</formula>
    </cfRule>
  </conditionalFormatting>
  <conditionalFormatting sqref="T25:T36">
    <cfRule type="expression" dxfId="2594" priority="15">
      <formula>T25="NG"</formula>
    </cfRule>
  </conditionalFormatting>
  <conditionalFormatting sqref="L9">
    <cfRule type="expression" dxfId="2593" priority="14">
      <formula>$L$9="NG"</formula>
    </cfRule>
  </conditionalFormatting>
  <conditionalFormatting sqref="R4:R5">
    <cfRule type="expression" dxfId="2592" priority="13">
      <formula>$R$3="要修正！"</formula>
    </cfRule>
  </conditionalFormatting>
  <conditionalFormatting sqref="A41:H41">
    <cfRule type="expression" dxfId="2591" priority="12">
      <formula>$Q$1="○"</formula>
    </cfRule>
  </conditionalFormatting>
  <conditionalFormatting sqref="A55:G55">
    <cfRule type="expression" dxfId="2590" priority="11">
      <formula>$Q$1="○"</formula>
    </cfRule>
  </conditionalFormatting>
  <conditionalFormatting sqref="A83:J83">
    <cfRule type="expression" dxfId="2589" priority="10">
      <formula>$Q$1="○"</formula>
    </cfRule>
  </conditionalFormatting>
  <conditionalFormatting sqref="J25:J26">
    <cfRule type="expression" dxfId="2588" priority="8">
      <formula>$I25="追加"</formula>
    </cfRule>
    <cfRule type="expression" dxfId="2587" priority="9">
      <formula>$I25="新規"</formula>
    </cfRule>
  </conditionalFormatting>
  <conditionalFormatting sqref="J27:K36">
    <cfRule type="expression" dxfId="2586" priority="6">
      <formula>$I27="追加"</formula>
    </cfRule>
    <cfRule type="expression" dxfId="2585" priority="7">
      <formula>$I27="新規"</formula>
    </cfRule>
  </conditionalFormatting>
  <conditionalFormatting sqref="A59:G59">
    <cfRule type="expression" dxfId="2584" priority="5">
      <formula>"$Q$1=○"</formula>
    </cfRule>
  </conditionalFormatting>
  <conditionalFormatting sqref="K25">
    <cfRule type="expression" dxfId="2583" priority="3">
      <formula>$I25="追加"</formula>
    </cfRule>
    <cfRule type="expression" dxfId="2582" priority="4">
      <formula>$I25="新規"</formula>
    </cfRule>
  </conditionalFormatting>
  <conditionalFormatting sqref="K26">
    <cfRule type="expression" dxfId="2581" priority="1">
      <formula>$I26="追加"</formula>
    </cfRule>
    <cfRule type="expression" dxfId="2580" priority="2">
      <formula>$I26="新規"</formula>
    </cfRule>
  </conditionalFormatting>
  <dataValidations count="2">
    <dataValidation type="list" allowBlank="1" showInputMessage="1" showErrorMessage="1" sqref="E12:E19" xr:uid="{33985375-B178-4AD2-A7C0-DA9767902DAB}">
      <formula1>$U$12:$U$15</formula1>
    </dataValidation>
    <dataValidation type="list" allowBlank="1" showInputMessage="1" showErrorMessage="1" sqref="Q1 O1" xr:uid="{2E8E0C6F-463E-4283-9532-909CD7D348B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D64719E-8F2B-453C-AF3A-9218F14F5CC2}">
          <x14:formula1>
            <xm:f>リスト!$H$2:$H$3</xm:f>
          </x14:formula1>
          <xm:sqref>A65:A67 A78:A87</xm:sqref>
        </x14:dataValidation>
        <x14:dataValidation type="list" allowBlank="1" showInputMessage="1" showErrorMessage="1" xr:uid="{7C0F5BF3-DB5D-42A4-9C8C-BE6F57409AEE}">
          <x14:formula1>
            <xm:f>リスト!$K$2:$K$3</xm:f>
          </x14:formula1>
          <xm:sqref>A48:A56</xm:sqref>
        </x14:dataValidation>
        <x14:dataValidation type="list" allowBlank="1" showInputMessage="1" showErrorMessage="1" xr:uid="{CD61940E-862A-488C-A295-F0FD9B058DBE}">
          <x14:formula1>
            <xm:f>リスト!$H$2:$H$4</xm:f>
          </x14:formula1>
          <xm:sqref>L25:M36 A72:A74</xm:sqref>
        </x14:dataValidation>
        <x14:dataValidation type="list" allowBlank="1" showInputMessage="1" showErrorMessage="1" xr:uid="{FA7DF985-7FC9-4384-9049-79C75652ADA2}">
          <x14:formula1>
            <xm:f>リスト!$G$2:$G$4</xm:f>
          </x14:formula1>
          <xm:sqref>I25:I36</xm:sqref>
        </x14:dataValidation>
        <x14:dataValidation type="list" allowBlank="1" showInputMessage="1" showErrorMessage="1" xr:uid="{7BB07BDF-88A5-4DA0-8CA8-EE897B46C6F5}">
          <x14:formula1>
            <xm:f>リスト!$E$2:$E$22</xm:f>
          </x14:formula1>
          <xm:sqref>D25:D36</xm:sqref>
        </x14:dataValidation>
        <x14:dataValidation type="list" allowBlank="1" showInputMessage="1" showErrorMessage="1" xr:uid="{D220B335-4F20-4295-9FAC-C39D63A86873}">
          <x14:formula1>
            <xm:f>リスト!$D$2:$D$3</xm:f>
          </x14:formula1>
          <xm:sqref>C25:C36</xm:sqref>
        </x14:dataValidation>
        <x14:dataValidation type="list" allowBlank="1" showInputMessage="1" showErrorMessage="1" xr:uid="{E8E75403-66B5-47A9-BE14-C521E8809C25}">
          <x14:formula1>
            <xm:f>リスト!$C$2:$C$4</xm:f>
          </x14:formula1>
          <xm:sqref>B25:B36</xm:sqref>
        </x14:dataValidation>
        <x14:dataValidation type="list" allowBlank="1" showInputMessage="1" showErrorMessage="1" xr:uid="{F131CFBD-B837-4949-AAC3-2A7D783F705A}">
          <x14:formula1>
            <xm:f>リスト!$J$2:$J$6</xm:f>
          </x14:formula1>
          <xm:sqref>K12:K19</xm:sqref>
        </x14:dataValidation>
        <x14:dataValidation type="list" allowBlank="1" showInputMessage="1" showErrorMessage="1" xr:uid="{3CB0D2CE-AD22-4533-BDF9-706D8CF015EE}">
          <x14:formula1>
            <xm:f>リスト!$I$2:$I$5</xm:f>
          </x14:formula1>
          <xm:sqref>J12:J19</xm:sqref>
        </x14:dataValidation>
        <x14:dataValidation type="list" allowBlank="1" showInputMessage="1" showErrorMessage="1" xr:uid="{E12C6486-AB18-4CDD-A394-B602EFABC375}">
          <x14:formula1>
            <xm:f>リスト!$B$2:$B$11</xm:f>
          </x14:formula1>
          <xm:sqref>I12:I19</xm:sqref>
        </x14:dataValidation>
        <x14:dataValidation type="list" allowBlank="1" showInputMessage="1" showErrorMessage="1" xr:uid="{931B5B77-F278-4302-AD74-D42249350B50}">
          <x14:formula1>
            <xm:f>リスト!$A$3:$A$9</xm:f>
          </x14:formula1>
          <xm:sqref>G12:H19</xm:sqref>
        </x14:dataValidation>
        <x14:dataValidation type="list" allowBlank="1" showInputMessage="1" showErrorMessage="1" xr:uid="{E2A81726-28A5-4B56-BF9F-829E9CC534C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90411-4BC8-4A74-B1CF-933D438D62C0}">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579" priority="42">
      <formula>$Q$1="○"</formula>
    </cfRule>
  </conditionalFormatting>
  <conditionalFormatting sqref="C39">
    <cfRule type="expression" dxfId="2578" priority="40">
      <formula>$C$39&gt;$B$39/2</formula>
    </cfRule>
    <cfRule type="expression" dxfId="2577" priority="41">
      <formula>$C$39&gt;10000000</formula>
    </cfRule>
  </conditionalFormatting>
  <conditionalFormatting sqref="C40">
    <cfRule type="expression" dxfId="2576" priority="38">
      <formula>$C$40&gt;$B$40/2</formula>
    </cfRule>
    <cfRule type="expression" dxfId="2575" priority="39">
      <formula>$C$40&gt;1000000</formula>
    </cfRule>
  </conditionalFormatting>
  <conditionalFormatting sqref="C41">
    <cfRule type="expression" dxfId="2574" priority="36">
      <formula>$C$41&gt;$B$41/2</formula>
    </cfRule>
    <cfRule type="expression" dxfId="2573" priority="37">
      <formula>$C$41&gt;100000</formula>
    </cfRule>
  </conditionalFormatting>
  <conditionalFormatting sqref="R9">
    <cfRule type="expression" dxfId="2572" priority="33">
      <formula>R9="NG"</formula>
    </cfRule>
  </conditionalFormatting>
  <conditionalFormatting sqref="L25:M36">
    <cfRule type="expression" dxfId="2571" priority="16">
      <formula>$J25="追加"</formula>
    </cfRule>
    <cfRule type="expression" dxfId="2570" priority="35">
      <formula>$J25="新規"</formula>
    </cfRule>
  </conditionalFormatting>
  <conditionalFormatting sqref="B39:B41">
    <cfRule type="expression" dxfId="2569" priority="34">
      <formula>($C39+$D39+$E39)&lt;&gt;$B39</formula>
    </cfRule>
  </conditionalFormatting>
  <conditionalFormatting sqref="R39:T41">
    <cfRule type="expression" dxfId="2568" priority="31">
      <formula>R39="NG"</formula>
    </cfRule>
    <cfRule type="expression" dxfId="2567" priority="32">
      <formula>$R21="NG"</formula>
    </cfRule>
  </conditionalFormatting>
  <conditionalFormatting sqref="T42">
    <cfRule type="expression" dxfId="2566" priority="29">
      <formula>T42="NG"</formula>
    </cfRule>
    <cfRule type="expression" dxfId="2565" priority="30">
      <formula>$R24="NG"</formula>
    </cfRule>
  </conditionalFormatting>
  <conditionalFormatting sqref="R60:R61">
    <cfRule type="expression" dxfId="2564" priority="27">
      <formula>R60="NG"</formula>
    </cfRule>
    <cfRule type="expression" dxfId="2563" priority="28">
      <formula>$R43="NG"</formula>
    </cfRule>
  </conditionalFormatting>
  <conditionalFormatting sqref="R65">
    <cfRule type="expression" dxfId="2562" priority="26">
      <formula>R65="NG"</formula>
    </cfRule>
  </conditionalFormatting>
  <conditionalFormatting sqref="R3">
    <cfRule type="expression" dxfId="2561" priority="24">
      <formula>$R3&lt;&gt;"要修正！"</formula>
    </cfRule>
    <cfRule type="expression" dxfId="2560" priority="25">
      <formula>$R3="要修正！"</formula>
    </cfRule>
  </conditionalFormatting>
  <conditionalFormatting sqref="S25:S36">
    <cfRule type="expression" dxfId="2559" priority="43">
      <formula>S25="NG"</formula>
    </cfRule>
  </conditionalFormatting>
  <conditionalFormatting sqref="S59">
    <cfRule type="expression" dxfId="2558" priority="23">
      <formula>S59="NG"</formula>
    </cfRule>
  </conditionalFormatting>
  <conditionalFormatting sqref="R59">
    <cfRule type="expression" dxfId="2557" priority="21">
      <formula>R59="NG"</formula>
    </cfRule>
    <cfRule type="expression" dxfId="2556" priority="22">
      <formula>$R42="NG"</formula>
    </cfRule>
  </conditionalFormatting>
  <conditionalFormatting sqref="R72">
    <cfRule type="expression" dxfId="2555" priority="20">
      <formula>R72="NG"</formula>
    </cfRule>
  </conditionalFormatting>
  <conditionalFormatting sqref="R25:R36">
    <cfRule type="expression" dxfId="2554" priority="19">
      <formula>R25="NG"</formula>
    </cfRule>
  </conditionalFormatting>
  <conditionalFormatting sqref="S12:S19">
    <cfRule type="expression" dxfId="2553" priority="17">
      <formula>$S12="NG"</formula>
    </cfRule>
    <cfRule type="expression" dxfId="2552" priority="18">
      <formula>$R1048572="NG"</formula>
    </cfRule>
  </conditionalFormatting>
  <conditionalFormatting sqref="T25:T36">
    <cfRule type="expression" dxfId="2551" priority="15">
      <formula>T25="NG"</formula>
    </cfRule>
  </conditionalFormatting>
  <conditionalFormatting sqref="L9">
    <cfRule type="expression" dxfId="2550" priority="14">
      <formula>$L$9="NG"</formula>
    </cfRule>
  </conditionalFormatting>
  <conditionalFormatting sqref="R4:R5">
    <cfRule type="expression" dxfId="2549" priority="13">
      <formula>$R$3="要修正！"</formula>
    </cfRule>
  </conditionalFormatting>
  <conditionalFormatting sqref="A41:H41">
    <cfRule type="expression" dxfId="2548" priority="12">
      <formula>$Q$1="○"</formula>
    </cfRule>
  </conditionalFormatting>
  <conditionalFormatting sqref="A55:G55">
    <cfRule type="expression" dxfId="2547" priority="11">
      <formula>$Q$1="○"</formula>
    </cfRule>
  </conditionalFormatting>
  <conditionalFormatting sqref="A83:J83">
    <cfRule type="expression" dxfId="2546" priority="10">
      <formula>$Q$1="○"</formula>
    </cfRule>
  </conditionalFormatting>
  <conditionalFormatting sqref="J25:J26">
    <cfRule type="expression" dxfId="2545" priority="8">
      <formula>$I25="追加"</formula>
    </cfRule>
    <cfRule type="expression" dxfId="2544" priority="9">
      <formula>$I25="新規"</formula>
    </cfRule>
  </conditionalFormatting>
  <conditionalFormatting sqref="J27:K36">
    <cfRule type="expression" dxfId="2543" priority="6">
      <formula>$I27="追加"</formula>
    </cfRule>
    <cfRule type="expression" dxfId="2542" priority="7">
      <formula>$I27="新規"</formula>
    </cfRule>
  </conditionalFormatting>
  <conditionalFormatting sqref="A59:G59">
    <cfRule type="expression" dxfId="2541" priority="5">
      <formula>"$Q$1=○"</formula>
    </cfRule>
  </conditionalFormatting>
  <conditionalFormatting sqref="K25">
    <cfRule type="expression" dxfId="2540" priority="3">
      <formula>$I25="追加"</formula>
    </cfRule>
    <cfRule type="expression" dxfId="2539" priority="4">
      <formula>$I25="新規"</formula>
    </cfRule>
  </conditionalFormatting>
  <conditionalFormatting sqref="K26">
    <cfRule type="expression" dxfId="2538" priority="1">
      <formula>$I26="追加"</formula>
    </cfRule>
    <cfRule type="expression" dxfId="2537" priority="2">
      <formula>$I26="新規"</formula>
    </cfRule>
  </conditionalFormatting>
  <dataValidations count="2">
    <dataValidation type="list" allowBlank="1" showInputMessage="1" showErrorMessage="1" sqref="Q1 O1" xr:uid="{043519CC-2695-40C1-810C-96B3A9DF556C}">
      <formula1>$S$1:$S$2</formula1>
    </dataValidation>
    <dataValidation type="list" allowBlank="1" showInputMessage="1" showErrorMessage="1" sqref="E12:E19" xr:uid="{AA394707-1727-4D73-A990-CFEEB3D7D2CC}">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5387CF8-E428-45DF-9FC6-00EBCCA7EBB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E7E2E40D-5485-4973-8026-A374B5A9FE3D}">
          <x14:formula1>
            <xm:f>リスト!$A$3:$A$9</xm:f>
          </x14:formula1>
          <xm:sqref>G12:H19</xm:sqref>
        </x14:dataValidation>
        <x14:dataValidation type="list" allowBlank="1" showInputMessage="1" showErrorMessage="1" xr:uid="{E5FEC54E-041A-40B3-8DEA-69D4AB7661E8}">
          <x14:formula1>
            <xm:f>リスト!$B$2:$B$11</xm:f>
          </x14:formula1>
          <xm:sqref>I12:I19</xm:sqref>
        </x14:dataValidation>
        <x14:dataValidation type="list" allowBlank="1" showInputMessage="1" showErrorMessage="1" xr:uid="{F315C0C1-0801-44A4-8660-922EFA387FAA}">
          <x14:formula1>
            <xm:f>リスト!$I$2:$I$5</xm:f>
          </x14:formula1>
          <xm:sqref>J12:J19</xm:sqref>
        </x14:dataValidation>
        <x14:dataValidation type="list" allowBlank="1" showInputMessage="1" showErrorMessage="1" xr:uid="{28F87148-6A28-4E32-A2C2-B617BC7FA54A}">
          <x14:formula1>
            <xm:f>リスト!$J$2:$J$6</xm:f>
          </x14:formula1>
          <xm:sqref>K12:K19</xm:sqref>
        </x14:dataValidation>
        <x14:dataValidation type="list" allowBlank="1" showInputMessage="1" showErrorMessage="1" xr:uid="{B1D9FA87-4B7B-48EF-BB61-ED1501F2B505}">
          <x14:formula1>
            <xm:f>リスト!$C$2:$C$4</xm:f>
          </x14:formula1>
          <xm:sqref>B25:B36</xm:sqref>
        </x14:dataValidation>
        <x14:dataValidation type="list" allowBlank="1" showInputMessage="1" showErrorMessage="1" xr:uid="{B70AA4E4-22F1-40D8-A5DF-E53A2031C5C4}">
          <x14:formula1>
            <xm:f>リスト!$D$2:$D$3</xm:f>
          </x14:formula1>
          <xm:sqref>C25:C36</xm:sqref>
        </x14:dataValidation>
        <x14:dataValidation type="list" allowBlank="1" showInputMessage="1" showErrorMessage="1" xr:uid="{0962D887-C4A1-42A7-8847-EC7FE32857A0}">
          <x14:formula1>
            <xm:f>リスト!$E$2:$E$22</xm:f>
          </x14:formula1>
          <xm:sqref>D25:D36</xm:sqref>
        </x14:dataValidation>
        <x14:dataValidation type="list" allowBlank="1" showInputMessage="1" showErrorMessage="1" xr:uid="{81A3ACE4-0347-41B4-BF24-9D5F48D05B83}">
          <x14:formula1>
            <xm:f>リスト!$G$2:$G$4</xm:f>
          </x14:formula1>
          <xm:sqref>I25:I36</xm:sqref>
        </x14:dataValidation>
        <x14:dataValidation type="list" allowBlank="1" showInputMessage="1" showErrorMessage="1" xr:uid="{AEB5467C-6F82-49E2-BE0F-58ED3D1B6650}">
          <x14:formula1>
            <xm:f>リスト!$H$2:$H$4</xm:f>
          </x14:formula1>
          <xm:sqref>L25:M36 A72:A74</xm:sqref>
        </x14:dataValidation>
        <x14:dataValidation type="list" allowBlank="1" showInputMessage="1" showErrorMessage="1" xr:uid="{FFCB1A96-4298-47D8-8B87-BFD82C79E72B}">
          <x14:formula1>
            <xm:f>リスト!$K$2:$K$3</xm:f>
          </x14:formula1>
          <xm:sqref>A48:A56</xm:sqref>
        </x14:dataValidation>
        <x14:dataValidation type="list" allowBlank="1" showInputMessage="1" showErrorMessage="1" xr:uid="{F65F1420-9937-4DFA-A1E3-FBD56A4A22DD}">
          <x14:formula1>
            <xm:f>リスト!$H$2:$H$3</xm:f>
          </x14:formula1>
          <xm:sqref>A65:A67 A78:A87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E49C2-B94E-40DE-89F7-1B2AA527A88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493" priority="42">
      <formula>$Q$1="○"</formula>
    </cfRule>
  </conditionalFormatting>
  <conditionalFormatting sqref="C39">
    <cfRule type="expression" dxfId="2492" priority="40">
      <formula>$C$39&gt;$B$39/2</formula>
    </cfRule>
    <cfRule type="expression" dxfId="2491" priority="41">
      <formula>$C$39&gt;10000000</formula>
    </cfRule>
  </conditionalFormatting>
  <conditionalFormatting sqref="C40">
    <cfRule type="expression" dxfId="2490" priority="38">
      <formula>$C$40&gt;$B$40/2</formula>
    </cfRule>
    <cfRule type="expression" dxfId="2489" priority="39">
      <formula>$C$40&gt;1000000</formula>
    </cfRule>
  </conditionalFormatting>
  <conditionalFormatting sqref="C41">
    <cfRule type="expression" dxfId="2488" priority="36">
      <formula>$C$41&gt;$B$41/2</formula>
    </cfRule>
    <cfRule type="expression" dxfId="2487" priority="37">
      <formula>$C$41&gt;100000</formula>
    </cfRule>
  </conditionalFormatting>
  <conditionalFormatting sqref="R9">
    <cfRule type="expression" dxfId="2486" priority="33">
      <formula>R9="NG"</formula>
    </cfRule>
  </conditionalFormatting>
  <conditionalFormatting sqref="L25:M36">
    <cfRule type="expression" dxfId="2485" priority="16">
      <formula>$J25="追加"</formula>
    </cfRule>
    <cfRule type="expression" dxfId="2484" priority="35">
      <formula>$J25="新規"</formula>
    </cfRule>
  </conditionalFormatting>
  <conditionalFormatting sqref="B39:B41">
    <cfRule type="expression" dxfId="2483" priority="34">
      <formula>($C39+$D39+$E39)&lt;&gt;$B39</formula>
    </cfRule>
  </conditionalFormatting>
  <conditionalFormatting sqref="R39:T41">
    <cfRule type="expression" dxfId="2482" priority="31">
      <formula>R39="NG"</formula>
    </cfRule>
    <cfRule type="expression" dxfId="2481" priority="32">
      <formula>$R21="NG"</formula>
    </cfRule>
  </conditionalFormatting>
  <conditionalFormatting sqref="T42">
    <cfRule type="expression" dxfId="2480" priority="29">
      <formula>T42="NG"</formula>
    </cfRule>
    <cfRule type="expression" dxfId="2479" priority="30">
      <formula>$R24="NG"</formula>
    </cfRule>
  </conditionalFormatting>
  <conditionalFormatting sqref="R60:R61">
    <cfRule type="expression" dxfId="2478" priority="27">
      <formula>R60="NG"</formula>
    </cfRule>
    <cfRule type="expression" dxfId="2477" priority="28">
      <formula>$R43="NG"</formula>
    </cfRule>
  </conditionalFormatting>
  <conditionalFormatting sqref="R65">
    <cfRule type="expression" dxfId="2476" priority="26">
      <formula>R65="NG"</formula>
    </cfRule>
  </conditionalFormatting>
  <conditionalFormatting sqref="R3">
    <cfRule type="expression" dxfId="2475" priority="24">
      <formula>$R3&lt;&gt;"要修正！"</formula>
    </cfRule>
    <cfRule type="expression" dxfId="2474" priority="25">
      <formula>$R3="要修正！"</formula>
    </cfRule>
  </conditionalFormatting>
  <conditionalFormatting sqref="S25:S36">
    <cfRule type="expression" dxfId="2473" priority="43">
      <formula>S25="NG"</formula>
    </cfRule>
  </conditionalFormatting>
  <conditionalFormatting sqref="S59">
    <cfRule type="expression" dxfId="2472" priority="23">
      <formula>S59="NG"</formula>
    </cfRule>
  </conditionalFormatting>
  <conditionalFormatting sqref="R59">
    <cfRule type="expression" dxfId="2471" priority="21">
      <formula>R59="NG"</formula>
    </cfRule>
    <cfRule type="expression" dxfId="2470" priority="22">
      <formula>$R42="NG"</formula>
    </cfRule>
  </conditionalFormatting>
  <conditionalFormatting sqref="R72">
    <cfRule type="expression" dxfId="2469" priority="20">
      <formula>R72="NG"</formula>
    </cfRule>
  </conditionalFormatting>
  <conditionalFormatting sqref="R25:R36">
    <cfRule type="expression" dxfId="2468" priority="19">
      <formula>R25="NG"</formula>
    </cfRule>
  </conditionalFormatting>
  <conditionalFormatting sqref="S12:S19">
    <cfRule type="expression" dxfId="2467" priority="17">
      <formula>$S12="NG"</formula>
    </cfRule>
    <cfRule type="expression" dxfId="2466" priority="18">
      <formula>$R1048572="NG"</formula>
    </cfRule>
  </conditionalFormatting>
  <conditionalFormatting sqref="T25:T36">
    <cfRule type="expression" dxfId="2465" priority="15">
      <formula>T25="NG"</formula>
    </cfRule>
  </conditionalFormatting>
  <conditionalFormatting sqref="L9">
    <cfRule type="expression" dxfId="2464" priority="14">
      <formula>$L$9="NG"</formula>
    </cfRule>
  </conditionalFormatting>
  <conditionalFormatting sqref="R4:R5">
    <cfRule type="expression" dxfId="2463" priority="13">
      <formula>$R$3="要修正！"</formula>
    </cfRule>
  </conditionalFormatting>
  <conditionalFormatting sqref="A41:H41">
    <cfRule type="expression" dxfId="2462" priority="12">
      <formula>$Q$1="○"</formula>
    </cfRule>
  </conditionalFormatting>
  <conditionalFormatting sqref="A55:G55">
    <cfRule type="expression" dxfId="2461" priority="11">
      <formula>$Q$1="○"</formula>
    </cfRule>
  </conditionalFormatting>
  <conditionalFormatting sqref="A83:J83">
    <cfRule type="expression" dxfId="2460" priority="10">
      <formula>$Q$1="○"</formula>
    </cfRule>
  </conditionalFormatting>
  <conditionalFormatting sqref="J25:J26">
    <cfRule type="expression" dxfId="2459" priority="8">
      <formula>$I25="追加"</formula>
    </cfRule>
    <cfRule type="expression" dxfId="2458" priority="9">
      <formula>$I25="新規"</formula>
    </cfRule>
  </conditionalFormatting>
  <conditionalFormatting sqref="J27:K36">
    <cfRule type="expression" dxfId="2457" priority="6">
      <formula>$I27="追加"</formula>
    </cfRule>
    <cfRule type="expression" dxfId="2456" priority="7">
      <formula>$I27="新規"</formula>
    </cfRule>
  </conditionalFormatting>
  <conditionalFormatting sqref="A59:G59">
    <cfRule type="expression" dxfId="2455" priority="5">
      <formula>"$Q$1=○"</formula>
    </cfRule>
  </conditionalFormatting>
  <conditionalFormatting sqref="K25">
    <cfRule type="expression" dxfId="2454" priority="3">
      <formula>$I25="追加"</formula>
    </cfRule>
    <cfRule type="expression" dxfId="2453" priority="4">
      <formula>$I25="新規"</formula>
    </cfRule>
  </conditionalFormatting>
  <conditionalFormatting sqref="K26">
    <cfRule type="expression" dxfId="2452" priority="1">
      <formula>$I26="追加"</formula>
    </cfRule>
    <cfRule type="expression" dxfId="2451" priority="2">
      <formula>$I26="新規"</formula>
    </cfRule>
  </conditionalFormatting>
  <dataValidations count="2">
    <dataValidation type="list" allowBlank="1" showInputMessage="1" showErrorMessage="1" sqref="E12:E19" xr:uid="{7B72C3D4-B1D7-4D86-80AC-F2663A4A37EA}">
      <formula1>$U$12:$U$15</formula1>
    </dataValidation>
    <dataValidation type="list" allowBlank="1" showInputMessage="1" showErrorMessage="1" sqref="Q1 O1" xr:uid="{97178126-4E8C-415B-950A-436CC4F17507}">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53BF17E-DC40-4B53-ABC7-A0B7E2F0E425}">
          <x14:formula1>
            <xm:f>リスト!$H$2:$H$3</xm:f>
          </x14:formula1>
          <xm:sqref>A65:A67 A78:A87</xm:sqref>
        </x14:dataValidation>
        <x14:dataValidation type="list" allowBlank="1" showInputMessage="1" showErrorMessage="1" xr:uid="{E4527E95-CA5C-48FB-8C69-E2C51AAE8E2F}">
          <x14:formula1>
            <xm:f>リスト!$K$2:$K$3</xm:f>
          </x14:formula1>
          <xm:sqref>A48:A56</xm:sqref>
        </x14:dataValidation>
        <x14:dataValidation type="list" allowBlank="1" showInputMessage="1" showErrorMessage="1" xr:uid="{06855E52-D7A8-4BB5-99DC-2D66195FA827}">
          <x14:formula1>
            <xm:f>リスト!$H$2:$H$4</xm:f>
          </x14:formula1>
          <xm:sqref>L25:M36 A72:A74</xm:sqref>
        </x14:dataValidation>
        <x14:dataValidation type="list" allowBlank="1" showInputMessage="1" showErrorMessage="1" xr:uid="{796FF4D8-7ECF-40F9-9787-E88083C82DCC}">
          <x14:formula1>
            <xm:f>リスト!$G$2:$G$4</xm:f>
          </x14:formula1>
          <xm:sqref>I25:I36</xm:sqref>
        </x14:dataValidation>
        <x14:dataValidation type="list" allowBlank="1" showInputMessage="1" showErrorMessage="1" xr:uid="{B0233682-A0E0-4475-B0B8-01EDFA20FF0B}">
          <x14:formula1>
            <xm:f>リスト!$E$2:$E$22</xm:f>
          </x14:formula1>
          <xm:sqref>D25:D36</xm:sqref>
        </x14:dataValidation>
        <x14:dataValidation type="list" allowBlank="1" showInputMessage="1" showErrorMessage="1" xr:uid="{96C8922D-0E73-4D63-AA64-05CBBB70E028}">
          <x14:formula1>
            <xm:f>リスト!$D$2:$D$3</xm:f>
          </x14:formula1>
          <xm:sqref>C25:C36</xm:sqref>
        </x14:dataValidation>
        <x14:dataValidation type="list" allowBlank="1" showInputMessage="1" showErrorMessage="1" xr:uid="{15D20455-46D0-48F8-B2CA-DD07A960D467}">
          <x14:formula1>
            <xm:f>リスト!$C$2:$C$4</xm:f>
          </x14:formula1>
          <xm:sqref>B25:B36</xm:sqref>
        </x14:dataValidation>
        <x14:dataValidation type="list" allowBlank="1" showInputMessage="1" showErrorMessage="1" xr:uid="{AA9EC669-EC35-47C0-8926-514DE22D9A82}">
          <x14:formula1>
            <xm:f>リスト!$J$2:$J$6</xm:f>
          </x14:formula1>
          <xm:sqref>K12:K19</xm:sqref>
        </x14:dataValidation>
        <x14:dataValidation type="list" allowBlank="1" showInputMessage="1" showErrorMessage="1" xr:uid="{4B4BBBB4-6BC8-4188-864B-B0924F6DF7CC}">
          <x14:formula1>
            <xm:f>リスト!$I$2:$I$5</xm:f>
          </x14:formula1>
          <xm:sqref>J12:J19</xm:sqref>
        </x14:dataValidation>
        <x14:dataValidation type="list" allowBlank="1" showInputMessage="1" showErrorMessage="1" xr:uid="{361FAFD8-9040-4749-8186-8F8E43E08BCA}">
          <x14:formula1>
            <xm:f>リスト!$B$2:$B$11</xm:f>
          </x14:formula1>
          <xm:sqref>I12:I19</xm:sqref>
        </x14:dataValidation>
        <x14:dataValidation type="list" allowBlank="1" showInputMessage="1" showErrorMessage="1" xr:uid="{A78A8809-4BD3-42E6-9788-C350C665C115}">
          <x14:formula1>
            <xm:f>リスト!$A$3:$A$9</xm:f>
          </x14:formula1>
          <xm:sqref>G12:H19</xm:sqref>
        </x14:dataValidation>
        <x14:dataValidation type="list" allowBlank="1" showInputMessage="1" showErrorMessage="1" xr:uid="{C00BA7B9-4A42-4CE6-8C20-396FEF0B517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420C-935C-4FD0-8E58-6BF7523E430C}">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536" priority="42">
      <formula>$Q$1="○"</formula>
    </cfRule>
  </conditionalFormatting>
  <conditionalFormatting sqref="C39">
    <cfRule type="expression" dxfId="2535" priority="40">
      <formula>$C$39&gt;$B$39/2</formula>
    </cfRule>
    <cfRule type="expression" dxfId="2534" priority="41">
      <formula>$C$39&gt;10000000</formula>
    </cfRule>
  </conditionalFormatting>
  <conditionalFormatting sqref="C40">
    <cfRule type="expression" dxfId="2533" priority="38">
      <formula>$C$40&gt;$B$40/2</formula>
    </cfRule>
    <cfRule type="expression" dxfId="2532" priority="39">
      <formula>$C$40&gt;1000000</formula>
    </cfRule>
  </conditionalFormatting>
  <conditionalFormatting sqref="C41">
    <cfRule type="expression" dxfId="2531" priority="36">
      <formula>$C$41&gt;$B$41/2</formula>
    </cfRule>
    <cfRule type="expression" dxfId="2530" priority="37">
      <formula>$C$41&gt;100000</formula>
    </cfRule>
  </conditionalFormatting>
  <conditionalFormatting sqref="R9">
    <cfRule type="expression" dxfId="2529" priority="33">
      <formula>R9="NG"</formula>
    </cfRule>
  </conditionalFormatting>
  <conditionalFormatting sqref="L25:M36">
    <cfRule type="expression" dxfId="2528" priority="16">
      <formula>$J25="追加"</formula>
    </cfRule>
    <cfRule type="expression" dxfId="2527" priority="35">
      <formula>$J25="新規"</formula>
    </cfRule>
  </conditionalFormatting>
  <conditionalFormatting sqref="B39:B41">
    <cfRule type="expression" dxfId="2526" priority="34">
      <formula>($C39+$D39+$E39)&lt;&gt;$B39</formula>
    </cfRule>
  </conditionalFormatting>
  <conditionalFormatting sqref="R39:T41">
    <cfRule type="expression" dxfId="2525" priority="31">
      <formula>R39="NG"</formula>
    </cfRule>
    <cfRule type="expression" dxfId="2524" priority="32">
      <formula>$R21="NG"</formula>
    </cfRule>
  </conditionalFormatting>
  <conditionalFormatting sqref="T42">
    <cfRule type="expression" dxfId="2523" priority="29">
      <formula>T42="NG"</formula>
    </cfRule>
    <cfRule type="expression" dxfId="2522" priority="30">
      <formula>$R24="NG"</formula>
    </cfRule>
  </conditionalFormatting>
  <conditionalFormatting sqref="R60:R61">
    <cfRule type="expression" dxfId="2521" priority="27">
      <formula>R60="NG"</formula>
    </cfRule>
    <cfRule type="expression" dxfId="2520" priority="28">
      <formula>$R43="NG"</formula>
    </cfRule>
  </conditionalFormatting>
  <conditionalFormatting sqref="R65">
    <cfRule type="expression" dxfId="2519" priority="26">
      <formula>R65="NG"</formula>
    </cfRule>
  </conditionalFormatting>
  <conditionalFormatting sqref="R3">
    <cfRule type="expression" dxfId="2518" priority="24">
      <formula>$R3&lt;&gt;"要修正！"</formula>
    </cfRule>
    <cfRule type="expression" dxfId="2517" priority="25">
      <formula>$R3="要修正！"</formula>
    </cfRule>
  </conditionalFormatting>
  <conditionalFormatting sqref="S25:S36">
    <cfRule type="expression" dxfId="2516" priority="43">
      <formula>S25="NG"</formula>
    </cfRule>
  </conditionalFormatting>
  <conditionalFormatting sqref="S59">
    <cfRule type="expression" dxfId="2515" priority="23">
      <formula>S59="NG"</formula>
    </cfRule>
  </conditionalFormatting>
  <conditionalFormatting sqref="R59">
    <cfRule type="expression" dxfId="2514" priority="21">
      <formula>R59="NG"</formula>
    </cfRule>
    <cfRule type="expression" dxfId="2513" priority="22">
      <formula>$R42="NG"</formula>
    </cfRule>
  </conditionalFormatting>
  <conditionalFormatting sqref="R72">
    <cfRule type="expression" dxfId="2512" priority="20">
      <formula>R72="NG"</formula>
    </cfRule>
  </conditionalFormatting>
  <conditionalFormatting sqref="R25:R36">
    <cfRule type="expression" dxfId="2511" priority="19">
      <formula>R25="NG"</formula>
    </cfRule>
  </conditionalFormatting>
  <conditionalFormatting sqref="S12:S19">
    <cfRule type="expression" dxfId="2510" priority="17">
      <formula>$S12="NG"</formula>
    </cfRule>
    <cfRule type="expression" dxfId="2509" priority="18">
      <formula>$R1048572="NG"</formula>
    </cfRule>
  </conditionalFormatting>
  <conditionalFormatting sqref="T25:T36">
    <cfRule type="expression" dxfId="2508" priority="15">
      <formula>T25="NG"</formula>
    </cfRule>
  </conditionalFormatting>
  <conditionalFormatting sqref="L9">
    <cfRule type="expression" dxfId="2507" priority="14">
      <formula>$L$9="NG"</formula>
    </cfRule>
  </conditionalFormatting>
  <conditionalFormatting sqref="R4:R5">
    <cfRule type="expression" dxfId="2506" priority="13">
      <formula>$R$3="要修正！"</formula>
    </cfRule>
  </conditionalFormatting>
  <conditionalFormatting sqref="A41:H41">
    <cfRule type="expression" dxfId="2505" priority="12">
      <formula>$Q$1="○"</formula>
    </cfRule>
  </conditionalFormatting>
  <conditionalFormatting sqref="A55:G55">
    <cfRule type="expression" dxfId="2504" priority="11">
      <formula>$Q$1="○"</formula>
    </cfRule>
  </conditionalFormatting>
  <conditionalFormatting sqref="A83:J83">
    <cfRule type="expression" dxfId="2503" priority="10">
      <formula>$Q$1="○"</formula>
    </cfRule>
  </conditionalFormatting>
  <conditionalFormatting sqref="J25:J26">
    <cfRule type="expression" dxfId="2502" priority="8">
      <formula>$I25="追加"</formula>
    </cfRule>
    <cfRule type="expression" dxfId="2501" priority="9">
      <formula>$I25="新規"</formula>
    </cfRule>
  </conditionalFormatting>
  <conditionalFormatting sqref="J27:K36">
    <cfRule type="expression" dxfId="2500" priority="6">
      <formula>$I27="追加"</formula>
    </cfRule>
    <cfRule type="expression" dxfId="2499" priority="7">
      <formula>$I27="新規"</formula>
    </cfRule>
  </conditionalFormatting>
  <conditionalFormatting sqref="A59:G59">
    <cfRule type="expression" dxfId="2498" priority="5">
      <formula>"$Q$1=○"</formula>
    </cfRule>
  </conditionalFormatting>
  <conditionalFormatting sqref="K25">
    <cfRule type="expression" dxfId="2497" priority="3">
      <formula>$I25="追加"</formula>
    </cfRule>
    <cfRule type="expression" dxfId="2496" priority="4">
      <formula>$I25="新規"</formula>
    </cfRule>
  </conditionalFormatting>
  <conditionalFormatting sqref="K26">
    <cfRule type="expression" dxfId="2495" priority="1">
      <formula>$I26="追加"</formula>
    </cfRule>
    <cfRule type="expression" dxfId="2494" priority="2">
      <formula>$I26="新規"</formula>
    </cfRule>
  </conditionalFormatting>
  <dataValidations count="2">
    <dataValidation type="list" allowBlank="1" showInputMessage="1" showErrorMessage="1" sqref="E12:E19" xr:uid="{50B406C8-FF17-4A62-8EC5-9573851FD07B}">
      <formula1>$U$12:$U$15</formula1>
    </dataValidation>
    <dataValidation type="list" allowBlank="1" showInputMessage="1" showErrorMessage="1" sqref="Q1 O1" xr:uid="{3C92858D-CAB2-449A-A87E-D6CF8FBBF4D0}">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CE5F335-C437-4CDF-8F98-181136A479D4}">
          <x14:formula1>
            <xm:f>リスト!$H$2:$H$3</xm:f>
          </x14:formula1>
          <xm:sqref>A65:A67 A78:A87</xm:sqref>
        </x14:dataValidation>
        <x14:dataValidation type="list" allowBlank="1" showInputMessage="1" showErrorMessage="1" xr:uid="{F86F1BDF-1AA7-4E25-B5C6-39C518E1992A}">
          <x14:formula1>
            <xm:f>リスト!$K$2:$K$3</xm:f>
          </x14:formula1>
          <xm:sqref>A48:A56</xm:sqref>
        </x14:dataValidation>
        <x14:dataValidation type="list" allowBlank="1" showInputMessage="1" showErrorMessage="1" xr:uid="{8617D6EF-F709-4560-B9BE-2B51EF4933D7}">
          <x14:formula1>
            <xm:f>リスト!$H$2:$H$4</xm:f>
          </x14:formula1>
          <xm:sqref>L25:M36 A72:A74</xm:sqref>
        </x14:dataValidation>
        <x14:dataValidation type="list" allowBlank="1" showInputMessage="1" showErrorMessage="1" xr:uid="{D1C7DB5B-1C48-4EA1-8C69-6A999311F5E1}">
          <x14:formula1>
            <xm:f>リスト!$G$2:$G$4</xm:f>
          </x14:formula1>
          <xm:sqref>I25:I36</xm:sqref>
        </x14:dataValidation>
        <x14:dataValidation type="list" allowBlank="1" showInputMessage="1" showErrorMessage="1" xr:uid="{49ACD9B4-ADA6-43D3-8FDF-0C9F30A3752F}">
          <x14:formula1>
            <xm:f>リスト!$E$2:$E$22</xm:f>
          </x14:formula1>
          <xm:sqref>D25:D36</xm:sqref>
        </x14:dataValidation>
        <x14:dataValidation type="list" allowBlank="1" showInputMessage="1" showErrorMessage="1" xr:uid="{BD183E3F-B427-49A4-8D8E-DAB8DEF6069C}">
          <x14:formula1>
            <xm:f>リスト!$D$2:$D$3</xm:f>
          </x14:formula1>
          <xm:sqref>C25:C36</xm:sqref>
        </x14:dataValidation>
        <x14:dataValidation type="list" allowBlank="1" showInputMessage="1" showErrorMessage="1" xr:uid="{89875800-3F66-404C-AA67-6E2039BEA7FC}">
          <x14:formula1>
            <xm:f>リスト!$C$2:$C$4</xm:f>
          </x14:formula1>
          <xm:sqref>B25:B36</xm:sqref>
        </x14:dataValidation>
        <x14:dataValidation type="list" allowBlank="1" showInputMessage="1" showErrorMessage="1" xr:uid="{7AA74940-28FF-4875-A729-D6C8029BF26E}">
          <x14:formula1>
            <xm:f>リスト!$J$2:$J$6</xm:f>
          </x14:formula1>
          <xm:sqref>K12:K19</xm:sqref>
        </x14:dataValidation>
        <x14:dataValidation type="list" allowBlank="1" showInputMessage="1" showErrorMessage="1" xr:uid="{CF74EDD5-723A-46AA-8DD3-ABBD6AE40BC8}">
          <x14:formula1>
            <xm:f>リスト!$I$2:$I$5</xm:f>
          </x14:formula1>
          <xm:sqref>J12:J19</xm:sqref>
        </x14:dataValidation>
        <x14:dataValidation type="list" allowBlank="1" showInputMessage="1" showErrorMessage="1" xr:uid="{11FD4F14-F7DA-45F1-B0EE-1DBA811E5286}">
          <x14:formula1>
            <xm:f>リスト!$B$2:$B$11</xm:f>
          </x14:formula1>
          <xm:sqref>I12:I19</xm:sqref>
        </x14:dataValidation>
        <x14:dataValidation type="list" allowBlank="1" showInputMessage="1" showErrorMessage="1" xr:uid="{44749B2C-EF6E-46AC-850D-E2E650EEB7DA}">
          <x14:formula1>
            <xm:f>リスト!$A$3:$A$9</xm:f>
          </x14:formula1>
          <xm:sqref>G12:H19</xm:sqref>
        </x14:dataValidation>
        <x14:dataValidation type="list" allowBlank="1" showInputMessage="1" showErrorMessage="1" xr:uid="{D24B13D3-CCB0-4048-ABFC-D1029AFAFBAE}">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60BAD-68C5-45A7-8998-128A4FBD7FDA}">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450" priority="42">
      <formula>$Q$1="○"</formula>
    </cfRule>
  </conditionalFormatting>
  <conditionalFormatting sqref="C39">
    <cfRule type="expression" dxfId="2449" priority="40">
      <formula>$C$39&gt;$B$39/2</formula>
    </cfRule>
    <cfRule type="expression" dxfId="2448" priority="41">
      <formula>$C$39&gt;10000000</formula>
    </cfRule>
  </conditionalFormatting>
  <conditionalFormatting sqref="C40">
    <cfRule type="expression" dxfId="2447" priority="38">
      <formula>$C$40&gt;$B$40/2</formula>
    </cfRule>
    <cfRule type="expression" dxfId="2446" priority="39">
      <formula>$C$40&gt;1000000</formula>
    </cfRule>
  </conditionalFormatting>
  <conditionalFormatting sqref="C41">
    <cfRule type="expression" dxfId="2445" priority="36">
      <formula>$C$41&gt;$B$41/2</formula>
    </cfRule>
    <cfRule type="expression" dxfId="2444" priority="37">
      <formula>$C$41&gt;100000</formula>
    </cfRule>
  </conditionalFormatting>
  <conditionalFormatting sqref="R9">
    <cfRule type="expression" dxfId="2443" priority="33">
      <formula>R9="NG"</formula>
    </cfRule>
  </conditionalFormatting>
  <conditionalFormatting sqref="L25:M36">
    <cfRule type="expression" dxfId="2442" priority="16">
      <formula>$J25="追加"</formula>
    </cfRule>
    <cfRule type="expression" dxfId="2441" priority="35">
      <formula>$J25="新規"</formula>
    </cfRule>
  </conditionalFormatting>
  <conditionalFormatting sqref="B39:B41">
    <cfRule type="expression" dxfId="2440" priority="34">
      <formula>($C39+$D39+$E39)&lt;&gt;$B39</formula>
    </cfRule>
  </conditionalFormatting>
  <conditionalFormatting sqref="R39:T41">
    <cfRule type="expression" dxfId="2439" priority="31">
      <formula>R39="NG"</formula>
    </cfRule>
    <cfRule type="expression" dxfId="2438" priority="32">
      <formula>$R21="NG"</formula>
    </cfRule>
  </conditionalFormatting>
  <conditionalFormatting sqref="T42">
    <cfRule type="expression" dxfId="2437" priority="29">
      <formula>T42="NG"</formula>
    </cfRule>
    <cfRule type="expression" dxfId="2436" priority="30">
      <formula>$R24="NG"</formula>
    </cfRule>
  </conditionalFormatting>
  <conditionalFormatting sqref="R60:R61">
    <cfRule type="expression" dxfId="2435" priority="27">
      <formula>R60="NG"</formula>
    </cfRule>
    <cfRule type="expression" dxfId="2434" priority="28">
      <formula>$R43="NG"</formula>
    </cfRule>
  </conditionalFormatting>
  <conditionalFormatting sqref="R65">
    <cfRule type="expression" dxfId="2433" priority="26">
      <formula>R65="NG"</formula>
    </cfRule>
  </conditionalFormatting>
  <conditionalFormatting sqref="R3">
    <cfRule type="expression" dxfId="2432" priority="24">
      <formula>$R3&lt;&gt;"要修正！"</formula>
    </cfRule>
    <cfRule type="expression" dxfId="2431" priority="25">
      <formula>$R3="要修正！"</formula>
    </cfRule>
  </conditionalFormatting>
  <conditionalFormatting sqref="S25:S36">
    <cfRule type="expression" dxfId="2430" priority="43">
      <formula>S25="NG"</formula>
    </cfRule>
  </conditionalFormatting>
  <conditionalFormatting sqref="S59">
    <cfRule type="expression" dxfId="2429" priority="23">
      <formula>S59="NG"</formula>
    </cfRule>
  </conditionalFormatting>
  <conditionalFormatting sqref="R59">
    <cfRule type="expression" dxfId="2428" priority="21">
      <formula>R59="NG"</formula>
    </cfRule>
    <cfRule type="expression" dxfId="2427" priority="22">
      <formula>$R42="NG"</formula>
    </cfRule>
  </conditionalFormatting>
  <conditionalFormatting sqref="R72">
    <cfRule type="expression" dxfId="2426" priority="20">
      <formula>R72="NG"</formula>
    </cfRule>
  </conditionalFormatting>
  <conditionalFormatting sqref="R25:R36">
    <cfRule type="expression" dxfId="2425" priority="19">
      <formula>R25="NG"</formula>
    </cfRule>
  </conditionalFormatting>
  <conditionalFormatting sqref="S12:S19">
    <cfRule type="expression" dxfId="2424" priority="17">
      <formula>$S12="NG"</formula>
    </cfRule>
    <cfRule type="expression" dxfId="2423" priority="18">
      <formula>$R1048572="NG"</formula>
    </cfRule>
  </conditionalFormatting>
  <conditionalFormatting sqref="T25:T36">
    <cfRule type="expression" dxfId="2422" priority="15">
      <formula>T25="NG"</formula>
    </cfRule>
  </conditionalFormatting>
  <conditionalFormatting sqref="L9">
    <cfRule type="expression" dxfId="2421" priority="14">
      <formula>$L$9="NG"</formula>
    </cfRule>
  </conditionalFormatting>
  <conditionalFormatting sqref="R4:R5">
    <cfRule type="expression" dxfId="2420" priority="13">
      <formula>$R$3="要修正！"</formula>
    </cfRule>
  </conditionalFormatting>
  <conditionalFormatting sqref="A41:H41">
    <cfRule type="expression" dxfId="2419" priority="12">
      <formula>$Q$1="○"</formula>
    </cfRule>
  </conditionalFormatting>
  <conditionalFormatting sqref="A55:G55">
    <cfRule type="expression" dxfId="2418" priority="11">
      <formula>$Q$1="○"</formula>
    </cfRule>
  </conditionalFormatting>
  <conditionalFormatting sqref="A83:J83">
    <cfRule type="expression" dxfId="2417" priority="10">
      <formula>$Q$1="○"</formula>
    </cfRule>
  </conditionalFormatting>
  <conditionalFormatting sqref="J25:J26">
    <cfRule type="expression" dxfId="2416" priority="8">
      <formula>$I25="追加"</formula>
    </cfRule>
    <cfRule type="expression" dxfId="2415" priority="9">
      <formula>$I25="新規"</formula>
    </cfRule>
  </conditionalFormatting>
  <conditionalFormatting sqref="J27:K36">
    <cfRule type="expression" dxfId="2414" priority="6">
      <formula>$I27="追加"</formula>
    </cfRule>
    <cfRule type="expression" dxfId="2413" priority="7">
      <formula>$I27="新規"</formula>
    </cfRule>
  </conditionalFormatting>
  <conditionalFormatting sqref="A59:G59">
    <cfRule type="expression" dxfId="2412" priority="5">
      <formula>"$Q$1=○"</formula>
    </cfRule>
  </conditionalFormatting>
  <conditionalFormatting sqref="K25">
    <cfRule type="expression" dxfId="2411" priority="3">
      <formula>$I25="追加"</formula>
    </cfRule>
    <cfRule type="expression" dxfId="2410" priority="4">
      <formula>$I25="新規"</formula>
    </cfRule>
  </conditionalFormatting>
  <conditionalFormatting sqref="K26">
    <cfRule type="expression" dxfId="2409" priority="1">
      <formula>$I26="追加"</formula>
    </cfRule>
    <cfRule type="expression" dxfId="2408" priority="2">
      <formula>$I26="新規"</formula>
    </cfRule>
  </conditionalFormatting>
  <dataValidations count="2">
    <dataValidation type="list" allowBlank="1" showInputMessage="1" showErrorMessage="1" sqref="Q1 O1" xr:uid="{00937325-EABF-41AC-81CE-5E8172898384}">
      <formula1>$S$1:$S$2</formula1>
    </dataValidation>
    <dataValidation type="list" allowBlank="1" showInputMessage="1" showErrorMessage="1" sqref="E12:E19" xr:uid="{0794FFAD-F484-4367-8828-1631347CC9CC}">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B32F806-811A-4FD3-ACB3-650FEFB8E46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72AADA12-91B9-4BC1-B8FC-669B0398D1E7}">
          <x14:formula1>
            <xm:f>リスト!$A$3:$A$9</xm:f>
          </x14:formula1>
          <xm:sqref>G12:H19</xm:sqref>
        </x14:dataValidation>
        <x14:dataValidation type="list" allowBlank="1" showInputMessage="1" showErrorMessage="1" xr:uid="{430AA024-119E-4242-9314-430C78EDDAE5}">
          <x14:formula1>
            <xm:f>リスト!$B$2:$B$11</xm:f>
          </x14:formula1>
          <xm:sqref>I12:I19</xm:sqref>
        </x14:dataValidation>
        <x14:dataValidation type="list" allowBlank="1" showInputMessage="1" showErrorMessage="1" xr:uid="{71F6E5D6-F60E-4F82-8B2C-CB7578AB805C}">
          <x14:formula1>
            <xm:f>リスト!$I$2:$I$5</xm:f>
          </x14:formula1>
          <xm:sqref>J12:J19</xm:sqref>
        </x14:dataValidation>
        <x14:dataValidation type="list" allowBlank="1" showInputMessage="1" showErrorMessage="1" xr:uid="{A87F77A9-1921-46A6-9171-F2C0147E31B5}">
          <x14:formula1>
            <xm:f>リスト!$J$2:$J$6</xm:f>
          </x14:formula1>
          <xm:sqref>K12:K19</xm:sqref>
        </x14:dataValidation>
        <x14:dataValidation type="list" allowBlank="1" showInputMessage="1" showErrorMessage="1" xr:uid="{6D991D42-480A-4A33-B86A-A3EBE9D34D1F}">
          <x14:formula1>
            <xm:f>リスト!$C$2:$C$4</xm:f>
          </x14:formula1>
          <xm:sqref>B25:B36</xm:sqref>
        </x14:dataValidation>
        <x14:dataValidation type="list" allowBlank="1" showInputMessage="1" showErrorMessage="1" xr:uid="{AAA18A61-9222-4C43-AF72-3BF03CA59F18}">
          <x14:formula1>
            <xm:f>リスト!$D$2:$D$3</xm:f>
          </x14:formula1>
          <xm:sqref>C25:C36</xm:sqref>
        </x14:dataValidation>
        <x14:dataValidation type="list" allowBlank="1" showInputMessage="1" showErrorMessage="1" xr:uid="{55D5FB66-02E5-48AD-9B07-CE10BE48EAC3}">
          <x14:formula1>
            <xm:f>リスト!$E$2:$E$22</xm:f>
          </x14:formula1>
          <xm:sqref>D25:D36</xm:sqref>
        </x14:dataValidation>
        <x14:dataValidation type="list" allowBlank="1" showInputMessage="1" showErrorMessage="1" xr:uid="{F8F083E2-E767-4A87-B06C-19503031EBE4}">
          <x14:formula1>
            <xm:f>リスト!$G$2:$G$4</xm:f>
          </x14:formula1>
          <xm:sqref>I25:I36</xm:sqref>
        </x14:dataValidation>
        <x14:dataValidation type="list" allowBlank="1" showInputMessage="1" showErrorMessage="1" xr:uid="{8B454516-0254-43AE-9A17-739D60D0D4B4}">
          <x14:formula1>
            <xm:f>リスト!$H$2:$H$4</xm:f>
          </x14:formula1>
          <xm:sqref>L25:M36 A72:A74</xm:sqref>
        </x14:dataValidation>
        <x14:dataValidation type="list" allowBlank="1" showInputMessage="1" showErrorMessage="1" xr:uid="{81964DF5-2B7C-434B-BD89-6E75995B63FE}">
          <x14:formula1>
            <xm:f>リスト!$K$2:$K$3</xm:f>
          </x14:formula1>
          <xm:sqref>A48:A56</xm:sqref>
        </x14:dataValidation>
        <x14:dataValidation type="list" allowBlank="1" showInputMessage="1" showErrorMessage="1" xr:uid="{4EA19438-708D-4A08-AD0E-4023A93255F9}">
          <x14:formula1>
            <xm:f>リスト!$H$2:$H$3</xm:f>
          </x14:formula1>
          <xm:sqref>A65:A67 A78:A87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10C8C-B91C-4CC7-A1D9-0EBC282389C9}">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407" priority="42">
      <formula>$Q$1="○"</formula>
    </cfRule>
  </conditionalFormatting>
  <conditionalFormatting sqref="C39">
    <cfRule type="expression" dxfId="2406" priority="40">
      <formula>$C$39&gt;$B$39/2</formula>
    </cfRule>
    <cfRule type="expression" dxfId="2405" priority="41">
      <formula>$C$39&gt;10000000</formula>
    </cfRule>
  </conditionalFormatting>
  <conditionalFormatting sqref="C40">
    <cfRule type="expression" dxfId="2404" priority="38">
      <formula>$C$40&gt;$B$40/2</formula>
    </cfRule>
    <cfRule type="expression" dxfId="2403" priority="39">
      <formula>$C$40&gt;1000000</formula>
    </cfRule>
  </conditionalFormatting>
  <conditionalFormatting sqref="C41">
    <cfRule type="expression" dxfId="2402" priority="36">
      <formula>$C$41&gt;$B$41/2</formula>
    </cfRule>
    <cfRule type="expression" dxfId="2401" priority="37">
      <formula>$C$41&gt;100000</formula>
    </cfRule>
  </conditionalFormatting>
  <conditionalFormatting sqref="R9">
    <cfRule type="expression" dxfId="2400" priority="33">
      <formula>R9="NG"</formula>
    </cfRule>
  </conditionalFormatting>
  <conditionalFormatting sqref="L25:M36">
    <cfRule type="expression" dxfId="2399" priority="16">
      <formula>$J25="追加"</formula>
    </cfRule>
    <cfRule type="expression" dxfId="2398" priority="35">
      <formula>$J25="新規"</formula>
    </cfRule>
  </conditionalFormatting>
  <conditionalFormatting sqref="B39:B41">
    <cfRule type="expression" dxfId="2397" priority="34">
      <formula>($C39+$D39+$E39)&lt;&gt;$B39</formula>
    </cfRule>
  </conditionalFormatting>
  <conditionalFormatting sqref="R39:T41">
    <cfRule type="expression" dxfId="2396" priority="31">
      <formula>R39="NG"</formula>
    </cfRule>
    <cfRule type="expression" dxfId="2395" priority="32">
      <formula>$R21="NG"</formula>
    </cfRule>
  </conditionalFormatting>
  <conditionalFormatting sqref="T42">
    <cfRule type="expression" dxfId="2394" priority="29">
      <formula>T42="NG"</formula>
    </cfRule>
    <cfRule type="expression" dxfId="2393" priority="30">
      <formula>$R24="NG"</formula>
    </cfRule>
  </conditionalFormatting>
  <conditionalFormatting sqref="R60:R61">
    <cfRule type="expression" dxfId="2392" priority="27">
      <formula>R60="NG"</formula>
    </cfRule>
    <cfRule type="expression" dxfId="2391" priority="28">
      <formula>$R43="NG"</formula>
    </cfRule>
  </conditionalFormatting>
  <conditionalFormatting sqref="R65">
    <cfRule type="expression" dxfId="2390" priority="26">
      <formula>R65="NG"</formula>
    </cfRule>
  </conditionalFormatting>
  <conditionalFormatting sqref="R3">
    <cfRule type="expression" dxfId="2389" priority="24">
      <formula>$R3&lt;&gt;"要修正！"</formula>
    </cfRule>
    <cfRule type="expression" dxfId="2388" priority="25">
      <formula>$R3="要修正！"</formula>
    </cfRule>
  </conditionalFormatting>
  <conditionalFormatting sqref="S25:S36">
    <cfRule type="expression" dxfId="2387" priority="43">
      <formula>S25="NG"</formula>
    </cfRule>
  </conditionalFormatting>
  <conditionalFormatting sqref="S59">
    <cfRule type="expression" dxfId="2386" priority="23">
      <formula>S59="NG"</formula>
    </cfRule>
  </conditionalFormatting>
  <conditionalFormatting sqref="R59">
    <cfRule type="expression" dxfId="2385" priority="21">
      <formula>R59="NG"</formula>
    </cfRule>
    <cfRule type="expression" dxfId="2384" priority="22">
      <formula>$R42="NG"</formula>
    </cfRule>
  </conditionalFormatting>
  <conditionalFormatting sqref="R72">
    <cfRule type="expression" dxfId="2383" priority="20">
      <formula>R72="NG"</formula>
    </cfRule>
  </conditionalFormatting>
  <conditionalFormatting sqref="R25:R36">
    <cfRule type="expression" dxfId="2382" priority="19">
      <formula>R25="NG"</formula>
    </cfRule>
  </conditionalFormatting>
  <conditionalFormatting sqref="S12:S19">
    <cfRule type="expression" dxfId="2381" priority="17">
      <formula>$S12="NG"</formula>
    </cfRule>
    <cfRule type="expression" dxfId="2380" priority="18">
      <formula>$R1048572="NG"</formula>
    </cfRule>
  </conditionalFormatting>
  <conditionalFormatting sqref="T25:T36">
    <cfRule type="expression" dxfId="2379" priority="15">
      <formula>T25="NG"</formula>
    </cfRule>
  </conditionalFormatting>
  <conditionalFormatting sqref="L9">
    <cfRule type="expression" dxfId="2378" priority="14">
      <formula>$L$9="NG"</formula>
    </cfRule>
  </conditionalFormatting>
  <conditionalFormatting sqref="R4:R5">
    <cfRule type="expression" dxfId="2377" priority="13">
      <formula>$R$3="要修正！"</formula>
    </cfRule>
  </conditionalFormatting>
  <conditionalFormatting sqref="A41:H41">
    <cfRule type="expression" dxfId="2376" priority="12">
      <formula>$Q$1="○"</formula>
    </cfRule>
  </conditionalFormatting>
  <conditionalFormatting sqref="A55:G55">
    <cfRule type="expression" dxfId="2375" priority="11">
      <formula>$Q$1="○"</formula>
    </cfRule>
  </conditionalFormatting>
  <conditionalFormatting sqref="A83:J83">
    <cfRule type="expression" dxfId="2374" priority="10">
      <formula>$Q$1="○"</formula>
    </cfRule>
  </conditionalFormatting>
  <conditionalFormatting sqref="J25:J26">
    <cfRule type="expression" dxfId="2373" priority="8">
      <formula>$I25="追加"</formula>
    </cfRule>
    <cfRule type="expression" dxfId="2372" priority="9">
      <formula>$I25="新規"</formula>
    </cfRule>
  </conditionalFormatting>
  <conditionalFormatting sqref="J27:K36">
    <cfRule type="expression" dxfId="2371" priority="6">
      <formula>$I27="追加"</formula>
    </cfRule>
    <cfRule type="expression" dxfId="2370" priority="7">
      <formula>$I27="新規"</formula>
    </cfRule>
  </conditionalFormatting>
  <conditionalFormatting sqref="A59:G59">
    <cfRule type="expression" dxfId="2369" priority="5">
      <formula>"$Q$1=○"</formula>
    </cfRule>
  </conditionalFormatting>
  <conditionalFormatting sqref="K25">
    <cfRule type="expression" dxfId="2368" priority="3">
      <formula>$I25="追加"</formula>
    </cfRule>
    <cfRule type="expression" dxfId="2367" priority="4">
      <formula>$I25="新規"</formula>
    </cfRule>
  </conditionalFormatting>
  <conditionalFormatting sqref="K26">
    <cfRule type="expression" dxfId="2366" priority="1">
      <formula>$I26="追加"</formula>
    </cfRule>
    <cfRule type="expression" dxfId="2365" priority="2">
      <formula>$I26="新規"</formula>
    </cfRule>
  </conditionalFormatting>
  <dataValidations count="2">
    <dataValidation type="list" allowBlank="1" showInputMessage="1" showErrorMessage="1" sqref="E12:E19" xr:uid="{54DF7F8A-52F6-416A-B513-3DCE49918033}">
      <formula1>$U$12:$U$15</formula1>
    </dataValidation>
    <dataValidation type="list" allowBlank="1" showInputMessage="1" showErrorMessage="1" sqref="Q1 O1" xr:uid="{19E339B0-BFFB-47D1-9C32-F289E50782F0}">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7B88294-9F52-4E9D-A2BE-80ECDCDAD383}">
          <x14:formula1>
            <xm:f>リスト!$H$2:$H$3</xm:f>
          </x14:formula1>
          <xm:sqref>A65:A67 A78:A87</xm:sqref>
        </x14:dataValidation>
        <x14:dataValidation type="list" allowBlank="1" showInputMessage="1" showErrorMessage="1" xr:uid="{C8C3FC29-D36D-4E50-BCF7-070CA2D1DD57}">
          <x14:formula1>
            <xm:f>リスト!$K$2:$K$3</xm:f>
          </x14:formula1>
          <xm:sqref>A48:A56</xm:sqref>
        </x14:dataValidation>
        <x14:dataValidation type="list" allowBlank="1" showInputMessage="1" showErrorMessage="1" xr:uid="{5859E6C7-BC50-4A24-B897-C47F3B70A820}">
          <x14:formula1>
            <xm:f>リスト!$H$2:$H$4</xm:f>
          </x14:formula1>
          <xm:sqref>L25:M36 A72:A74</xm:sqref>
        </x14:dataValidation>
        <x14:dataValidation type="list" allowBlank="1" showInputMessage="1" showErrorMessage="1" xr:uid="{4DF0D06F-9363-4D8E-94A5-3D11CFCF96BA}">
          <x14:formula1>
            <xm:f>リスト!$G$2:$G$4</xm:f>
          </x14:formula1>
          <xm:sqref>I25:I36</xm:sqref>
        </x14:dataValidation>
        <x14:dataValidation type="list" allowBlank="1" showInputMessage="1" showErrorMessage="1" xr:uid="{308617C9-6B22-49CB-B587-A528BCA1F92D}">
          <x14:formula1>
            <xm:f>リスト!$E$2:$E$22</xm:f>
          </x14:formula1>
          <xm:sqref>D25:D36</xm:sqref>
        </x14:dataValidation>
        <x14:dataValidation type="list" allowBlank="1" showInputMessage="1" showErrorMessage="1" xr:uid="{B8222413-B207-4DBC-93F7-709AC09103E4}">
          <x14:formula1>
            <xm:f>リスト!$D$2:$D$3</xm:f>
          </x14:formula1>
          <xm:sqref>C25:C36</xm:sqref>
        </x14:dataValidation>
        <x14:dataValidation type="list" allowBlank="1" showInputMessage="1" showErrorMessage="1" xr:uid="{5817883C-28B3-4C34-BED4-A2203D0504E9}">
          <x14:formula1>
            <xm:f>リスト!$C$2:$C$4</xm:f>
          </x14:formula1>
          <xm:sqref>B25:B36</xm:sqref>
        </x14:dataValidation>
        <x14:dataValidation type="list" allowBlank="1" showInputMessage="1" showErrorMessage="1" xr:uid="{EDEEC2F6-B4E6-4953-A6C3-EC96D16F6C5E}">
          <x14:formula1>
            <xm:f>リスト!$J$2:$J$6</xm:f>
          </x14:formula1>
          <xm:sqref>K12:K19</xm:sqref>
        </x14:dataValidation>
        <x14:dataValidation type="list" allowBlank="1" showInputMessage="1" showErrorMessage="1" xr:uid="{895D0E93-B01A-429B-9BB6-6E04D4DA0655}">
          <x14:formula1>
            <xm:f>リスト!$I$2:$I$5</xm:f>
          </x14:formula1>
          <xm:sqref>J12:J19</xm:sqref>
        </x14:dataValidation>
        <x14:dataValidation type="list" allowBlank="1" showInputMessage="1" showErrorMessage="1" xr:uid="{C61BDA8B-69B3-4248-92EA-6C4AE03550CF}">
          <x14:formula1>
            <xm:f>リスト!$B$2:$B$11</xm:f>
          </x14:formula1>
          <xm:sqref>I12:I19</xm:sqref>
        </x14:dataValidation>
        <x14:dataValidation type="list" allowBlank="1" showInputMessage="1" showErrorMessage="1" xr:uid="{4417405B-5BF3-4D8F-BB8B-9183A81CE064}">
          <x14:formula1>
            <xm:f>リスト!$A$3:$A$9</xm:f>
          </x14:formula1>
          <xm:sqref>G12:H19</xm:sqref>
        </x14:dataValidation>
        <x14:dataValidation type="list" allowBlank="1" showInputMessage="1" showErrorMessage="1" xr:uid="{DBC25B26-EE6F-4276-A5F9-AA3712106207}">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DEB14-C85B-4A67-9153-F61343FF8F2E}">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364" priority="42">
      <formula>$Q$1="○"</formula>
    </cfRule>
  </conditionalFormatting>
  <conditionalFormatting sqref="C39">
    <cfRule type="expression" dxfId="2363" priority="40">
      <formula>$C$39&gt;$B$39/2</formula>
    </cfRule>
    <cfRule type="expression" dxfId="2362" priority="41">
      <formula>$C$39&gt;10000000</formula>
    </cfRule>
  </conditionalFormatting>
  <conditionalFormatting sqref="C40">
    <cfRule type="expression" dxfId="2361" priority="38">
      <formula>$C$40&gt;$B$40/2</formula>
    </cfRule>
    <cfRule type="expression" dxfId="2360" priority="39">
      <formula>$C$40&gt;1000000</formula>
    </cfRule>
  </conditionalFormatting>
  <conditionalFormatting sqref="C41">
    <cfRule type="expression" dxfId="2359" priority="36">
      <formula>$C$41&gt;$B$41/2</formula>
    </cfRule>
    <cfRule type="expression" dxfId="2358" priority="37">
      <formula>$C$41&gt;100000</formula>
    </cfRule>
  </conditionalFormatting>
  <conditionalFormatting sqref="R9">
    <cfRule type="expression" dxfId="2357" priority="33">
      <formula>R9="NG"</formula>
    </cfRule>
  </conditionalFormatting>
  <conditionalFormatting sqref="L25:M36">
    <cfRule type="expression" dxfId="2356" priority="16">
      <formula>$J25="追加"</formula>
    </cfRule>
    <cfRule type="expression" dxfId="2355" priority="35">
      <formula>$J25="新規"</formula>
    </cfRule>
  </conditionalFormatting>
  <conditionalFormatting sqref="B39:B41">
    <cfRule type="expression" dxfId="2354" priority="34">
      <formula>($C39+$D39+$E39)&lt;&gt;$B39</formula>
    </cfRule>
  </conditionalFormatting>
  <conditionalFormatting sqref="R39:T41">
    <cfRule type="expression" dxfId="2353" priority="31">
      <formula>R39="NG"</formula>
    </cfRule>
    <cfRule type="expression" dxfId="2352" priority="32">
      <formula>$R21="NG"</formula>
    </cfRule>
  </conditionalFormatting>
  <conditionalFormatting sqref="T42">
    <cfRule type="expression" dxfId="2351" priority="29">
      <formula>T42="NG"</formula>
    </cfRule>
    <cfRule type="expression" dxfId="2350" priority="30">
      <formula>$R24="NG"</formula>
    </cfRule>
  </conditionalFormatting>
  <conditionalFormatting sqref="R60:R61">
    <cfRule type="expression" dxfId="2349" priority="27">
      <formula>R60="NG"</formula>
    </cfRule>
    <cfRule type="expression" dxfId="2348" priority="28">
      <formula>$R43="NG"</formula>
    </cfRule>
  </conditionalFormatting>
  <conditionalFormatting sqref="R65">
    <cfRule type="expression" dxfId="2347" priority="26">
      <formula>R65="NG"</formula>
    </cfRule>
  </conditionalFormatting>
  <conditionalFormatting sqref="R3">
    <cfRule type="expression" dxfId="2346" priority="24">
      <formula>$R3&lt;&gt;"要修正！"</formula>
    </cfRule>
    <cfRule type="expression" dxfId="2345" priority="25">
      <formula>$R3="要修正！"</formula>
    </cfRule>
  </conditionalFormatting>
  <conditionalFormatting sqref="S25:S36">
    <cfRule type="expression" dxfId="2344" priority="43">
      <formula>S25="NG"</formula>
    </cfRule>
  </conditionalFormatting>
  <conditionalFormatting sqref="S59">
    <cfRule type="expression" dxfId="2343" priority="23">
      <formula>S59="NG"</formula>
    </cfRule>
  </conditionalFormatting>
  <conditionalFormatting sqref="R59">
    <cfRule type="expression" dxfId="2342" priority="21">
      <formula>R59="NG"</formula>
    </cfRule>
    <cfRule type="expression" dxfId="2341" priority="22">
      <formula>$R42="NG"</formula>
    </cfRule>
  </conditionalFormatting>
  <conditionalFormatting sqref="R72">
    <cfRule type="expression" dxfId="2340" priority="20">
      <formula>R72="NG"</formula>
    </cfRule>
  </conditionalFormatting>
  <conditionalFormatting sqref="R25:R36">
    <cfRule type="expression" dxfId="2339" priority="19">
      <formula>R25="NG"</formula>
    </cfRule>
  </conditionalFormatting>
  <conditionalFormatting sqref="S12:S19">
    <cfRule type="expression" dxfId="2338" priority="17">
      <formula>$S12="NG"</formula>
    </cfRule>
    <cfRule type="expression" dxfId="2337" priority="18">
      <formula>$R1048572="NG"</formula>
    </cfRule>
  </conditionalFormatting>
  <conditionalFormatting sqref="T25:T36">
    <cfRule type="expression" dxfId="2336" priority="15">
      <formula>T25="NG"</formula>
    </cfRule>
  </conditionalFormatting>
  <conditionalFormatting sqref="L9">
    <cfRule type="expression" dxfId="2335" priority="14">
      <formula>$L$9="NG"</formula>
    </cfRule>
  </conditionalFormatting>
  <conditionalFormatting sqref="R4:R5">
    <cfRule type="expression" dxfId="2334" priority="13">
      <formula>$R$3="要修正！"</formula>
    </cfRule>
  </conditionalFormatting>
  <conditionalFormatting sqref="A41:H41">
    <cfRule type="expression" dxfId="2333" priority="12">
      <formula>$Q$1="○"</formula>
    </cfRule>
  </conditionalFormatting>
  <conditionalFormatting sqref="A55:G55">
    <cfRule type="expression" dxfId="2332" priority="11">
      <formula>$Q$1="○"</formula>
    </cfRule>
  </conditionalFormatting>
  <conditionalFormatting sqref="A83:J83">
    <cfRule type="expression" dxfId="2331" priority="10">
      <formula>$Q$1="○"</formula>
    </cfRule>
  </conditionalFormatting>
  <conditionalFormatting sqref="J25:J26">
    <cfRule type="expression" dxfId="2330" priority="8">
      <formula>$I25="追加"</formula>
    </cfRule>
    <cfRule type="expression" dxfId="2329" priority="9">
      <formula>$I25="新規"</formula>
    </cfRule>
  </conditionalFormatting>
  <conditionalFormatting sqref="J27:K36">
    <cfRule type="expression" dxfId="2328" priority="6">
      <formula>$I27="追加"</formula>
    </cfRule>
    <cfRule type="expression" dxfId="2327" priority="7">
      <formula>$I27="新規"</formula>
    </cfRule>
  </conditionalFormatting>
  <conditionalFormatting sqref="A59:G59">
    <cfRule type="expression" dxfId="2326" priority="5">
      <formula>"$Q$1=○"</formula>
    </cfRule>
  </conditionalFormatting>
  <conditionalFormatting sqref="K25">
    <cfRule type="expression" dxfId="2325" priority="3">
      <formula>$I25="追加"</formula>
    </cfRule>
    <cfRule type="expression" dxfId="2324" priority="4">
      <formula>$I25="新規"</formula>
    </cfRule>
  </conditionalFormatting>
  <conditionalFormatting sqref="K26">
    <cfRule type="expression" dxfId="2323" priority="1">
      <formula>$I26="追加"</formula>
    </cfRule>
    <cfRule type="expression" dxfId="2322" priority="2">
      <formula>$I26="新規"</formula>
    </cfRule>
  </conditionalFormatting>
  <dataValidations count="2">
    <dataValidation type="list" allowBlank="1" showInputMessage="1" showErrorMessage="1" sqref="E12:E19" xr:uid="{5BCA6F53-BFAF-4352-887F-2CA6505D1471}">
      <formula1>$U$12:$U$15</formula1>
    </dataValidation>
    <dataValidation type="list" allowBlank="1" showInputMessage="1" showErrorMessage="1" sqref="Q1 O1" xr:uid="{4262EE5B-5DD7-4D49-8DEB-623EBEB7358A}">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6A9173A-BFD9-42D0-97C4-1EAE40AB80DC}">
          <x14:formula1>
            <xm:f>リスト!$H$2:$H$3</xm:f>
          </x14:formula1>
          <xm:sqref>A65:A67 A78:A87</xm:sqref>
        </x14:dataValidation>
        <x14:dataValidation type="list" allowBlank="1" showInputMessage="1" showErrorMessage="1" xr:uid="{50987A7E-E533-4B06-859E-833A8BE46EC4}">
          <x14:formula1>
            <xm:f>リスト!$K$2:$K$3</xm:f>
          </x14:formula1>
          <xm:sqref>A48:A56</xm:sqref>
        </x14:dataValidation>
        <x14:dataValidation type="list" allowBlank="1" showInputMessage="1" showErrorMessage="1" xr:uid="{CCE0D400-BDC9-42F4-A39E-4EA79A907A30}">
          <x14:formula1>
            <xm:f>リスト!$H$2:$H$4</xm:f>
          </x14:formula1>
          <xm:sqref>L25:M36 A72:A74</xm:sqref>
        </x14:dataValidation>
        <x14:dataValidation type="list" allowBlank="1" showInputMessage="1" showErrorMessage="1" xr:uid="{74AD89B3-D168-4E75-9979-5212BC21587B}">
          <x14:formula1>
            <xm:f>リスト!$G$2:$G$4</xm:f>
          </x14:formula1>
          <xm:sqref>I25:I36</xm:sqref>
        </x14:dataValidation>
        <x14:dataValidation type="list" allowBlank="1" showInputMessage="1" showErrorMessage="1" xr:uid="{D1A9D74E-3A53-484D-B7F4-9D3DB8F07E05}">
          <x14:formula1>
            <xm:f>リスト!$E$2:$E$22</xm:f>
          </x14:formula1>
          <xm:sqref>D25:D36</xm:sqref>
        </x14:dataValidation>
        <x14:dataValidation type="list" allowBlank="1" showInputMessage="1" showErrorMessage="1" xr:uid="{56C513AF-3C35-46F3-AFA5-3B45B30C4B3B}">
          <x14:formula1>
            <xm:f>リスト!$D$2:$D$3</xm:f>
          </x14:formula1>
          <xm:sqref>C25:C36</xm:sqref>
        </x14:dataValidation>
        <x14:dataValidation type="list" allowBlank="1" showInputMessage="1" showErrorMessage="1" xr:uid="{3429D32E-9E83-420D-BBA6-8474FE693818}">
          <x14:formula1>
            <xm:f>リスト!$C$2:$C$4</xm:f>
          </x14:formula1>
          <xm:sqref>B25:B36</xm:sqref>
        </x14:dataValidation>
        <x14:dataValidation type="list" allowBlank="1" showInputMessage="1" showErrorMessage="1" xr:uid="{D10B11A1-1D1D-4FA1-A0A7-D800E029D544}">
          <x14:formula1>
            <xm:f>リスト!$J$2:$J$6</xm:f>
          </x14:formula1>
          <xm:sqref>K12:K19</xm:sqref>
        </x14:dataValidation>
        <x14:dataValidation type="list" allowBlank="1" showInputMessage="1" showErrorMessage="1" xr:uid="{A2BBF484-82F7-4715-8B16-07C808EF0347}">
          <x14:formula1>
            <xm:f>リスト!$I$2:$I$5</xm:f>
          </x14:formula1>
          <xm:sqref>J12:J19</xm:sqref>
        </x14:dataValidation>
        <x14:dataValidation type="list" allowBlank="1" showInputMessage="1" showErrorMessage="1" xr:uid="{3D078036-62F9-4F77-84F0-4B66AF6DE946}">
          <x14:formula1>
            <xm:f>リスト!$B$2:$B$11</xm:f>
          </x14:formula1>
          <xm:sqref>I12:I19</xm:sqref>
        </x14:dataValidation>
        <x14:dataValidation type="list" allowBlank="1" showInputMessage="1" showErrorMessage="1" xr:uid="{54635D92-480F-4466-9728-161C365F946D}">
          <x14:formula1>
            <xm:f>リスト!$A$3:$A$9</xm:f>
          </x14:formula1>
          <xm:sqref>G12:H19</xm:sqref>
        </x14:dataValidation>
        <x14:dataValidation type="list" allowBlank="1" showInputMessage="1" showErrorMessage="1" xr:uid="{A7472E34-2518-4013-A0FE-E6263C71802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3F28-AB5C-4C30-A54D-44853F8EBC2C}">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256" priority="42">
      <formula>$Q$1="○"</formula>
    </cfRule>
  </conditionalFormatting>
  <conditionalFormatting sqref="C39">
    <cfRule type="expression" dxfId="4255" priority="40">
      <formula>$C$39&gt;$B$39/2</formula>
    </cfRule>
    <cfRule type="expression" dxfId="4254" priority="41">
      <formula>$C$39&gt;10000000</formula>
    </cfRule>
  </conditionalFormatting>
  <conditionalFormatting sqref="C40">
    <cfRule type="expression" dxfId="4253" priority="38">
      <formula>$C$40&gt;$B$40/2</formula>
    </cfRule>
    <cfRule type="expression" dxfId="4252" priority="39">
      <formula>$C$40&gt;1000000</formula>
    </cfRule>
  </conditionalFormatting>
  <conditionalFormatting sqref="C41">
    <cfRule type="expression" dxfId="4251" priority="36">
      <formula>$C$41&gt;$B$41/2</formula>
    </cfRule>
    <cfRule type="expression" dxfId="4250" priority="37">
      <formula>$C$41&gt;100000</formula>
    </cfRule>
  </conditionalFormatting>
  <conditionalFormatting sqref="R9">
    <cfRule type="expression" dxfId="4249" priority="33">
      <formula>R9="NG"</formula>
    </cfRule>
  </conditionalFormatting>
  <conditionalFormatting sqref="L25:M36">
    <cfRule type="expression" dxfId="4248" priority="16">
      <formula>$J25="追加"</formula>
    </cfRule>
    <cfRule type="expression" dxfId="4247" priority="35">
      <formula>$J25="新規"</formula>
    </cfRule>
  </conditionalFormatting>
  <conditionalFormatting sqref="B39:B41">
    <cfRule type="expression" dxfId="4246" priority="34">
      <formula>($C39+$D39+$E39)&lt;&gt;$B39</formula>
    </cfRule>
  </conditionalFormatting>
  <conditionalFormatting sqref="R39:T41">
    <cfRule type="expression" dxfId="4245" priority="31">
      <formula>R39="NG"</formula>
    </cfRule>
    <cfRule type="expression" dxfId="4244" priority="32">
      <formula>$R21="NG"</formula>
    </cfRule>
  </conditionalFormatting>
  <conditionalFormatting sqref="T42">
    <cfRule type="expression" dxfId="4243" priority="29">
      <formula>T42="NG"</formula>
    </cfRule>
    <cfRule type="expression" dxfId="4242" priority="30">
      <formula>$R24="NG"</formula>
    </cfRule>
  </conditionalFormatting>
  <conditionalFormatting sqref="R60:R61">
    <cfRule type="expression" dxfId="4241" priority="27">
      <formula>R60="NG"</formula>
    </cfRule>
    <cfRule type="expression" dxfId="4240" priority="28">
      <formula>$R43="NG"</formula>
    </cfRule>
  </conditionalFormatting>
  <conditionalFormatting sqref="R65">
    <cfRule type="expression" dxfId="4239" priority="26">
      <formula>R65="NG"</formula>
    </cfRule>
  </conditionalFormatting>
  <conditionalFormatting sqref="R3">
    <cfRule type="expression" dxfId="4238" priority="24">
      <formula>$R3&lt;&gt;"要修正！"</formula>
    </cfRule>
    <cfRule type="expression" dxfId="4237" priority="25">
      <formula>$R3="要修正！"</formula>
    </cfRule>
  </conditionalFormatting>
  <conditionalFormatting sqref="S25:S36">
    <cfRule type="expression" dxfId="4236" priority="43">
      <formula>S25="NG"</formula>
    </cfRule>
  </conditionalFormatting>
  <conditionalFormatting sqref="S59">
    <cfRule type="expression" dxfId="4235" priority="23">
      <formula>S59="NG"</formula>
    </cfRule>
  </conditionalFormatting>
  <conditionalFormatting sqref="R59">
    <cfRule type="expression" dxfId="4234" priority="21">
      <formula>R59="NG"</formula>
    </cfRule>
    <cfRule type="expression" dxfId="4233" priority="22">
      <formula>$R42="NG"</formula>
    </cfRule>
  </conditionalFormatting>
  <conditionalFormatting sqref="R72">
    <cfRule type="expression" dxfId="4232" priority="20">
      <formula>R72="NG"</formula>
    </cfRule>
  </conditionalFormatting>
  <conditionalFormatting sqref="R25:R36">
    <cfRule type="expression" dxfId="4231" priority="19">
      <formula>R25="NG"</formula>
    </cfRule>
  </conditionalFormatting>
  <conditionalFormatting sqref="S12:S19">
    <cfRule type="expression" dxfId="4230" priority="17">
      <formula>$S12="NG"</formula>
    </cfRule>
    <cfRule type="expression" dxfId="4229" priority="18">
      <formula>$R1048572="NG"</formula>
    </cfRule>
  </conditionalFormatting>
  <conditionalFormatting sqref="T25:T36">
    <cfRule type="expression" dxfId="4228" priority="15">
      <formula>T25="NG"</formula>
    </cfRule>
  </conditionalFormatting>
  <conditionalFormatting sqref="L9">
    <cfRule type="expression" dxfId="4227" priority="14">
      <formula>$L$9="NG"</formula>
    </cfRule>
  </conditionalFormatting>
  <conditionalFormatting sqref="R4:R5">
    <cfRule type="expression" dxfId="4226" priority="13">
      <formula>$R$3="要修正！"</formula>
    </cfRule>
  </conditionalFormatting>
  <conditionalFormatting sqref="A41:H41">
    <cfRule type="expression" dxfId="4225" priority="12">
      <formula>$Q$1="○"</formula>
    </cfRule>
  </conditionalFormatting>
  <conditionalFormatting sqref="A55:G55">
    <cfRule type="expression" dxfId="4224" priority="11">
      <formula>$Q$1="○"</formula>
    </cfRule>
  </conditionalFormatting>
  <conditionalFormatting sqref="A83:J83">
    <cfRule type="expression" dxfId="4223" priority="10">
      <formula>$Q$1="○"</formula>
    </cfRule>
  </conditionalFormatting>
  <conditionalFormatting sqref="J25:J26">
    <cfRule type="expression" dxfId="4222" priority="8">
      <formula>$I25="追加"</formula>
    </cfRule>
    <cfRule type="expression" dxfId="4221" priority="9">
      <formula>$I25="新規"</formula>
    </cfRule>
  </conditionalFormatting>
  <conditionalFormatting sqref="J27:K36">
    <cfRule type="expression" dxfId="4220" priority="6">
      <formula>$I27="追加"</formula>
    </cfRule>
    <cfRule type="expression" dxfId="4219" priority="7">
      <formula>$I27="新規"</formula>
    </cfRule>
  </conditionalFormatting>
  <conditionalFormatting sqref="A59:G59">
    <cfRule type="expression" dxfId="4218" priority="5">
      <formula>"$Q$1=○"</formula>
    </cfRule>
  </conditionalFormatting>
  <conditionalFormatting sqref="K25">
    <cfRule type="expression" dxfId="4217" priority="3">
      <formula>$I25="追加"</formula>
    </cfRule>
    <cfRule type="expression" dxfId="4216" priority="4">
      <formula>$I25="新規"</formula>
    </cfRule>
  </conditionalFormatting>
  <conditionalFormatting sqref="K26">
    <cfRule type="expression" dxfId="4215" priority="1">
      <formula>$I26="追加"</formula>
    </cfRule>
    <cfRule type="expression" dxfId="4214" priority="2">
      <formula>$I26="新規"</formula>
    </cfRule>
  </conditionalFormatting>
  <dataValidations count="2">
    <dataValidation type="list" allowBlank="1" showInputMessage="1" showErrorMessage="1" sqref="Q1 O1" xr:uid="{8A467F9F-EC9E-4100-9C16-1B084EAA36B3}">
      <formula1>$S$1:$S$2</formula1>
    </dataValidation>
    <dataValidation type="list" allowBlank="1" showInputMessage="1" showErrorMessage="1" sqref="E12:E19" xr:uid="{B843474D-7742-420D-8C62-42922A1EDF8B}">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CA5AF8B-EAC1-4C81-870A-B505D9D402AA}">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02FCD3FE-2937-41AA-9F9B-2F2FADA605A5}">
          <x14:formula1>
            <xm:f>リスト!$A$3:$A$9</xm:f>
          </x14:formula1>
          <xm:sqref>G12:H19</xm:sqref>
        </x14:dataValidation>
        <x14:dataValidation type="list" allowBlank="1" showInputMessage="1" showErrorMessage="1" xr:uid="{29522C7B-7BEE-4609-BCD7-CB9BB29E5C71}">
          <x14:formula1>
            <xm:f>リスト!$B$2:$B$11</xm:f>
          </x14:formula1>
          <xm:sqref>I12:I19</xm:sqref>
        </x14:dataValidation>
        <x14:dataValidation type="list" allowBlank="1" showInputMessage="1" showErrorMessage="1" xr:uid="{1702B48A-6EFC-4FCB-A1C9-4C22DA09E59F}">
          <x14:formula1>
            <xm:f>リスト!$I$2:$I$5</xm:f>
          </x14:formula1>
          <xm:sqref>J12:J19</xm:sqref>
        </x14:dataValidation>
        <x14:dataValidation type="list" allowBlank="1" showInputMessage="1" showErrorMessage="1" xr:uid="{0AC0B781-DAB0-400C-ADEB-632512383ADB}">
          <x14:formula1>
            <xm:f>リスト!$J$2:$J$6</xm:f>
          </x14:formula1>
          <xm:sqref>K12:K19</xm:sqref>
        </x14:dataValidation>
        <x14:dataValidation type="list" allowBlank="1" showInputMessage="1" showErrorMessage="1" xr:uid="{9A4FDCC3-AB21-4DAB-8F23-7B9B4EDA6F97}">
          <x14:formula1>
            <xm:f>リスト!$C$2:$C$4</xm:f>
          </x14:formula1>
          <xm:sqref>B25:B36</xm:sqref>
        </x14:dataValidation>
        <x14:dataValidation type="list" allowBlank="1" showInputMessage="1" showErrorMessage="1" xr:uid="{FF4A2029-058E-4BE1-815B-C5D9A2A617D0}">
          <x14:formula1>
            <xm:f>リスト!$D$2:$D$3</xm:f>
          </x14:formula1>
          <xm:sqref>C25:C36</xm:sqref>
        </x14:dataValidation>
        <x14:dataValidation type="list" allowBlank="1" showInputMessage="1" showErrorMessage="1" xr:uid="{0D64B1ED-8E50-44C1-ACF9-6D0C14D915B4}">
          <x14:formula1>
            <xm:f>リスト!$E$2:$E$22</xm:f>
          </x14:formula1>
          <xm:sqref>D25:D36</xm:sqref>
        </x14:dataValidation>
        <x14:dataValidation type="list" allowBlank="1" showInputMessage="1" showErrorMessage="1" xr:uid="{12798C46-C917-4073-B759-3825FF9FC8AA}">
          <x14:formula1>
            <xm:f>リスト!$G$2:$G$4</xm:f>
          </x14:formula1>
          <xm:sqref>I25:I36</xm:sqref>
        </x14:dataValidation>
        <x14:dataValidation type="list" allowBlank="1" showInputMessage="1" showErrorMessage="1" xr:uid="{B3F21B36-6E49-4AC6-8654-0C691A42D7A3}">
          <x14:formula1>
            <xm:f>リスト!$H$2:$H$4</xm:f>
          </x14:formula1>
          <xm:sqref>L25:M36 A72:A74</xm:sqref>
        </x14:dataValidation>
        <x14:dataValidation type="list" allowBlank="1" showInputMessage="1" showErrorMessage="1" xr:uid="{E34153C3-7877-4084-A4E5-825DD89B1085}">
          <x14:formula1>
            <xm:f>リスト!$K$2:$K$3</xm:f>
          </x14:formula1>
          <xm:sqref>A48:A56</xm:sqref>
        </x14:dataValidation>
        <x14:dataValidation type="list" allowBlank="1" showInputMessage="1" showErrorMessage="1" xr:uid="{BB7BD9D7-4950-4D77-AB44-38291DE3A0EA}">
          <x14:formula1>
            <xm:f>リスト!$H$2:$H$3</xm:f>
          </x14:formula1>
          <xm:sqref>A65:A67 A78:A87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A414F-244C-4BEC-B7D2-2035C22D8FE0}">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321" priority="42">
      <formula>$Q$1="○"</formula>
    </cfRule>
  </conditionalFormatting>
  <conditionalFormatting sqref="C39">
    <cfRule type="expression" dxfId="2320" priority="40">
      <formula>$C$39&gt;$B$39/2</formula>
    </cfRule>
    <cfRule type="expression" dxfId="2319" priority="41">
      <formula>$C$39&gt;10000000</formula>
    </cfRule>
  </conditionalFormatting>
  <conditionalFormatting sqref="C40">
    <cfRule type="expression" dxfId="2318" priority="38">
      <formula>$C$40&gt;$B$40/2</formula>
    </cfRule>
    <cfRule type="expression" dxfId="2317" priority="39">
      <formula>$C$40&gt;1000000</formula>
    </cfRule>
  </conditionalFormatting>
  <conditionalFormatting sqref="C41">
    <cfRule type="expression" dxfId="2316" priority="36">
      <formula>$C$41&gt;$B$41/2</formula>
    </cfRule>
    <cfRule type="expression" dxfId="2315" priority="37">
      <formula>$C$41&gt;100000</formula>
    </cfRule>
  </conditionalFormatting>
  <conditionalFormatting sqref="R9">
    <cfRule type="expression" dxfId="2314" priority="33">
      <formula>R9="NG"</formula>
    </cfRule>
  </conditionalFormatting>
  <conditionalFormatting sqref="L25:M36">
    <cfRule type="expression" dxfId="2313" priority="16">
      <formula>$J25="追加"</formula>
    </cfRule>
    <cfRule type="expression" dxfId="2312" priority="35">
      <formula>$J25="新規"</formula>
    </cfRule>
  </conditionalFormatting>
  <conditionalFormatting sqref="B39:B41">
    <cfRule type="expression" dxfId="2311" priority="34">
      <formula>($C39+$D39+$E39)&lt;&gt;$B39</formula>
    </cfRule>
  </conditionalFormatting>
  <conditionalFormatting sqref="R39:T41">
    <cfRule type="expression" dxfId="2310" priority="31">
      <formula>R39="NG"</formula>
    </cfRule>
    <cfRule type="expression" dxfId="2309" priority="32">
      <formula>$R21="NG"</formula>
    </cfRule>
  </conditionalFormatting>
  <conditionalFormatting sqref="T42">
    <cfRule type="expression" dxfId="2308" priority="29">
      <formula>T42="NG"</formula>
    </cfRule>
    <cfRule type="expression" dxfId="2307" priority="30">
      <formula>$R24="NG"</formula>
    </cfRule>
  </conditionalFormatting>
  <conditionalFormatting sqref="R60:R61">
    <cfRule type="expression" dxfId="2306" priority="27">
      <formula>R60="NG"</formula>
    </cfRule>
    <cfRule type="expression" dxfId="2305" priority="28">
      <formula>$R43="NG"</formula>
    </cfRule>
  </conditionalFormatting>
  <conditionalFormatting sqref="R65">
    <cfRule type="expression" dxfId="2304" priority="26">
      <formula>R65="NG"</formula>
    </cfRule>
  </conditionalFormatting>
  <conditionalFormatting sqref="R3">
    <cfRule type="expression" dxfId="2303" priority="24">
      <formula>$R3&lt;&gt;"要修正！"</formula>
    </cfRule>
    <cfRule type="expression" dxfId="2302" priority="25">
      <formula>$R3="要修正！"</formula>
    </cfRule>
  </conditionalFormatting>
  <conditionalFormatting sqref="S25:S36">
    <cfRule type="expression" dxfId="2301" priority="43">
      <formula>S25="NG"</formula>
    </cfRule>
  </conditionalFormatting>
  <conditionalFormatting sqref="S59">
    <cfRule type="expression" dxfId="2300" priority="23">
      <formula>S59="NG"</formula>
    </cfRule>
  </conditionalFormatting>
  <conditionalFormatting sqref="R59">
    <cfRule type="expression" dxfId="2299" priority="21">
      <formula>R59="NG"</formula>
    </cfRule>
    <cfRule type="expression" dxfId="2298" priority="22">
      <formula>$R42="NG"</formula>
    </cfRule>
  </conditionalFormatting>
  <conditionalFormatting sqref="R72">
    <cfRule type="expression" dxfId="2297" priority="20">
      <formula>R72="NG"</formula>
    </cfRule>
  </conditionalFormatting>
  <conditionalFormatting sqref="R25:R36">
    <cfRule type="expression" dxfId="2296" priority="19">
      <formula>R25="NG"</formula>
    </cfRule>
  </conditionalFormatting>
  <conditionalFormatting sqref="S12:S19">
    <cfRule type="expression" dxfId="2295" priority="17">
      <formula>$S12="NG"</formula>
    </cfRule>
    <cfRule type="expression" dxfId="2294" priority="18">
      <formula>$R1048572="NG"</formula>
    </cfRule>
  </conditionalFormatting>
  <conditionalFormatting sqref="T25:T36">
    <cfRule type="expression" dxfId="2293" priority="15">
      <formula>T25="NG"</formula>
    </cfRule>
  </conditionalFormatting>
  <conditionalFormatting sqref="L9">
    <cfRule type="expression" dxfId="2292" priority="14">
      <formula>$L$9="NG"</formula>
    </cfRule>
  </conditionalFormatting>
  <conditionalFormatting sqref="R4:R5">
    <cfRule type="expression" dxfId="2291" priority="13">
      <formula>$R$3="要修正！"</formula>
    </cfRule>
  </conditionalFormatting>
  <conditionalFormatting sqref="A41:H41">
    <cfRule type="expression" dxfId="2290" priority="12">
      <formula>$Q$1="○"</formula>
    </cfRule>
  </conditionalFormatting>
  <conditionalFormatting sqref="A55:G55">
    <cfRule type="expression" dxfId="2289" priority="11">
      <formula>$Q$1="○"</formula>
    </cfRule>
  </conditionalFormatting>
  <conditionalFormatting sqref="A83:J83">
    <cfRule type="expression" dxfId="2288" priority="10">
      <formula>$Q$1="○"</formula>
    </cfRule>
  </conditionalFormatting>
  <conditionalFormatting sqref="J25:J26">
    <cfRule type="expression" dxfId="2287" priority="8">
      <formula>$I25="追加"</formula>
    </cfRule>
    <cfRule type="expression" dxfId="2286" priority="9">
      <formula>$I25="新規"</formula>
    </cfRule>
  </conditionalFormatting>
  <conditionalFormatting sqref="J27:K36">
    <cfRule type="expression" dxfId="2285" priority="6">
      <formula>$I27="追加"</formula>
    </cfRule>
    <cfRule type="expression" dxfId="2284" priority="7">
      <formula>$I27="新規"</formula>
    </cfRule>
  </conditionalFormatting>
  <conditionalFormatting sqref="A59:G59">
    <cfRule type="expression" dxfId="2283" priority="5">
      <formula>"$Q$1=○"</formula>
    </cfRule>
  </conditionalFormatting>
  <conditionalFormatting sqref="K25">
    <cfRule type="expression" dxfId="2282" priority="3">
      <formula>$I25="追加"</formula>
    </cfRule>
    <cfRule type="expression" dxfId="2281" priority="4">
      <formula>$I25="新規"</formula>
    </cfRule>
  </conditionalFormatting>
  <conditionalFormatting sqref="K26">
    <cfRule type="expression" dxfId="2280" priority="1">
      <formula>$I26="追加"</formula>
    </cfRule>
    <cfRule type="expression" dxfId="2279" priority="2">
      <formula>$I26="新規"</formula>
    </cfRule>
  </conditionalFormatting>
  <dataValidations count="2">
    <dataValidation type="list" allowBlank="1" showInputMessage="1" showErrorMessage="1" sqref="Q1 O1" xr:uid="{B2EA225D-FE20-4BF6-8246-D665B250076A}">
      <formula1>$S$1:$S$2</formula1>
    </dataValidation>
    <dataValidation type="list" allowBlank="1" showInputMessage="1" showErrorMessage="1" sqref="E12:E19" xr:uid="{56D320FA-3D69-41EB-B8A0-817D9E45E0B4}">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8B71A4A-CBB0-4715-BB8D-0D69A0B43BCC}">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8DE02183-F0CD-4F16-800F-6FB0A67F3BD9}">
          <x14:formula1>
            <xm:f>リスト!$A$3:$A$9</xm:f>
          </x14:formula1>
          <xm:sqref>G12:H19</xm:sqref>
        </x14:dataValidation>
        <x14:dataValidation type="list" allowBlank="1" showInputMessage="1" showErrorMessage="1" xr:uid="{5B0E9695-70B1-408F-90AF-CC2F62EDC93D}">
          <x14:formula1>
            <xm:f>リスト!$B$2:$B$11</xm:f>
          </x14:formula1>
          <xm:sqref>I12:I19</xm:sqref>
        </x14:dataValidation>
        <x14:dataValidation type="list" allowBlank="1" showInputMessage="1" showErrorMessage="1" xr:uid="{B7BBCA23-ADFF-417E-929D-445B219AB85B}">
          <x14:formula1>
            <xm:f>リスト!$I$2:$I$5</xm:f>
          </x14:formula1>
          <xm:sqref>J12:J19</xm:sqref>
        </x14:dataValidation>
        <x14:dataValidation type="list" allowBlank="1" showInputMessage="1" showErrorMessage="1" xr:uid="{315C15F4-C622-4CC8-B04D-6F25466F7515}">
          <x14:formula1>
            <xm:f>リスト!$J$2:$J$6</xm:f>
          </x14:formula1>
          <xm:sqref>K12:K19</xm:sqref>
        </x14:dataValidation>
        <x14:dataValidation type="list" allowBlank="1" showInputMessage="1" showErrorMessage="1" xr:uid="{FC10DB92-8058-40C3-B247-D4384AFAEF47}">
          <x14:formula1>
            <xm:f>リスト!$C$2:$C$4</xm:f>
          </x14:formula1>
          <xm:sqref>B25:B36</xm:sqref>
        </x14:dataValidation>
        <x14:dataValidation type="list" allowBlank="1" showInputMessage="1" showErrorMessage="1" xr:uid="{BD4FF99A-20CD-43F5-953C-F7A9F83F4AF7}">
          <x14:formula1>
            <xm:f>リスト!$D$2:$D$3</xm:f>
          </x14:formula1>
          <xm:sqref>C25:C36</xm:sqref>
        </x14:dataValidation>
        <x14:dataValidation type="list" allowBlank="1" showInputMessage="1" showErrorMessage="1" xr:uid="{3E6DB984-9F52-4185-85E9-18C1DC872474}">
          <x14:formula1>
            <xm:f>リスト!$E$2:$E$22</xm:f>
          </x14:formula1>
          <xm:sqref>D25:D36</xm:sqref>
        </x14:dataValidation>
        <x14:dataValidation type="list" allowBlank="1" showInputMessage="1" showErrorMessage="1" xr:uid="{F2CCA859-836B-4E12-A153-C3B5BEF404A2}">
          <x14:formula1>
            <xm:f>リスト!$G$2:$G$4</xm:f>
          </x14:formula1>
          <xm:sqref>I25:I36</xm:sqref>
        </x14:dataValidation>
        <x14:dataValidation type="list" allowBlank="1" showInputMessage="1" showErrorMessage="1" xr:uid="{D429883D-0F58-49B1-A33F-E0A6B1F6682F}">
          <x14:formula1>
            <xm:f>リスト!$H$2:$H$4</xm:f>
          </x14:formula1>
          <xm:sqref>L25:M36 A72:A74</xm:sqref>
        </x14:dataValidation>
        <x14:dataValidation type="list" allowBlank="1" showInputMessage="1" showErrorMessage="1" xr:uid="{CDAA3A3F-1AF8-43D5-8E42-8876110110E0}">
          <x14:formula1>
            <xm:f>リスト!$K$2:$K$3</xm:f>
          </x14:formula1>
          <xm:sqref>A48:A56</xm:sqref>
        </x14:dataValidation>
        <x14:dataValidation type="list" allowBlank="1" showInputMessage="1" showErrorMessage="1" xr:uid="{95CB0865-B40E-42DD-B8DF-6700D6086B8C}">
          <x14:formula1>
            <xm:f>リスト!$H$2:$H$3</xm:f>
          </x14:formula1>
          <xm:sqref>A65:A67 A78:A87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8D3B3-3EA4-47DB-B9F9-8B8C0D64935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278" priority="42">
      <formula>$Q$1="○"</formula>
    </cfRule>
  </conditionalFormatting>
  <conditionalFormatting sqref="C39">
    <cfRule type="expression" dxfId="2277" priority="40">
      <formula>$C$39&gt;$B$39/2</formula>
    </cfRule>
    <cfRule type="expression" dxfId="2276" priority="41">
      <formula>$C$39&gt;10000000</formula>
    </cfRule>
  </conditionalFormatting>
  <conditionalFormatting sqref="C40">
    <cfRule type="expression" dxfId="2275" priority="38">
      <formula>$C$40&gt;$B$40/2</formula>
    </cfRule>
    <cfRule type="expression" dxfId="2274" priority="39">
      <formula>$C$40&gt;1000000</formula>
    </cfRule>
  </conditionalFormatting>
  <conditionalFormatting sqref="C41">
    <cfRule type="expression" dxfId="2273" priority="36">
      <formula>$C$41&gt;$B$41/2</formula>
    </cfRule>
    <cfRule type="expression" dxfId="2272" priority="37">
      <formula>$C$41&gt;100000</formula>
    </cfRule>
  </conditionalFormatting>
  <conditionalFormatting sqref="R9">
    <cfRule type="expression" dxfId="2271" priority="33">
      <formula>R9="NG"</formula>
    </cfRule>
  </conditionalFormatting>
  <conditionalFormatting sqref="L25:M36">
    <cfRule type="expression" dxfId="2270" priority="16">
      <formula>$J25="追加"</formula>
    </cfRule>
    <cfRule type="expression" dxfId="2269" priority="35">
      <formula>$J25="新規"</formula>
    </cfRule>
  </conditionalFormatting>
  <conditionalFormatting sqref="B39:B41">
    <cfRule type="expression" dxfId="2268" priority="34">
      <formula>($C39+$D39+$E39)&lt;&gt;$B39</formula>
    </cfRule>
  </conditionalFormatting>
  <conditionalFormatting sqref="R39:T41">
    <cfRule type="expression" dxfId="2267" priority="31">
      <formula>R39="NG"</formula>
    </cfRule>
    <cfRule type="expression" dxfId="2266" priority="32">
      <formula>$R21="NG"</formula>
    </cfRule>
  </conditionalFormatting>
  <conditionalFormatting sqref="T42">
    <cfRule type="expression" dxfId="2265" priority="29">
      <formula>T42="NG"</formula>
    </cfRule>
    <cfRule type="expression" dxfId="2264" priority="30">
      <formula>$R24="NG"</formula>
    </cfRule>
  </conditionalFormatting>
  <conditionalFormatting sqref="R60:R61">
    <cfRule type="expression" dxfId="2263" priority="27">
      <formula>R60="NG"</formula>
    </cfRule>
    <cfRule type="expression" dxfId="2262" priority="28">
      <formula>$R43="NG"</formula>
    </cfRule>
  </conditionalFormatting>
  <conditionalFormatting sqref="R65">
    <cfRule type="expression" dxfId="2261" priority="26">
      <formula>R65="NG"</formula>
    </cfRule>
  </conditionalFormatting>
  <conditionalFormatting sqref="R3">
    <cfRule type="expression" dxfId="2260" priority="24">
      <formula>$R3&lt;&gt;"要修正！"</formula>
    </cfRule>
    <cfRule type="expression" dxfId="2259" priority="25">
      <formula>$R3="要修正！"</formula>
    </cfRule>
  </conditionalFormatting>
  <conditionalFormatting sqref="S25:S36">
    <cfRule type="expression" dxfId="2258" priority="43">
      <formula>S25="NG"</formula>
    </cfRule>
  </conditionalFormatting>
  <conditionalFormatting sqref="S59">
    <cfRule type="expression" dxfId="2257" priority="23">
      <formula>S59="NG"</formula>
    </cfRule>
  </conditionalFormatting>
  <conditionalFormatting sqref="R59">
    <cfRule type="expression" dxfId="2256" priority="21">
      <formula>R59="NG"</formula>
    </cfRule>
    <cfRule type="expression" dxfId="2255" priority="22">
      <formula>$R42="NG"</formula>
    </cfRule>
  </conditionalFormatting>
  <conditionalFormatting sqref="R72">
    <cfRule type="expression" dxfId="2254" priority="20">
      <formula>R72="NG"</formula>
    </cfRule>
  </conditionalFormatting>
  <conditionalFormatting sqref="R25:R36">
    <cfRule type="expression" dxfId="2253" priority="19">
      <formula>R25="NG"</formula>
    </cfRule>
  </conditionalFormatting>
  <conditionalFormatting sqref="S12:S19">
    <cfRule type="expression" dxfId="2252" priority="17">
      <formula>$S12="NG"</formula>
    </cfRule>
    <cfRule type="expression" dxfId="2251" priority="18">
      <formula>$R1048572="NG"</formula>
    </cfRule>
  </conditionalFormatting>
  <conditionalFormatting sqref="T25:T36">
    <cfRule type="expression" dxfId="2250" priority="15">
      <formula>T25="NG"</formula>
    </cfRule>
  </conditionalFormatting>
  <conditionalFormatting sqref="L9">
    <cfRule type="expression" dxfId="2249" priority="14">
      <formula>$L$9="NG"</formula>
    </cfRule>
  </conditionalFormatting>
  <conditionalFormatting sqref="R4:R5">
    <cfRule type="expression" dxfId="2248" priority="13">
      <formula>$R$3="要修正！"</formula>
    </cfRule>
  </conditionalFormatting>
  <conditionalFormatting sqref="A41:H41">
    <cfRule type="expression" dxfId="2247" priority="12">
      <formula>$Q$1="○"</formula>
    </cfRule>
  </conditionalFormatting>
  <conditionalFormatting sqref="A55:G55">
    <cfRule type="expression" dxfId="2246" priority="11">
      <formula>$Q$1="○"</formula>
    </cfRule>
  </conditionalFormatting>
  <conditionalFormatting sqref="A83:J83">
    <cfRule type="expression" dxfId="2245" priority="10">
      <formula>$Q$1="○"</formula>
    </cfRule>
  </conditionalFormatting>
  <conditionalFormatting sqref="J25:J26">
    <cfRule type="expression" dxfId="2244" priority="8">
      <formula>$I25="追加"</formula>
    </cfRule>
    <cfRule type="expression" dxfId="2243" priority="9">
      <formula>$I25="新規"</formula>
    </cfRule>
  </conditionalFormatting>
  <conditionalFormatting sqref="J27:K36">
    <cfRule type="expression" dxfId="2242" priority="6">
      <formula>$I27="追加"</formula>
    </cfRule>
    <cfRule type="expression" dxfId="2241" priority="7">
      <formula>$I27="新規"</formula>
    </cfRule>
  </conditionalFormatting>
  <conditionalFormatting sqref="A59:G59">
    <cfRule type="expression" dxfId="2240" priority="5">
      <formula>"$Q$1=○"</formula>
    </cfRule>
  </conditionalFormatting>
  <conditionalFormatting sqref="K25">
    <cfRule type="expression" dxfId="2239" priority="3">
      <formula>$I25="追加"</formula>
    </cfRule>
    <cfRule type="expression" dxfId="2238" priority="4">
      <formula>$I25="新規"</formula>
    </cfRule>
  </conditionalFormatting>
  <conditionalFormatting sqref="K26">
    <cfRule type="expression" dxfId="2237" priority="1">
      <formula>$I26="追加"</formula>
    </cfRule>
    <cfRule type="expression" dxfId="2236" priority="2">
      <formula>$I26="新規"</formula>
    </cfRule>
  </conditionalFormatting>
  <dataValidations count="2">
    <dataValidation type="list" allowBlank="1" showInputMessage="1" showErrorMessage="1" sqref="Q1 O1" xr:uid="{A7290924-09DE-4B20-BF02-3BE0D29AAC5D}">
      <formula1>$S$1:$S$2</formula1>
    </dataValidation>
    <dataValidation type="list" allowBlank="1" showInputMessage="1" showErrorMessage="1" sqref="E12:E19" xr:uid="{C5831866-B135-48EC-842B-43EB15517593}">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CC52370-AB74-40F5-A2D9-64286E9DAD1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90ADB16B-5778-49E9-8260-193325011FA2}">
          <x14:formula1>
            <xm:f>リスト!$A$3:$A$9</xm:f>
          </x14:formula1>
          <xm:sqref>G12:H19</xm:sqref>
        </x14:dataValidation>
        <x14:dataValidation type="list" allowBlank="1" showInputMessage="1" showErrorMessage="1" xr:uid="{F4378EA8-02C4-496F-9B71-582E05B08A4B}">
          <x14:formula1>
            <xm:f>リスト!$B$2:$B$11</xm:f>
          </x14:formula1>
          <xm:sqref>I12:I19</xm:sqref>
        </x14:dataValidation>
        <x14:dataValidation type="list" allowBlank="1" showInputMessage="1" showErrorMessage="1" xr:uid="{4637F25F-D840-428C-AB04-310E46ACC467}">
          <x14:formula1>
            <xm:f>リスト!$I$2:$I$5</xm:f>
          </x14:formula1>
          <xm:sqref>J12:J19</xm:sqref>
        </x14:dataValidation>
        <x14:dataValidation type="list" allowBlank="1" showInputMessage="1" showErrorMessage="1" xr:uid="{25FEEBE2-EE24-4880-8135-9B2783E18FFC}">
          <x14:formula1>
            <xm:f>リスト!$J$2:$J$6</xm:f>
          </x14:formula1>
          <xm:sqref>K12:K19</xm:sqref>
        </x14:dataValidation>
        <x14:dataValidation type="list" allowBlank="1" showInputMessage="1" showErrorMessage="1" xr:uid="{E232F7D2-F457-4F59-8A4A-F599AD92708C}">
          <x14:formula1>
            <xm:f>リスト!$C$2:$C$4</xm:f>
          </x14:formula1>
          <xm:sqref>B25:B36</xm:sqref>
        </x14:dataValidation>
        <x14:dataValidation type="list" allowBlank="1" showInputMessage="1" showErrorMessage="1" xr:uid="{582AA6DA-F66F-46EB-8B66-8F80F2549BD6}">
          <x14:formula1>
            <xm:f>リスト!$D$2:$D$3</xm:f>
          </x14:formula1>
          <xm:sqref>C25:C36</xm:sqref>
        </x14:dataValidation>
        <x14:dataValidation type="list" allowBlank="1" showInputMessage="1" showErrorMessage="1" xr:uid="{6B392E28-68EC-4CFC-B88F-23170F315626}">
          <x14:formula1>
            <xm:f>リスト!$E$2:$E$22</xm:f>
          </x14:formula1>
          <xm:sqref>D25:D36</xm:sqref>
        </x14:dataValidation>
        <x14:dataValidation type="list" allowBlank="1" showInputMessage="1" showErrorMessage="1" xr:uid="{AB5CB609-D152-44C6-8D89-038046EDADF3}">
          <x14:formula1>
            <xm:f>リスト!$G$2:$G$4</xm:f>
          </x14:formula1>
          <xm:sqref>I25:I36</xm:sqref>
        </x14:dataValidation>
        <x14:dataValidation type="list" allowBlank="1" showInputMessage="1" showErrorMessage="1" xr:uid="{22E5661A-B6F9-4D77-8039-4D55EBEC5F77}">
          <x14:formula1>
            <xm:f>リスト!$H$2:$H$4</xm:f>
          </x14:formula1>
          <xm:sqref>L25:M36 A72:A74</xm:sqref>
        </x14:dataValidation>
        <x14:dataValidation type="list" allowBlank="1" showInputMessage="1" showErrorMessage="1" xr:uid="{BBF160F2-1E6B-418C-A8BC-EDE89869993B}">
          <x14:formula1>
            <xm:f>リスト!$K$2:$K$3</xm:f>
          </x14:formula1>
          <xm:sqref>A48:A56</xm:sqref>
        </x14:dataValidation>
        <x14:dataValidation type="list" allowBlank="1" showInputMessage="1" showErrorMessage="1" xr:uid="{5AB4393E-AB73-4908-AB37-06C20B22BE11}">
          <x14:formula1>
            <xm:f>リスト!$H$2:$H$3</xm:f>
          </x14:formula1>
          <xm:sqref>A65:A67 A78:A87</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55E4A-AE9C-41FA-B085-4E5929999A33}">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235" priority="42">
      <formula>$Q$1="○"</formula>
    </cfRule>
  </conditionalFormatting>
  <conditionalFormatting sqref="C39">
    <cfRule type="expression" dxfId="2234" priority="40">
      <formula>$C$39&gt;$B$39/2</formula>
    </cfRule>
    <cfRule type="expression" dxfId="2233" priority="41">
      <formula>$C$39&gt;10000000</formula>
    </cfRule>
  </conditionalFormatting>
  <conditionalFormatting sqref="C40">
    <cfRule type="expression" dxfId="2232" priority="38">
      <formula>$C$40&gt;$B$40/2</formula>
    </cfRule>
    <cfRule type="expression" dxfId="2231" priority="39">
      <formula>$C$40&gt;1000000</formula>
    </cfRule>
  </conditionalFormatting>
  <conditionalFormatting sqref="C41">
    <cfRule type="expression" dxfId="2230" priority="36">
      <formula>$C$41&gt;$B$41/2</formula>
    </cfRule>
    <cfRule type="expression" dxfId="2229" priority="37">
      <formula>$C$41&gt;100000</formula>
    </cfRule>
  </conditionalFormatting>
  <conditionalFormatting sqref="R9">
    <cfRule type="expression" dxfId="2228" priority="33">
      <formula>R9="NG"</formula>
    </cfRule>
  </conditionalFormatting>
  <conditionalFormatting sqref="L25:M36">
    <cfRule type="expression" dxfId="2227" priority="16">
      <formula>$J25="追加"</formula>
    </cfRule>
    <cfRule type="expression" dxfId="2226" priority="35">
      <formula>$J25="新規"</formula>
    </cfRule>
  </conditionalFormatting>
  <conditionalFormatting sqref="B39:B41">
    <cfRule type="expression" dxfId="2225" priority="34">
      <formula>($C39+$D39+$E39)&lt;&gt;$B39</formula>
    </cfRule>
  </conditionalFormatting>
  <conditionalFormatting sqref="R39:T41">
    <cfRule type="expression" dxfId="2224" priority="31">
      <formula>R39="NG"</formula>
    </cfRule>
    <cfRule type="expression" dxfId="2223" priority="32">
      <formula>$R21="NG"</formula>
    </cfRule>
  </conditionalFormatting>
  <conditionalFormatting sqref="T42">
    <cfRule type="expression" dxfId="2222" priority="29">
      <formula>T42="NG"</formula>
    </cfRule>
    <cfRule type="expression" dxfId="2221" priority="30">
      <formula>$R24="NG"</formula>
    </cfRule>
  </conditionalFormatting>
  <conditionalFormatting sqref="R60:R61">
    <cfRule type="expression" dxfId="2220" priority="27">
      <formula>R60="NG"</formula>
    </cfRule>
    <cfRule type="expression" dxfId="2219" priority="28">
      <formula>$R43="NG"</formula>
    </cfRule>
  </conditionalFormatting>
  <conditionalFormatting sqref="R65">
    <cfRule type="expression" dxfId="2218" priority="26">
      <formula>R65="NG"</formula>
    </cfRule>
  </conditionalFormatting>
  <conditionalFormatting sqref="R3">
    <cfRule type="expression" dxfId="2217" priority="24">
      <formula>$R3&lt;&gt;"要修正！"</formula>
    </cfRule>
    <cfRule type="expression" dxfId="2216" priority="25">
      <formula>$R3="要修正！"</formula>
    </cfRule>
  </conditionalFormatting>
  <conditionalFormatting sqref="S25:S36">
    <cfRule type="expression" dxfId="2215" priority="43">
      <formula>S25="NG"</formula>
    </cfRule>
  </conditionalFormatting>
  <conditionalFormatting sqref="S59">
    <cfRule type="expression" dxfId="2214" priority="23">
      <formula>S59="NG"</formula>
    </cfRule>
  </conditionalFormatting>
  <conditionalFormatting sqref="R59">
    <cfRule type="expression" dxfId="2213" priority="21">
      <formula>R59="NG"</formula>
    </cfRule>
    <cfRule type="expression" dxfId="2212" priority="22">
      <formula>$R42="NG"</formula>
    </cfRule>
  </conditionalFormatting>
  <conditionalFormatting sqref="R72">
    <cfRule type="expression" dxfId="2211" priority="20">
      <formula>R72="NG"</formula>
    </cfRule>
  </conditionalFormatting>
  <conditionalFormatting sqref="R25:R36">
    <cfRule type="expression" dxfId="2210" priority="19">
      <formula>R25="NG"</formula>
    </cfRule>
  </conditionalFormatting>
  <conditionalFormatting sqref="S12:S19">
    <cfRule type="expression" dxfId="2209" priority="17">
      <formula>$S12="NG"</formula>
    </cfRule>
    <cfRule type="expression" dxfId="2208" priority="18">
      <formula>$R1048572="NG"</formula>
    </cfRule>
  </conditionalFormatting>
  <conditionalFormatting sqref="T25:T36">
    <cfRule type="expression" dxfId="2207" priority="15">
      <formula>T25="NG"</formula>
    </cfRule>
  </conditionalFormatting>
  <conditionalFormatting sqref="L9">
    <cfRule type="expression" dxfId="2206" priority="14">
      <formula>$L$9="NG"</formula>
    </cfRule>
  </conditionalFormatting>
  <conditionalFormatting sqref="R4:R5">
    <cfRule type="expression" dxfId="2205" priority="13">
      <formula>$R$3="要修正！"</formula>
    </cfRule>
  </conditionalFormatting>
  <conditionalFormatting sqref="A41:H41">
    <cfRule type="expression" dxfId="2204" priority="12">
      <formula>$Q$1="○"</formula>
    </cfRule>
  </conditionalFormatting>
  <conditionalFormatting sqref="A55:G55">
    <cfRule type="expression" dxfId="2203" priority="11">
      <formula>$Q$1="○"</formula>
    </cfRule>
  </conditionalFormatting>
  <conditionalFormatting sqref="A83:J83">
    <cfRule type="expression" dxfId="2202" priority="10">
      <formula>$Q$1="○"</formula>
    </cfRule>
  </conditionalFormatting>
  <conditionalFormatting sqref="J25:J26">
    <cfRule type="expression" dxfId="2201" priority="8">
      <formula>$I25="追加"</formula>
    </cfRule>
    <cfRule type="expression" dxfId="2200" priority="9">
      <formula>$I25="新規"</formula>
    </cfRule>
  </conditionalFormatting>
  <conditionalFormatting sqref="J27:K36">
    <cfRule type="expression" dxfId="2199" priority="6">
      <formula>$I27="追加"</formula>
    </cfRule>
    <cfRule type="expression" dxfId="2198" priority="7">
      <formula>$I27="新規"</formula>
    </cfRule>
  </conditionalFormatting>
  <conditionalFormatting sqref="A59:G59">
    <cfRule type="expression" dxfId="2197" priority="5">
      <formula>"$Q$1=○"</formula>
    </cfRule>
  </conditionalFormatting>
  <conditionalFormatting sqref="K25">
    <cfRule type="expression" dxfId="2196" priority="3">
      <formula>$I25="追加"</formula>
    </cfRule>
    <cfRule type="expression" dxfId="2195" priority="4">
      <formula>$I25="新規"</formula>
    </cfRule>
  </conditionalFormatting>
  <conditionalFormatting sqref="K26">
    <cfRule type="expression" dxfId="2194" priority="1">
      <formula>$I26="追加"</formula>
    </cfRule>
    <cfRule type="expression" dxfId="2193" priority="2">
      <formula>$I26="新規"</formula>
    </cfRule>
  </conditionalFormatting>
  <dataValidations count="2">
    <dataValidation type="list" allowBlank="1" showInputMessage="1" showErrorMessage="1" sqref="E12:E19" xr:uid="{6639B9C1-6D85-4250-9371-98C539BB7C05}">
      <formula1>$U$12:$U$15</formula1>
    </dataValidation>
    <dataValidation type="list" allowBlank="1" showInputMessage="1" showErrorMessage="1" sqref="Q1 O1" xr:uid="{32688D82-5643-44DC-8B5A-39A60B383EB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F0A1EB0-13FD-4650-8F24-C60A94FFD6C4}">
          <x14:formula1>
            <xm:f>リスト!$H$2:$H$3</xm:f>
          </x14:formula1>
          <xm:sqref>A65:A67 A78:A87</xm:sqref>
        </x14:dataValidation>
        <x14:dataValidation type="list" allowBlank="1" showInputMessage="1" showErrorMessage="1" xr:uid="{DDDD0193-E866-4462-95E0-F1AFD2ED2872}">
          <x14:formula1>
            <xm:f>リスト!$K$2:$K$3</xm:f>
          </x14:formula1>
          <xm:sqref>A48:A56</xm:sqref>
        </x14:dataValidation>
        <x14:dataValidation type="list" allowBlank="1" showInputMessage="1" showErrorMessage="1" xr:uid="{21A93394-B6D7-4E10-BE7D-EDB3EBD5DF8D}">
          <x14:formula1>
            <xm:f>リスト!$H$2:$H$4</xm:f>
          </x14:formula1>
          <xm:sqref>L25:M36 A72:A74</xm:sqref>
        </x14:dataValidation>
        <x14:dataValidation type="list" allowBlank="1" showInputMessage="1" showErrorMessage="1" xr:uid="{BA932639-1204-414C-8BB8-93B381F4EAC0}">
          <x14:formula1>
            <xm:f>リスト!$G$2:$G$4</xm:f>
          </x14:formula1>
          <xm:sqref>I25:I36</xm:sqref>
        </x14:dataValidation>
        <x14:dataValidation type="list" allowBlank="1" showInputMessage="1" showErrorMessage="1" xr:uid="{53A73EF9-4FDA-4CA5-97EC-85A9DED22F54}">
          <x14:formula1>
            <xm:f>リスト!$E$2:$E$22</xm:f>
          </x14:formula1>
          <xm:sqref>D25:D36</xm:sqref>
        </x14:dataValidation>
        <x14:dataValidation type="list" allowBlank="1" showInputMessage="1" showErrorMessage="1" xr:uid="{3AFC9539-3B02-4E52-933B-3C0777416602}">
          <x14:formula1>
            <xm:f>リスト!$D$2:$D$3</xm:f>
          </x14:formula1>
          <xm:sqref>C25:C36</xm:sqref>
        </x14:dataValidation>
        <x14:dataValidation type="list" allowBlank="1" showInputMessage="1" showErrorMessage="1" xr:uid="{DFF11078-5955-4F3D-84CF-0CC11A3E254B}">
          <x14:formula1>
            <xm:f>リスト!$C$2:$C$4</xm:f>
          </x14:formula1>
          <xm:sqref>B25:B36</xm:sqref>
        </x14:dataValidation>
        <x14:dataValidation type="list" allowBlank="1" showInputMessage="1" showErrorMessage="1" xr:uid="{B11E0A58-811B-4989-B43E-768905A72293}">
          <x14:formula1>
            <xm:f>リスト!$J$2:$J$6</xm:f>
          </x14:formula1>
          <xm:sqref>K12:K19</xm:sqref>
        </x14:dataValidation>
        <x14:dataValidation type="list" allowBlank="1" showInputMessage="1" showErrorMessage="1" xr:uid="{6E5FDC2C-2216-41FA-A983-B5D275DA2539}">
          <x14:formula1>
            <xm:f>リスト!$I$2:$I$5</xm:f>
          </x14:formula1>
          <xm:sqref>J12:J19</xm:sqref>
        </x14:dataValidation>
        <x14:dataValidation type="list" allowBlank="1" showInputMessage="1" showErrorMessage="1" xr:uid="{2125D892-CAE0-4615-8EBF-EBCDEEDDBAB0}">
          <x14:formula1>
            <xm:f>リスト!$B$2:$B$11</xm:f>
          </x14:formula1>
          <xm:sqref>I12:I19</xm:sqref>
        </x14:dataValidation>
        <x14:dataValidation type="list" allowBlank="1" showInputMessage="1" showErrorMessage="1" xr:uid="{98785874-255C-42F1-AC59-D7D883AA4714}">
          <x14:formula1>
            <xm:f>リスト!$A$3:$A$9</xm:f>
          </x14:formula1>
          <xm:sqref>G12:H19</xm:sqref>
        </x14:dataValidation>
        <x14:dataValidation type="list" allowBlank="1" showInputMessage="1" showErrorMessage="1" xr:uid="{27A7AD39-F293-4484-8FA2-42357DBD9189}">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9363A-7297-4C12-8D96-C40CBCE076E6}">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192" priority="42">
      <formula>$Q$1="○"</formula>
    </cfRule>
  </conditionalFormatting>
  <conditionalFormatting sqref="C39">
    <cfRule type="expression" dxfId="2191" priority="40">
      <formula>$C$39&gt;$B$39/2</formula>
    </cfRule>
    <cfRule type="expression" dxfId="2190" priority="41">
      <formula>$C$39&gt;10000000</formula>
    </cfRule>
  </conditionalFormatting>
  <conditionalFormatting sqref="C40">
    <cfRule type="expression" dxfId="2189" priority="38">
      <formula>$C$40&gt;$B$40/2</formula>
    </cfRule>
    <cfRule type="expression" dxfId="2188" priority="39">
      <formula>$C$40&gt;1000000</formula>
    </cfRule>
  </conditionalFormatting>
  <conditionalFormatting sqref="C41">
    <cfRule type="expression" dxfId="2187" priority="36">
      <formula>$C$41&gt;$B$41/2</formula>
    </cfRule>
    <cfRule type="expression" dxfId="2186" priority="37">
      <formula>$C$41&gt;100000</formula>
    </cfRule>
  </conditionalFormatting>
  <conditionalFormatting sqref="R9">
    <cfRule type="expression" dxfId="2185" priority="33">
      <formula>R9="NG"</formula>
    </cfRule>
  </conditionalFormatting>
  <conditionalFormatting sqref="L25:M36">
    <cfRule type="expression" dxfId="2184" priority="16">
      <formula>$J25="追加"</formula>
    </cfRule>
    <cfRule type="expression" dxfId="2183" priority="35">
      <formula>$J25="新規"</formula>
    </cfRule>
  </conditionalFormatting>
  <conditionalFormatting sqref="B39:B41">
    <cfRule type="expression" dxfId="2182" priority="34">
      <formula>($C39+$D39+$E39)&lt;&gt;$B39</formula>
    </cfRule>
  </conditionalFormatting>
  <conditionalFormatting sqref="R39:T41">
    <cfRule type="expression" dxfId="2181" priority="31">
      <formula>R39="NG"</formula>
    </cfRule>
    <cfRule type="expression" dxfId="2180" priority="32">
      <formula>$R21="NG"</formula>
    </cfRule>
  </conditionalFormatting>
  <conditionalFormatting sqref="T42">
    <cfRule type="expression" dxfId="2179" priority="29">
      <formula>T42="NG"</formula>
    </cfRule>
    <cfRule type="expression" dxfId="2178" priority="30">
      <formula>$R24="NG"</formula>
    </cfRule>
  </conditionalFormatting>
  <conditionalFormatting sqref="R60:R61">
    <cfRule type="expression" dxfId="2177" priority="27">
      <formula>R60="NG"</formula>
    </cfRule>
    <cfRule type="expression" dxfId="2176" priority="28">
      <formula>$R43="NG"</formula>
    </cfRule>
  </conditionalFormatting>
  <conditionalFormatting sqref="R65">
    <cfRule type="expression" dxfId="2175" priority="26">
      <formula>R65="NG"</formula>
    </cfRule>
  </conditionalFormatting>
  <conditionalFormatting sqref="R3">
    <cfRule type="expression" dxfId="2174" priority="24">
      <formula>$R3&lt;&gt;"要修正！"</formula>
    </cfRule>
    <cfRule type="expression" dxfId="2173" priority="25">
      <formula>$R3="要修正！"</formula>
    </cfRule>
  </conditionalFormatting>
  <conditionalFormatting sqref="S25:S36">
    <cfRule type="expression" dxfId="2172" priority="43">
      <formula>S25="NG"</formula>
    </cfRule>
  </conditionalFormatting>
  <conditionalFormatting sqref="S59">
    <cfRule type="expression" dxfId="2171" priority="23">
      <formula>S59="NG"</formula>
    </cfRule>
  </conditionalFormatting>
  <conditionalFormatting sqref="R59">
    <cfRule type="expression" dxfId="2170" priority="21">
      <formula>R59="NG"</formula>
    </cfRule>
    <cfRule type="expression" dxfId="2169" priority="22">
      <formula>$R42="NG"</formula>
    </cfRule>
  </conditionalFormatting>
  <conditionalFormatting sqref="R72">
    <cfRule type="expression" dxfId="2168" priority="20">
      <formula>R72="NG"</formula>
    </cfRule>
  </conditionalFormatting>
  <conditionalFormatting sqref="R25:R36">
    <cfRule type="expression" dxfId="2167" priority="19">
      <formula>R25="NG"</formula>
    </cfRule>
  </conditionalFormatting>
  <conditionalFormatting sqref="S12:S19">
    <cfRule type="expression" dxfId="2166" priority="17">
      <formula>$S12="NG"</formula>
    </cfRule>
    <cfRule type="expression" dxfId="2165" priority="18">
      <formula>$R1048572="NG"</formula>
    </cfRule>
  </conditionalFormatting>
  <conditionalFormatting sqref="T25:T36">
    <cfRule type="expression" dxfId="2164" priority="15">
      <formula>T25="NG"</formula>
    </cfRule>
  </conditionalFormatting>
  <conditionalFormatting sqref="L9">
    <cfRule type="expression" dxfId="2163" priority="14">
      <formula>$L$9="NG"</formula>
    </cfRule>
  </conditionalFormatting>
  <conditionalFormatting sqref="R4:R5">
    <cfRule type="expression" dxfId="2162" priority="13">
      <formula>$R$3="要修正！"</formula>
    </cfRule>
  </conditionalFormatting>
  <conditionalFormatting sqref="A41:H41">
    <cfRule type="expression" dxfId="2161" priority="12">
      <formula>$Q$1="○"</formula>
    </cfRule>
  </conditionalFormatting>
  <conditionalFormatting sqref="A55:G55">
    <cfRule type="expression" dxfId="2160" priority="11">
      <formula>$Q$1="○"</formula>
    </cfRule>
  </conditionalFormatting>
  <conditionalFormatting sqref="A83:J83">
    <cfRule type="expression" dxfId="2159" priority="10">
      <formula>$Q$1="○"</formula>
    </cfRule>
  </conditionalFormatting>
  <conditionalFormatting sqref="J25:J26">
    <cfRule type="expression" dxfId="2158" priority="8">
      <formula>$I25="追加"</formula>
    </cfRule>
    <cfRule type="expression" dxfId="2157" priority="9">
      <formula>$I25="新規"</formula>
    </cfRule>
  </conditionalFormatting>
  <conditionalFormatting sqref="J27:K36">
    <cfRule type="expression" dxfId="2156" priority="6">
      <formula>$I27="追加"</formula>
    </cfRule>
    <cfRule type="expression" dxfId="2155" priority="7">
      <formula>$I27="新規"</formula>
    </cfRule>
  </conditionalFormatting>
  <conditionalFormatting sqref="A59:G59">
    <cfRule type="expression" dxfId="2154" priority="5">
      <formula>"$Q$1=○"</formula>
    </cfRule>
  </conditionalFormatting>
  <conditionalFormatting sqref="K25">
    <cfRule type="expression" dxfId="2153" priority="3">
      <formula>$I25="追加"</formula>
    </cfRule>
    <cfRule type="expression" dxfId="2152" priority="4">
      <formula>$I25="新規"</formula>
    </cfRule>
  </conditionalFormatting>
  <conditionalFormatting sqref="K26">
    <cfRule type="expression" dxfId="2151" priority="1">
      <formula>$I26="追加"</formula>
    </cfRule>
    <cfRule type="expression" dxfId="2150" priority="2">
      <formula>$I26="新規"</formula>
    </cfRule>
  </conditionalFormatting>
  <dataValidations count="2">
    <dataValidation type="list" allowBlank="1" showInputMessage="1" showErrorMessage="1" sqref="Q1 O1" xr:uid="{DBA9ED7B-BA85-4654-B538-EA8D32A42A83}">
      <formula1>$S$1:$S$2</formula1>
    </dataValidation>
    <dataValidation type="list" allowBlank="1" showInputMessage="1" showErrorMessage="1" sqref="E12:E19" xr:uid="{94D13F47-8706-4BEB-82C0-E0F9DA386706}">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1BD7D98-FAB9-425C-AD83-86EB01995F8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C6DCB5DF-B733-4F12-ADCD-6D357DD9F195}">
          <x14:formula1>
            <xm:f>リスト!$A$3:$A$9</xm:f>
          </x14:formula1>
          <xm:sqref>G12:H19</xm:sqref>
        </x14:dataValidation>
        <x14:dataValidation type="list" allowBlank="1" showInputMessage="1" showErrorMessage="1" xr:uid="{1AE6C762-47A6-483C-B71B-2628974FCBB5}">
          <x14:formula1>
            <xm:f>リスト!$B$2:$B$11</xm:f>
          </x14:formula1>
          <xm:sqref>I12:I19</xm:sqref>
        </x14:dataValidation>
        <x14:dataValidation type="list" allowBlank="1" showInputMessage="1" showErrorMessage="1" xr:uid="{1A87594C-27BC-408E-91EB-03CC532A61EC}">
          <x14:formula1>
            <xm:f>リスト!$I$2:$I$5</xm:f>
          </x14:formula1>
          <xm:sqref>J12:J19</xm:sqref>
        </x14:dataValidation>
        <x14:dataValidation type="list" allowBlank="1" showInputMessage="1" showErrorMessage="1" xr:uid="{FC167415-92D1-41A2-8156-8713DCA575B5}">
          <x14:formula1>
            <xm:f>リスト!$J$2:$J$6</xm:f>
          </x14:formula1>
          <xm:sqref>K12:K19</xm:sqref>
        </x14:dataValidation>
        <x14:dataValidation type="list" allowBlank="1" showInputMessage="1" showErrorMessage="1" xr:uid="{3F852C8E-580E-4DB8-9E2D-3A02DC8E9FD6}">
          <x14:formula1>
            <xm:f>リスト!$C$2:$C$4</xm:f>
          </x14:formula1>
          <xm:sqref>B25:B36</xm:sqref>
        </x14:dataValidation>
        <x14:dataValidation type="list" allowBlank="1" showInputMessage="1" showErrorMessage="1" xr:uid="{DDCC45C5-1755-4BC3-8FAB-5557BEEFC9C0}">
          <x14:formula1>
            <xm:f>リスト!$D$2:$D$3</xm:f>
          </x14:formula1>
          <xm:sqref>C25:C36</xm:sqref>
        </x14:dataValidation>
        <x14:dataValidation type="list" allowBlank="1" showInputMessage="1" showErrorMessage="1" xr:uid="{C83FE351-9015-4C77-8B97-E3ECD566C136}">
          <x14:formula1>
            <xm:f>リスト!$E$2:$E$22</xm:f>
          </x14:formula1>
          <xm:sqref>D25:D36</xm:sqref>
        </x14:dataValidation>
        <x14:dataValidation type="list" allowBlank="1" showInputMessage="1" showErrorMessage="1" xr:uid="{868F4685-1FE4-4121-B29C-0DD4AFEE28F9}">
          <x14:formula1>
            <xm:f>リスト!$G$2:$G$4</xm:f>
          </x14:formula1>
          <xm:sqref>I25:I36</xm:sqref>
        </x14:dataValidation>
        <x14:dataValidation type="list" allowBlank="1" showInputMessage="1" showErrorMessage="1" xr:uid="{D27A5A23-D3AD-41AB-8EE3-5A2F300E39B2}">
          <x14:formula1>
            <xm:f>リスト!$H$2:$H$4</xm:f>
          </x14:formula1>
          <xm:sqref>L25:M36 A72:A74</xm:sqref>
        </x14:dataValidation>
        <x14:dataValidation type="list" allowBlank="1" showInputMessage="1" showErrorMessage="1" xr:uid="{ADE3C28C-0324-468F-84DD-EE2E4558B335}">
          <x14:formula1>
            <xm:f>リスト!$K$2:$K$3</xm:f>
          </x14:formula1>
          <xm:sqref>A48:A56</xm:sqref>
        </x14:dataValidation>
        <x14:dataValidation type="list" allowBlank="1" showInputMessage="1" showErrorMessage="1" xr:uid="{CB6C2FAE-0CE3-4BA7-8E2F-4D088CA45F88}">
          <x14:formula1>
            <xm:f>リスト!$H$2:$H$3</xm:f>
          </x14:formula1>
          <xm:sqref>A65:A67 A78:A87</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9A67D-CDDB-48CA-B997-63DF75BDD50E}">
  <dimension ref="A1:Y87"/>
  <sheetViews>
    <sheetView view="pageBreakPreview" zoomScale="90" zoomScaleNormal="100" zoomScaleSheetLayoutView="90" workbookViewId="0">
      <selection activeCell="O28" sqref="O28"/>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149" priority="42">
      <formula>$Q$1="○"</formula>
    </cfRule>
  </conditionalFormatting>
  <conditionalFormatting sqref="C39">
    <cfRule type="expression" dxfId="2148" priority="40">
      <formula>$C$39&gt;$B$39/2</formula>
    </cfRule>
    <cfRule type="expression" dxfId="2147" priority="41">
      <formula>$C$39&gt;10000000</formula>
    </cfRule>
  </conditionalFormatting>
  <conditionalFormatting sqref="C40">
    <cfRule type="expression" dxfId="2146" priority="38">
      <formula>$C$40&gt;$B$40/2</formula>
    </cfRule>
    <cfRule type="expression" dxfId="2145" priority="39">
      <formula>$C$40&gt;1000000</formula>
    </cfRule>
  </conditionalFormatting>
  <conditionalFormatting sqref="C41">
    <cfRule type="expression" dxfId="2144" priority="36">
      <formula>$C$41&gt;$B$41/2</formula>
    </cfRule>
    <cfRule type="expression" dxfId="2143" priority="37">
      <formula>$C$41&gt;100000</formula>
    </cfRule>
  </conditionalFormatting>
  <conditionalFormatting sqref="R9">
    <cfRule type="expression" dxfId="2142" priority="33">
      <formula>R9="NG"</formula>
    </cfRule>
  </conditionalFormatting>
  <conditionalFormatting sqref="L25:M36">
    <cfRule type="expression" dxfId="2141" priority="16">
      <formula>$J25="追加"</formula>
    </cfRule>
    <cfRule type="expression" dxfId="2140" priority="35">
      <formula>$J25="新規"</formula>
    </cfRule>
  </conditionalFormatting>
  <conditionalFormatting sqref="B39:B41">
    <cfRule type="expression" dxfId="2139" priority="34">
      <formula>($C39+$D39+$E39)&lt;&gt;$B39</formula>
    </cfRule>
  </conditionalFormatting>
  <conditionalFormatting sqref="R39:T41">
    <cfRule type="expression" dxfId="2138" priority="31">
      <formula>R39="NG"</formula>
    </cfRule>
    <cfRule type="expression" dxfId="2137" priority="32">
      <formula>$R21="NG"</formula>
    </cfRule>
  </conditionalFormatting>
  <conditionalFormatting sqref="T42">
    <cfRule type="expression" dxfId="2136" priority="29">
      <formula>T42="NG"</formula>
    </cfRule>
    <cfRule type="expression" dxfId="2135" priority="30">
      <formula>$R24="NG"</formula>
    </cfRule>
  </conditionalFormatting>
  <conditionalFormatting sqref="R60:R61">
    <cfRule type="expression" dxfId="2134" priority="27">
      <formula>R60="NG"</formula>
    </cfRule>
    <cfRule type="expression" dxfId="2133" priority="28">
      <formula>$R43="NG"</formula>
    </cfRule>
  </conditionalFormatting>
  <conditionalFormatting sqref="R65">
    <cfRule type="expression" dxfId="2132" priority="26">
      <formula>R65="NG"</formula>
    </cfRule>
  </conditionalFormatting>
  <conditionalFormatting sqref="R3">
    <cfRule type="expression" dxfId="2131" priority="24">
      <formula>$R3&lt;&gt;"要修正！"</formula>
    </cfRule>
    <cfRule type="expression" dxfId="2130" priority="25">
      <formula>$R3="要修正！"</formula>
    </cfRule>
  </conditionalFormatting>
  <conditionalFormatting sqref="S25:S36">
    <cfRule type="expression" dxfId="2129" priority="43">
      <formula>S25="NG"</formula>
    </cfRule>
  </conditionalFormatting>
  <conditionalFormatting sqref="S59">
    <cfRule type="expression" dxfId="2128" priority="23">
      <formula>S59="NG"</formula>
    </cfRule>
  </conditionalFormatting>
  <conditionalFormatting sqref="R59">
    <cfRule type="expression" dxfId="2127" priority="21">
      <formula>R59="NG"</formula>
    </cfRule>
    <cfRule type="expression" dxfId="2126" priority="22">
      <formula>$R42="NG"</formula>
    </cfRule>
  </conditionalFormatting>
  <conditionalFormatting sqref="R72">
    <cfRule type="expression" dxfId="2125" priority="20">
      <formula>R72="NG"</formula>
    </cfRule>
  </conditionalFormatting>
  <conditionalFormatting sqref="R25:R36">
    <cfRule type="expression" dxfId="2124" priority="19">
      <formula>R25="NG"</formula>
    </cfRule>
  </conditionalFormatting>
  <conditionalFormatting sqref="S12:S19">
    <cfRule type="expression" dxfId="2123" priority="17">
      <formula>$S12="NG"</formula>
    </cfRule>
    <cfRule type="expression" dxfId="2122" priority="18">
      <formula>$R1048572="NG"</formula>
    </cfRule>
  </conditionalFormatting>
  <conditionalFormatting sqref="T25:T36">
    <cfRule type="expression" dxfId="2121" priority="15">
      <formula>T25="NG"</formula>
    </cfRule>
  </conditionalFormatting>
  <conditionalFormatting sqref="L9">
    <cfRule type="expression" dxfId="2120" priority="14">
      <formula>$L$9="NG"</formula>
    </cfRule>
  </conditionalFormatting>
  <conditionalFormatting sqref="R4:R5">
    <cfRule type="expression" dxfId="2119" priority="13">
      <formula>$R$3="要修正！"</formula>
    </cfRule>
  </conditionalFormatting>
  <conditionalFormatting sqref="A41:H41">
    <cfRule type="expression" dxfId="2118" priority="12">
      <formula>$Q$1="○"</formula>
    </cfRule>
  </conditionalFormatting>
  <conditionalFormatting sqref="A55:G55">
    <cfRule type="expression" dxfId="2117" priority="11">
      <formula>$Q$1="○"</formula>
    </cfRule>
  </conditionalFormatting>
  <conditionalFormatting sqref="A83:J83">
    <cfRule type="expression" dxfId="2116" priority="10">
      <formula>$Q$1="○"</formula>
    </cfRule>
  </conditionalFormatting>
  <conditionalFormatting sqref="J25:J26">
    <cfRule type="expression" dxfId="2115" priority="8">
      <formula>$I25="追加"</formula>
    </cfRule>
    <cfRule type="expression" dxfId="2114" priority="9">
      <formula>$I25="新規"</formula>
    </cfRule>
  </conditionalFormatting>
  <conditionalFormatting sqref="J27:K36">
    <cfRule type="expression" dxfId="2113" priority="6">
      <formula>$I27="追加"</formula>
    </cfRule>
    <cfRule type="expression" dxfId="2112" priority="7">
      <formula>$I27="新規"</formula>
    </cfRule>
  </conditionalFormatting>
  <conditionalFormatting sqref="A59:G59">
    <cfRule type="expression" dxfId="2111" priority="5">
      <formula>"$Q$1=○"</formula>
    </cfRule>
  </conditionalFormatting>
  <conditionalFormatting sqref="K25">
    <cfRule type="expression" dxfId="2110" priority="3">
      <formula>$I25="追加"</formula>
    </cfRule>
    <cfRule type="expression" dxfId="2109" priority="4">
      <formula>$I25="新規"</formula>
    </cfRule>
  </conditionalFormatting>
  <conditionalFormatting sqref="K26">
    <cfRule type="expression" dxfId="2108" priority="1">
      <formula>$I26="追加"</formula>
    </cfRule>
    <cfRule type="expression" dxfId="2107" priority="2">
      <formula>$I26="新規"</formula>
    </cfRule>
  </conditionalFormatting>
  <dataValidations count="2">
    <dataValidation type="list" allowBlank="1" showInputMessage="1" showErrorMessage="1" sqref="Q1 O1" xr:uid="{E3F69FC2-03EC-47F1-ACFE-03AEA0009697}">
      <formula1>$S$1:$S$2</formula1>
    </dataValidation>
    <dataValidation type="list" allowBlank="1" showInputMessage="1" showErrorMessage="1" sqref="E12:E19" xr:uid="{209260CD-87DC-40A0-ABCA-293A4606336A}">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AD2A0495-BE17-4EF1-A9CC-E020F7E33EC6}">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627780CD-934E-4FFE-AAC5-675112367FB9}">
          <x14:formula1>
            <xm:f>リスト!$A$3:$A$9</xm:f>
          </x14:formula1>
          <xm:sqref>G12:H19</xm:sqref>
        </x14:dataValidation>
        <x14:dataValidation type="list" allowBlank="1" showInputMessage="1" showErrorMessage="1" xr:uid="{7260D9A1-DBB3-4EE5-80F9-7C2B1726A5E1}">
          <x14:formula1>
            <xm:f>リスト!$B$2:$B$11</xm:f>
          </x14:formula1>
          <xm:sqref>I12:I19</xm:sqref>
        </x14:dataValidation>
        <x14:dataValidation type="list" allowBlank="1" showInputMessage="1" showErrorMessage="1" xr:uid="{EE4C9759-8694-4F82-ABCC-378FF1F0B026}">
          <x14:formula1>
            <xm:f>リスト!$I$2:$I$5</xm:f>
          </x14:formula1>
          <xm:sqref>J12:J19</xm:sqref>
        </x14:dataValidation>
        <x14:dataValidation type="list" allowBlank="1" showInputMessage="1" showErrorMessage="1" xr:uid="{78D7EE44-18A7-44A4-BEBA-10902E9256FA}">
          <x14:formula1>
            <xm:f>リスト!$J$2:$J$6</xm:f>
          </x14:formula1>
          <xm:sqref>K12:K19</xm:sqref>
        </x14:dataValidation>
        <x14:dataValidation type="list" allowBlank="1" showInputMessage="1" showErrorMessage="1" xr:uid="{5E25B017-CBED-45EF-BDD1-B951FA2DEC48}">
          <x14:formula1>
            <xm:f>リスト!$C$2:$C$4</xm:f>
          </x14:formula1>
          <xm:sqref>B25:B36</xm:sqref>
        </x14:dataValidation>
        <x14:dataValidation type="list" allowBlank="1" showInputMessage="1" showErrorMessage="1" xr:uid="{55971742-BE78-4470-A885-0D231D8E3F4D}">
          <x14:formula1>
            <xm:f>リスト!$D$2:$D$3</xm:f>
          </x14:formula1>
          <xm:sqref>C25:C36</xm:sqref>
        </x14:dataValidation>
        <x14:dataValidation type="list" allowBlank="1" showInputMessage="1" showErrorMessage="1" xr:uid="{E6170353-93D0-4B89-89AD-65251C4636F5}">
          <x14:formula1>
            <xm:f>リスト!$E$2:$E$22</xm:f>
          </x14:formula1>
          <xm:sqref>D25:D36</xm:sqref>
        </x14:dataValidation>
        <x14:dataValidation type="list" allowBlank="1" showInputMessage="1" showErrorMessage="1" xr:uid="{98D1D057-7966-4956-8D9A-7BF4E8521EFE}">
          <x14:formula1>
            <xm:f>リスト!$G$2:$G$4</xm:f>
          </x14:formula1>
          <xm:sqref>I25:I36</xm:sqref>
        </x14:dataValidation>
        <x14:dataValidation type="list" allowBlank="1" showInputMessage="1" showErrorMessage="1" xr:uid="{E2689452-DCA4-40F2-AC6F-8FCB8A3736C8}">
          <x14:formula1>
            <xm:f>リスト!$H$2:$H$4</xm:f>
          </x14:formula1>
          <xm:sqref>L25:M36 A72:A74</xm:sqref>
        </x14:dataValidation>
        <x14:dataValidation type="list" allowBlank="1" showInputMessage="1" showErrorMessage="1" xr:uid="{8B7C637B-2C53-44D0-9576-F7AE7969A0CD}">
          <x14:formula1>
            <xm:f>リスト!$K$2:$K$3</xm:f>
          </x14:formula1>
          <xm:sqref>A48:A56</xm:sqref>
        </x14:dataValidation>
        <x14:dataValidation type="list" allowBlank="1" showInputMessage="1" showErrorMessage="1" xr:uid="{299C8A9E-A8F7-4B11-91CD-F565FA397264}">
          <x14:formula1>
            <xm:f>リスト!$H$2:$H$3</xm:f>
          </x14:formula1>
          <xm:sqref>A65:A67 A78:A87</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95D12-BD9D-4578-BAF0-E55B2E1199F2}">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106" priority="42">
      <formula>$Q$1="○"</formula>
    </cfRule>
  </conditionalFormatting>
  <conditionalFormatting sqref="C39">
    <cfRule type="expression" dxfId="2105" priority="40">
      <formula>$C$39&gt;$B$39/2</formula>
    </cfRule>
    <cfRule type="expression" dxfId="2104" priority="41">
      <formula>$C$39&gt;10000000</formula>
    </cfRule>
  </conditionalFormatting>
  <conditionalFormatting sqref="C40">
    <cfRule type="expression" dxfId="2103" priority="38">
      <formula>$C$40&gt;$B$40/2</formula>
    </cfRule>
    <cfRule type="expression" dxfId="2102" priority="39">
      <formula>$C$40&gt;1000000</formula>
    </cfRule>
  </conditionalFormatting>
  <conditionalFormatting sqref="C41">
    <cfRule type="expression" dxfId="2101" priority="36">
      <formula>$C$41&gt;$B$41/2</formula>
    </cfRule>
    <cfRule type="expression" dxfId="2100" priority="37">
      <formula>$C$41&gt;100000</formula>
    </cfRule>
  </conditionalFormatting>
  <conditionalFormatting sqref="R9">
    <cfRule type="expression" dxfId="2099" priority="33">
      <formula>R9="NG"</formula>
    </cfRule>
  </conditionalFormatting>
  <conditionalFormatting sqref="L25:M36">
    <cfRule type="expression" dxfId="2098" priority="16">
      <formula>$J25="追加"</formula>
    </cfRule>
    <cfRule type="expression" dxfId="2097" priority="35">
      <formula>$J25="新規"</formula>
    </cfRule>
  </conditionalFormatting>
  <conditionalFormatting sqref="B39:B41">
    <cfRule type="expression" dxfId="2096" priority="34">
      <formula>($C39+$D39+$E39)&lt;&gt;$B39</formula>
    </cfRule>
  </conditionalFormatting>
  <conditionalFormatting sqref="R39:T41">
    <cfRule type="expression" dxfId="2095" priority="31">
      <formula>R39="NG"</formula>
    </cfRule>
    <cfRule type="expression" dxfId="2094" priority="32">
      <formula>$R21="NG"</formula>
    </cfRule>
  </conditionalFormatting>
  <conditionalFormatting sqref="T42">
    <cfRule type="expression" dxfId="2093" priority="29">
      <formula>T42="NG"</formula>
    </cfRule>
    <cfRule type="expression" dxfId="2092" priority="30">
      <formula>$R24="NG"</formula>
    </cfRule>
  </conditionalFormatting>
  <conditionalFormatting sqref="R60:R61">
    <cfRule type="expression" dxfId="2091" priority="27">
      <formula>R60="NG"</formula>
    </cfRule>
    <cfRule type="expression" dxfId="2090" priority="28">
      <formula>$R43="NG"</formula>
    </cfRule>
  </conditionalFormatting>
  <conditionalFormatting sqref="R65">
    <cfRule type="expression" dxfId="2089" priority="26">
      <formula>R65="NG"</formula>
    </cfRule>
  </conditionalFormatting>
  <conditionalFormatting sqref="R3">
    <cfRule type="expression" dxfId="2088" priority="24">
      <formula>$R3&lt;&gt;"要修正！"</formula>
    </cfRule>
    <cfRule type="expression" dxfId="2087" priority="25">
      <formula>$R3="要修正！"</formula>
    </cfRule>
  </conditionalFormatting>
  <conditionalFormatting sqref="S25:S36">
    <cfRule type="expression" dxfId="2086" priority="43">
      <formula>S25="NG"</formula>
    </cfRule>
  </conditionalFormatting>
  <conditionalFormatting sqref="S59">
    <cfRule type="expression" dxfId="2085" priority="23">
      <formula>S59="NG"</formula>
    </cfRule>
  </conditionalFormatting>
  <conditionalFormatting sqref="R59">
    <cfRule type="expression" dxfId="2084" priority="21">
      <formula>R59="NG"</formula>
    </cfRule>
    <cfRule type="expression" dxfId="2083" priority="22">
      <formula>$R42="NG"</formula>
    </cfRule>
  </conditionalFormatting>
  <conditionalFormatting sqref="R72">
    <cfRule type="expression" dxfId="2082" priority="20">
      <formula>R72="NG"</formula>
    </cfRule>
  </conditionalFormatting>
  <conditionalFormatting sqref="R25:R36">
    <cfRule type="expression" dxfId="2081" priority="19">
      <formula>R25="NG"</formula>
    </cfRule>
  </conditionalFormatting>
  <conditionalFormatting sqref="S12:S19">
    <cfRule type="expression" dxfId="2080" priority="17">
      <formula>$S12="NG"</formula>
    </cfRule>
    <cfRule type="expression" dxfId="2079" priority="18">
      <formula>$R1048572="NG"</formula>
    </cfRule>
  </conditionalFormatting>
  <conditionalFormatting sqref="T25:T36">
    <cfRule type="expression" dxfId="2078" priority="15">
      <formula>T25="NG"</formula>
    </cfRule>
  </conditionalFormatting>
  <conditionalFormatting sqref="L9">
    <cfRule type="expression" dxfId="2077" priority="14">
      <formula>$L$9="NG"</formula>
    </cfRule>
  </conditionalFormatting>
  <conditionalFormatting sqref="R4:R5">
    <cfRule type="expression" dxfId="2076" priority="13">
      <formula>$R$3="要修正！"</formula>
    </cfRule>
  </conditionalFormatting>
  <conditionalFormatting sqref="A41:H41">
    <cfRule type="expression" dxfId="2075" priority="12">
      <formula>$Q$1="○"</formula>
    </cfRule>
  </conditionalFormatting>
  <conditionalFormatting sqref="A55:G55">
    <cfRule type="expression" dxfId="2074" priority="11">
      <formula>$Q$1="○"</formula>
    </cfRule>
  </conditionalFormatting>
  <conditionalFormatting sqref="A83:J83">
    <cfRule type="expression" dxfId="2073" priority="10">
      <formula>$Q$1="○"</formula>
    </cfRule>
  </conditionalFormatting>
  <conditionalFormatting sqref="J25:J26">
    <cfRule type="expression" dxfId="2072" priority="8">
      <formula>$I25="追加"</formula>
    </cfRule>
    <cfRule type="expression" dxfId="2071" priority="9">
      <formula>$I25="新規"</formula>
    </cfRule>
  </conditionalFormatting>
  <conditionalFormatting sqref="J27:K36">
    <cfRule type="expression" dxfId="2070" priority="6">
      <formula>$I27="追加"</formula>
    </cfRule>
    <cfRule type="expression" dxfId="2069" priority="7">
      <formula>$I27="新規"</formula>
    </cfRule>
  </conditionalFormatting>
  <conditionalFormatting sqref="A59:G59">
    <cfRule type="expression" dxfId="2068" priority="5">
      <formula>"$Q$1=○"</formula>
    </cfRule>
  </conditionalFormatting>
  <conditionalFormatting sqref="K25">
    <cfRule type="expression" dxfId="2067" priority="3">
      <formula>$I25="追加"</formula>
    </cfRule>
    <cfRule type="expression" dxfId="2066" priority="4">
      <formula>$I25="新規"</formula>
    </cfRule>
  </conditionalFormatting>
  <conditionalFormatting sqref="K26">
    <cfRule type="expression" dxfId="2065" priority="1">
      <formula>$I26="追加"</formula>
    </cfRule>
    <cfRule type="expression" dxfId="2064" priority="2">
      <formula>$I26="新規"</formula>
    </cfRule>
  </conditionalFormatting>
  <dataValidations count="2">
    <dataValidation type="list" allowBlank="1" showInputMessage="1" showErrorMessage="1" sqref="E12:E19" xr:uid="{CF3CFF30-66C8-44F5-8501-B53C9C75CC48}">
      <formula1>$U$12:$U$15</formula1>
    </dataValidation>
    <dataValidation type="list" allowBlank="1" showInputMessage="1" showErrorMessage="1" sqref="Q1 O1" xr:uid="{D9B88E42-8ACC-40BB-B7F5-9D75EEB5E808}">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8455FD3-B499-447B-9274-E2F8B003E010}">
          <x14:formula1>
            <xm:f>リスト!$H$2:$H$3</xm:f>
          </x14:formula1>
          <xm:sqref>A65:A67 A78:A87</xm:sqref>
        </x14:dataValidation>
        <x14:dataValidation type="list" allowBlank="1" showInputMessage="1" showErrorMessage="1" xr:uid="{1487516B-02DF-4766-B75F-342183FDF0C7}">
          <x14:formula1>
            <xm:f>リスト!$K$2:$K$3</xm:f>
          </x14:formula1>
          <xm:sqref>A48:A56</xm:sqref>
        </x14:dataValidation>
        <x14:dataValidation type="list" allowBlank="1" showInputMessage="1" showErrorMessage="1" xr:uid="{76FC20FE-C259-4F06-BF69-30F556A6CAB5}">
          <x14:formula1>
            <xm:f>リスト!$H$2:$H$4</xm:f>
          </x14:formula1>
          <xm:sqref>L25:M36 A72:A74</xm:sqref>
        </x14:dataValidation>
        <x14:dataValidation type="list" allowBlank="1" showInputMessage="1" showErrorMessage="1" xr:uid="{2D11B4D1-8073-435C-B461-2DD3F0FD4481}">
          <x14:formula1>
            <xm:f>リスト!$G$2:$G$4</xm:f>
          </x14:formula1>
          <xm:sqref>I25:I36</xm:sqref>
        </x14:dataValidation>
        <x14:dataValidation type="list" allowBlank="1" showInputMessage="1" showErrorMessage="1" xr:uid="{F7D5676A-231E-4F47-A770-667501CBBAE6}">
          <x14:formula1>
            <xm:f>リスト!$E$2:$E$22</xm:f>
          </x14:formula1>
          <xm:sqref>D25:D36</xm:sqref>
        </x14:dataValidation>
        <x14:dataValidation type="list" allowBlank="1" showInputMessage="1" showErrorMessage="1" xr:uid="{8DF46F79-3B48-413C-8782-AB205B3A97E1}">
          <x14:formula1>
            <xm:f>リスト!$D$2:$D$3</xm:f>
          </x14:formula1>
          <xm:sqref>C25:C36</xm:sqref>
        </x14:dataValidation>
        <x14:dataValidation type="list" allowBlank="1" showInputMessage="1" showErrorMessage="1" xr:uid="{27569897-DDC8-4BC5-BA9B-1244F091EEBB}">
          <x14:formula1>
            <xm:f>リスト!$C$2:$C$4</xm:f>
          </x14:formula1>
          <xm:sqref>B25:B36</xm:sqref>
        </x14:dataValidation>
        <x14:dataValidation type="list" allowBlank="1" showInputMessage="1" showErrorMessage="1" xr:uid="{995E23F6-2CD9-406A-B377-D1AE41CFBE10}">
          <x14:formula1>
            <xm:f>リスト!$J$2:$J$6</xm:f>
          </x14:formula1>
          <xm:sqref>K12:K19</xm:sqref>
        </x14:dataValidation>
        <x14:dataValidation type="list" allowBlank="1" showInputMessage="1" showErrorMessage="1" xr:uid="{BDFAAFE6-B3F9-4625-BDBC-6807E60D8B03}">
          <x14:formula1>
            <xm:f>リスト!$I$2:$I$5</xm:f>
          </x14:formula1>
          <xm:sqref>J12:J19</xm:sqref>
        </x14:dataValidation>
        <x14:dataValidation type="list" allowBlank="1" showInputMessage="1" showErrorMessage="1" xr:uid="{3DA9AC23-57F8-4F23-8D4C-CB0800B99FDC}">
          <x14:formula1>
            <xm:f>リスト!$B$2:$B$11</xm:f>
          </x14:formula1>
          <xm:sqref>I12:I19</xm:sqref>
        </x14:dataValidation>
        <x14:dataValidation type="list" allowBlank="1" showInputMessage="1" showErrorMessage="1" xr:uid="{3210903F-54BB-46A6-A77C-8EBE638709E1}">
          <x14:formula1>
            <xm:f>リスト!$A$3:$A$9</xm:f>
          </x14:formula1>
          <xm:sqref>G12:H19</xm:sqref>
        </x14:dataValidation>
        <x14:dataValidation type="list" allowBlank="1" showInputMessage="1" showErrorMessage="1" xr:uid="{765E604C-D60E-4DD4-89A4-FC46D341ECBC}">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AFAE8-38E8-4D0D-B541-130FCD561E06}">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063" priority="42">
      <formula>$Q$1="○"</formula>
    </cfRule>
  </conditionalFormatting>
  <conditionalFormatting sqref="C39">
    <cfRule type="expression" dxfId="2062" priority="40">
      <formula>$C$39&gt;$B$39/2</formula>
    </cfRule>
    <cfRule type="expression" dxfId="2061" priority="41">
      <formula>$C$39&gt;10000000</formula>
    </cfRule>
  </conditionalFormatting>
  <conditionalFormatting sqref="C40">
    <cfRule type="expression" dxfId="2060" priority="38">
      <formula>$C$40&gt;$B$40/2</formula>
    </cfRule>
    <cfRule type="expression" dxfId="2059" priority="39">
      <formula>$C$40&gt;1000000</formula>
    </cfRule>
  </conditionalFormatting>
  <conditionalFormatting sqref="C41">
    <cfRule type="expression" dxfId="2058" priority="36">
      <formula>$C$41&gt;$B$41/2</formula>
    </cfRule>
    <cfRule type="expression" dxfId="2057" priority="37">
      <formula>$C$41&gt;100000</formula>
    </cfRule>
  </conditionalFormatting>
  <conditionalFormatting sqref="R9">
    <cfRule type="expression" dxfId="2056" priority="33">
      <formula>R9="NG"</formula>
    </cfRule>
  </conditionalFormatting>
  <conditionalFormatting sqref="L25:M36">
    <cfRule type="expression" dxfId="2055" priority="16">
      <formula>$J25="追加"</formula>
    </cfRule>
    <cfRule type="expression" dxfId="2054" priority="35">
      <formula>$J25="新規"</formula>
    </cfRule>
  </conditionalFormatting>
  <conditionalFormatting sqref="B39:B41">
    <cfRule type="expression" dxfId="2053" priority="34">
      <formula>($C39+$D39+$E39)&lt;&gt;$B39</formula>
    </cfRule>
  </conditionalFormatting>
  <conditionalFormatting sqref="R39:T41">
    <cfRule type="expression" dxfId="2052" priority="31">
      <formula>R39="NG"</formula>
    </cfRule>
    <cfRule type="expression" dxfId="2051" priority="32">
      <formula>$R21="NG"</formula>
    </cfRule>
  </conditionalFormatting>
  <conditionalFormatting sqref="T42">
    <cfRule type="expression" dxfId="2050" priority="29">
      <formula>T42="NG"</formula>
    </cfRule>
    <cfRule type="expression" dxfId="2049" priority="30">
      <formula>$R24="NG"</formula>
    </cfRule>
  </conditionalFormatting>
  <conditionalFormatting sqref="R60:R61">
    <cfRule type="expression" dxfId="2048" priority="27">
      <formula>R60="NG"</formula>
    </cfRule>
    <cfRule type="expression" dxfId="2047" priority="28">
      <formula>$R43="NG"</formula>
    </cfRule>
  </conditionalFormatting>
  <conditionalFormatting sqref="R65">
    <cfRule type="expression" dxfId="2046" priority="26">
      <formula>R65="NG"</formula>
    </cfRule>
  </conditionalFormatting>
  <conditionalFormatting sqref="R3">
    <cfRule type="expression" dxfId="2045" priority="24">
      <formula>$R3&lt;&gt;"要修正！"</formula>
    </cfRule>
    <cfRule type="expression" dxfId="2044" priority="25">
      <formula>$R3="要修正！"</formula>
    </cfRule>
  </conditionalFormatting>
  <conditionalFormatting sqref="S25:S36">
    <cfRule type="expression" dxfId="2043" priority="43">
      <formula>S25="NG"</formula>
    </cfRule>
  </conditionalFormatting>
  <conditionalFormatting sqref="S59">
    <cfRule type="expression" dxfId="2042" priority="23">
      <formula>S59="NG"</formula>
    </cfRule>
  </conditionalFormatting>
  <conditionalFormatting sqref="R59">
    <cfRule type="expression" dxfId="2041" priority="21">
      <formula>R59="NG"</formula>
    </cfRule>
    <cfRule type="expression" dxfId="2040" priority="22">
      <formula>$R42="NG"</formula>
    </cfRule>
  </conditionalFormatting>
  <conditionalFormatting sqref="R72">
    <cfRule type="expression" dxfId="2039" priority="20">
      <formula>R72="NG"</formula>
    </cfRule>
  </conditionalFormatting>
  <conditionalFormatting sqref="R25:R36">
    <cfRule type="expression" dxfId="2038" priority="19">
      <formula>R25="NG"</formula>
    </cfRule>
  </conditionalFormatting>
  <conditionalFormatting sqref="S12:S19">
    <cfRule type="expression" dxfId="2037" priority="17">
      <formula>$S12="NG"</formula>
    </cfRule>
    <cfRule type="expression" dxfId="2036" priority="18">
      <formula>$R1048572="NG"</formula>
    </cfRule>
  </conditionalFormatting>
  <conditionalFormatting sqref="T25:T36">
    <cfRule type="expression" dxfId="2035" priority="15">
      <formula>T25="NG"</formula>
    </cfRule>
  </conditionalFormatting>
  <conditionalFormatting sqref="L9">
    <cfRule type="expression" dxfId="2034" priority="14">
      <formula>$L$9="NG"</formula>
    </cfRule>
  </conditionalFormatting>
  <conditionalFormatting sqref="R4:R5">
    <cfRule type="expression" dxfId="2033" priority="13">
      <formula>$R$3="要修正！"</formula>
    </cfRule>
  </conditionalFormatting>
  <conditionalFormatting sqref="A41:H41">
    <cfRule type="expression" dxfId="2032" priority="12">
      <formula>$Q$1="○"</formula>
    </cfRule>
  </conditionalFormatting>
  <conditionalFormatting sqref="A55:G55">
    <cfRule type="expression" dxfId="2031" priority="11">
      <formula>$Q$1="○"</formula>
    </cfRule>
  </conditionalFormatting>
  <conditionalFormatting sqref="A83:J83">
    <cfRule type="expression" dxfId="2030" priority="10">
      <formula>$Q$1="○"</formula>
    </cfRule>
  </conditionalFormatting>
  <conditionalFormatting sqref="J25:J26">
    <cfRule type="expression" dxfId="2029" priority="8">
      <formula>$I25="追加"</formula>
    </cfRule>
    <cfRule type="expression" dxfId="2028" priority="9">
      <formula>$I25="新規"</formula>
    </cfRule>
  </conditionalFormatting>
  <conditionalFormatting sqref="J27:K36">
    <cfRule type="expression" dxfId="2027" priority="6">
      <formula>$I27="追加"</formula>
    </cfRule>
    <cfRule type="expression" dxfId="2026" priority="7">
      <formula>$I27="新規"</formula>
    </cfRule>
  </conditionalFormatting>
  <conditionalFormatting sqref="A59:G59">
    <cfRule type="expression" dxfId="2025" priority="5">
      <formula>"$Q$1=○"</formula>
    </cfRule>
  </conditionalFormatting>
  <conditionalFormatting sqref="K25">
    <cfRule type="expression" dxfId="2024" priority="3">
      <formula>$I25="追加"</formula>
    </cfRule>
    <cfRule type="expression" dxfId="2023" priority="4">
      <formula>$I25="新規"</formula>
    </cfRule>
  </conditionalFormatting>
  <conditionalFormatting sqref="K26">
    <cfRule type="expression" dxfId="2022" priority="1">
      <formula>$I26="追加"</formula>
    </cfRule>
    <cfRule type="expression" dxfId="2021" priority="2">
      <formula>$I26="新規"</formula>
    </cfRule>
  </conditionalFormatting>
  <dataValidations count="2">
    <dataValidation type="list" allowBlank="1" showInputMessage="1" showErrorMessage="1" sqref="E12:E19" xr:uid="{EC946FD2-B1EF-4C71-BCB8-8D1484D34928}">
      <formula1>$U$12:$U$15</formula1>
    </dataValidation>
    <dataValidation type="list" allowBlank="1" showInputMessage="1" showErrorMessage="1" sqref="Q1 O1" xr:uid="{8CE48305-3D25-4D88-AC60-D93CB6D5E12F}">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5BB89A6-26A4-4172-A9AF-941FEC3224AA}">
          <x14:formula1>
            <xm:f>リスト!$H$2:$H$3</xm:f>
          </x14:formula1>
          <xm:sqref>A65:A67 A78:A87</xm:sqref>
        </x14:dataValidation>
        <x14:dataValidation type="list" allowBlank="1" showInputMessage="1" showErrorMessage="1" xr:uid="{349A9310-31D7-46B1-8D2E-B961BD50B5FE}">
          <x14:formula1>
            <xm:f>リスト!$K$2:$K$3</xm:f>
          </x14:formula1>
          <xm:sqref>A48:A56</xm:sqref>
        </x14:dataValidation>
        <x14:dataValidation type="list" allowBlank="1" showInputMessage="1" showErrorMessage="1" xr:uid="{61A1B73F-4148-417E-B152-5AC655FC5957}">
          <x14:formula1>
            <xm:f>リスト!$H$2:$H$4</xm:f>
          </x14:formula1>
          <xm:sqref>L25:M36 A72:A74</xm:sqref>
        </x14:dataValidation>
        <x14:dataValidation type="list" allowBlank="1" showInputMessage="1" showErrorMessage="1" xr:uid="{412A9FC9-9287-4B55-B2F2-E4049C5F838A}">
          <x14:formula1>
            <xm:f>リスト!$G$2:$G$4</xm:f>
          </x14:formula1>
          <xm:sqref>I25:I36</xm:sqref>
        </x14:dataValidation>
        <x14:dataValidation type="list" allowBlank="1" showInputMessage="1" showErrorMessage="1" xr:uid="{0ED00FFD-2D0D-4798-88E5-E493E772E528}">
          <x14:formula1>
            <xm:f>リスト!$E$2:$E$22</xm:f>
          </x14:formula1>
          <xm:sqref>D25:D36</xm:sqref>
        </x14:dataValidation>
        <x14:dataValidation type="list" allowBlank="1" showInputMessage="1" showErrorMessage="1" xr:uid="{B9FB3521-4384-4EF1-BCA7-3EAFF714236C}">
          <x14:formula1>
            <xm:f>リスト!$D$2:$D$3</xm:f>
          </x14:formula1>
          <xm:sqref>C25:C36</xm:sqref>
        </x14:dataValidation>
        <x14:dataValidation type="list" allowBlank="1" showInputMessage="1" showErrorMessage="1" xr:uid="{F965B916-2F8F-4DC3-8E24-DB79BA6CFEEA}">
          <x14:formula1>
            <xm:f>リスト!$C$2:$C$4</xm:f>
          </x14:formula1>
          <xm:sqref>B25:B36</xm:sqref>
        </x14:dataValidation>
        <x14:dataValidation type="list" allowBlank="1" showInputMessage="1" showErrorMessage="1" xr:uid="{494055B5-6FC5-44CA-9E02-FBC0CE82AF4B}">
          <x14:formula1>
            <xm:f>リスト!$J$2:$J$6</xm:f>
          </x14:formula1>
          <xm:sqref>K12:K19</xm:sqref>
        </x14:dataValidation>
        <x14:dataValidation type="list" allowBlank="1" showInputMessage="1" showErrorMessage="1" xr:uid="{F859503E-EA80-4E92-9FF3-D9CD018F64A5}">
          <x14:formula1>
            <xm:f>リスト!$I$2:$I$5</xm:f>
          </x14:formula1>
          <xm:sqref>J12:J19</xm:sqref>
        </x14:dataValidation>
        <x14:dataValidation type="list" allowBlank="1" showInputMessage="1" showErrorMessage="1" xr:uid="{ACE85BF8-B953-4E3B-BB24-3663681913D9}">
          <x14:formula1>
            <xm:f>リスト!$B$2:$B$11</xm:f>
          </x14:formula1>
          <xm:sqref>I12:I19</xm:sqref>
        </x14:dataValidation>
        <x14:dataValidation type="list" allowBlank="1" showInputMessage="1" showErrorMessage="1" xr:uid="{CE95D7C9-9BE5-4F64-BA4C-726BD6540C4C}">
          <x14:formula1>
            <xm:f>リスト!$A$3:$A$9</xm:f>
          </x14:formula1>
          <xm:sqref>G12:H19</xm:sqref>
        </x14:dataValidation>
        <x14:dataValidation type="list" allowBlank="1" showInputMessage="1" showErrorMessage="1" xr:uid="{8212E894-944B-4BD4-954C-52AB5015412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20610-5C20-42EF-9F7C-A8CC24F8D2DF}">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020" priority="42">
      <formula>$Q$1="○"</formula>
    </cfRule>
  </conditionalFormatting>
  <conditionalFormatting sqref="C39">
    <cfRule type="expression" dxfId="2019" priority="40">
      <formula>$C$39&gt;$B$39/2</formula>
    </cfRule>
    <cfRule type="expression" dxfId="2018" priority="41">
      <formula>$C$39&gt;10000000</formula>
    </cfRule>
  </conditionalFormatting>
  <conditionalFormatting sqref="C40">
    <cfRule type="expression" dxfId="2017" priority="38">
      <formula>$C$40&gt;$B$40/2</formula>
    </cfRule>
    <cfRule type="expression" dxfId="2016" priority="39">
      <formula>$C$40&gt;1000000</formula>
    </cfRule>
  </conditionalFormatting>
  <conditionalFormatting sqref="C41">
    <cfRule type="expression" dxfId="2015" priority="36">
      <formula>$C$41&gt;$B$41/2</formula>
    </cfRule>
    <cfRule type="expression" dxfId="2014" priority="37">
      <formula>$C$41&gt;100000</formula>
    </cfRule>
  </conditionalFormatting>
  <conditionalFormatting sqref="R9">
    <cfRule type="expression" dxfId="2013" priority="33">
      <formula>R9="NG"</formula>
    </cfRule>
  </conditionalFormatting>
  <conditionalFormatting sqref="L25:M36">
    <cfRule type="expression" dxfId="2012" priority="16">
      <formula>$J25="追加"</formula>
    </cfRule>
    <cfRule type="expression" dxfId="2011" priority="35">
      <formula>$J25="新規"</formula>
    </cfRule>
  </conditionalFormatting>
  <conditionalFormatting sqref="B39:B41">
    <cfRule type="expression" dxfId="2010" priority="34">
      <formula>($C39+$D39+$E39)&lt;&gt;$B39</formula>
    </cfRule>
  </conditionalFormatting>
  <conditionalFormatting sqref="R39:T41">
    <cfRule type="expression" dxfId="2009" priority="31">
      <formula>R39="NG"</formula>
    </cfRule>
    <cfRule type="expression" dxfId="2008" priority="32">
      <formula>$R21="NG"</formula>
    </cfRule>
  </conditionalFormatting>
  <conditionalFormatting sqref="T42">
    <cfRule type="expression" dxfId="2007" priority="29">
      <formula>T42="NG"</formula>
    </cfRule>
    <cfRule type="expression" dxfId="2006" priority="30">
      <formula>$R24="NG"</formula>
    </cfRule>
  </conditionalFormatting>
  <conditionalFormatting sqref="R60:R61">
    <cfRule type="expression" dxfId="2005" priority="27">
      <formula>R60="NG"</formula>
    </cfRule>
    <cfRule type="expression" dxfId="2004" priority="28">
      <formula>$R43="NG"</formula>
    </cfRule>
  </conditionalFormatting>
  <conditionalFormatting sqref="R65">
    <cfRule type="expression" dxfId="2003" priority="26">
      <formula>R65="NG"</formula>
    </cfRule>
  </conditionalFormatting>
  <conditionalFormatting sqref="R3">
    <cfRule type="expression" dxfId="2002" priority="24">
      <formula>$R3&lt;&gt;"要修正！"</formula>
    </cfRule>
    <cfRule type="expression" dxfId="2001" priority="25">
      <formula>$R3="要修正！"</formula>
    </cfRule>
  </conditionalFormatting>
  <conditionalFormatting sqref="S25:S36">
    <cfRule type="expression" dxfId="2000" priority="43">
      <formula>S25="NG"</formula>
    </cfRule>
  </conditionalFormatting>
  <conditionalFormatting sqref="S59">
    <cfRule type="expression" dxfId="1999" priority="23">
      <formula>S59="NG"</formula>
    </cfRule>
  </conditionalFormatting>
  <conditionalFormatting sqref="R59">
    <cfRule type="expression" dxfId="1998" priority="21">
      <formula>R59="NG"</formula>
    </cfRule>
    <cfRule type="expression" dxfId="1997" priority="22">
      <formula>$R42="NG"</formula>
    </cfRule>
  </conditionalFormatting>
  <conditionalFormatting sqref="R72">
    <cfRule type="expression" dxfId="1996" priority="20">
      <formula>R72="NG"</formula>
    </cfRule>
  </conditionalFormatting>
  <conditionalFormatting sqref="R25:R36">
    <cfRule type="expression" dxfId="1995" priority="19">
      <formula>R25="NG"</formula>
    </cfRule>
  </conditionalFormatting>
  <conditionalFormatting sqref="S12:S19">
    <cfRule type="expression" dxfId="1994" priority="17">
      <formula>$S12="NG"</formula>
    </cfRule>
    <cfRule type="expression" dxfId="1993" priority="18">
      <formula>$R1048572="NG"</formula>
    </cfRule>
  </conditionalFormatting>
  <conditionalFormatting sqref="T25:T36">
    <cfRule type="expression" dxfId="1992" priority="15">
      <formula>T25="NG"</formula>
    </cfRule>
  </conditionalFormatting>
  <conditionalFormatting sqref="L9">
    <cfRule type="expression" dxfId="1991" priority="14">
      <formula>$L$9="NG"</formula>
    </cfRule>
  </conditionalFormatting>
  <conditionalFormatting sqref="R4:R5">
    <cfRule type="expression" dxfId="1990" priority="13">
      <formula>$R$3="要修正！"</formula>
    </cfRule>
  </conditionalFormatting>
  <conditionalFormatting sqref="A41:H41">
    <cfRule type="expression" dxfId="1989" priority="12">
      <formula>$Q$1="○"</formula>
    </cfRule>
  </conditionalFormatting>
  <conditionalFormatting sqref="A55:G55">
    <cfRule type="expression" dxfId="1988" priority="11">
      <formula>$Q$1="○"</formula>
    </cfRule>
  </conditionalFormatting>
  <conditionalFormatting sqref="A83:J83">
    <cfRule type="expression" dxfId="1987" priority="10">
      <formula>$Q$1="○"</formula>
    </cfRule>
  </conditionalFormatting>
  <conditionalFormatting sqref="J25:J26">
    <cfRule type="expression" dxfId="1986" priority="8">
      <formula>$I25="追加"</formula>
    </cfRule>
    <cfRule type="expression" dxfId="1985" priority="9">
      <formula>$I25="新規"</formula>
    </cfRule>
  </conditionalFormatting>
  <conditionalFormatting sqref="J27:K36">
    <cfRule type="expression" dxfId="1984" priority="6">
      <formula>$I27="追加"</formula>
    </cfRule>
    <cfRule type="expression" dxfId="1983" priority="7">
      <formula>$I27="新規"</formula>
    </cfRule>
  </conditionalFormatting>
  <conditionalFormatting sqref="A59:G59">
    <cfRule type="expression" dxfId="1982" priority="5">
      <formula>"$Q$1=○"</formula>
    </cfRule>
  </conditionalFormatting>
  <conditionalFormatting sqref="K25">
    <cfRule type="expression" dxfId="1981" priority="3">
      <formula>$I25="追加"</formula>
    </cfRule>
    <cfRule type="expression" dxfId="1980" priority="4">
      <formula>$I25="新規"</formula>
    </cfRule>
  </conditionalFormatting>
  <conditionalFormatting sqref="K26">
    <cfRule type="expression" dxfId="1979" priority="1">
      <formula>$I26="追加"</formula>
    </cfRule>
    <cfRule type="expression" dxfId="1978" priority="2">
      <formula>$I26="新規"</formula>
    </cfRule>
  </conditionalFormatting>
  <dataValidations count="2">
    <dataValidation type="list" allowBlank="1" showInputMessage="1" showErrorMessage="1" sqref="Q1 O1" xr:uid="{DF691A8D-21DA-4AAF-8366-995BD1CCEE4A}">
      <formula1>$S$1:$S$2</formula1>
    </dataValidation>
    <dataValidation type="list" allowBlank="1" showInputMessage="1" showErrorMessage="1" sqref="E12:E19" xr:uid="{37FA22CF-39B7-4930-9AC4-1A64E42C92A3}">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663448F-3BAA-4E30-BC09-64D46CC69604}">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BC1B19A5-0F54-48D2-B737-A9AF4216CCCF}">
          <x14:formula1>
            <xm:f>リスト!$A$3:$A$9</xm:f>
          </x14:formula1>
          <xm:sqref>G12:H19</xm:sqref>
        </x14:dataValidation>
        <x14:dataValidation type="list" allowBlank="1" showInputMessage="1" showErrorMessage="1" xr:uid="{85619956-3342-4C4A-9E9B-023A95AB6E29}">
          <x14:formula1>
            <xm:f>リスト!$B$2:$B$11</xm:f>
          </x14:formula1>
          <xm:sqref>I12:I19</xm:sqref>
        </x14:dataValidation>
        <x14:dataValidation type="list" allowBlank="1" showInputMessage="1" showErrorMessage="1" xr:uid="{31C4A4C7-3347-4993-9216-278101636EAD}">
          <x14:formula1>
            <xm:f>リスト!$I$2:$I$5</xm:f>
          </x14:formula1>
          <xm:sqref>J12:J19</xm:sqref>
        </x14:dataValidation>
        <x14:dataValidation type="list" allowBlank="1" showInputMessage="1" showErrorMessage="1" xr:uid="{57BB5D64-14E2-4DA4-9FCB-20261E820274}">
          <x14:formula1>
            <xm:f>リスト!$J$2:$J$6</xm:f>
          </x14:formula1>
          <xm:sqref>K12:K19</xm:sqref>
        </x14:dataValidation>
        <x14:dataValidation type="list" allowBlank="1" showInputMessage="1" showErrorMessage="1" xr:uid="{D124F919-A52E-4D1F-9204-721B25030849}">
          <x14:formula1>
            <xm:f>リスト!$C$2:$C$4</xm:f>
          </x14:formula1>
          <xm:sqref>B25:B36</xm:sqref>
        </x14:dataValidation>
        <x14:dataValidation type="list" allowBlank="1" showInputMessage="1" showErrorMessage="1" xr:uid="{6253299E-1BB9-4B3F-9F68-87097AAE5332}">
          <x14:formula1>
            <xm:f>リスト!$D$2:$D$3</xm:f>
          </x14:formula1>
          <xm:sqref>C25:C36</xm:sqref>
        </x14:dataValidation>
        <x14:dataValidation type="list" allowBlank="1" showInputMessage="1" showErrorMessage="1" xr:uid="{BAE3103D-4D1C-4941-B20B-9E7637756D51}">
          <x14:formula1>
            <xm:f>リスト!$E$2:$E$22</xm:f>
          </x14:formula1>
          <xm:sqref>D25:D36</xm:sqref>
        </x14:dataValidation>
        <x14:dataValidation type="list" allowBlank="1" showInputMessage="1" showErrorMessage="1" xr:uid="{106AAFB1-1F6C-49B7-B0BA-6E3AE5EE93A1}">
          <x14:formula1>
            <xm:f>リスト!$G$2:$G$4</xm:f>
          </x14:formula1>
          <xm:sqref>I25:I36</xm:sqref>
        </x14:dataValidation>
        <x14:dataValidation type="list" allowBlank="1" showInputMessage="1" showErrorMessage="1" xr:uid="{97B5FC50-E4BB-4135-8CC7-09A05AE94AB5}">
          <x14:formula1>
            <xm:f>リスト!$H$2:$H$4</xm:f>
          </x14:formula1>
          <xm:sqref>L25:M36 A72:A74</xm:sqref>
        </x14:dataValidation>
        <x14:dataValidation type="list" allowBlank="1" showInputMessage="1" showErrorMessage="1" xr:uid="{DFF3917E-6D5B-434A-8EF2-40D1A785AA3A}">
          <x14:formula1>
            <xm:f>リスト!$K$2:$K$3</xm:f>
          </x14:formula1>
          <xm:sqref>A48:A56</xm:sqref>
        </x14:dataValidation>
        <x14:dataValidation type="list" allowBlank="1" showInputMessage="1" showErrorMessage="1" xr:uid="{AA5DA9D5-38F3-4D49-95BC-52D16B61541A}">
          <x14:formula1>
            <xm:f>リスト!$H$2:$H$3</xm:f>
          </x14:formula1>
          <xm:sqref>A65:A67 A78:A87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05CA-CA9E-4C7B-A4EE-532BB65B6885}">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977" priority="42">
      <formula>$Q$1="○"</formula>
    </cfRule>
  </conditionalFormatting>
  <conditionalFormatting sqref="C39">
    <cfRule type="expression" dxfId="1976" priority="40">
      <formula>$C$39&gt;$B$39/2</formula>
    </cfRule>
    <cfRule type="expression" dxfId="1975" priority="41">
      <formula>$C$39&gt;10000000</formula>
    </cfRule>
  </conditionalFormatting>
  <conditionalFormatting sqref="C40">
    <cfRule type="expression" dxfId="1974" priority="38">
      <formula>$C$40&gt;$B$40/2</formula>
    </cfRule>
    <cfRule type="expression" dxfId="1973" priority="39">
      <formula>$C$40&gt;1000000</formula>
    </cfRule>
  </conditionalFormatting>
  <conditionalFormatting sqref="C41">
    <cfRule type="expression" dxfId="1972" priority="36">
      <formula>$C$41&gt;$B$41/2</formula>
    </cfRule>
    <cfRule type="expression" dxfId="1971" priority="37">
      <formula>$C$41&gt;100000</formula>
    </cfRule>
  </conditionalFormatting>
  <conditionalFormatting sqref="R9">
    <cfRule type="expression" dxfId="1970" priority="33">
      <formula>R9="NG"</formula>
    </cfRule>
  </conditionalFormatting>
  <conditionalFormatting sqref="L25:M36">
    <cfRule type="expression" dxfId="1969" priority="16">
      <formula>$J25="追加"</formula>
    </cfRule>
    <cfRule type="expression" dxfId="1968" priority="35">
      <formula>$J25="新規"</formula>
    </cfRule>
  </conditionalFormatting>
  <conditionalFormatting sqref="B39:B41">
    <cfRule type="expression" dxfId="1967" priority="34">
      <formula>($C39+$D39+$E39)&lt;&gt;$B39</formula>
    </cfRule>
  </conditionalFormatting>
  <conditionalFormatting sqref="R39:T41">
    <cfRule type="expression" dxfId="1966" priority="31">
      <formula>R39="NG"</formula>
    </cfRule>
    <cfRule type="expression" dxfId="1965" priority="32">
      <formula>$R21="NG"</formula>
    </cfRule>
  </conditionalFormatting>
  <conditionalFormatting sqref="T42">
    <cfRule type="expression" dxfId="1964" priority="29">
      <formula>T42="NG"</formula>
    </cfRule>
    <cfRule type="expression" dxfId="1963" priority="30">
      <formula>$R24="NG"</formula>
    </cfRule>
  </conditionalFormatting>
  <conditionalFormatting sqref="R60:R61">
    <cfRule type="expression" dxfId="1962" priority="27">
      <formula>R60="NG"</formula>
    </cfRule>
    <cfRule type="expression" dxfId="1961" priority="28">
      <formula>$R43="NG"</formula>
    </cfRule>
  </conditionalFormatting>
  <conditionalFormatting sqref="R65">
    <cfRule type="expression" dxfId="1960" priority="26">
      <formula>R65="NG"</formula>
    </cfRule>
  </conditionalFormatting>
  <conditionalFormatting sqref="R3">
    <cfRule type="expression" dxfId="1959" priority="24">
      <formula>$R3&lt;&gt;"要修正！"</formula>
    </cfRule>
    <cfRule type="expression" dxfId="1958" priority="25">
      <formula>$R3="要修正！"</formula>
    </cfRule>
  </conditionalFormatting>
  <conditionalFormatting sqref="S25:S36">
    <cfRule type="expression" dxfId="1957" priority="43">
      <formula>S25="NG"</formula>
    </cfRule>
  </conditionalFormatting>
  <conditionalFormatting sqref="S59">
    <cfRule type="expression" dxfId="1956" priority="23">
      <formula>S59="NG"</formula>
    </cfRule>
  </conditionalFormatting>
  <conditionalFormatting sqref="R59">
    <cfRule type="expression" dxfId="1955" priority="21">
      <formula>R59="NG"</formula>
    </cfRule>
    <cfRule type="expression" dxfId="1954" priority="22">
      <formula>$R42="NG"</formula>
    </cfRule>
  </conditionalFormatting>
  <conditionalFormatting sqref="R72">
    <cfRule type="expression" dxfId="1953" priority="20">
      <formula>R72="NG"</formula>
    </cfRule>
  </conditionalFormatting>
  <conditionalFormatting sqref="R25:R36">
    <cfRule type="expression" dxfId="1952" priority="19">
      <formula>R25="NG"</formula>
    </cfRule>
  </conditionalFormatting>
  <conditionalFormatting sqref="S12:S19">
    <cfRule type="expression" dxfId="1951" priority="17">
      <formula>$S12="NG"</formula>
    </cfRule>
    <cfRule type="expression" dxfId="1950" priority="18">
      <formula>$R1048572="NG"</formula>
    </cfRule>
  </conditionalFormatting>
  <conditionalFormatting sqref="T25:T36">
    <cfRule type="expression" dxfId="1949" priority="15">
      <formula>T25="NG"</formula>
    </cfRule>
  </conditionalFormatting>
  <conditionalFormatting sqref="L9">
    <cfRule type="expression" dxfId="1948" priority="14">
      <formula>$L$9="NG"</formula>
    </cfRule>
  </conditionalFormatting>
  <conditionalFormatting sqref="R4:R5">
    <cfRule type="expression" dxfId="1947" priority="13">
      <formula>$R$3="要修正！"</formula>
    </cfRule>
  </conditionalFormatting>
  <conditionalFormatting sqref="A41:H41">
    <cfRule type="expression" dxfId="1946" priority="12">
      <formula>$Q$1="○"</formula>
    </cfRule>
  </conditionalFormatting>
  <conditionalFormatting sqref="A55:G55">
    <cfRule type="expression" dxfId="1945" priority="11">
      <formula>$Q$1="○"</formula>
    </cfRule>
  </conditionalFormatting>
  <conditionalFormatting sqref="A83:J83">
    <cfRule type="expression" dxfId="1944" priority="10">
      <formula>$Q$1="○"</formula>
    </cfRule>
  </conditionalFormatting>
  <conditionalFormatting sqref="J25:J26">
    <cfRule type="expression" dxfId="1943" priority="8">
      <formula>$I25="追加"</formula>
    </cfRule>
    <cfRule type="expression" dxfId="1942" priority="9">
      <formula>$I25="新規"</formula>
    </cfRule>
  </conditionalFormatting>
  <conditionalFormatting sqref="J27:K36">
    <cfRule type="expression" dxfId="1941" priority="6">
      <formula>$I27="追加"</formula>
    </cfRule>
    <cfRule type="expression" dxfId="1940" priority="7">
      <formula>$I27="新規"</formula>
    </cfRule>
  </conditionalFormatting>
  <conditionalFormatting sqref="A59:G59">
    <cfRule type="expression" dxfId="1939" priority="5">
      <formula>"$Q$1=○"</formula>
    </cfRule>
  </conditionalFormatting>
  <conditionalFormatting sqref="K25">
    <cfRule type="expression" dxfId="1938" priority="3">
      <formula>$I25="追加"</formula>
    </cfRule>
    <cfRule type="expression" dxfId="1937" priority="4">
      <formula>$I25="新規"</formula>
    </cfRule>
  </conditionalFormatting>
  <conditionalFormatting sqref="K26">
    <cfRule type="expression" dxfId="1936" priority="1">
      <formula>$I26="追加"</formula>
    </cfRule>
    <cfRule type="expression" dxfId="1935" priority="2">
      <formula>$I26="新規"</formula>
    </cfRule>
  </conditionalFormatting>
  <dataValidations count="2">
    <dataValidation type="list" allowBlank="1" showInputMessage="1" showErrorMessage="1" sqref="E12:E19" xr:uid="{E23741DF-AE3B-441E-BC6C-7F754FCB4108}">
      <formula1>$U$12:$U$15</formula1>
    </dataValidation>
    <dataValidation type="list" allowBlank="1" showInputMessage="1" showErrorMessage="1" sqref="Q1 O1" xr:uid="{59DCF099-13F2-408F-8819-81CE472FDEB1}">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B4C7B4C2-0D4D-4689-A49E-9FDA11B349E1}">
          <x14:formula1>
            <xm:f>リスト!$H$2:$H$3</xm:f>
          </x14:formula1>
          <xm:sqref>A65:A67 A78:A87</xm:sqref>
        </x14:dataValidation>
        <x14:dataValidation type="list" allowBlank="1" showInputMessage="1" showErrorMessage="1" xr:uid="{7CE50943-88ED-43AF-8DE5-25F9DBEAC357}">
          <x14:formula1>
            <xm:f>リスト!$K$2:$K$3</xm:f>
          </x14:formula1>
          <xm:sqref>A48:A56</xm:sqref>
        </x14:dataValidation>
        <x14:dataValidation type="list" allowBlank="1" showInputMessage="1" showErrorMessage="1" xr:uid="{CD42F0D3-5D30-4285-AD35-BD109C58ABEB}">
          <x14:formula1>
            <xm:f>リスト!$H$2:$H$4</xm:f>
          </x14:formula1>
          <xm:sqref>L25:M36 A72:A74</xm:sqref>
        </x14:dataValidation>
        <x14:dataValidation type="list" allowBlank="1" showInputMessage="1" showErrorMessage="1" xr:uid="{B78A64ED-247B-48DB-8A16-D52EA66B0C2C}">
          <x14:formula1>
            <xm:f>リスト!$G$2:$G$4</xm:f>
          </x14:formula1>
          <xm:sqref>I25:I36</xm:sqref>
        </x14:dataValidation>
        <x14:dataValidation type="list" allowBlank="1" showInputMessage="1" showErrorMessage="1" xr:uid="{6240E297-3755-47B4-A792-E27CCEB253F0}">
          <x14:formula1>
            <xm:f>リスト!$E$2:$E$22</xm:f>
          </x14:formula1>
          <xm:sqref>D25:D36</xm:sqref>
        </x14:dataValidation>
        <x14:dataValidation type="list" allowBlank="1" showInputMessage="1" showErrorMessage="1" xr:uid="{CCF02D83-02FD-4166-BA6B-150A9FA422FB}">
          <x14:formula1>
            <xm:f>リスト!$D$2:$D$3</xm:f>
          </x14:formula1>
          <xm:sqref>C25:C36</xm:sqref>
        </x14:dataValidation>
        <x14:dataValidation type="list" allowBlank="1" showInputMessage="1" showErrorMessage="1" xr:uid="{9A67F4F3-A74B-43A9-9F3E-6CB74DCE16EC}">
          <x14:formula1>
            <xm:f>リスト!$C$2:$C$4</xm:f>
          </x14:formula1>
          <xm:sqref>B25:B36</xm:sqref>
        </x14:dataValidation>
        <x14:dataValidation type="list" allowBlank="1" showInputMessage="1" showErrorMessage="1" xr:uid="{AC8A1FBD-E585-46D8-965A-54F7E261DE65}">
          <x14:formula1>
            <xm:f>リスト!$J$2:$J$6</xm:f>
          </x14:formula1>
          <xm:sqref>K12:K19</xm:sqref>
        </x14:dataValidation>
        <x14:dataValidation type="list" allowBlank="1" showInputMessage="1" showErrorMessage="1" xr:uid="{020932E2-4398-4486-875E-C3FE17040631}">
          <x14:formula1>
            <xm:f>リスト!$I$2:$I$5</xm:f>
          </x14:formula1>
          <xm:sqref>J12:J19</xm:sqref>
        </x14:dataValidation>
        <x14:dataValidation type="list" allowBlank="1" showInputMessage="1" showErrorMessage="1" xr:uid="{D4A1587E-8E66-4D57-8A56-5357379A6262}">
          <x14:formula1>
            <xm:f>リスト!$B$2:$B$11</xm:f>
          </x14:formula1>
          <xm:sqref>I12:I19</xm:sqref>
        </x14:dataValidation>
        <x14:dataValidation type="list" allowBlank="1" showInputMessage="1" showErrorMessage="1" xr:uid="{350FD42C-C152-4429-8C42-283BD4F2A785}">
          <x14:formula1>
            <xm:f>リスト!$A$3:$A$9</xm:f>
          </x14:formula1>
          <xm:sqref>G12:H19</xm:sqref>
        </x14:dataValidation>
        <x14:dataValidation type="list" allowBlank="1" showInputMessage="1" showErrorMessage="1" xr:uid="{D7F46ECA-FCD9-450F-9BCC-FB4B34A77A9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8D872-BAE5-44DC-8157-04183C3DD280}">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934" priority="42">
      <formula>$Q$1="○"</formula>
    </cfRule>
  </conditionalFormatting>
  <conditionalFormatting sqref="C39">
    <cfRule type="expression" dxfId="1933" priority="40">
      <formula>$C$39&gt;$B$39/2</formula>
    </cfRule>
    <cfRule type="expression" dxfId="1932" priority="41">
      <formula>$C$39&gt;10000000</formula>
    </cfRule>
  </conditionalFormatting>
  <conditionalFormatting sqref="C40">
    <cfRule type="expression" dxfId="1931" priority="38">
      <formula>$C$40&gt;$B$40/2</formula>
    </cfRule>
    <cfRule type="expression" dxfId="1930" priority="39">
      <formula>$C$40&gt;1000000</formula>
    </cfRule>
  </conditionalFormatting>
  <conditionalFormatting sqref="C41">
    <cfRule type="expression" dxfId="1929" priority="36">
      <formula>$C$41&gt;$B$41/2</formula>
    </cfRule>
    <cfRule type="expression" dxfId="1928" priority="37">
      <formula>$C$41&gt;100000</formula>
    </cfRule>
  </conditionalFormatting>
  <conditionalFormatting sqref="R9">
    <cfRule type="expression" dxfId="1927" priority="33">
      <formula>R9="NG"</formula>
    </cfRule>
  </conditionalFormatting>
  <conditionalFormatting sqref="L25:M36">
    <cfRule type="expression" dxfId="1926" priority="16">
      <formula>$J25="追加"</formula>
    </cfRule>
    <cfRule type="expression" dxfId="1925" priority="35">
      <formula>$J25="新規"</formula>
    </cfRule>
  </conditionalFormatting>
  <conditionalFormatting sqref="B39:B41">
    <cfRule type="expression" dxfId="1924" priority="34">
      <formula>($C39+$D39+$E39)&lt;&gt;$B39</formula>
    </cfRule>
  </conditionalFormatting>
  <conditionalFormatting sqref="R39:T41">
    <cfRule type="expression" dxfId="1923" priority="31">
      <formula>R39="NG"</formula>
    </cfRule>
    <cfRule type="expression" dxfId="1922" priority="32">
      <formula>$R21="NG"</formula>
    </cfRule>
  </conditionalFormatting>
  <conditionalFormatting sqref="T42">
    <cfRule type="expression" dxfId="1921" priority="29">
      <formula>T42="NG"</formula>
    </cfRule>
    <cfRule type="expression" dxfId="1920" priority="30">
      <formula>$R24="NG"</formula>
    </cfRule>
  </conditionalFormatting>
  <conditionalFormatting sqref="R60:R61">
    <cfRule type="expression" dxfId="1919" priority="27">
      <formula>R60="NG"</formula>
    </cfRule>
    <cfRule type="expression" dxfId="1918" priority="28">
      <formula>$R43="NG"</formula>
    </cfRule>
  </conditionalFormatting>
  <conditionalFormatting sqref="R65">
    <cfRule type="expression" dxfId="1917" priority="26">
      <formula>R65="NG"</formula>
    </cfRule>
  </conditionalFormatting>
  <conditionalFormatting sqref="R3">
    <cfRule type="expression" dxfId="1916" priority="24">
      <formula>$R3&lt;&gt;"要修正！"</formula>
    </cfRule>
    <cfRule type="expression" dxfId="1915" priority="25">
      <formula>$R3="要修正！"</formula>
    </cfRule>
  </conditionalFormatting>
  <conditionalFormatting sqref="S25:S36">
    <cfRule type="expression" dxfId="1914" priority="43">
      <formula>S25="NG"</formula>
    </cfRule>
  </conditionalFormatting>
  <conditionalFormatting sqref="S59">
    <cfRule type="expression" dxfId="1913" priority="23">
      <formula>S59="NG"</formula>
    </cfRule>
  </conditionalFormatting>
  <conditionalFormatting sqref="R59">
    <cfRule type="expression" dxfId="1912" priority="21">
      <formula>R59="NG"</formula>
    </cfRule>
    <cfRule type="expression" dxfId="1911" priority="22">
      <formula>$R42="NG"</formula>
    </cfRule>
  </conditionalFormatting>
  <conditionalFormatting sqref="R72">
    <cfRule type="expression" dxfId="1910" priority="20">
      <formula>R72="NG"</formula>
    </cfRule>
  </conditionalFormatting>
  <conditionalFormatting sqref="R25:R36">
    <cfRule type="expression" dxfId="1909" priority="19">
      <formula>R25="NG"</formula>
    </cfRule>
  </conditionalFormatting>
  <conditionalFormatting sqref="S12:S19">
    <cfRule type="expression" dxfId="1908" priority="17">
      <formula>$S12="NG"</formula>
    </cfRule>
    <cfRule type="expression" dxfId="1907" priority="18">
      <formula>$R1048572="NG"</formula>
    </cfRule>
  </conditionalFormatting>
  <conditionalFormatting sqref="T25:T36">
    <cfRule type="expression" dxfId="1906" priority="15">
      <formula>T25="NG"</formula>
    </cfRule>
  </conditionalFormatting>
  <conditionalFormatting sqref="L9">
    <cfRule type="expression" dxfId="1905" priority="14">
      <formula>$L$9="NG"</formula>
    </cfRule>
  </conditionalFormatting>
  <conditionalFormatting sqref="R4:R5">
    <cfRule type="expression" dxfId="1904" priority="13">
      <formula>$R$3="要修正！"</formula>
    </cfRule>
  </conditionalFormatting>
  <conditionalFormatting sqref="A41:H41">
    <cfRule type="expression" dxfId="1903" priority="12">
      <formula>$Q$1="○"</formula>
    </cfRule>
  </conditionalFormatting>
  <conditionalFormatting sqref="A55:G55">
    <cfRule type="expression" dxfId="1902" priority="11">
      <formula>$Q$1="○"</formula>
    </cfRule>
  </conditionalFormatting>
  <conditionalFormatting sqref="A83:J83">
    <cfRule type="expression" dxfId="1901" priority="10">
      <formula>$Q$1="○"</formula>
    </cfRule>
  </conditionalFormatting>
  <conditionalFormatting sqref="J25:J26">
    <cfRule type="expression" dxfId="1900" priority="8">
      <formula>$I25="追加"</formula>
    </cfRule>
    <cfRule type="expression" dxfId="1899" priority="9">
      <formula>$I25="新規"</formula>
    </cfRule>
  </conditionalFormatting>
  <conditionalFormatting sqref="J27:K36">
    <cfRule type="expression" dxfId="1898" priority="6">
      <formula>$I27="追加"</formula>
    </cfRule>
    <cfRule type="expression" dxfId="1897" priority="7">
      <formula>$I27="新規"</formula>
    </cfRule>
  </conditionalFormatting>
  <conditionalFormatting sqref="A59:G59">
    <cfRule type="expression" dxfId="1896" priority="5">
      <formula>"$Q$1=○"</formula>
    </cfRule>
  </conditionalFormatting>
  <conditionalFormatting sqref="K25">
    <cfRule type="expression" dxfId="1895" priority="3">
      <formula>$I25="追加"</formula>
    </cfRule>
    <cfRule type="expression" dxfId="1894" priority="4">
      <formula>$I25="新規"</formula>
    </cfRule>
  </conditionalFormatting>
  <conditionalFormatting sqref="K26">
    <cfRule type="expression" dxfId="1893" priority="1">
      <formula>$I26="追加"</formula>
    </cfRule>
    <cfRule type="expression" dxfId="1892" priority="2">
      <formula>$I26="新規"</formula>
    </cfRule>
  </conditionalFormatting>
  <dataValidations count="2">
    <dataValidation type="list" allowBlank="1" showInputMessage="1" showErrorMessage="1" sqref="E12:E19" xr:uid="{3C59F302-E7A5-4A6B-A510-4898C7E01953}">
      <formula1>$U$12:$U$15</formula1>
    </dataValidation>
    <dataValidation type="list" allowBlank="1" showInputMessage="1" showErrorMessage="1" sqref="Q1 O1" xr:uid="{C8B45A13-4A83-4172-893F-D435E2F388B8}">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9DF5106-F397-4C75-B322-5361D49DCD87}">
          <x14:formula1>
            <xm:f>リスト!$H$2:$H$3</xm:f>
          </x14:formula1>
          <xm:sqref>A65:A67 A78:A87</xm:sqref>
        </x14:dataValidation>
        <x14:dataValidation type="list" allowBlank="1" showInputMessage="1" showErrorMessage="1" xr:uid="{AB84F5B6-7173-4980-B4E6-45AD6FBD78AB}">
          <x14:formula1>
            <xm:f>リスト!$K$2:$K$3</xm:f>
          </x14:formula1>
          <xm:sqref>A48:A56</xm:sqref>
        </x14:dataValidation>
        <x14:dataValidation type="list" allowBlank="1" showInputMessage="1" showErrorMessage="1" xr:uid="{DF6AB2AE-7BCC-4647-911E-19CD4582BAC8}">
          <x14:formula1>
            <xm:f>リスト!$H$2:$H$4</xm:f>
          </x14:formula1>
          <xm:sqref>L25:M36 A72:A74</xm:sqref>
        </x14:dataValidation>
        <x14:dataValidation type="list" allowBlank="1" showInputMessage="1" showErrorMessage="1" xr:uid="{F330D370-89BE-465B-AA32-849AD1D71746}">
          <x14:formula1>
            <xm:f>リスト!$G$2:$G$4</xm:f>
          </x14:formula1>
          <xm:sqref>I25:I36</xm:sqref>
        </x14:dataValidation>
        <x14:dataValidation type="list" allowBlank="1" showInputMessage="1" showErrorMessage="1" xr:uid="{716E1DF4-D9DA-4999-A878-1820111E8109}">
          <x14:formula1>
            <xm:f>リスト!$E$2:$E$22</xm:f>
          </x14:formula1>
          <xm:sqref>D25:D36</xm:sqref>
        </x14:dataValidation>
        <x14:dataValidation type="list" allowBlank="1" showInputMessage="1" showErrorMessage="1" xr:uid="{1E8A2E54-C9D1-4C67-8F46-76DA8A74F71B}">
          <x14:formula1>
            <xm:f>リスト!$D$2:$D$3</xm:f>
          </x14:formula1>
          <xm:sqref>C25:C36</xm:sqref>
        </x14:dataValidation>
        <x14:dataValidation type="list" allowBlank="1" showInputMessage="1" showErrorMessage="1" xr:uid="{DBA910B2-CAB8-4160-8916-0CE65119E2DA}">
          <x14:formula1>
            <xm:f>リスト!$C$2:$C$4</xm:f>
          </x14:formula1>
          <xm:sqref>B25:B36</xm:sqref>
        </x14:dataValidation>
        <x14:dataValidation type="list" allowBlank="1" showInputMessage="1" showErrorMessage="1" xr:uid="{F8FB547D-5D73-4681-B2F5-0599429DD687}">
          <x14:formula1>
            <xm:f>リスト!$J$2:$J$6</xm:f>
          </x14:formula1>
          <xm:sqref>K12:K19</xm:sqref>
        </x14:dataValidation>
        <x14:dataValidation type="list" allowBlank="1" showInputMessage="1" showErrorMessage="1" xr:uid="{BE448A82-81A8-4D0A-9E18-8EB48864BDF5}">
          <x14:formula1>
            <xm:f>リスト!$I$2:$I$5</xm:f>
          </x14:formula1>
          <xm:sqref>J12:J19</xm:sqref>
        </x14:dataValidation>
        <x14:dataValidation type="list" allowBlank="1" showInputMessage="1" showErrorMessage="1" xr:uid="{A8CC5562-1F4B-4109-8B82-8A9DF021D75D}">
          <x14:formula1>
            <xm:f>リスト!$B$2:$B$11</xm:f>
          </x14:formula1>
          <xm:sqref>I12:I19</xm:sqref>
        </x14:dataValidation>
        <x14:dataValidation type="list" allowBlank="1" showInputMessage="1" showErrorMessage="1" xr:uid="{A0A53CC9-E8B0-4CA4-84FB-852A635F3A4A}">
          <x14:formula1>
            <xm:f>リスト!$A$3:$A$9</xm:f>
          </x14:formula1>
          <xm:sqref>G12:H19</xm:sqref>
        </x14:dataValidation>
        <x14:dataValidation type="list" allowBlank="1" showInputMessage="1" showErrorMessage="1" xr:uid="{EC7BB178-E3E8-4B87-8A8D-725025605665}">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253CB-A1FC-4F5A-977D-49A9C4C86AE8}">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213" priority="42">
      <formula>$Q$1="○"</formula>
    </cfRule>
  </conditionalFormatting>
  <conditionalFormatting sqref="C39">
    <cfRule type="expression" dxfId="4212" priority="40">
      <formula>$C$39&gt;$B$39/2</formula>
    </cfRule>
    <cfRule type="expression" dxfId="4211" priority="41">
      <formula>$C$39&gt;10000000</formula>
    </cfRule>
  </conditionalFormatting>
  <conditionalFormatting sqref="C40">
    <cfRule type="expression" dxfId="4210" priority="38">
      <formula>$C$40&gt;$B$40/2</formula>
    </cfRule>
    <cfRule type="expression" dxfId="4209" priority="39">
      <formula>$C$40&gt;1000000</formula>
    </cfRule>
  </conditionalFormatting>
  <conditionalFormatting sqref="C41">
    <cfRule type="expression" dxfId="4208" priority="36">
      <formula>$C$41&gt;$B$41/2</formula>
    </cfRule>
    <cfRule type="expression" dxfId="4207" priority="37">
      <formula>$C$41&gt;100000</formula>
    </cfRule>
  </conditionalFormatting>
  <conditionalFormatting sqref="R9">
    <cfRule type="expression" dxfId="4206" priority="33">
      <formula>R9="NG"</formula>
    </cfRule>
  </conditionalFormatting>
  <conditionalFormatting sqref="L25:M36">
    <cfRule type="expression" dxfId="4205" priority="16">
      <formula>$J25="追加"</formula>
    </cfRule>
    <cfRule type="expression" dxfId="4204" priority="35">
      <formula>$J25="新規"</formula>
    </cfRule>
  </conditionalFormatting>
  <conditionalFormatting sqref="B39:B41">
    <cfRule type="expression" dxfId="4203" priority="34">
      <formula>($C39+$D39+$E39)&lt;&gt;$B39</formula>
    </cfRule>
  </conditionalFormatting>
  <conditionalFormatting sqref="R39:T41">
    <cfRule type="expression" dxfId="4202" priority="31">
      <formula>R39="NG"</formula>
    </cfRule>
    <cfRule type="expression" dxfId="4201" priority="32">
      <formula>$R21="NG"</formula>
    </cfRule>
  </conditionalFormatting>
  <conditionalFormatting sqref="T42">
    <cfRule type="expression" dxfId="4200" priority="29">
      <formula>T42="NG"</formula>
    </cfRule>
    <cfRule type="expression" dxfId="4199" priority="30">
      <formula>$R24="NG"</formula>
    </cfRule>
  </conditionalFormatting>
  <conditionalFormatting sqref="R60:R61">
    <cfRule type="expression" dxfId="4198" priority="27">
      <formula>R60="NG"</formula>
    </cfRule>
    <cfRule type="expression" dxfId="4197" priority="28">
      <formula>$R43="NG"</formula>
    </cfRule>
  </conditionalFormatting>
  <conditionalFormatting sqref="R65">
    <cfRule type="expression" dxfId="4196" priority="26">
      <formula>R65="NG"</formula>
    </cfRule>
  </conditionalFormatting>
  <conditionalFormatting sqref="R3">
    <cfRule type="expression" dxfId="4195" priority="24">
      <formula>$R3&lt;&gt;"要修正！"</formula>
    </cfRule>
    <cfRule type="expression" dxfId="4194" priority="25">
      <formula>$R3="要修正！"</formula>
    </cfRule>
  </conditionalFormatting>
  <conditionalFormatting sqref="S25:S36">
    <cfRule type="expression" dxfId="4193" priority="43">
      <formula>S25="NG"</formula>
    </cfRule>
  </conditionalFormatting>
  <conditionalFormatting sqref="S59">
    <cfRule type="expression" dxfId="4192" priority="23">
      <formula>S59="NG"</formula>
    </cfRule>
  </conditionalFormatting>
  <conditionalFormatting sqref="R59">
    <cfRule type="expression" dxfId="4191" priority="21">
      <formula>R59="NG"</formula>
    </cfRule>
    <cfRule type="expression" dxfId="4190" priority="22">
      <formula>$R42="NG"</formula>
    </cfRule>
  </conditionalFormatting>
  <conditionalFormatting sqref="R72">
    <cfRule type="expression" dxfId="4189" priority="20">
      <formula>R72="NG"</formula>
    </cfRule>
  </conditionalFormatting>
  <conditionalFormatting sqref="R25:R36">
    <cfRule type="expression" dxfId="4188" priority="19">
      <formula>R25="NG"</formula>
    </cfRule>
  </conditionalFormatting>
  <conditionalFormatting sqref="S12:S19">
    <cfRule type="expression" dxfId="4187" priority="17">
      <formula>$S12="NG"</formula>
    </cfRule>
    <cfRule type="expression" dxfId="4186" priority="18">
      <formula>$R1048572="NG"</formula>
    </cfRule>
  </conditionalFormatting>
  <conditionalFormatting sqref="T25:T36">
    <cfRule type="expression" dxfId="4185" priority="15">
      <formula>T25="NG"</formula>
    </cfRule>
  </conditionalFormatting>
  <conditionalFormatting sqref="L9">
    <cfRule type="expression" dxfId="4184" priority="14">
      <formula>$L$9="NG"</formula>
    </cfRule>
  </conditionalFormatting>
  <conditionalFormatting sqref="R4:R5">
    <cfRule type="expression" dxfId="4183" priority="13">
      <formula>$R$3="要修正！"</formula>
    </cfRule>
  </conditionalFormatting>
  <conditionalFormatting sqref="A41:H41">
    <cfRule type="expression" dxfId="4182" priority="12">
      <formula>$Q$1="○"</formula>
    </cfRule>
  </conditionalFormatting>
  <conditionalFormatting sqref="A55:G55">
    <cfRule type="expression" dxfId="4181" priority="11">
      <formula>$Q$1="○"</formula>
    </cfRule>
  </conditionalFormatting>
  <conditionalFormatting sqref="A83:J83">
    <cfRule type="expression" dxfId="4180" priority="10">
      <formula>$Q$1="○"</formula>
    </cfRule>
  </conditionalFormatting>
  <conditionalFormatting sqref="J25:J26">
    <cfRule type="expression" dxfId="4179" priority="8">
      <formula>$I25="追加"</formula>
    </cfRule>
    <cfRule type="expression" dxfId="4178" priority="9">
      <formula>$I25="新規"</formula>
    </cfRule>
  </conditionalFormatting>
  <conditionalFormatting sqref="J27:K36">
    <cfRule type="expression" dxfId="4177" priority="6">
      <formula>$I27="追加"</formula>
    </cfRule>
    <cfRule type="expression" dxfId="4176" priority="7">
      <formula>$I27="新規"</formula>
    </cfRule>
  </conditionalFormatting>
  <conditionalFormatting sqref="A59:G59">
    <cfRule type="expression" dxfId="4175" priority="5">
      <formula>"$Q$1=○"</formula>
    </cfRule>
  </conditionalFormatting>
  <conditionalFormatting sqref="K25">
    <cfRule type="expression" dxfId="4174" priority="3">
      <formula>$I25="追加"</formula>
    </cfRule>
    <cfRule type="expression" dxfId="4173" priority="4">
      <formula>$I25="新規"</formula>
    </cfRule>
  </conditionalFormatting>
  <conditionalFormatting sqref="K26">
    <cfRule type="expression" dxfId="4172" priority="1">
      <formula>$I26="追加"</formula>
    </cfRule>
    <cfRule type="expression" dxfId="4171" priority="2">
      <formula>$I26="新規"</formula>
    </cfRule>
  </conditionalFormatting>
  <dataValidations count="2">
    <dataValidation type="list" allowBlank="1" showInputMessage="1" showErrorMessage="1" sqref="Q1 O1" xr:uid="{F75075B6-00B1-4D6F-B207-244F724F98A2}">
      <formula1>$S$1:$S$2</formula1>
    </dataValidation>
    <dataValidation type="list" allowBlank="1" showInputMessage="1" showErrorMessage="1" sqref="E12:E19" xr:uid="{E830360E-AE9D-425C-B01F-887E3787108C}">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51D9283-5E39-40B9-AC78-8FA807383C4E}">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FECE0EFB-B011-4B4B-9FDA-C7EF735D4506}">
          <x14:formula1>
            <xm:f>リスト!$A$3:$A$9</xm:f>
          </x14:formula1>
          <xm:sqref>G12:H19</xm:sqref>
        </x14:dataValidation>
        <x14:dataValidation type="list" allowBlank="1" showInputMessage="1" showErrorMessage="1" xr:uid="{819F1940-55FB-46CA-A6F2-ECE22924F3AA}">
          <x14:formula1>
            <xm:f>リスト!$B$2:$B$11</xm:f>
          </x14:formula1>
          <xm:sqref>I12:I19</xm:sqref>
        </x14:dataValidation>
        <x14:dataValidation type="list" allowBlank="1" showInputMessage="1" showErrorMessage="1" xr:uid="{2BF93C6F-038C-4E73-B05E-8A375B0C5197}">
          <x14:formula1>
            <xm:f>リスト!$I$2:$I$5</xm:f>
          </x14:formula1>
          <xm:sqref>J12:J19</xm:sqref>
        </x14:dataValidation>
        <x14:dataValidation type="list" allowBlank="1" showInputMessage="1" showErrorMessage="1" xr:uid="{47E931F2-80E3-4C72-B5F6-D885B41FECC2}">
          <x14:formula1>
            <xm:f>リスト!$J$2:$J$6</xm:f>
          </x14:formula1>
          <xm:sqref>K12:K19</xm:sqref>
        </x14:dataValidation>
        <x14:dataValidation type="list" allowBlank="1" showInputMessage="1" showErrorMessage="1" xr:uid="{308316E6-007A-423F-BD32-D733D9F34884}">
          <x14:formula1>
            <xm:f>リスト!$C$2:$C$4</xm:f>
          </x14:formula1>
          <xm:sqref>B25:B36</xm:sqref>
        </x14:dataValidation>
        <x14:dataValidation type="list" allowBlank="1" showInputMessage="1" showErrorMessage="1" xr:uid="{74C50B73-33C6-4CD5-BA4B-35C63024F848}">
          <x14:formula1>
            <xm:f>リスト!$D$2:$D$3</xm:f>
          </x14:formula1>
          <xm:sqref>C25:C36</xm:sqref>
        </x14:dataValidation>
        <x14:dataValidation type="list" allowBlank="1" showInputMessage="1" showErrorMessage="1" xr:uid="{93ADA98E-03A1-4141-8846-47B7ECBCF935}">
          <x14:formula1>
            <xm:f>リスト!$E$2:$E$22</xm:f>
          </x14:formula1>
          <xm:sqref>D25:D36</xm:sqref>
        </x14:dataValidation>
        <x14:dataValidation type="list" allowBlank="1" showInputMessage="1" showErrorMessage="1" xr:uid="{29BD08D4-EBD4-4857-B0B3-63F750059510}">
          <x14:formula1>
            <xm:f>リスト!$G$2:$G$4</xm:f>
          </x14:formula1>
          <xm:sqref>I25:I36</xm:sqref>
        </x14:dataValidation>
        <x14:dataValidation type="list" allowBlank="1" showInputMessage="1" showErrorMessage="1" xr:uid="{85C7A1FE-D59E-4AF4-AB65-A89511A36170}">
          <x14:formula1>
            <xm:f>リスト!$H$2:$H$4</xm:f>
          </x14:formula1>
          <xm:sqref>L25:M36 A72:A74</xm:sqref>
        </x14:dataValidation>
        <x14:dataValidation type="list" allowBlank="1" showInputMessage="1" showErrorMessage="1" xr:uid="{58ED115B-9941-48BB-834C-04204C6AFEEB}">
          <x14:formula1>
            <xm:f>リスト!$K$2:$K$3</xm:f>
          </x14:formula1>
          <xm:sqref>A48:A56</xm:sqref>
        </x14:dataValidation>
        <x14:dataValidation type="list" allowBlank="1" showInputMessage="1" showErrorMessage="1" xr:uid="{8F32C5CE-D957-40DD-87BC-049EE17380C2}">
          <x14:formula1>
            <xm:f>リスト!$H$2:$H$3</xm:f>
          </x14:formula1>
          <xm:sqref>A65:A67 A78:A87</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9067B-896F-475B-8CD0-5AD7F8FEEA5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891" priority="42">
      <formula>$Q$1="○"</formula>
    </cfRule>
  </conditionalFormatting>
  <conditionalFormatting sqref="C39">
    <cfRule type="expression" dxfId="1890" priority="40">
      <formula>$C$39&gt;$B$39/2</formula>
    </cfRule>
    <cfRule type="expression" dxfId="1889" priority="41">
      <formula>$C$39&gt;10000000</formula>
    </cfRule>
  </conditionalFormatting>
  <conditionalFormatting sqref="C40">
    <cfRule type="expression" dxfId="1888" priority="38">
      <formula>$C$40&gt;$B$40/2</formula>
    </cfRule>
    <cfRule type="expression" dxfId="1887" priority="39">
      <formula>$C$40&gt;1000000</formula>
    </cfRule>
  </conditionalFormatting>
  <conditionalFormatting sqref="C41">
    <cfRule type="expression" dxfId="1886" priority="36">
      <formula>$C$41&gt;$B$41/2</formula>
    </cfRule>
    <cfRule type="expression" dxfId="1885" priority="37">
      <formula>$C$41&gt;100000</formula>
    </cfRule>
  </conditionalFormatting>
  <conditionalFormatting sqref="R9">
    <cfRule type="expression" dxfId="1884" priority="33">
      <formula>R9="NG"</formula>
    </cfRule>
  </conditionalFormatting>
  <conditionalFormatting sqref="L25:M36">
    <cfRule type="expression" dxfId="1883" priority="16">
      <formula>$J25="追加"</formula>
    </cfRule>
    <cfRule type="expression" dxfId="1882" priority="35">
      <formula>$J25="新規"</formula>
    </cfRule>
  </conditionalFormatting>
  <conditionalFormatting sqref="B39:B41">
    <cfRule type="expression" dxfId="1881" priority="34">
      <formula>($C39+$D39+$E39)&lt;&gt;$B39</formula>
    </cfRule>
  </conditionalFormatting>
  <conditionalFormatting sqref="R39:T41">
    <cfRule type="expression" dxfId="1880" priority="31">
      <formula>R39="NG"</formula>
    </cfRule>
    <cfRule type="expression" dxfId="1879" priority="32">
      <formula>$R21="NG"</formula>
    </cfRule>
  </conditionalFormatting>
  <conditionalFormatting sqref="T42">
    <cfRule type="expression" dxfId="1878" priority="29">
      <formula>T42="NG"</formula>
    </cfRule>
    <cfRule type="expression" dxfId="1877" priority="30">
      <formula>$R24="NG"</formula>
    </cfRule>
  </conditionalFormatting>
  <conditionalFormatting sqref="R60:R61">
    <cfRule type="expression" dxfId="1876" priority="27">
      <formula>R60="NG"</formula>
    </cfRule>
    <cfRule type="expression" dxfId="1875" priority="28">
      <formula>$R43="NG"</formula>
    </cfRule>
  </conditionalFormatting>
  <conditionalFormatting sqref="R65">
    <cfRule type="expression" dxfId="1874" priority="26">
      <formula>R65="NG"</formula>
    </cfRule>
  </conditionalFormatting>
  <conditionalFormatting sqref="R3">
    <cfRule type="expression" dxfId="1873" priority="24">
      <formula>$R3&lt;&gt;"要修正！"</formula>
    </cfRule>
    <cfRule type="expression" dxfId="1872" priority="25">
      <formula>$R3="要修正！"</formula>
    </cfRule>
  </conditionalFormatting>
  <conditionalFormatting sqref="S25:S36">
    <cfRule type="expression" dxfId="1871" priority="43">
      <formula>S25="NG"</formula>
    </cfRule>
  </conditionalFormatting>
  <conditionalFormatting sqref="S59">
    <cfRule type="expression" dxfId="1870" priority="23">
      <formula>S59="NG"</formula>
    </cfRule>
  </conditionalFormatting>
  <conditionalFormatting sqref="R59">
    <cfRule type="expression" dxfId="1869" priority="21">
      <formula>R59="NG"</formula>
    </cfRule>
    <cfRule type="expression" dxfId="1868" priority="22">
      <formula>$R42="NG"</formula>
    </cfRule>
  </conditionalFormatting>
  <conditionalFormatting sqref="R72">
    <cfRule type="expression" dxfId="1867" priority="20">
      <formula>R72="NG"</formula>
    </cfRule>
  </conditionalFormatting>
  <conditionalFormatting sqref="R25:R36">
    <cfRule type="expression" dxfId="1866" priority="19">
      <formula>R25="NG"</formula>
    </cfRule>
  </conditionalFormatting>
  <conditionalFormatting sqref="S12:S19">
    <cfRule type="expression" dxfId="1865" priority="17">
      <formula>$S12="NG"</formula>
    </cfRule>
    <cfRule type="expression" dxfId="1864" priority="18">
      <formula>$R1048572="NG"</formula>
    </cfRule>
  </conditionalFormatting>
  <conditionalFormatting sqref="T25:T36">
    <cfRule type="expression" dxfId="1863" priority="15">
      <formula>T25="NG"</formula>
    </cfRule>
  </conditionalFormatting>
  <conditionalFormatting sqref="L9">
    <cfRule type="expression" dxfId="1862" priority="14">
      <formula>$L$9="NG"</formula>
    </cfRule>
  </conditionalFormatting>
  <conditionalFormatting sqref="R4:R5">
    <cfRule type="expression" dxfId="1861" priority="13">
      <formula>$R$3="要修正！"</formula>
    </cfRule>
  </conditionalFormatting>
  <conditionalFormatting sqref="A41:H41">
    <cfRule type="expression" dxfId="1860" priority="12">
      <formula>$Q$1="○"</formula>
    </cfRule>
  </conditionalFormatting>
  <conditionalFormatting sqref="A55:G55">
    <cfRule type="expression" dxfId="1859" priority="11">
      <formula>$Q$1="○"</formula>
    </cfRule>
  </conditionalFormatting>
  <conditionalFormatting sqref="A83:J83">
    <cfRule type="expression" dxfId="1858" priority="10">
      <formula>$Q$1="○"</formula>
    </cfRule>
  </conditionalFormatting>
  <conditionalFormatting sqref="J25:J26">
    <cfRule type="expression" dxfId="1857" priority="8">
      <formula>$I25="追加"</formula>
    </cfRule>
    <cfRule type="expression" dxfId="1856" priority="9">
      <formula>$I25="新規"</formula>
    </cfRule>
  </conditionalFormatting>
  <conditionalFormatting sqref="J27:K36">
    <cfRule type="expression" dxfId="1855" priority="6">
      <formula>$I27="追加"</formula>
    </cfRule>
    <cfRule type="expression" dxfId="1854" priority="7">
      <formula>$I27="新規"</formula>
    </cfRule>
  </conditionalFormatting>
  <conditionalFormatting sqref="A59:G59">
    <cfRule type="expression" dxfId="1853" priority="5">
      <formula>"$Q$1=○"</formula>
    </cfRule>
  </conditionalFormatting>
  <conditionalFormatting sqref="K25">
    <cfRule type="expression" dxfId="1852" priority="3">
      <formula>$I25="追加"</formula>
    </cfRule>
    <cfRule type="expression" dxfId="1851" priority="4">
      <formula>$I25="新規"</formula>
    </cfRule>
  </conditionalFormatting>
  <conditionalFormatting sqref="K26">
    <cfRule type="expression" dxfId="1850" priority="1">
      <formula>$I26="追加"</formula>
    </cfRule>
    <cfRule type="expression" dxfId="1849" priority="2">
      <formula>$I26="新規"</formula>
    </cfRule>
  </conditionalFormatting>
  <dataValidations count="2">
    <dataValidation type="list" allowBlank="1" showInputMessage="1" showErrorMessage="1" sqref="Q1 O1" xr:uid="{A4D281EA-55BB-4DE2-A8EA-DC4FAF276ED3}">
      <formula1>$S$1:$S$2</formula1>
    </dataValidation>
    <dataValidation type="list" allowBlank="1" showInputMessage="1" showErrorMessage="1" sqref="E12:E19" xr:uid="{7017E2C9-B0CB-483D-A354-CB333C96697A}">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5CCEABA-4ED4-44A1-B33C-07C53D775724}">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8644D722-194D-4574-866D-4B6978E3C712}">
          <x14:formula1>
            <xm:f>リスト!$A$3:$A$9</xm:f>
          </x14:formula1>
          <xm:sqref>G12:H19</xm:sqref>
        </x14:dataValidation>
        <x14:dataValidation type="list" allowBlank="1" showInputMessage="1" showErrorMessage="1" xr:uid="{04CA9564-393C-4EB5-B586-E0834B05D285}">
          <x14:formula1>
            <xm:f>リスト!$B$2:$B$11</xm:f>
          </x14:formula1>
          <xm:sqref>I12:I19</xm:sqref>
        </x14:dataValidation>
        <x14:dataValidation type="list" allowBlank="1" showInputMessage="1" showErrorMessage="1" xr:uid="{93529B39-35AE-417E-8DFE-FE35DBBC30CD}">
          <x14:formula1>
            <xm:f>リスト!$I$2:$I$5</xm:f>
          </x14:formula1>
          <xm:sqref>J12:J19</xm:sqref>
        </x14:dataValidation>
        <x14:dataValidation type="list" allowBlank="1" showInputMessage="1" showErrorMessage="1" xr:uid="{2FD9A4AC-F471-41B7-9CB0-F611971C8916}">
          <x14:formula1>
            <xm:f>リスト!$J$2:$J$6</xm:f>
          </x14:formula1>
          <xm:sqref>K12:K19</xm:sqref>
        </x14:dataValidation>
        <x14:dataValidation type="list" allowBlank="1" showInputMessage="1" showErrorMessage="1" xr:uid="{3B3FBE7F-C960-4F51-9351-3C548F09A983}">
          <x14:formula1>
            <xm:f>リスト!$C$2:$C$4</xm:f>
          </x14:formula1>
          <xm:sqref>B25:B36</xm:sqref>
        </x14:dataValidation>
        <x14:dataValidation type="list" allowBlank="1" showInputMessage="1" showErrorMessage="1" xr:uid="{46A5D589-2DE0-4C49-AAC8-2A64AC3E5450}">
          <x14:formula1>
            <xm:f>リスト!$D$2:$D$3</xm:f>
          </x14:formula1>
          <xm:sqref>C25:C36</xm:sqref>
        </x14:dataValidation>
        <x14:dataValidation type="list" allowBlank="1" showInputMessage="1" showErrorMessage="1" xr:uid="{487FF5E9-271D-4521-A972-239D4C222454}">
          <x14:formula1>
            <xm:f>リスト!$E$2:$E$22</xm:f>
          </x14:formula1>
          <xm:sqref>D25:D36</xm:sqref>
        </x14:dataValidation>
        <x14:dataValidation type="list" allowBlank="1" showInputMessage="1" showErrorMessage="1" xr:uid="{8A4D4AFD-4C9F-49E3-A31C-AD39195AF8BE}">
          <x14:formula1>
            <xm:f>リスト!$G$2:$G$4</xm:f>
          </x14:formula1>
          <xm:sqref>I25:I36</xm:sqref>
        </x14:dataValidation>
        <x14:dataValidation type="list" allowBlank="1" showInputMessage="1" showErrorMessage="1" xr:uid="{7A865260-3C5E-492B-A7A3-394653F913B0}">
          <x14:formula1>
            <xm:f>リスト!$H$2:$H$4</xm:f>
          </x14:formula1>
          <xm:sqref>L25:M36 A72:A74</xm:sqref>
        </x14:dataValidation>
        <x14:dataValidation type="list" allowBlank="1" showInputMessage="1" showErrorMessage="1" xr:uid="{86925CA9-DF96-4BCE-823B-45CBE95F8C06}">
          <x14:formula1>
            <xm:f>リスト!$K$2:$K$3</xm:f>
          </x14:formula1>
          <xm:sqref>A48:A56</xm:sqref>
        </x14:dataValidation>
        <x14:dataValidation type="list" allowBlank="1" showInputMessage="1" showErrorMessage="1" xr:uid="{43F1873A-F5AC-4D4B-A32C-73C043E4DB2C}">
          <x14:formula1>
            <xm:f>リスト!$H$2:$H$3</xm:f>
          </x14:formula1>
          <xm:sqref>A65:A67 A78:A87</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70337-95BA-4516-8FE5-2008A90C3461}">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848" priority="42">
      <formula>$Q$1="○"</formula>
    </cfRule>
  </conditionalFormatting>
  <conditionalFormatting sqref="C39">
    <cfRule type="expression" dxfId="1847" priority="40">
      <formula>$C$39&gt;$B$39/2</formula>
    </cfRule>
    <cfRule type="expression" dxfId="1846" priority="41">
      <formula>$C$39&gt;10000000</formula>
    </cfRule>
  </conditionalFormatting>
  <conditionalFormatting sqref="C40">
    <cfRule type="expression" dxfId="1845" priority="38">
      <formula>$C$40&gt;$B$40/2</formula>
    </cfRule>
    <cfRule type="expression" dxfId="1844" priority="39">
      <formula>$C$40&gt;1000000</formula>
    </cfRule>
  </conditionalFormatting>
  <conditionalFormatting sqref="C41">
    <cfRule type="expression" dxfId="1843" priority="36">
      <formula>$C$41&gt;$B$41/2</formula>
    </cfRule>
    <cfRule type="expression" dxfId="1842" priority="37">
      <formula>$C$41&gt;100000</formula>
    </cfRule>
  </conditionalFormatting>
  <conditionalFormatting sqref="R9">
    <cfRule type="expression" dxfId="1841" priority="33">
      <formula>R9="NG"</formula>
    </cfRule>
  </conditionalFormatting>
  <conditionalFormatting sqref="L25:M36">
    <cfRule type="expression" dxfId="1840" priority="16">
      <formula>$J25="追加"</formula>
    </cfRule>
    <cfRule type="expression" dxfId="1839" priority="35">
      <formula>$J25="新規"</formula>
    </cfRule>
  </conditionalFormatting>
  <conditionalFormatting sqref="B39:B41">
    <cfRule type="expression" dxfId="1838" priority="34">
      <formula>($C39+$D39+$E39)&lt;&gt;$B39</formula>
    </cfRule>
  </conditionalFormatting>
  <conditionalFormatting sqref="R39:T41">
    <cfRule type="expression" dxfId="1837" priority="31">
      <formula>R39="NG"</formula>
    </cfRule>
    <cfRule type="expression" dxfId="1836" priority="32">
      <formula>$R21="NG"</formula>
    </cfRule>
  </conditionalFormatting>
  <conditionalFormatting sqref="T42">
    <cfRule type="expression" dxfId="1835" priority="29">
      <formula>T42="NG"</formula>
    </cfRule>
    <cfRule type="expression" dxfId="1834" priority="30">
      <formula>$R24="NG"</formula>
    </cfRule>
  </conditionalFormatting>
  <conditionalFormatting sqref="R60:R61">
    <cfRule type="expression" dxfId="1833" priority="27">
      <formula>R60="NG"</formula>
    </cfRule>
    <cfRule type="expression" dxfId="1832" priority="28">
      <formula>$R43="NG"</formula>
    </cfRule>
  </conditionalFormatting>
  <conditionalFormatting sqref="R65">
    <cfRule type="expression" dxfId="1831" priority="26">
      <formula>R65="NG"</formula>
    </cfRule>
  </conditionalFormatting>
  <conditionalFormatting sqref="R3">
    <cfRule type="expression" dxfId="1830" priority="24">
      <formula>$R3&lt;&gt;"要修正！"</formula>
    </cfRule>
    <cfRule type="expression" dxfId="1829" priority="25">
      <formula>$R3="要修正！"</formula>
    </cfRule>
  </conditionalFormatting>
  <conditionalFormatting sqref="S25:S36">
    <cfRule type="expression" dxfId="1828" priority="43">
      <formula>S25="NG"</formula>
    </cfRule>
  </conditionalFormatting>
  <conditionalFormatting sqref="S59">
    <cfRule type="expression" dxfId="1827" priority="23">
      <formula>S59="NG"</formula>
    </cfRule>
  </conditionalFormatting>
  <conditionalFormatting sqref="R59">
    <cfRule type="expression" dxfId="1826" priority="21">
      <formula>R59="NG"</formula>
    </cfRule>
    <cfRule type="expression" dxfId="1825" priority="22">
      <formula>$R42="NG"</formula>
    </cfRule>
  </conditionalFormatting>
  <conditionalFormatting sqref="R72">
    <cfRule type="expression" dxfId="1824" priority="20">
      <formula>R72="NG"</formula>
    </cfRule>
  </conditionalFormatting>
  <conditionalFormatting sqref="R25:R36">
    <cfRule type="expression" dxfId="1823" priority="19">
      <formula>R25="NG"</formula>
    </cfRule>
  </conditionalFormatting>
  <conditionalFormatting sqref="S12:S19">
    <cfRule type="expression" dxfId="1822" priority="17">
      <formula>$S12="NG"</formula>
    </cfRule>
    <cfRule type="expression" dxfId="1821" priority="18">
      <formula>$R1048572="NG"</formula>
    </cfRule>
  </conditionalFormatting>
  <conditionalFormatting sqref="T25:T36">
    <cfRule type="expression" dxfId="1820" priority="15">
      <formula>T25="NG"</formula>
    </cfRule>
  </conditionalFormatting>
  <conditionalFormatting sqref="L9">
    <cfRule type="expression" dxfId="1819" priority="14">
      <formula>$L$9="NG"</formula>
    </cfRule>
  </conditionalFormatting>
  <conditionalFormatting sqref="R4:R5">
    <cfRule type="expression" dxfId="1818" priority="13">
      <formula>$R$3="要修正！"</formula>
    </cfRule>
  </conditionalFormatting>
  <conditionalFormatting sqref="A41:H41">
    <cfRule type="expression" dxfId="1817" priority="12">
      <formula>$Q$1="○"</formula>
    </cfRule>
  </conditionalFormatting>
  <conditionalFormatting sqref="A55:G55">
    <cfRule type="expression" dxfId="1816" priority="11">
      <formula>$Q$1="○"</formula>
    </cfRule>
  </conditionalFormatting>
  <conditionalFormatting sqref="A83:J83">
    <cfRule type="expression" dxfId="1815" priority="10">
      <formula>$Q$1="○"</formula>
    </cfRule>
  </conditionalFormatting>
  <conditionalFormatting sqref="J25:J26">
    <cfRule type="expression" dxfId="1814" priority="8">
      <formula>$I25="追加"</formula>
    </cfRule>
    <cfRule type="expression" dxfId="1813" priority="9">
      <formula>$I25="新規"</formula>
    </cfRule>
  </conditionalFormatting>
  <conditionalFormatting sqref="J27:K36">
    <cfRule type="expression" dxfId="1812" priority="6">
      <formula>$I27="追加"</formula>
    </cfRule>
    <cfRule type="expression" dxfId="1811" priority="7">
      <formula>$I27="新規"</formula>
    </cfRule>
  </conditionalFormatting>
  <conditionalFormatting sqref="A59:G59">
    <cfRule type="expression" dxfId="1810" priority="5">
      <formula>"$Q$1=○"</formula>
    </cfRule>
  </conditionalFormatting>
  <conditionalFormatting sqref="K25">
    <cfRule type="expression" dxfId="1809" priority="3">
      <formula>$I25="追加"</formula>
    </cfRule>
    <cfRule type="expression" dxfId="1808" priority="4">
      <formula>$I25="新規"</formula>
    </cfRule>
  </conditionalFormatting>
  <conditionalFormatting sqref="K26">
    <cfRule type="expression" dxfId="1807" priority="1">
      <formula>$I26="追加"</formula>
    </cfRule>
    <cfRule type="expression" dxfId="1806" priority="2">
      <formula>$I26="新規"</formula>
    </cfRule>
  </conditionalFormatting>
  <dataValidations count="2">
    <dataValidation type="list" allowBlank="1" showInputMessage="1" showErrorMessage="1" sqref="Q1 O1" xr:uid="{4DD5FF73-D9E0-491C-819A-0EB7C30AC1D4}">
      <formula1>$S$1:$S$2</formula1>
    </dataValidation>
    <dataValidation type="list" allowBlank="1" showInputMessage="1" showErrorMessage="1" sqref="E12:E19" xr:uid="{6FCDA3C2-E12C-45D5-95D3-98165E15262D}">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F5A8872-3456-4B91-9C46-09B6F73C1023}">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3679FA3B-539D-4014-A090-ED5D11E3DD2B}">
          <x14:formula1>
            <xm:f>リスト!$A$3:$A$9</xm:f>
          </x14:formula1>
          <xm:sqref>G12:H19</xm:sqref>
        </x14:dataValidation>
        <x14:dataValidation type="list" allowBlank="1" showInputMessage="1" showErrorMessage="1" xr:uid="{0C5482C6-31EF-4920-A0DF-5D2C0C4C3A85}">
          <x14:formula1>
            <xm:f>リスト!$B$2:$B$11</xm:f>
          </x14:formula1>
          <xm:sqref>I12:I19</xm:sqref>
        </x14:dataValidation>
        <x14:dataValidation type="list" allowBlank="1" showInputMessage="1" showErrorMessage="1" xr:uid="{23029196-7FDD-48B4-9689-850EA49F71D1}">
          <x14:formula1>
            <xm:f>リスト!$I$2:$I$5</xm:f>
          </x14:formula1>
          <xm:sqref>J12:J19</xm:sqref>
        </x14:dataValidation>
        <x14:dataValidation type="list" allowBlank="1" showInputMessage="1" showErrorMessage="1" xr:uid="{D4FB25D8-8F91-491F-8CE8-7CA330EF5C6D}">
          <x14:formula1>
            <xm:f>リスト!$J$2:$J$6</xm:f>
          </x14:formula1>
          <xm:sqref>K12:K19</xm:sqref>
        </x14:dataValidation>
        <x14:dataValidation type="list" allowBlank="1" showInputMessage="1" showErrorMessage="1" xr:uid="{5D5F1A2A-8BD0-4A04-A5D8-47D5A526DC92}">
          <x14:formula1>
            <xm:f>リスト!$C$2:$C$4</xm:f>
          </x14:formula1>
          <xm:sqref>B25:B36</xm:sqref>
        </x14:dataValidation>
        <x14:dataValidation type="list" allowBlank="1" showInputMessage="1" showErrorMessage="1" xr:uid="{CFE21418-E03D-421B-912F-53055B60BE85}">
          <x14:formula1>
            <xm:f>リスト!$D$2:$D$3</xm:f>
          </x14:formula1>
          <xm:sqref>C25:C36</xm:sqref>
        </x14:dataValidation>
        <x14:dataValidation type="list" allowBlank="1" showInputMessage="1" showErrorMessage="1" xr:uid="{9C7E2C16-AC74-4E58-BEA2-DCF1C4D010F7}">
          <x14:formula1>
            <xm:f>リスト!$E$2:$E$22</xm:f>
          </x14:formula1>
          <xm:sqref>D25:D36</xm:sqref>
        </x14:dataValidation>
        <x14:dataValidation type="list" allowBlank="1" showInputMessage="1" showErrorMessage="1" xr:uid="{3B292F08-04D7-4220-BED5-E8535C7B635D}">
          <x14:formula1>
            <xm:f>リスト!$G$2:$G$4</xm:f>
          </x14:formula1>
          <xm:sqref>I25:I36</xm:sqref>
        </x14:dataValidation>
        <x14:dataValidation type="list" allowBlank="1" showInputMessage="1" showErrorMessage="1" xr:uid="{B4266F3F-1DD9-4935-9E71-8F184A700F1F}">
          <x14:formula1>
            <xm:f>リスト!$H$2:$H$4</xm:f>
          </x14:formula1>
          <xm:sqref>L25:M36 A72:A74</xm:sqref>
        </x14:dataValidation>
        <x14:dataValidation type="list" allowBlank="1" showInputMessage="1" showErrorMessage="1" xr:uid="{050C4DF9-1D47-4FC8-AD0F-BC0B77E9D91B}">
          <x14:formula1>
            <xm:f>リスト!$K$2:$K$3</xm:f>
          </x14:formula1>
          <xm:sqref>A48:A56</xm:sqref>
        </x14:dataValidation>
        <x14:dataValidation type="list" allowBlank="1" showInputMessage="1" showErrorMessage="1" xr:uid="{057C9FA3-D855-4FE5-B1C4-CECB7AFB6C27}">
          <x14:formula1>
            <xm:f>リスト!$H$2:$H$3</xm:f>
          </x14:formula1>
          <xm:sqref>A65:A67 A78:A87</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A1ABE-9BAD-48C4-85DD-1B53EDCB9C0D}">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805" priority="42">
      <formula>$Q$1="○"</formula>
    </cfRule>
  </conditionalFormatting>
  <conditionalFormatting sqref="C39">
    <cfRule type="expression" dxfId="1804" priority="40">
      <formula>$C$39&gt;$B$39/2</formula>
    </cfRule>
    <cfRule type="expression" dxfId="1803" priority="41">
      <formula>$C$39&gt;10000000</formula>
    </cfRule>
  </conditionalFormatting>
  <conditionalFormatting sqref="C40">
    <cfRule type="expression" dxfId="1802" priority="38">
      <formula>$C$40&gt;$B$40/2</formula>
    </cfRule>
    <cfRule type="expression" dxfId="1801" priority="39">
      <formula>$C$40&gt;1000000</formula>
    </cfRule>
  </conditionalFormatting>
  <conditionalFormatting sqref="C41">
    <cfRule type="expression" dxfId="1800" priority="36">
      <formula>$C$41&gt;$B$41/2</formula>
    </cfRule>
    <cfRule type="expression" dxfId="1799" priority="37">
      <formula>$C$41&gt;100000</formula>
    </cfRule>
  </conditionalFormatting>
  <conditionalFormatting sqref="R9">
    <cfRule type="expression" dxfId="1798" priority="33">
      <formula>R9="NG"</formula>
    </cfRule>
  </conditionalFormatting>
  <conditionalFormatting sqref="L25:M36">
    <cfRule type="expression" dxfId="1797" priority="16">
      <formula>$J25="追加"</formula>
    </cfRule>
    <cfRule type="expression" dxfId="1796" priority="35">
      <formula>$J25="新規"</formula>
    </cfRule>
  </conditionalFormatting>
  <conditionalFormatting sqref="B39:B41">
    <cfRule type="expression" dxfId="1795" priority="34">
      <formula>($C39+$D39+$E39)&lt;&gt;$B39</formula>
    </cfRule>
  </conditionalFormatting>
  <conditionalFormatting sqref="R39:T41">
    <cfRule type="expression" dxfId="1794" priority="31">
      <formula>R39="NG"</formula>
    </cfRule>
    <cfRule type="expression" dxfId="1793" priority="32">
      <formula>$R21="NG"</formula>
    </cfRule>
  </conditionalFormatting>
  <conditionalFormatting sqref="T42">
    <cfRule type="expression" dxfId="1792" priority="29">
      <formula>T42="NG"</formula>
    </cfRule>
    <cfRule type="expression" dxfId="1791" priority="30">
      <formula>$R24="NG"</formula>
    </cfRule>
  </conditionalFormatting>
  <conditionalFormatting sqref="R60:R61">
    <cfRule type="expression" dxfId="1790" priority="27">
      <formula>R60="NG"</formula>
    </cfRule>
    <cfRule type="expression" dxfId="1789" priority="28">
      <formula>$R43="NG"</formula>
    </cfRule>
  </conditionalFormatting>
  <conditionalFormatting sqref="R65">
    <cfRule type="expression" dxfId="1788" priority="26">
      <formula>R65="NG"</formula>
    </cfRule>
  </conditionalFormatting>
  <conditionalFormatting sqref="R3">
    <cfRule type="expression" dxfId="1787" priority="24">
      <formula>$R3&lt;&gt;"要修正！"</formula>
    </cfRule>
    <cfRule type="expression" dxfId="1786" priority="25">
      <formula>$R3="要修正！"</formula>
    </cfRule>
  </conditionalFormatting>
  <conditionalFormatting sqref="S25:S36">
    <cfRule type="expression" dxfId="1785" priority="43">
      <formula>S25="NG"</formula>
    </cfRule>
  </conditionalFormatting>
  <conditionalFormatting sqref="S59">
    <cfRule type="expression" dxfId="1784" priority="23">
      <formula>S59="NG"</formula>
    </cfRule>
  </conditionalFormatting>
  <conditionalFormatting sqref="R59">
    <cfRule type="expression" dxfId="1783" priority="21">
      <formula>R59="NG"</formula>
    </cfRule>
    <cfRule type="expression" dxfId="1782" priority="22">
      <formula>$R42="NG"</formula>
    </cfRule>
  </conditionalFormatting>
  <conditionalFormatting sqref="R72">
    <cfRule type="expression" dxfId="1781" priority="20">
      <formula>R72="NG"</formula>
    </cfRule>
  </conditionalFormatting>
  <conditionalFormatting sqref="R25:R36">
    <cfRule type="expression" dxfId="1780" priority="19">
      <formula>R25="NG"</formula>
    </cfRule>
  </conditionalFormatting>
  <conditionalFormatting sqref="S12:S19">
    <cfRule type="expression" dxfId="1779" priority="17">
      <formula>$S12="NG"</formula>
    </cfRule>
    <cfRule type="expression" dxfId="1778" priority="18">
      <formula>$R1048572="NG"</formula>
    </cfRule>
  </conditionalFormatting>
  <conditionalFormatting sqref="T25:T36">
    <cfRule type="expression" dxfId="1777" priority="15">
      <formula>T25="NG"</formula>
    </cfRule>
  </conditionalFormatting>
  <conditionalFormatting sqref="L9">
    <cfRule type="expression" dxfId="1776" priority="14">
      <formula>$L$9="NG"</formula>
    </cfRule>
  </conditionalFormatting>
  <conditionalFormatting sqref="R4:R5">
    <cfRule type="expression" dxfId="1775" priority="13">
      <formula>$R$3="要修正！"</formula>
    </cfRule>
  </conditionalFormatting>
  <conditionalFormatting sqref="A41:H41">
    <cfRule type="expression" dxfId="1774" priority="12">
      <formula>$Q$1="○"</formula>
    </cfRule>
  </conditionalFormatting>
  <conditionalFormatting sqref="A55:G55">
    <cfRule type="expression" dxfId="1773" priority="11">
      <formula>$Q$1="○"</formula>
    </cfRule>
  </conditionalFormatting>
  <conditionalFormatting sqref="A83:J83">
    <cfRule type="expression" dxfId="1772" priority="10">
      <formula>$Q$1="○"</formula>
    </cfRule>
  </conditionalFormatting>
  <conditionalFormatting sqref="J25:J26">
    <cfRule type="expression" dxfId="1771" priority="8">
      <formula>$I25="追加"</formula>
    </cfRule>
    <cfRule type="expression" dxfId="1770" priority="9">
      <formula>$I25="新規"</formula>
    </cfRule>
  </conditionalFormatting>
  <conditionalFormatting sqref="J27:K36">
    <cfRule type="expression" dxfId="1769" priority="6">
      <formula>$I27="追加"</formula>
    </cfRule>
    <cfRule type="expression" dxfId="1768" priority="7">
      <formula>$I27="新規"</formula>
    </cfRule>
  </conditionalFormatting>
  <conditionalFormatting sqref="A59:G59">
    <cfRule type="expression" dxfId="1767" priority="5">
      <formula>"$Q$1=○"</formula>
    </cfRule>
  </conditionalFormatting>
  <conditionalFormatting sqref="K25">
    <cfRule type="expression" dxfId="1766" priority="3">
      <formula>$I25="追加"</formula>
    </cfRule>
    <cfRule type="expression" dxfId="1765" priority="4">
      <formula>$I25="新規"</formula>
    </cfRule>
  </conditionalFormatting>
  <conditionalFormatting sqref="K26">
    <cfRule type="expression" dxfId="1764" priority="1">
      <formula>$I26="追加"</formula>
    </cfRule>
    <cfRule type="expression" dxfId="1763" priority="2">
      <formula>$I26="新規"</formula>
    </cfRule>
  </conditionalFormatting>
  <dataValidations count="2">
    <dataValidation type="list" allowBlank="1" showInputMessage="1" showErrorMessage="1" sqref="E12:E19" xr:uid="{5AA51D53-0580-4D7E-818A-3382DD127F44}">
      <formula1>$U$12:$U$15</formula1>
    </dataValidation>
    <dataValidation type="list" allowBlank="1" showInputMessage="1" showErrorMessage="1" sqref="Q1 O1" xr:uid="{6C86944D-9BF3-4AB8-B185-59DE806951E8}">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9433B8F-9356-493D-B62B-A62CB9C352DB}">
          <x14:formula1>
            <xm:f>リスト!$H$2:$H$3</xm:f>
          </x14:formula1>
          <xm:sqref>A65:A67 A78:A87</xm:sqref>
        </x14:dataValidation>
        <x14:dataValidation type="list" allowBlank="1" showInputMessage="1" showErrorMessage="1" xr:uid="{A0D6DB0A-87AA-4115-99A0-D149AA87443C}">
          <x14:formula1>
            <xm:f>リスト!$K$2:$K$3</xm:f>
          </x14:formula1>
          <xm:sqref>A48:A56</xm:sqref>
        </x14:dataValidation>
        <x14:dataValidation type="list" allowBlank="1" showInputMessage="1" showErrorMessage="1" xr:uid="{0EE644DD-DA7F-4CE7-B838-DE752901AD64}">
          <x14:formula1>
            <xm:f>リスト!$H$2:$H$4</xm:f>
          </x14:formula1>
          <xm:sqref>L25:M36 A72:A74</xm:sqref>
        </x14:dataValidation>
        <x14:dataValidation type="list" allowBlank="1" showInputMessage="1" showErrorMessage="1" xr:uid="{BFA5DFC2-8ACD-40D4-9FFD-0301146554BB}">
          <x14:formula1>
            <xm:f>リスト!$G$2:$G$4</xm:f>
          </x14:formula1>
          <xm:sqref>I25:I36</xm:sqref>
        </x14:dataValidation>
        <x14:dataValidation type="list" allowBlank="1" showInputMessage="1" showErrorMessage="1" xr:uid="{E1D342B6-EA73-4CB7-8C21-528291A8F084}">
          <x14:formula1>
            <xm:f>リスト!$E$2:$E$22</xm:f>
          </x14:formula1>
          <xm:sqref>D25:D36</xm:sqref>
        </x14:dataValidation>
        <x14:dataValidation type="list" allowBlank="1" showInputMessage="1" showErrorMessage="1" xr:uid="{1ABF99C4-3975-4ADC-B178-21BB73A4492D}">
          <x14:formula1>
            <xm:f>リスト!$D$2:$D$3</xm:f>
          </x14:formula1>
          <xm:sqref>C25:C36</xm:sqref>
        </x14:dataValidation>
        <x14:dataValidation type="list" allowBlank="1" showInputMessage="1" showErrorMessage="1" xr:uid="{DC30CEC9-D291-41A1-9F73-D2D6C0BE5EC1}">
          <x14:formula1>
            <xm:f>リスト!$C$2:$C$4</xm:f>
          </x14:formula1>
          <xm:sqref>B25:B36</xm:sqref>
        </x14:dataValidation>
        <x14:dataValidation type="list" allowBlank="1" showInputMessage="1" showErrorMessage="1" xr:uid="{7BED081F-99BF-4DB5-9ABE-BAD3E08D003B}">
          <x14:formula1>
            <xm:f>リスト!$J$2:$J$6</xm:f>
          </x14:formula1>
          <xm:sqref>K12:K19</xm:sqref>
        </x14:dataValidation>
        <x14:dataValidation type="list" allowBlank="1" showInputMessage="1" showErrorMessage="1" xr:uid="{F980B704-A226-4D34-BECD-B3A56C1DCD26}">
          <x14:formula1>
            <xm:f>リスト!$I$2:$I$5</xm:f>
          </x14:formula1>
          <xm:sqref>J12:J19</xm:sqref>
        </x14:dataValidation>
        <x14:dataValidation type="list" allowBlank="1" showInputMessage="1" showErrorMessage="1" xr:uid="{33A86945-262C-4FFF-B205-76E4CED61170}">
          <x14:formula1>
            <xm:f>リスト!$B$2:$B$11</xm:f>
          </x14:formula1>
          <xm:sqref>I12:I19</xm:sqref>
        </x14:dataValidation>
        <x14:dataValidation type="list" allowBlank="1" showInputMessage="1" showErrorMessage="1" xr:uid="{B44EA0BD-D587-4B0F-92BF-4DC534A43878}">
          <x14:formula1>
            <xm:f>リスト!$A$3:$A$9</xm:f>
          </x14:formula1>
          <xm:sqref>G12:H19</xm:sqref>
        </x14:dataValidation>
        <x14:dataValidation type="list" allowBlank="1" showInputMessage="1" showErrorMessage="1" xr:uid="{EFAC98FF-EA6D-4C9C-B780-EB49C87FE4F0}">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E26B7-6D7F-46F7-B6E1-1F924253283A}">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762" priority="42">
      <formula>$Q$1="○"</formula>
    </cfRule>
  </conditionalFormatting>
  <conditionalFormatting sqref="C39">
    <cfRule type="expression" dxfId="1761" priority="40">
      <formula>$C$39&gt;$B$39/2</formula>
    </cfRule>
    <cfRule type="expression" dxfId="1760" priority="41">
      <formula>$C$39&gt;10000000</formula>
    </cfRule>
  </conditionalFormatting>
  <conditionalFormatting sqref="C40">
    <cfRule type="expression" dxfId="1759" priority="38">
      <formula>$C$40&gt;$B$40/2</formula>
    </cfRule>
    <cfRule type="expression" dxfId="1758" priority="39">
      <formula>$C$40&gt;1000000</formula>
    </cfRule>
  </conditionalFormatting>
  <conditionalFormatting sqref="C41">
    <cfRule type="expression" dxfId="1757" priority="36">
      <formula>$C$41&gt;$B$41/2</formula>
    </cfRule>
    <cfRule type="expression" dxfId="1756" priority="37">
      <formula>$C$41&gt;100000</formula>
    </cfRule>
  </conditionalFormatting>
  <conditionalFormatting sqref="R9">
    <cfRule type="expression" dxfId="1755" priority="33">
      <formula>R9="NG"</formula>
    </cfRule>
  </conditionalFormatting>
  <conditionalFormatting sqref="L25:M36">
    <cfRule type="expression" dxfId="1754" priority="16">
      <formula>$J25="追加"</formula>
    </cfRule>
    <cfRule type="expression" dxfId="1753" priority="35">
      <formula>$J25="新規"</formula>
    </cfRule>
  </conditionalFormatting>
  <conditionalFormatting sqref="B39:B41">
    <cfRule type="expression" dxfId="1752" priority="34">
      <formula>($C39+$D39+$E39)&lt;&gt;$B39</formula>
    </cfRule>
  </conditionalFormatting>
  <conditionalFormatting sqref="R39:T41">
    <cfRule type="expression" dxfId="1751" priority="31">
      <formula>R39="NG"</formula>
    </cfRule>
    <cfRule type="expression" dxfId="1750" priority="32">
      <formula>$R21="NG"</formula>
    </cfRule>
  </conditionalFormatting>
  <conditionalFormatting sqref="T42">
    <cfRule type="expression" dxfId="1749" priority="29">
      <formula>T42="NG"</formula>
    </cfRule>
    <cfRule type="expression" dxfId="1748" priority="30">
      <formula>$R24="NG"</formula>
    </cfRule>
  </conditionalFormatting>
  <conditionalFormatting sqref="R60:R61">
    <cfRule type="expression" dxfId="1747" priority="27">
      <formula>R60="NG"</formula>
    </cfRule>
    <cfRule type="expression" dxfId="1746" priority="28">
      <formula>$R43="NG"</formula>
    </cfRule>
  </conditionalFormatting>
  <conditionalFormatting sqref="R65">
    <cfRule type="expression" dxfId="1745" priority="26">
      <formula>R65="NG"</formula>
    </cfRule>
  </conditionalFormatting>
  <conditionalFormatting sqref="R3">
    <cfRule type="expression" dxfId="1744" priority="24">
      <formula>$R3&lt;&gt;"要修正！"</formula>
    </cfRule>
    <cfRule type="expression" dxfId="1743" priority="25">
      <formula>$R3="要修正！"</formula>
    </cfRule>
  </conditionalFormatting>
  <conditionalFormatting sqref="S25:S36">
    <cfRule type="expression" dxfId="1742" priority="43">
      <formula>S25="NG"</formula>
    </cfRule>
  </conditionalFormatting>
  <conditionalFormatting sqref="S59">
    <cfRule type="expression" dxfId="1741" priority="23">
      <formula>S59="NG"</formula>
    </cfRule>
  </conditionalFormatting>
  <conditionalFormatting sqref="R59">
    <cfRule type="expression" dxfId="1740" priority="21">
      <formula>R59="NG"</formula>
    </cfRule>
    <cfRule type="expression" dxfId="1739" priority="22">
      <formula>$R42="NG"</formula>
    </cfRule>
  </conditionalFormatting>
  <conditionalFormatting sqref="R72">
    <cfRule type="expression" dxfId="1738" priority="20">
      <formula>R72="NG"</formula>
    </cfRule>
  </conditionalFormatting>
  <conditionalFormatting sqref="R25:R36">
    <cfRule type="expression" dxfId="1737" priority="19">
      <formula>R25="NG"</formula>
    </cfRule>
  </conditionalFormatting>
  <conditionalFormatting sqref="S12:S19">
    <cfRule type="expression" dxfId="1736" priority="17">
      <formula>$S12="NG"</formula>
    </cfRule>
    <cfRule type="expression" dxfId="1735" priority="18">
      <formula>$R1048572="NG"</formula>
    </cfRule>
  </conditionalFormatting>
  <conditionalFormatting sqref="T25:T36">
    <cfRule type="expression" dxfId="1734" priority="15">
      <formula>T25="NG"</formula>
    </cfRule>
  </conditionalFormatting>
  <conditionalFormatting sqref="L9">
    <cfRule type="expression" dxfId="1733" priority="14">
      <formula>$L$9="NG"</formula>
    </cfRule>
  </conditionalFormatting>
  <conditionalFormatting sqref="R4:R5">
    <cfRule type="expression" dxfId="1732" priority="13">
      <formula>$R$3="要修正！"</formula>
    </cfRule>
  </conditionalFormatting>
  <conditionalFormatting sqref="A41:H41">
    <cfRule type="expression" dxfId="1731" priority="12">
      <formula>$Q$1="○"</formula>
    </cfRule>
  </conditionalFormatting>
  <conditionalFormatting sqref="A55:G55">
    <cfRule type="expression" dxfId="1730" priority="11">
      <formula>$Q$1="○"</formula>
    </cfRule>
  </conditionalFormatting>
  <conditionalFormatting sqref="A83:J83">
    <cfRule type="expression" dxfId="1729" priority="10">
      <formula>$Q$1="○"</formula>
    </cfRule>
  </conditionalFormatting>
  <conditionalFormatting sqref="J25:J26">
    <cfRule type="expression" dxfId="1728" priority="8">
      <formula>$I25="追加"</formula>
    </cfRule>
    <cfRule type="expression" dxfId="1727" priority="9">
      <formula>$I25="新規"</formula>
    </cfRule>
  </conditionalFormatting>
  <conditionalFormatting sqref="J27:K36">
    <cfRule type="expression" dxfId="1726" priority="6">
      <formula>$I27="追加"</formula>
    </cfRule>
    <cfRule type="expression" dxfId="1725" priority="7">
      <formula>$I27="新規"</formula>
    </cfRule>
  </conditionalFormatting>
  <conditionalFormatting sqref="A59:G59">
    <cfRule type="expression" dxfId="1724" priority="5">
      <formula>"$Q$1=○"</formula>
    </cfRule>
  </conditionalFormatting>
  <conditionalFormatting sqref="K25">
    <cfRule type="expression" dxfId="1723" priority="3">
      <formula>$I25="追加"</formula>
    </cfRule>
    <cfRule type="expression" dxfId="1722" priority="4">
      <formula>$I25="新規"</formula>
    </cfRule>
  </conditionalFormatting>
  <conditionalFormatting sqref="K26">
    <cfRule type="expression" dxfId="1721" priority="1">
      <formula>$I26="追加"</formula>
    </cfRule>
    <cfRule type="expression" dxfId="1720" priority="2">
      <formula>$I26="新規"</formula>
    </cfRule>
  </conditionalFormatting>
  <dataValidations count="2">
    <dataValidation type="list" allowBlank="1" showInputMessage="1" showErrorMessage="1" sqref="Q1 O1" xr:uid="{4AB33C72-C9B9-4AC2-85ED-3D183FAA6F15}">
      <formula1>$S$1:$S$2</formula1>
    </dataValidation>
    <dataValidation type="list" allowBlank="1" showInputMessage="1" showErrorMessage="1" sqref="E12:E19" xr:uid="{3DA2BCE8-1048-4BF6-A43E-CF31B3C4608E}">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CA1A423A-10EB-4D19-979C-83DD3571464F}">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443209CF-2496-4C53-9966-44EE9D51D205}">
          <x14:formula1>
            <xm:f>リスト!$A$3:$A$9</xm:f>
          </x14:formula1>
          <xm:sqref>G12:H19</xm:sqref>
        </x14:dataValidation>
        <x14:dataValidation type="list" allowBlank="1" showInputMessage="1" showErrorMessage="1" xr:uid="{CE722294-F8E8-4C4E-B632-212B286EBC3B}">
          <x14:formula1>
            <xm:f>リスト!$B$2:$B$11</xm:f>
          </x14:formula1>
          <xm:sqref>I12:I19</xm:sqref>
        </x14:dataValidation>
        <x14:dataValidation type="list" allowBlank="1" showInputMessage="1" showErrorMessage="1" xr:uid="{B68449DF-A37C-4BEB-A674-06AF5496726E}">
          <x14:formula1>
            <xm:f>リスト!$I$2:$I$5</xm:f>
          </x14:formula1>
          <xm:sqref>J12:J19</xm:sqref>
        </x14:dataValidation>
        <x14:dataValidation type="list" allowBlank="1" showInputMessage="1" showErrorMessage="1" xr:uid="{6AC79F57-93D4-471F-BD5A-D76E3B0B1E9B}">
          <x14:formula1>
            <xm:f>リスト!$J$2:$J$6</xm:f>
          </x14:formula1>
          <xm:sqref>K12:K19</xm:sqref>
        </x14:dataValidation>
        <x14:dataValidation type="list" allowBlank="1" showInputMessage="1" showErrorMessage="1" xr:uid="{6A90EFED-3F0E-4C79-A519-BF676917C63C}">
          <x14:formula1>
            <xm:f>リスト!$C$2:$C$4</xm:f>
          </x14:formula1>
          <xm:sqref>B25:B36</xm:sqref>
        </x14:dataValidation>
        <x14:dataValidation type="list" allowBlank="1" showInputMessage="1" showErrorMessage="1" xr:uid="{1495A4DB-8816-431B-A0CC-460C493E7DCE}">
          <x14:formula1>
            <xm:f>リスト!$D$2:$D$3</xm:f>
          </x14:formula1>
          <xm:sqref>C25:C36</xm:sqref>
        </x14:dataValidation>
        <x14:dataValidation type="list" allowBlank="1" showInputMessage="1" showErrorMessage="1" xr:uid="{FF20BE32-E351-4E3A-B6C4-14630EFFD41E}">
          <x14:formula1>
            <xm:f>リスト!$E$2:$E$22</xm:f>
          </x14:formula1>
          <xm:sqref>D25:D36</xm:sqref>
        </x14:dataValidation>
        <x14:dataValidation type="list" allowBlank="1" showInputMessage="1" showErrorMessage="1" xr:uid="{D06528D0-1BFC-4716-85D6-4777B77B4FDD}">
          <x14:formula1>
            <xm:f>リスト!$G$2:$G$4</xm:f>
          </x14:formula1>
          <xm:sqref>I25:I36</xm:sqref>
        </x14:dataValidation>
        <x14:dataValidation type="list" allowBlank="1" showInputMessage="1" showErrorMessage="1" xr:uid="{6BF238EA-66BB-4E65-8147-9C23D73B7083}">
          <x14:formula1>
            <xm:f>リスト!$H$2:$H$4</xm:f>
          </x14:formula1>
          <xm:sqref>L25:M36 A72:A74</xm:sqref>
        </x14:dataValidation>
        <x14:dataValidation type="list" allowBlank="1" showInputMessage="1" showErrorMessage="1" xr:uid="{9DCD4D95-8F74-458A-BC73-8370C2569ACD}">
          <x14:formula1>
            <xm:f>リスト!$K$2:$K$3</xm:f>
          </x14:formula1>
          <xm:sqref>A48:A56</xm:sqref>
        </x14:dataValidation>
        <x14:dataValidation type="list" allowBlank="1" showInputMessage="1" showErrorMessage="1" xr:uid="{5D14668C-17BA-43CE-806C-493AE98BDC23}">
          <x14:formula1>
            <xm:f>リスト!$H$2:$H$3</xm:f>
          </x14:formula1>
          <xm:sqref>A65:A67 A78:A87</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3A0D-CA7A-4977-A40C-8E09C5547FCA}">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719" priority="42">
      <formula>$Q$1="○"</formula>
    </cfRule>
  </conditionalFormatting>
  <conditionalFormatting sqref="C39">
    <cfRule type="expression" dxfId="1718" priority="40">
      <formula>$C$39&gt;$B$39/2</formula>
    </cfRule>
    <cfRule type="expression" dxfId="1717" priority="41">
      <formula>$C$39&gt;10000000</formula>
    </cfRule>
  </conditionalFormatting>
  <conditionalFormatting sqref="C40">
    <cfRule type="expression" dxfId="1716" priority="38">
      <formula>$C$40&gt;$B$40/2</formula>
    </cfRule>
    <cfRule type="expression" dxfId="1715" priority="39">
      <formula>$C$40&gt;1000000</formula>
    </cfRule>
  </conditionalFormatting>
  <conditionalFormatting sqref="C41">
    <cfRule type="expression" dxfId="1714" priority="36">
      <formula>$C$41&gt;$B$41/2</formula>
    </cfRule>
    <cfRule type="expression" dxfId="1713" priority="37">
      <formula>$C$41&gt;100000</formula>
    </cfRule>
  </conditionalFormatting>
  <conditionalFormatting sqref="R9">
    <cfRule type="expression" dxfId="1712" priority="33">
      <formula>R9="NG"</formula>
    </cfRule>
  </conditionalFormatting>
  <conditionalFormatting sqref="L25:M36">
    <cfRule type="expression" dxfId="1711" priority="16">
      <formula>$J25="追加"</formula>
    </cfRule>
    <cfRule type="expression" dxfId="1710" priority="35">
      <formula>$J25="新規"</formula>
    </cfRule>
  </conditionalFormatting>
  <conditionalFormatting sqref="B39:B41">
    <cfRule type="expression" dxfId="1709" priority="34">
      <formula>($C39+$D39+$E39)&lt;&gt;$B39</formula>
    </cfRule>
  </conditionalFormatting>
  <conditionalFormatting sqref="R39:T41">
    <cfRule type="expression" dxfId="1708" priority="31">
      <formula>R39="NG"</formula>
    </cfRule>
    <cfRule type="expression" dxfId="1707" priority="32">
      <formula>$R21="NG"</formula>
    </cfRule>
  </conditionalFormatting>
  <conditionalFormatting sqref="T42">
    <cfRule type="expression" dxfId="1706" priority="29">
      <formula>T42="NG"</formula>
    </cfRule>
    <cfRule type="expression" dxfId="1705" priority="30">
      <formula>$R24="NG"</formula>
    </cfRule>
  </conditionalFormatting>
  <conditionalFormatting sqref="R60:R61">
    <cfRule type="expression" dxfId="1704" priority="27">
      <formula>R60="NG"</formula>
    </cfRule>
    <cfRule type="expression" dxfId="1703" priority="28">
      <formula>$R43="NG"</formula>
    </cfRule>
  </conditionalFormatting>
  <conditionalFormatting sqref="R65">
    <cfRule type="expression" dxfId="1702" priority="26">
      <formula>R65="NG"</formula>
    </cfRule>
  </conditionalFormatting>
  <conditionalFormatting sqref="R3">
    <cfRule type="expression" dxfId="1701" priority="24">
      <formula>$R3&lt;&gt;"要修正！"</formula>
    </cfRule>
    <cfRule type="expression" dxfId="1700" priority="25">
      <formula>$R3="要修正！"</formula>
    </cfRule>
  </conditionalFormatting>
  <conditionalFormatting sqref="S25:S36">
    <cfRule type="expression" dxfId="1699" priority="43">
      <formula>S25="NG"</formula>
    </cfRule>
  </conditionalFormatting>
  <conditionalFormatting sqref="S59">
    <cfRule type="expression" dxfId="1698" priority="23">
      <formula>S59="NG"</formula>
    </cfRule>
  </conditionalFormatting>
  <conditionalFormatting sqref="R59">
    <cfRule type="expression" dxfId="1697" priority="21">
      <formula>R59="NG"</formula>
    </cfRule>
    <cfRule type="expression" dxfId="1696" priority="22">
      <formula>$R42="NG"</formula>
    </cfRule>
  </conditionalFormatting>
  <conditionalFormatting sqref="R72">
    <cfRule type="expression" dxfId="1695" priority="20">
      <formula>R72="NG"</formula>
    </cfRule>
  </conditionalFormatting>
  <conditionalFormatting sqref="R25:R36">
    <cfRule type="expression" dxfId="1694" priority="19">
      <formula>R25="NG"</formula>
    </cfRule>
  </conditionalFormatting>
  <conditionalFormatting sqref="S12:S19">
    <cfRule type="expression" dxfId="1693" priority="17">
      <formula>$S12="NG"</formula>
    </cfRule>
    <cfRule type="expression" dxfId="1692" priority="18">
      <formula>$R1048572="NG"</formula>
    </cfRule>
  </conditionalFormatting>
  <conditionalFormatting sqref="T25:T36">
    <cfRule type="expression" dxfId="1691" priority="15">
      <formula>T25="NG"</formula>
    </cfRule>
  </conditionalFormatting>
  <conditionalFormatting sqref="L9">
    <cfRule type="expression" dxfId="1690" priority="14">
      <formula>$L$9="NG"</formula>
    </cfRule>
  </conditionalFormatting>
  <conditionalFormatting sqref="R4:R5">
    <cfRule type="expression" dxfId="1689" priority="13">
      <formula>$R$3="要修正！"</formula>
    </cfRule>
  </conditionalFormatting>
  <conditionalFormatting sqref="A41:H41">
    <cfRule type="expression" dxfId="1688" priority="12">
      <formula>$Q$1="○"</formula>
    </cfRule>
  </conditionalFormatting>
  <conditionalFormatting sqref="A55:G55">
    <cfRule type="expression" dxfId="1687" priority="11">
      <formula>$Q$1="○"</formula>
    </cfRule>
  </conditionalFormatting>
  <conditionalFormatting sqref="A83:J83">
    <cfRule type="expression" dxfId="1686" priority="10">
      <formula>$Q$1="○"</formula>
    </cfRule>
  </conditionalFormatting>
  <conditionalFormatting sqref="J25:J26">
    <cfRule type="expression" dxfId="1685" priority="8">
      <formula>$I25="追加"</formula>
    </cfRule>
    <cfRule type="expression" dxfId="1684" priority="9">
      <formula>$I25="新規"</formula>
    </cfRule>
  </conditionalFormatting>
  <conditionalFormatting sqref="J27:K36">
    <cfRule type="expression" dxfId="1683" priority="6">
      <formula>$I27="追加"</formula>
    </cfRule>
    <cfRule type="expression" dxfId="1682" priority="7">
      <formula>$I27="新規"</formula>
    </cfRule>
  </conditionalFormatting>
  <conditionalFormatting sqref="A59:G59">
    <cfRule type="expression" dxfId="1681" priority="5">
      <formula>"$Q$1=○"</formula>
    </cfRule>
  </conditionalFormatting>
  <conditionalFormatting sqref="K25">
    <cfRule type="expression" dxfId="1680" priority="3">
      <formula>$I25="追加"</formula>
    </cfRule>
    <cfRule type="expression" dxfId="1679" priority="4">
      <formula>$I25="新規"</formula>
    </cfRule>
  </conditionalFormatting>
  <conditionalFormatting sqref="K26">
    <cfRule type="expression" dxfId="1678" priority="1">
      <formula>$I26="追加"</formula>
    </cfRule>
    <cfRule type="expression" dxfId="1677" priority="2">
      <formula>$I26="新規"</formula>
    </cfRule>
  </conditionalFormatting>
  <dataValidations count="2">
    <dataValidation type="list" allowBlank="1" showInputMessage="1" showErrorMessage="1" sqref="E12:E19" xr:uid="{4B70558B-3C04-4E1F-B911-6B9BF386BAA3}">
      <formula1>$U$12:$U$15</formula1>
    </dataValidation>
    <dataValidation type="list" allowBlank="1" showInputMessage="1" showErrorMessage="1" sqref="Q1 O1" xr:uid="{50C3BD64-55F5-4857-84D5-C0A65A36C252}">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86E7DBF6-25D1-4ABF-8F0D-C069D2EDB1E6}">
          <x14:formula1>
            <xm:f>リスト!$H$2:$H$3</xm:f>
          </x14:formula1>
          <xm:sqref>A65:A67 A78:A87</xm:sqref>
        </x14:dataValidation>
        <x14:dataValidation type="list" allowBlank="1" showInputMessage="1" showErrorMessage="1" xr:uid="{CC160EEB-4939-42A1-AC37-E02F5D5A0E04}">
          <x14:formula1>
            <xm:f>リスト!$K$2:$K$3</xm:f>
          </x14:formula1>
          <xm:sqref>A48:A56</xm:sqref>
        </x14:dataValidation>
        <x14:dataValidation type="list" allowBlank="1" showInputMessage="1" showErrorMessage="1" xr:uid="{24DF2AB7-61D1-4EE4-8D4A-EDA695A3D02E}">
          <x14:formula1>
            <xm:f>リスト!$H$2:$H$4</xm:f>
          </x14:formula1>
          <xm:sqref>L25:M36 A72:A74</xm:sqref>
        </x14:dataValidation>
        <x14:dataValidation type="list" allowBlank="1" showInputMessage="1" showErrorMessage="1" xr:uid="{4A906755-B31B-454F-8E73-082E382ACCF1}">
          <x14:formula1>
            <xm:f>リスト!$G$2:$G$4</xm:f>
          </x14:formula1>
          <xm:sqref>I25:I36</xm:sqref>
        </x14:dataValidation>
        <x14:dataValidation type="list" allowBlank="1" showInputMessage="1" showErrorMessage="1" xr:uid="{E8596A1A-9D76-4943-ABD3-26DFFB844962}">
          <x14:formula1>
            <xm:f>リスト!$E$2:$E$22</xm:f>
          </x14:formula1>
          <xm:sqref>D25:D36</xm:sqref>
        </x14:dataValidation>
        <x14:dataValidation type="list" allowBlank="1" showInputMessage="1" showErrorMessage="1" xr:uid="{A5965B92-BE50-43E0-823D-19DFD1DB2CD2}">
          <x14:formula1>
            <xm:f>リスト!$D$2:$D$3</xm:f>
          </x14:formula1>
          <xm:sqref>C25:C36</xm:sqref>
        </x14:dataValidation>
        <x14:dataValidation type="list" allowBlank="1" showInputMessage="1" showErrorMessage="1" xr:uid="{172DB957-9DBB-4C4F-A74E-E2864335B461}">
          <x14:formula1>
            <xm:f>リスト!$C$2:$C$4</xm:f>
          </x14:formula1>
          <xm:sqref>B25:B36</xm:sqref>
        </x14:dataValidation>
        <x14:dataValidation type="list" allowBlank="1" showInputMessage="1" showErrorMessage="1" xr:uid="{DD504D88-107F-472B-8B22-10AE8D19316E}">
          <x14:formula1>
            <xm:f>リスト!$J$2:$J$6</xm:f>
          </x14:formula1>
          <xm:sqref>K12:K19</xm:sqref>
        </x14:dataValidation>
        <x14:dataValidation type="list" allowBlank="1" showInputMessage="1" showErrorMessage="1" xr:uid="{2A0C2C31-5BEF-4E7A-96C3-2DEF1B04F6B9}">
          <x14:formula1>
            <xm:f>リスト!$I$2:$I$5</xm:f>
          </x14:formula1>
          <xm:sqref>J12:J19</xm:sqref>
        </x14:dataValidation>
        <x14:dataValidation type="list" allowBlank="1" showInputMessage="1" showErrorMessage="1" xr:uid="{7756F62B-8E59-4B77-981A-B8847FF37C43}">
          <x14:formula1>
            <xm:f>リスト!$B$2:$B$11</xm:f>
          </x14:formula1>
          <xm:sqref>I12:I19</xm:sqref>
        </x14:dataValidation>
        <x14:dataValidation type="list" allowBlank="1" showInputMessage="1" showErrorMessage="1" xr:uid="{9AB9599D-58E8-4BA3-A8AE-8FBDD9073C1E}">
          <x14:formula1>
            <xm:f>リスト!$A$3:$A$9</xm:f>
          </x14:formula1>
          <xm:sqref>G12:H19</xm:sqref>
        </x14:dataValidation>
        <x14:dataValidation type="list" allowBlank="1" showInputMessage="1" showErrorMessage="1" xr:uid="{89827545-C881-458C-B77F-802D762806E5}">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9C2C-255C-4E4F-ACAD-A2AB7A99BF24}">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676" priority="42">
      <formula>$Q$1="○"</formula>
    </cfRule>
  </conditionalFormatting>
  <conditionalFormatting sqref="C39">
    <cfRule type="expression" dxfId="1675" priority="40">
      <formula>$C$39&gt;$B$39/2</formula>
    </cfRule>
    <cfRule type="expression" dxfId="1674" priority="41">
      <formula>$C$39&gt;10000000</formula>
    </cfRule>
  </conditionalFormatting>
  <conditionalFormatting sqref="C40">
    <cfRule type="expression" dxfId="1673" priority="38">
      <formula>$C$40&gt;$B$40/2</formula>
    </cfRule>
    <cfRule type="expression" dxfId="1672" priority="39">
      <formula>$C$40&gt;1000000</formula>
    </cfRule>
  </conditionalFormatting>
  <conditionalFormatting sqref="C41">
    <cfRule type="expression" dxfId="1671" priority="36">
      <formula>$C$41&gt;$B$41/2</formula>
    </cfRule>
    <cfRule type="expression" dxfId="1670" priority="37">
      <formula>$C$41&gt;100000</formula>
    </cfRule>
  </conditionalFormatting>
  <conditionalFormatting sqref="R9">
    <cfRule type="expression" dxfId="1669" priority="33">
      <formula>R9="NG"</formula>
    </cfRule>
  </conditionalFormatting>
  <conditionalFormatting sqref="L25:M36">
    <cfRule type="expression" dxfId="1668" priority="16">
      <formula>$J25="追加"</formula>
    </cfRule>
    <cfRule type="expression" dxfId="1667" priority="35">
      <formula>$J25="新規"</formula>
    </cfRule>
  </conditionalFormatting>
  <conditionalFormatting sqref="B39:B41">
    <cfRule type="expression" dxfId="1666" priority="34">
      <formula>($C39+$D39+$E39)&lt;&gt;$B39</formula>
    </cfRule>
  </conditionalFormatting>
  <conditionalFormatting sqref="R39:T41">
    <cfRule type="expression" dxfId="1665" priority="31">
      <formula>R39="NG"</formula>
    </cfRule>
    <cfRule type="expression" dxfId="1664" priority="32">
      <formula>$R21="NG"</formula>
    </cfRule>
  </conditionalFormatting>
  <conditionalFormatting sqref="T42">
    <cfRule type="expression" dxfId="1663" priority="29">
      <formula>T42="NG"</formula>
    </cfRule>
    <cfRule type="expression" dxfId="1662" priority="30">
      <formula>$R24="NG"</formula>
    </cfRule>
  </conditionalFormatting>
  <conditionalFormatting sqref="R60:R61">
    <cfRule type="expression" dxfId="1661" priority="27">
      <formula>R60="NG"</formula>
    </cfRule>
    <cfRule type="expression" dxfId="1660" priority="28">
      <formula>$R43="NG"</formula>
    </cfRule>
  </conditionalFormatting>
  <conditionalFormatting sqref="R65">
    <cfRule type="expression" dxfId="1659" priority="26">
      <formula>R65="NG"</formula>
    </cfRule>
  </conditionalFormatting>
  <conditionalFormatting sqref="R3">
    <cfRule type="expression" dxfId="1658" priority="24">
      <formula>$R3&lt;&gt;"要修正！"</formula>
    </cfRule>
    <cfRule type="expression" dxfId="1657" priority="25">
      <formula>$R3="要修正！"</formula>
    </cfRule>
  </conditionalFormatting>
  <conditionalFormatting sqref="S25:S36">
    <cfRule type="expression" dxfId="1656" priority="43">
      <formula>S25="NG"</formula>
    </cfRule>
  </conditionalFormatting>
  <conditionalFormatting sqref="S59">
    <cfRule type="expression" dxfId="1655" priority="23">
      <formula>S59="NG"</formula>
    </cfRule>
  </conditionalFormatting>
  <conditionalFormatting sqref="R59">
    <cfRule type="expression" dxfId="1654" priority="21">
      <formula>R59="NG"</formula>
    </cfRule>
    <cfRule type="expression" dxfId="1653" priority="22">
      <formula>$R42="NG"</formula>
    </cfRule>
  </conditionalFormatting>
  <conditionalFormatting sqref="R72">
    <cfRule type="expression" dxfId="1652" priority="20">
      <formula>R72="NG"</formula>
    </cfRule>
  </conditionalFormatting>
  <conditionalFormatting sqref="R25:R36">
    <cfRule type="expression" dxfId="1651" priority="19">
      <formula>R25="NG"</formula>
    </cfRule>
  </conditionalFormatting>
  <conditionalFormatting sqref="S12:S19">
    <cfRule type="expression" dxfId="1650" priority="17">
      <formula>$S12="NG"</formula>
    </cfRule>
    <cfRule type="expression" dxfId="1649" priority="18">
      <formula>$R1048572="NG"</formula>
    </cfRule>
  </conditionalFormatting>
  <conditionalFormatting sqref="T25:T36">
    <cfRule type="expression" dxfId="1648" priority="15">
      <formula>T25="NG"</formula>
    </cfRule>
  </conditionalFormatting>
  <conditionalFormatting sqref="L9">
    <cfRule type="expression" dxfId="1647" priority="14">
      <formula>$L$9="NG"</formula>
    </cfRule>
  </conditionalFormatting>
  <conditionalFormatting sqref="R4:R5">
    <cfRule type="expression" dxfId="1646" priority="13">
      <formula>$R$3="要修正！"</formula>
    </cfRule>
  </conditionalFormatting>
  <conditionalFormatting sqref="A41:H41">
    <cfRule type="expression" dxfId="1645" priority="12">
      <formula>$Q$1="○"</formula>
    </cfRule>
  </conditionalFormatting>
  <conditionalFormatting sqref="A55:G55">
    <cfRule type="expression" dxfId="1644" priority="11">
      <formula>$Q$1="○"</formula>
    </cfRule>
  </conditionalFormatting>
  <conditionalFormatting sqref="A83:J83">
    <cfRule type="expression" dxfId="1643" priority="10">
      <formula>$Q$1="○"</formula>
    </cfRule>
  </conditionalFormatting>
  <conditionalFormatting sqref="J25:J26">
    <cfRule type="expression" dxfId="1642" priority="8">
      <formula>$I25="追加"</formula>
    </cfRule>
    <cfRule type="expression" dxfId="1641" priority="9">
      <formula>$I25="新規"</formula>
    </cfRule>
  </conditionalFormatting>
  <conditionalFormatting sqref="J27:K36">
    <cfRule type="expression" dxfId="1640" priority="6">
      <formula>$I27="追加"</formula>
    </cfRule>
    <cfRule type="expression" dxfId="1639" priority="7">
      <formula>$I27="新規"</formula>
    </cfRule>
  </conditionalFormatting>
  <conditionalFormatting sqref="A59:G59">
    <cfRule type="expression" dxfId="1638" priority="5">
      <formula>"$Q$1=○"</formula>
    </cfRule>
  </conditionalFormatting>
  <conditionalFormatting sqref="K25">
    <cfRule type="expression" dxfId="1637" priority="3">
      <formula>$I25="追加"</formula>
    </cfRule>
    <cfRule type="expression" dxfId="1636" priority="4">
      <formula>$I25="新規"</formula>
    </cfRule>
  </conditionalFormatting>
  <conditionalFormatting sqref="K26">
    <cfRule type="expression" dxfId="1635" priority="1">
      <formula>$I26="追加"</formula>
    </cfRule>
    <cfRule type="expression" dxfId="1634" priority="2">
      <formula>$I26="新規"</formula>
    </cfRule>
  </conditionalFormatting>
  <dataValidations count="2">
    <dataValidation type="list" allowBlank="1" showInputMessage="1" showErrorMessage="1" sqref="Q1 O1" xr:uid="{65CF5F13-7D54-48C5-BC7E-864AEF8E327A}">
      <formula1>$S$1:$S$2</formula1>
    </dataValidation>
    <dataValidation type="list" allowBlank="1" showInputMessage="1" showErrorMessage="1" sqref="E12:E19" xr:uid="{0EBC44E6-592A-459B-9B70-42DB8BB22578}">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F44399D-01D2-4272-AFFA-C0BE7C0AF5AA}">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0B7F4765-0A19-4641-89D9-C1C40B585605}">
          <x14:formula1>
            <xm:f>リスト!$A$3:$A$9</xm:f>
          </x14:formula1>
          <xm:sqref>G12:H19</xm:sqref>
        </x14:dataValidation>
        <x14:dataValidation type="list" allowBlank="1" showInputMessage="1" showErrorMessage="1" xr:uid="{A5A63767-3E34-4484-8C15-1D7A5224B643}">
          <x14:formula1>
            <xm:f>リスト!$B$2:$B$11</xm:f>
          </x14:formula1>
          <xm:sqref>I12:I19</xm:sqref>
        </x14:dataValidation>
        <x14:dataValidation type="list" allowBlank="1" showInputMessage="1" showErrorMessage="1" xr:uid="{B52D2046-5057-4EF5-A6AC-6BEF0D0F16E8}">
          <x14:formula1>
            <xm:f>リスト!$I$2:$I$5</xm:f>
          </x14:formula1>
          <xm:sqref>J12:J19</xm:sqref>
        </x14:dataValidation>
        <x14:dataValidation type="list" allowBlank="1" showInputMessage="1" showErrorMessage="1" xr:uid="{F7C4654F-0799-4060-9ACA-80B24F8C209B}">
          <x14:formula1>
            <xm:f>リスト!$J$2:$J$6</xm:f>
          </x14:formula1>
          <xm:sqref>K12:K19</xm:sqref>
        </x14:dataValidation>
        <x14:dataValidation type="list" allowBlank="1" showInputMessage="1" showErrorMessage="1" xr:uid="{E180CB11-C021-4594-A7C4-13EFB43656C9}">
          <x14:formula1>
            <xm:f>リスト!$C$2:$C$4</xm:f>
          </x14:formula1>
          <xm:sqref>B25:B36</xm:sqref>
        </x14:dataValidation>
        <x14:dataValidation type="list" allowBlank="1" showInputMessage="1" showErrorMessage="1" xr:uid="{4A770AA4-8935-4E95-B77F-FC718251DB15}">
          <x14:formula1>
            <xm:f>リスト!$D$2:$D$3</xm:f>
          </x14:formula1>
          <xm:sqref>C25:C36</xm:sqref>
        </x14:dataValidation>
        <x14:dataValidation type="list" allowBlank="1" showInputMessage="1" showErrorMessage="1" xr:uid="{F81FA7E8-F7E0-41BD-83A1-7A7B425384B7}">
          <x14:formula1>
            <xm:f>リスト!$E$2:$E$22</xm:f>
          </x14:formula1>
          <xm:sqref>D25:D36</xm:sqref>
        </x14:dataValidation>
        <x14:dataValidation type="list" allowBlank="1" showInputMessage="1" showErrorMessage="1" xr:uid="{7F22A5E7-72FE-4067-A984-75E6D344F5CC}">
          <x14:formula1>
            <xm:f>リスト!$G$2:$G$4</xm:f>
          </x14:formula1>
          <xm:sqref>I25:I36</xm:sqref>
        </x14:dataValidation>
        <x14:dataValidation type="list" allowBlank="1" showInputMessage="1" showErrorMessage="1" xr:uid="{7140FD7C-F94D-4313-BAEF-C6FD54AB3CA6}">
          <x14:formula1>
            <xm:f>リスト!$H$2:$H$4</xm:f>
          </x14:formula1>
          <xm:sqref>L25:M36 A72:A74</xm:sqref>
        </x14:dataValidation>
        <x14:dataValidation type="list" allowBlank="1" showInputMessage="1" showErrorMessage="1" xr:uid="{9BDD0BE6-6986-4604-8B1F-4526BC82E693}">
          <x14:formula1>
            <xm:f>リスト!$K$2:$K$3</xm:f>
          </x14:formula1>
          <xm:sqref>A48:A56</xm:sqref>
        </x14:dataValidation>
        <x14:dataValidation type="list" allowBlank="1" showInputMessage="1" showErrorMessage="1" xr:uid="{DDC2D9DE-F568-46A3-B303-BCFCDA138E65}">
          <x14:formula1>
            <xm:f>リスト!$H$2:$H$3</xm:f>
          </x14:formula1>
          <xm:sqref>A65:A67 A78:A87</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31A54-C2A8-4343-A86D-B1A8DF5E9823}">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633" priority="42">
      <formula>$Q$1="○"</formula>
    </cfRule>
  </conditionalFormatting>
  <conditionalFormatting sqref="C39">
    <cfRule type="expression" dxfId="1632" priority="40">
      <formula>$C$39&gt;$B$39/2</formula>
    </cfRule>
    <cfRule type="expression" dxfId="1631" priority="41">
      <formula>$C$39&gt;10000000</formula>
    </cfRule>
  </conditionalFormatting>
  <conditionalFormatting sqref="C40">
    <cfRule type="expression" dxfId="1630" priority="38">
      <formula>$C$40&gt;$B$40/2</formula>
    </cfRule>
    <cfRule type="expression" dxfId="1629" priority="39">
      <formula>$C$40&gt;1000000</formula>
    </cfRule>
  </conditionalFormatting>
  <conditionalFormatting sqref="C41">
    <cfRule type="expression" dxfId="1628" priority="36">
      <formula>$C$41&gt;$B$41/2</formula>
    </cfRule>
    <cfRule type="expression" dxfId="1627" priority="37">
      <formula>$C$41&gt;100000</formula>
    </cfRule>
  </conditionalFormatting>
  <conditionalFormatting sqref="R9">
    <cfRule type="expression" dxfId="1626" priority="33">
      <formula>R9="NG"</formula>
    </cfRule>
  </conditionalFormatting>
  <conditionalFormatting sqref="L25:M36">
    <cfRule type="expression" dxfId="1625" priority="16">
      <formula>$J25="追加"</formula>
    </cfRule>
    <cfRule type="expression" dxfId="1624" priority="35">
      <formula>$J25="新規"</formula>
    </cfRule>
  </conditionalFormatting>
  <conditionalFormatting sqref="B39:B41">
    <cfRule type="expression" dxfId="1623" priority="34">
      <formula>($C39+$D39+$E39)&lt;&gt;$B39</formula>
    </cfRule>
  </conditionalFormatting>
  <conditionalFormatting sqref="R39:T41">
    <cfRule type="expression" dxfId="1622" priority="31">
      <formula>R39="NG"</formula>
    </cfRule>
    <cfRule type="expression" dxfId="1621" priority="32">
      <formula>$R21="NG"</formula>
    </cfRule>
  </conditionalFormatting>
  <conditionalFormatting sqref="T42">
    <cfRule type="expression" dxfId="1620" priority="29">
      <formula>T42="NG"</formula>
    </cfRule>
    <cfRule type="expression" dxfId="1619" priority="30">
      <formula>$R24="NG"</formula>
    </cfRule>
  </conditionalFormatting>
  <conditionalFormatting sqref="R60:R61">
    <cfRule type="expression" dxfId="1618" priority="27">
      <formula>R60="NG"</formula>
    </cfRule>
    <cfRule type="expression" dxfId="1617" priority="28">
      <formula>$R43="NG"</formula>
    </cfRule>
  </conditionalFormatting>
  <conditionalFormatting sqref="R65">
    <cfRule type="expression" dxfId="1616" priority="26">
      <formula>R65="NG"</formula>
    </cfRule>
  </conditionalFormatting>
  <conditionalFormatting sqref="R3">
    <cfRule type="expression" dxfId="1615" priority="24">
      <formula>$R3&lt;&gt;"要修正！"</formula>
    </cfRule>
    <cfRule type="expression" dxfId="1614" priority="25">
      <formula>$R3="要修正！"</formula>
    </cfRule>
  </conditionalFormatting>
  <conditionalFormatting sqref="S25:S36">
    <cfRule type="expression" dxfId="1613" priority="43">
      <formula>S25="NG"</formula>
    </cfRule>
  </conditionalFormatting>
  <conditionalFormatting sqref="S59">
    <cfRule type="expression" dxfId="1612" priority="23">
      <formula>S59="NG"</formula>
    </cfRule>
  </conditionalFormatting>
  <conditionalFormatting sqref="R59">
    <cfRule type="expression" dxfId="1611" priority="21">
      <formula>R59="NG"</formula>
    </cfRule>
    <cfRule type="expression" dxfId="1610" priority="22">
      <formula>$R42="NG"</formula>
    </cfRule>
  </conditionalFormatting>
  <conditionalFormatting sqref="R72">
    <cfRule type="expression" dxfId="1609" priority="20">
      <formula>R72="NG"</formula>
    </cfRule>
  </conditionalFormatting>
  <conditionalFormatting sqref="R25:R36">
    <cfRule type="expression" dxfId="1608" priority="19">
      <formula>R25="NG"</formula>
    </cfRule>
  </conditionalFormatting>
  <conditionalFormatting sqref="S12:S19">
    <cfRule type="expression" dxfId="1607" priority="17">
      <formula>$S12="NG"</formula>
    </cfRule>
    <cfRule type="expression" dxfId="1606" priority="18">
      <formula>$R1048572="NG"</formula>
    </cfRule>
  </conditionalFormatting>
  <conditionalFormatting sqref="T25:T36">
    <cfRule type="expression" dxfId="1605" priority="15">
      <formula>T25="NG"</formula>
    </cfRule>
  </conditionalFormatting>
  <conditionalFormatting sqref="L9">
    <cfRule type="expression" dxfId="1604" priority="14">
      <formula>$L$9="NG"</formula>
    </cfRule>
  </conditionalFormatting>
  <conditionalFormatting sqref="R4:R5">
    <cfRule type="expression" dxfId="1603" priority="13">
      <formula>$R$3="要修正！"</formula>
    </cfRule>
  </conditionalFormatting>
  <conditionalFormatting sqref="A41:H41">
    <cfRule type="expression" dxfId="1602" priority="12">
      <formula>$Q$1="○"</formula>
    </cfRule>
  </conditionalFormatting>
  <conditionalFormatting sqref="A55:G55">
    <cfRule type="expression" dxfId="1601" priority="11">
      <formula>$Q$1="○"</formula>
    </cfRule>
  </conditionalFormatting>
  <conditionalFormatting sqref="A83:J83">
    <cfRule type="expression" dxfId="1600" priority="10">
      <formula>$Q$1="○"</formula>
    </cfRule>
  </conditionalFormatting>
  <conditionalFormatting sqref="J25:J26">
    <cfRule type="expression" dxfId="1599" priority="8">
      <formula>$I25="追加"</formula>
    </cfRule>
    <cfRule type="expression" dxfId="1598" priority="9">
      <formula>$I25="新規"</formula>
    </cfRule>
  </conditionalFormatting>
  <conditionalFormatting sqref="J27:K36">
    <cfRule type="expression" dxfId="1597" priority="6">
      <formula>$I27="追加"</formula>
    </cfRule>
    <cfRule type="expression" dxfId="1596" priority="7">
      <formula>$I27="新規"</formula>
    </cfRule>
  </conditionalFormatting>
  <conditionalFormatting sqref="A59:G59">
    <cfRule type="expression" dxfId="1595" priority="5">
      <formula>"$Q$1=○"</formula>
    </cfRule>
  </conditionalFormatting>
  <conditionalFormatting sqref="K25">
    <cfRule type="expression" dxfId="1594" priority="3">
      <formula>$I25="追加"</formula>
    </cfRule>
    <cfRule type="expression" dxfId="1593" priority="4">
      <formula>$I25="新規"</formula>
    </cfRule>
  </conditionalFormatting>
  <conditionalFormatting sqref="K26">
    <cfRule type="expression" dxfId="1592" priority="1">
      <formula>$I26="追加"</formula>
    </cfRule>
    <cfRule type="expression" dxfId="1591" priority="2">
      <formula>$I26="新規"</formula>
    </cfRule>
  </conditionalFormatting>
  <dataValidations count="2">
    <dataValidation type="list" allowBlank="1" showInputMessage="1" showErrorMessage="1" sqref="Q1 O1" xr:uid="{7D3F3845-064F-4DC1-9142-459E2FE78E2D}">
      <formula1>$S$1:$S$2</formula1>
    </dataValidation>
    <dataValidation type="list" allowBlank="1" showInputMessage="1" showErrorMessage="1" sqref="E12:E19" xr:uid="{07494EB4-97A9-42BE-9E6F-11AEC265841B}">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3B96944-EA46-4E90-B677-0CD8CFAF66C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C6163582-2CEB-46E6-BFA4-EE50F4D6BE9B}">
          <x14:formula1>
            <xm:f>リスト!$A$3:$A$9</xm:f>
          </x14:formula1>
          <xm:sqref>G12:H19</xm:sqref>
        </x14:dataValidation>
        <x14:dataValidation type="list" allowBlank="1" showInputMessage="1" showErrorMessage="1" xr:uid="{1C5EEE3D-ABB1-467B-9E52-8D19FAEEB0F8}">
          <x14:formula1>
            <xm:f>リスト!$B$2:$B$11</xm:f>
          </x14:formula1>
          <xm:sqref>I12:I19</xm:sqref>
        </x14:dataValidation>
        <x14:dataValidation type="list" allowBlank="1" showInputMessage="1" showErrorMessage="1" xr:uid="{915D84EA-B952-4F32-A227-90C790AA5E68}">
          <x14:formula1>
            <xm:f>リスト!$I$2:$I$5</xm:f>
          </x14:formula1>
          <xm:sqref>J12:J19</xm:sqref>
        </x14:dataValidation>
        <x14:dataValidation type="list" allowBlank="1" showInputMessage="1" showErrorMessage="1" xr:uid="{3E4907E0-B90F-4B36-8D6D-329671BBF4B5}">
          <x14:formula1>
            <xm:f>リスト!$J$2:$J$6</xm:f>
          </x14:formula1>
          <xm:sqref>K12:K19</xm:sqref>
        </x14:dataValidation>
        <x14:dataValidation type="list" allowBlank="1" showInputMessage="1" showErrorMessage="1" xr:uid="{563E4D30-F740-4C65-A046-EB4917744C2C}">
          <x14:formula1>
            <xm:f>リスト!$C$2:$C$4</xm:f>
          </x14:formula1>
          <xm:sqref>B25:B36</xm:sqref>
        </x14:dataValidation>
        <x14:dataValidation type="list" allowBlank="1" showInputMessage="1" showErrorMessage="1" xr:uid="{EAE7AB8B-9EAD-4CAC-AE99-DC412585F847}">
          <x14:formula1>
            <xm:f>リスト!$D$2:$D$3</xm:f>
          </x14:formula1>
          <xm:sqref>C25:C36</xm:sqref>
        </x14:dataValidation>
        <x14:dataValidation type="list" allowBlank="1" showInputMessage="1" showErrorMessage="1" xr:uid="{6E9AC822-5AA4-4902-9489-CD8C85E522E8}">
          <x14:formula1>
            <xm:f>リスト!$E$2:$E$22</xm:f>
          </x14:formula1>
          <xm:sqref>D25:D36</xm:sqref>
        </x14:dataValidation>
        <x14:dataValidation type="list" allowBlank="1" showInputMessage="1" showErrorMessage="1" xr:uid="{47C9F637-CA2D-442A-895B-C5924FA544D6}">
          <x14:formula1>
            <xm:f>リスト!$G$2:$G$4</xm:f>
          </x14:formula1>
          <xm:sqref>I25:I36</xm:sqref>
        </x14:dataValidation>
        <x14:dataValidation type="list" allowBlank="1" showInputMessage="1" showErrorMessage="1" xr:uid="{C2116DC2-5E14-47BA-8DD2-68BDB71DDAEC}">
          <x14:formula1>
            <xm:f>リスト!$H$2:$H$4</xm:f>
          </x14:formula1>
          <xm:sqref>L25:M36 A72:A74</xm:sqref>
        </x14:dataValidation>
        <x14:dataValidation type="list" allowBlank="1" showInputMessage="1" showErrorMessage="1" xr:uid="{C72024AC-FAB9-429A-8720-88D23DD7B31F}">
          <x14:formula1>
            <xm:f>リスト!$K$2:$K$3</xm:f>
          </x14:formula1>
          <xm:sqref>A48:A56</xm:sqref>
        </x14:dataValidation>
        <x14:dataValidation type="list" allowBlank="1" showInputMessage="1" showErrorMessage="1" xr:uid="{B998B93C-2CC4-4ED7-999F-920AAA9CFB37}">
          <x14:formula1>
            <xm:f>リスト!$H$2:$H$3</xm:f>
          </x14:formula1>
          <xm:sqref>A65:A67 A78:A87</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A51B9-2899-4A78-8529-A0FD7058844D}">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590" priority="42">
      <formula>$Q$1="○"</formula>
    </cfRule>
  </conditionalFormatting>
  <conditionalFormatting sqref="C39">
    <cfRule type="expression" dxfId="1589" priority="40">
      <formula>$C$39&gt;$B$39/2</formula>
    </cfRule>
    <cfRule type="expression" dxfId="1588" priority="41">
      <formula>$C$39&gt;10000000</formula>
    </cfRule>
  </conditionalFormatting>
  <conditionalFormatting sqref="C40">
    <cfRule type="expression" dxfId="1587" priority="38">
      <formula>$C$40&gt;$B$40/2</formula>
    </cfRule>
    <cfRule type="expression" dxfId="1586" priority="39">
      <formula>$C$40&gt;1000000</formula>
    </cfRule>
  </conditionalFormatting>
  <conditionalFormatting sqref="C41">
    <cfRule type="expression" dxfId="1585" priority="36">
      <formula>$C$41&gt;$B$41/2</formula>
    </cfRule>
    <cfRule type="expression" dxfId="1584" priority="37">
      <formula>$C$41&gt;100000</formula>
    </cfRule>
  </conditionalFormatting>
  <conditionalFormatting sqref="R9">
    <cfRule type="expression" dxfId="1583" priority="33">
      <formula>R9="NG"</formula>
    </cfRule>
  </conditionalFormatting>
  <conditionalFormatting sqref="L25:M36">
    <cfRule type="expression" dxfId="1582" priority="16">
      <formula>$J25="追加"</formula>
    </cfRule>
    <cfRule type="expression" dxfId="1581" priority="35">
      <formula>$J25="新規"</formula>
    </cfRule>
  </conditionalFormatting>
  <conditionalFormatting sqref="B39:B41">
    <cfRule type="expression" dxfId="1580" priority="34">
      <formula>($C39+$D39+$E39)&lt;&gt;$B39</formula>
    </cfRule>
  </conditionalFormatting>
  <conditionalFormatting sqref="R39:T41">
    <cfRule type="expression" dxfId="1579" priority="31">
      <formula>R39="NG"</formula>
    </cfRule>
    <cfRule type="expression" dxfId="1578" priority="32">
      <formula>$R21="NG"</formula>
    </cfRule>
  </conditionalFormatting>
  <conditionalFormatting sqref="T42">
    <cfRule type="expression" dxfId="1577" priority="29">
      <formula>T42="NG"</formula>
    </cfRule>
    <cfRule type="expression" dxfId="1576" priority="30">
      <formula>$R24="NG"</formula>
    </cfRule>
  </conditionalFormatting>
  <conditionalFormatting sqref="R60:R61">
    <cfRule type="expression" dxfId="1575" priority="27">
      <formula>R60="NG"</formula>
    </cfRule>
    <cfRule type="expression" dxfId="1574" priority="28">
      <formula>$R43="NG"</formula>
    </cfRule>
  </conditionalFormatting>
  <conditionalFormatting sqref="R65">
    <cfRule type="expression" dxfId="1573" priority="26">
      <formula>R65="NG"</formula>
    </cfRule>
  </conditionalFormatting>
  <conditionalFormatting sqref="R3">
    <cfRule type="expression" dxfId="1572" priority="24">
      <formula>$R3&lt;&gt;"要修正！"</formula>
    </cfRule>
    <cfRule type="expression" dxfId="1571" priority="25">
      <formula>$R3="要修正！"</formula>
    </cfRule>
  </conditionalFormatting>
  <conditionalFormatting sqref="S25:S36">
    <cfRule type="expression" dxfId="1570" priority="43">
      <formula>S25="NG"</formula>
    </cfRule>
  </conditionalFormatting>
  <conditionalFormatting sqref="S59">
    <cfRule type="expression" dxfId="1569" priority="23">
      <formula>S59="NG"</formula>
    </cfRule>
  </conditionalFormatting>
  <conditionalFormatting sqref="R59">
    <cfRule type="expression" dxfId="1568" priority="21">
      <formula>R59="NG"</formula>
    </cfRule>
    <cfRule type="expression" dxfId="1567" priority="22">
      <formula>$R42="NG"</formula>
    </cfRule>
  </conditionalFormatting>
  <conditionalFormatting sqref="R72">
    <cfRule type="expression" dxfId="1566" priority="20">
      <formula>R72="NG"</formula>
    </cfRule>
  </conditionalFormatting>
  <conditionalFormatting sqref="R25:R36">
    <cfRule type="expression" dxfId="1565" priority="19">
      <formula>R25="NG"</formula>
    </cfRule>
  </conditionalFormatting>
  <conditionalFormatting sqref="S12:S19">
    <cfRule type="expression" dxfId="1564" priority="17">
      <formula>$S12="NG"</formula>
    </cfRule>
    <cfRule type="expression" dxfId="1563" priority="18">
      <formula>$R1048572="NG"</formula>
    </cfRule>
  </conditionalFormatting>
  <conditionalFormatting sqref="T25:T36">
    <cfRule type="expression" dxfId="1562" priority="15">
      <formula>T25="NG"</formula>
    </cfRule>
  </conditionalFormatting>
  <conditionalFormatting sqref="L9">
    <cfRule type="expression" dxfId="1561" priority="14">
      <formula>$L$9="NG"</formula>
    </cfRule>
  </conditionalFormatting>
  <conditionalFormatting sqref="R4:R5">
    <cfRule type="expression" dxfId="1560" priority="13">
      <formula>$R$3="要修正！"</formula>
    </cfRule>
  </conditionalFormatting>
  <conditionalFormatting sqref="A41:H41">
    <cfRule type="expression" dxfId="1559" priority="12">
      <formula>$Q$1="○"</formula>
    </cfRule>
  </conditionalFormatting>
  <conditionalFormatting sqref="A55:G55">
    <cfRule type="expression" dxfId="1558" priority="11">
      <formula>$Q$1="○"</formula>
    </cfRule>
  </conditionalFormatting>
  <conditionalFormatting sqref="A83:J83">
    <cfRule type="expression" dxfId="1557" priority="10">
      <formula>$Q$1="○"</formula>
    </cfRule>
  </conditionalFormatting>
  <conditionalFormatting sqref="J25:J26">
    <cfRule type="expression" dxfId="1556" priority="8">
      <formula>$I25="追加"</formula>
    </cfRule>
    <cfRule type="expression" dxfId="1555" priority="9">
      <formula>$I25="新規"</formula>
    </cfRule>
  </conditionalFormatting>
  <conditionalFormatting sqref="J27:K36">
    <cfRule type="expression" dxfId="1554" priority="6">
      <formula>$I27="追加"</formula>
    </cfRule>
    <cfRule type="expression" dxfId="1553" priority="7">
      <formula>$I27="新規"</formula>
    </cfRule>
  </conditionalFormatting>
  <conditionalFormatting sqref="A59:G59">
    <cfRule type="expression" dxfId="1552" priority="5">
      <formula>"$Q$1=○"</formula>
    </cfRule>
  </conditionalFormatting>
  <conditionalFormatting sqref="K25">
    <cfRule type="expression" dxfId="1551" priority="3">
      <formula>$I25="追加"</formula>
    </cfRule>
    <cfRule type="expression" dxfId="1550" priority="4">
      <formula>$I25="新規"</formula>
    </cfRule>
  </conditionalFormatting>
  <conditionalFormatting sqref="K26">
    <cfRule type="expression" dxfId="1549" priority="1">
      <formula>$I26="追加"</formula>
    </cfRule>
    <cfRule type="expression" dxfId="1548" priority="2">
      <formula>$I26="新規"</formula>
    </cfRule>
  </conditionalFormatting>
  <dataValidations count="2">
    <dataValidation type="list" allowBlank="1" showInputMessage="1" showErrorMessage="1" sqref="E12:E19" xr:uid="{BF1072CE-2AD3-401E-961B-AD8556088F00}">
      <formula1>$U$12:$U$15</formula1>
    </dataValidation>
    <dataValidation type="list" allowBlank="1" showInputMessage="1" showErrorMessage="1" sqref="Q1 O1" xr:uid="{ECDEFDDC-C2E7-4F6C-AB21-2302F9AFB84D}">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328EB51-DA2D-4F32-A1AB-EF53C0AA4762}">
          <x14:formula1>
            <xm:f>リスト!$H$2:$H$3</xm:f>
          </x14:formula1>
          <xm:sqref>A65:A67 A78:A87</xm:sqref>
        </x14:dataValidation>
        <x14:dataValidation type="list" allowBlank="1" showInputMessage="1" showErrorMessage="1" xr:uid="{3B37CD02-8E0D-4FFB-86A0-27107FE091ED}">
          <x14:formula1>
            <xm:f>リスト!$K$2:$K$3</xm:f>
          </x14:formula1>
          <xm:sqref>A48:A56</xm:sqref>
        </x14:dataValidation>
        <x14:dataValidation type="list" allowBlank="1" showInputMessage="1" showErrorMessage="1" xr:uid="{2DB5F0B4-5006-43F7-90DB-28A2E126E254}">
          <x14:formula1>
            <xm:f>リスト!$H$2:$H$4</xm:f>
          </x14:formula1>
          <xm:sqref>L25:M36 A72:A74</xm:sqref>
        </x14:dataValidation>
        <x14:dataValidation type="list" allowBlank="1" showInputMessage="1" showErrorMessage="1" xr:uid="{563680A2-00A8-43EE-B298-7F1D15BF95F5}">
          <x14:formula1>
            <xm:f>リスト!$G$2:$G$4</xm:f>
          </x14:formula1>
          <xm:sqref>I25:I36</xm:sqref>
        </x14:dataValidation>
        <x14:dataValidation type="list" allowBlank="1" showInputMessage="1" showErrorMessage="1" xr:uid="{54362C19-FDA3-45E4-BAA3-EC30349E889B}">
          <x14:formula1>
            <xm:f>リスト!$E$2:$E$22</xm:f>
          </x14:formula1>
          <xm:sqref>D25:D36</xm:sqref>
        </x14:dataValidation>
        <x14:dataValidation type="list" allowBlank="1" showInputMessage="1" showErrorMessage="1" xr:uid="{59B9B4E8-B664-4283-80B7-565B721EB27A}">
          <x14:formula1>
            <xm:f>リスト!$D$2:$D$3</xm:f>
          </x14:formula1>
          <xm:sqref>C25:C36</xm:sqref>
        </x14:dataValidation>
        <x14:dataValidation type="list" allowBlank="1" showInputMessage="1" showErrorMessage="1" xr:uid="{928B083B-F065-4652-BE33-CB5D3EC9E45D}">
          <x14:formula1>
            <xm:f>リスト!$C$2:$C$4</xm:f>
          </x14:formula1>
          <xm:sqref>B25:B36</xm:sqref>
        </x14:dataValidation>
        <x14:dataValidation type="list" allowBlank="1" showInputMessage="1" showErrorMessage="1" xr:uid="{42638A0C-001D-45A8-8262-9D8DB4BBDF06}">
          <x14:formula1>
            <xm:f>リスト!$J$2:$J$6</xm:f>
          </x14:formula1>
          <xm:sqref>K12:K19</xm:sqref>
        </x14:dataValidation>
        <x14:dataValidation type="list" allowBlank="1" showInputMessage="1" showErrorMessage="1" xr:uid="{7D623286-4E84-4EBB-8DC0-B802F325C594}">
          <x14:formula1>
            <xm:f>リスト!$I$2:$I$5</xm:f>
          </x14:formula1>
          <xm:sqref>J12:J19</xm:sqref>
        </x14:dataValidation>
        <x14:dataValidation type="list" allowBlank="1" showInputMessage="1" showErrorMessage="1" xr:uid="{7AA06D83-FFF9-4536-ABFB-3AAC4AA7764B}">
          <x14:formula1>
            <xm:f>リスト!$B$2:$B$11</xm:f>
          </x14:formula1>
          <xm:sqref>I12:I19</xm:sqref>
        </x14:dataValidation>
        <x14:dataValidation type="list" allowBlank="1" showInputMessage="1" showErrorMessage="1" xr:uid="{9A757971-B81D-43BD-AD66-9FA78F3E4213}">
          <x14:formula1>
            <xm:f>リスト!$A$3:$A$9</xm:f>
          </x14:formula1>
          <xm:sqref>G12:H19</xm:sqref>
        </x14:dataValidation>
        <x14:dataValidation type="list" allowBlank="1" showInputMessage="1" showErrorMessage="1" xr:uid="{DB1A947C-2AB6-4229-B290-A90DEE43E4D0}">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E45A9-F999-4AD4-A688-7B5F7932007D}">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547" priority="42">
      <formula>$Q$1="○"</formula>
    </cfRule>
  </conditionalFormatting>
  <conditionalFormatting sqref="C39">
    <cfRule type="expression" dxfId="1546" priority="40">
      <formula>$C$39&gt;$B$39/2</formula>
    </cfRule>
    <cfRule type="expression" dxfId="1545" priority="41">
      <formula>$C$39&gt;10000000</formula>
    </cfRule>
  </conditionalFormatting>
  <conditionalFormatting sqref="C40">
    <cfRule type="expression" dxfId="1544" priority="38">
      <formula>$C$40&gt;$B$40/2</formula>
    </cfRule>
    <cfRule type="expression" dxfId="1543" priority="39">
      <formula>$C$40&gt;1000000</formula>
    </cfRule>
  </conditionalFormatting>
  <conditionalFormatting sqref="C41">
    <cfRule type="expression" dxfId="1542" priority="36">
      <formula>$C$41&gt;$B$41/2</formula>
    </cfRule>
    <cfRule type="expression" dxfId="1541" priority="37">
      <formula>$C$41&gt;100000</formula>
    </cfRule>
  </conditionalFormatting>
  <conditionalFormatting sqref="R9">
    <cfRule type="expression" dxfId="1540" priority="33">
      <formula>R9="NG"</formula>
    </cfRule>
  </conditionalFormatting>
  <conditionalFormatting sqref="L25:M36">
    <cfRule type="expression" dxfId="1539" priority="16">
      <formula>$J25="追加"</formula>
    </cfRule>
    <cfRule type="expression" dxfId="1538" priority="35">
      <formula>$J25="新規"</formula>
    </cfRule>
  </conditionalFormatting>
  <conditionalFormatting sqref="B39:B41">
    <cfRule type="expression" dxfId="1537" priority="34">
      <formula>($C39+$D39+$E39)&lt;&gt;$B39</formula>
    </cfRule>
  </conditionalFormatting>
  <conditionalFormatting sqref="R39:T41">
    <cfRule type="expression" dxfId="1536" priority="31">
      <formula>R39="NG"</formula>
    </cfRule>
    <cfRule type="expression" dxfId="1535" priority="32">
      <formula>$R21="NG"</formula>
    </cfRule>
  </conditionalFormatting>
  <conditionalFormatting sqref="T42">
    <cfRule type="expression" dxfId="1534" priority="29">
      <formula>T42="NG"</formula>
    </cfRule>
    <cfRule type="expression" dxfId="1533" priority="30">
      <formula>$R24="NG"</formula>
    </cfRule>
  </conditionalFormatting>
  <conditionalFormatting sqref="R60:R61">
    <cfRule type="expression" dxfId="1532" priority="27">
      <formula>R60="NG"</formula>
    </cfRule>
    <cfRule type="expression" dxfId="1531" priority="28">
      <formula>$R43="NG"</formula>
    </cfRule>
  </conditionalFormatting>
  <conditionalFormatting sqref="R65">
    <cfRule type="expression" dxfId="1530" priority="26">
      <formula>R65="NG"</formula>
    </cfRule>
  </conditionalFormatting>
  <conditionalFormatting sqref="R3">
    <cfRule type="expression" dxfId="1529" priority="24">
      <formula>$R3&lt;&gt;"要修正！"</formula>
    </cfRule>
    <cfRule type="expression" dxfId="1528" priority="25">
      <formula>$R3="要修正！"</formula>
    </cfRule>
  </conditionalFormatting>
  <conditionalFormatting sqref="S25:S36">
    <cfRule type="expression" dxfId="1527" priority="43">
      <formula>S25="NG"</formula>
    </cfRule>
  </conditionalFormatting>
  <conditionalFormatting sqref="S59">
    <cfRule type="expression" dxfId="1526" priority="23">
      <formula>S59="NG"</formula>
    </cfRule>
  </conditionalFormatting>
  <conditionalFormatting sqref="R59">
    <cfRule type="expression" dxfId="1525" priority="21">
      <formula>R59="NG"</formula>
    </cfRule>
    <cfRule type="expression" dxfId="1524" priority="22">
      <formula>$R42="NG"</formula>
    </cfRule>
  </conditionalFormatting>
  <conditionalFormatting sqref="R72">
    <cfRule type="expression" dxfId="1523" priority="20">
      <formula>R72="NG"</formula>
    </cfRule>
  </conditionalFormatting>
  <conditionalFormatting sqref="R25:R36">
    <cfRule type="expression" dxfId="1522" priority="19">
      <formula>R25="NG"</formula>
    </cfRule>
  </conditionalFormatting>
  <conditionalFormatting sqref="S12:S19">
    <cfRule type="expression" dxfId="1521" priority="17">
      <formula>$S12="NG"</formula>
    </cfRule>
    <cfRule type="expression" dxfId="1520" priority="18">
      <formula>$R1048572="NG"</formula>
    </cfRule>
  </conditionalFormatting>
  <conditionalFormatting sqref="T25:T36">
    <cfRule type="expression" dxfId="1519" priority="15">
      <formula>T25="NG"</formula>
    </cfRule>
  </conditionalFormatting>
  <conditionalFormatting sqref="L9">
    <cfRule type="expression" dxfId="1518" priority="14">
      <formula>$L$9="NG"</formula>
    </cfRule>
  </conditionalFormatting>
  <conditionalFormatting sqref="R4:R5">
    <cfRule type="expression" dxfId="1517" priority="13">
      <formula>$R$3="要修正！"</formula>
    </cfRule>
  </conditionalFormatting>
  <conditionalFormatting sqref="A41:H41">
    <cfRule type="expression" dxfId="1516" priority="12">
      <formula>$Q$1="○"</formula>
    </cfRule>
  </conditionalFormatting>
  <conditionalFormatting sqref="A55:G55">
    <cfRule type="expression" dxfId="1515" priority="11">
      <formula>$Q$1="○"</formula>
    </cfRule>
  </conditionalFormatting>
  <conditionalFormatting sqref="A83:J83">
    <cfRule type="expression" dxfId="1514" priority="10">
      <formula>$Q$1="○"</formula>
    </cfRule>
  </conditionalFormatting>
  <conditionalFormatting sqref="J25:J26">
    <cfRule type="expression" dxfId="1513" priority="8">
      <formula>$I25="追加"</formula>
    </cfRule>
    <cfRule type="expression" dxfId="1512" priority="9">
      <formula>$I25="新規"</formula>
    </cfRule>
  </conditionalFormatting>
  <conditionalFormatting sqref="J27:K36">
    <cfRule type="expression" dxfId="1511" priority="6">
      <formula>$I27="追加"</formula>
    </cfRule>
    <cfRule type="expression" dxfId="1510" priority="7">
      <formula>$I27="新規"</formula>
    </cfRule>
  </conditionalFormatting>
  <conditionalFormatting sqref="A59:G59">
    <cfRule type="expression" dxfId="1509" priority="5">
      <formula>"$Q$1=○"</formula>
    </cfRule>
  </conditionalFormatting>
  <conditionalFormatting sqref="K25">
    <cfRule type="expression" dxfId="1508" priority="3">
      <formula>$I25="追加"</formula>
    </cfRule>
    <cfRule type="expression" dxfId="1507" priority="4">
      <formula>$I25="新規"</formula>
    </cfRule>
  </conditionalFormatting>
  <conditionalFormatting sqref="K26">
    <cfRule type="expression" dxfId="1506" priority="1">
      <formula>$I26="追加"</formula>
    </cfRule>
    <cfRule type="expression" dxfId="1505" priority="2">
      <formula>$I26="新規"</formula>
    </cfRule>
  </conditionalFormatting>
  <dataValidations count="2">
    <dataValidation type="list" allowBlank="1" showInputMessage="1" showErrorMessage="1" sqref="Q1 O1" xr:uid="{6C079788-A9AB-44EC-8D22-1F1C50604B7A}">
      <formula1>$S$1:$S$2</formula1>
    </dataValidation>
    <dataValidation type="list" allowBlank="1" showInputMessage="1" showErrorMessage="1" sqref="E12:E19" xr:uid="{E9041E05-9AD4-474F-A9F8-23D7FF920E3E}">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C56C65B-3A2B-4B42-A4E2-2EB7EE392DB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B82A9475-B7DE-471A-9EC8-D440F2DEEFF4}">
          <x14:formula1>
            <xm:f>リスト!$A$3:$A$9</xm:f>
          </x14:formula1>
          <xm:sqref>G12:H19</xm:sqref>
        </x14:dataValidation>
        <x14:dataValidation type="list" allowBlank="1" showInputMessage="1" showErrorMessage="1" xr:uid="{70E5DE4E-9222-4C31-B422-0B23C3B3DC6F}">
          <x14:formula1>
            <xm:f>リスト!$B$2:$B$11</xm:f>
          </x14:formula1>
          <xm:sqref>I12:I19</xm:sqref>
        </x14:dataValidation>
        <x14:dataValidation type="list" allowBlank="1" showInputMessage="1" showErrorMessage="1" xr:uid="{5C652AF2-1C02-4CC6-92F5-45183BC4F768}">
          <x14:formula1>
            <xm:f>リスト!$I$2:$I$5</xm:f>
          </x14:formula1>
          <xm:sqref>J12:J19</xm:sqref>
        </x14:dataValidation>
        <x14:dataValidation type="list" allowBlank="1" showInputMessage="1" showErrorMessage="1" xr:uid="{E20AEE77-8ED7-49D7-A38A-39C73CB3C39B}">
          <x14:formula1>
            <xm:f>リスト!$J$2:$J$6</xm:f>
          </x14:formula1>
          <xm:sqref>K12:K19</xm:sqref>
        </x14:dataValidation>
        <x14:dataValidation type="list" allowBlank="1" showInputMessage="1" showErrorMessage="1" xr:uid="{C072FF0D-BB1E-4E78-AFDC-1958AB8835B9}">
          <x14:formula1>
            <xm:f>リスト!$C$2:$C$4</xm:f>
          </x14:formula1>
          <xm:sqref>B25:B36</xm:sqref>
        </x14:dataValidation>
        <x14:dataValidation type="list" allowBlank="1" showInputMessage="1" showErrorMessage="1" xr:uid="{7613FAF4-389C-47CE-97EA-D990E0C74642}">
          <x14:formula1>
            <xm:f>リスト!$D$2:$D$3</xm:f>
          </x14:formula1>
          <xm:sqref>C25:C36</xm:sqref>
        </x14:dataValidation>
        <x14:dataValidation type="list" allowBlank="1" showInputMessage="1" showErrorMessage="1" xr:uid="{34B524F2-20F2-40FA-A1A3-9558B36B577F}">
          <x14:formula1>
            <xm:f>リスト!$E$2:$E$22</xm:f>
          </x14:formula1>
          <xm:sqref>D25:D36</xm:sqref>
        </x14:dataValidation>
        <x14:dataValidation type="list" allowBlank="1" showInputMessage="1" showErrorMessage="1" xr:uid="{89CE7096-62AD-436E-A95D-2C75A02A89B4}">
          <x14:formula1>
            <xm:f>リスト!$G$2:$G$4</xm:f>
          </x14:formula1>
          <xm:sqref>I25:I36</xm:sqref>
        </x14:dataValidation>
        <x14:dataValidation type="list" allowBlank="1" showInputMessage="1" showErrorMessage="1" xr:uid="{589566ED-31EA-4A9C-BF6B-6C42748E8B3D}">
          <x14:formula1>
            <xm:f>リスト!$H$2:$H$4</xm:f>
          </x14:formula1>
          <xm:sqref>L25:M36 A72:A74</xm:sqref>
        </x14:dataValidation>
        <x14:dataValidation type="list" allowBlank="1" showInputMessage="1" showErrorMessage="1" xr:uid="{BA969DA6-19A6-46B1-8819-B2F80A8382FD}">
          <x14:formula1>
            <xm:f>リスト!$K$2:$K$3</xm:f>
          </x14:formula1>
          <xm:sqref>A48:A56</xm:sqref>
        </x14:dataValidation>
        <x14:dataValidation type="list" allowBlank="1" showInputMessage="1" showErrorMessage="1" xr:uid="{127D2501-6809-47EC-97BC-5148C82BE274}">
          <x14:formula1>
            <xm:f>リスト!$H$2:$H$3</xm:f>
          </x14:formula1>
          <xm:sqref>A65:A67 A78:A87</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84BB9-AEA9-4893-862C-9B0F8220CC0E}">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504" priority="42">
      <formula>$Q$1="○"</formula>
    </cfRule>
  </conditionalFormatting>
  <conditionalFormatting sqref="C39">
    <cfRule type="expression" dxfId="1503" priority="40">
      <formula>$C$39&gt;$B$39/2</formula>
    </cfRule>
    <cfRule type="expression" dxfId="1502" priority="41">
      <formula>$C$39&gt;10000000</formula>
    </cfRule>
  </conditionalFormatting>
  <conditionalFormatting sqref="C40">
    <cfRule type="expression" dxfId="1501" priority="38">
      <formula>$C$40&gt;$B$40/2</formula>
    </cfRule>
    <cfRule type="expression" dxfId="1500" priority="39">
      <formula>$C$40&gt;1000000</formula>
    </cfRule>
  </conditionalFormatting>
  <conditionalFormatting sqref="C41">
    <cfRule type="expression" dxfId="1499" priority="36">
      <formula>$C$41&gt;$B$41/2</formula>
    </cfRule>
    <cfRule type="expression" dxfId="1498" priority="37">
      <formula>$C$41&gt;100000</formula>
    </cfRule>
  </conditionalFormatting>
  <conditionalFormatting sqref="R9">
    <cfRule type="expression" dxfId="1497" priority="33">
      <formula>R9="NG"</formula>
    </cfRule>
  </conditionalFormatting>
  <conditionalFormatting sqref="L25:M36">
    <cfRule type="expression" dxfId="1496" priority="16">
      <formula>$J25="追加"</formula>
    </cfRule>
    <cfRule type="expression" dxfId="1495" priority="35">
      <formula>$J25="新規"</formula>
    </cfRule>
  </conditionalFormatting>
  <conditionalFormatting sqref="B39:B41">
    <cfRule type="expression" dxfId="1494" priority="34">
      <formula>($C39+$D39+$E39)&lt;&gt;$B39</formula>
    </cfRule>
  </conditionalFormatting>
  <conditionalFormatting sqref="R39:T41">
    <cfRule type="expression" dxfId="1493" priority="31">
      <formula>R39="NG"</formula>
    </cfRule>
    <cfRule type="expression" dxfId="1492" priority="32">
      <formula>$R21="NG"</formula>
    </cfRule>
  </conditionalFormatting>
  <conditionalFormatting sqref="T42">
    <cfRule type="expression" dxfId="1491" priority="29">
      <formula>T42="NG"</formula>
    </cfRule>
    <cfRule type="expression" dxfId="1490" priority="30">
      <formula>$R24="NG"</formula>
    </cfRule>
  </conditionalFormatting>
  <conditionalFormatting sqref="R60:R61">
    <cfRule type="expression" dxfId="1489" priority="27">
      <formula>R60="NG"</formula>
    </cfRule>
    <cfRule type="expression" dxfId="1488" priority="28">
      <formula>$R43="NG"</formula>
    </cfRule>
  </conditionalFormatting>
  <conditionalFormatting sqref="R65">
    <cfRule type="expression" dxfId="1487" priority="26">
      <formula>R65="NG"</formula>
    </cfRule>
  </conditionalFormatting>
  <conditionalFormatting sqref="R3">
    <cfRule type="expression" dxfId="1486" priority="24">
      <formula>$R3&lt;&gt;"要修正！"</formula>
    </cfRule>
    <cfRule type="expression" dxfId="1485" priority="25">
      <formula>$R3="要修正！"</formula>
    </cfRule>
  </conditionalFormatting>
  <conditionalFormatting sqref="S25:S36">
    <cfRule type="expression" dxfId="1484" priority="43">
      <formula>S25="NG"</formula>
    </cfRule>
  </conditionalFormatting>
  <conditionalFormatting sqref="S59">
    <cfRule type="expression" dxfId="1483" priority="23">
      <formula>S59="NG"</formula>
    </cfRule>
  </conditionalFormatting>
  <conditionalFormatting sqref="R59">
    <cfRule type="expression" dxfId="1482" priority="21">
      <formula>R59="NG"</formula>
    </cfRule>
    <cfRule type="expression" dxfId="1481" priority="22">
      <formula>$R42="NG"</formula>
    </cfRule>
  </conditionalFormatting>
  <conditionalFormatting sqref="R72">
    <cfRule type="expression" dxfId="1480" priority="20">
      <formula>R72="NG"</formula>
    </cfRule>
  </conditionalFormatting>
  <conditionalFormatting sqref="R25:R36">
    <cfRule type="expression" dxfId="1479" priority="19">
      <formula>R25="NG"</formula>
    </cfRule>
  </conditionalFormatting>
  <conditionalFormatting sqref="S12:S19">
    <cfRule type="expression" dxfId="1478" priority="17">
      <formula>$S12="NG"</formula>
    </cfRule>
    <cfRule type="expression" dxfId="1477" priority="18">
      <formula>$R1048572="NG"</formula>
    </cfRule>
  </conditionalFormatting>
  <conditionalFormatting sqref="T25:T36">
    <cfRule type="expression" dxfId="1476" priority="15">
      <formula>T25="NG"</formula>
    </cfRule>
  </conditionalFormatting>
  <conditionalFormatting sqref="L9">
    <cfRule type="expression" dxfId="1475" priority="14">
      <formula>$L$9="NG"</formula>
    </cfRule>
  </conditionalFormatting>
  <conditionalFormatting sqref="R4:R5">
    <cfRule type="expression" dxfId="1474" priority="13">
      <formula>$R$3="要修正！"</formula>
    </cfRule>
  </conditionalFormatting>
  <conditionalFormatting sqref="A41:H41">
    <cfRule type="expression" dxfId="1473" priority="12">
      <formula>$Q$1="○"</formula>
    </cfRule>
  </conditionalFormatting>
  <conditionalFormatting sqref="A55:G55">
    <cfRule type="expression" dxfId="1472" priority="11">
      <formula>$Q$1="○"</formula>
    </cfRule>
  </conditionalFormatting>
  <conditionalFormatting sqref="A83:J83">
    <cfRule type="expression" dxfId="1471" priority="10">
      <formula>$Q$1="○"</formula>
    </cfRule>
  </conditionalFormatting>
  <conditionalFormatting sqref="J25:J26">
    <cfRule type="expression" dxfId="1470" priority="8">
      <formula>$I25="追加"</formula>
    </cfRule>
    <cfRule type="expression" dxfId="1469" priority="9">
      <formula>$I25="新規"</formula>
    </cfRule>
  </conditionalFormatting>
  <conditionalFormatting sqref="J27:K36">
    <cfRule type="expression" dxfId="1468" priority="6">
      <formula>$I27="追加"</formula>
    </cfRule>
    <cfRule type="expression" dxfId="1467" priority="7">
      <formula>$I27="新規"</formula>
    </cfRule>
  </conditionalFormatting>
  <conditionalFormatting sqref="A59:G59">
    <cfRule type="expression" dxfId="1466" priority="5">
      <formula>"$Q$1=○"</formula>
    </cfRule>
  </conditionalFormatting>
  <conditionalFormatting sqref="K25">
    <cfRule type="expression" dxfId="1465" priority="3">
      <formula>$I25="追加"</formula>
    </cfRule>
    <cfRule type="expression" dxfId="1464" priority="4">
      <formula>$I25="新規"</formula>
    </cfRule>
  </conditionalFormatting>
  <conditionalFormatting sqref="K26">
    <cfRule type="expression" dxfId="1463" priority="1">
      <formula>$I26="追加"</formula>
    </cfRule>
    <cfRule type="expression" dxfId="1462" priority="2">
      <formula>$I26="新規"</formula>
    </cfRule>
  </conditionalFormatting>
  <dataValidations count="2">
    <dataValidation type="list" allowBlank="1" showInputMessage="1" showErrorMessage="1" sqref="Q1 O1" xr:uid="{18877D00-C868-4ACD-9F0D-25F24CA4A370}">
      <formula1>$S$1:$S$2</formula1>
    </dataValidation>
    <dataValidation type="list" allowBlank="1" showInputMessage="1" showErrorMessage="1" sqref="E12:E19" xr:uid="{759AED8B-B438-49A7-B9A8-055644D88064}">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32438CC-C2A9-403A-8998-EE31B901C81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EFEB21E9-158C-4400-87A4-9525DFBFA3EB}">
          <x14:formula1>
            <xm:f>リスト!$A$3:$A$9</xm:f>
          </x14:formula1>
          <xm:sqref>G12:H19</xm:sqref>
        </x14:dataValidation>
        <x14:dataValidation type="list" allowBlank="1" showInputMessage="1" showErrorMessage="1" xr:uid="{ECFE3375-DA68-4462-8C67-498655D55EF7}">
          <x14:formula1>
            <xm:f>リスト!$B$2:$B$11</xm:f>
          </x14:formula1>
          <xm:sqref>I12:I19</xm:sqref>
        </x14:dataValidation>
        <x14:dataValidation type="list" allowBlank="1" showInputMessage="1" showErrorMessage="1" xr:uid="{2C4E1AD5-A361-414E-952E-B4B41D53DB76}">
          <x14:formula1>
            <xm:f>リスト!$I$2:$I$5</xm:f>
          </x14:formula1>
          <xm:sqref>J12:J19</xm:sqref>
        </x14:dataValidation>
        <x14:dataValidation type="list" allowBlank="1" showInputMessage="1" showErrorMessage="1" xr:uid="{77E3C4BD-7F98-474C-86C5-DB7E83E5E127}">
          <x14:formula1>
            <xm:f>リスト!$J$2:$J$6</xm:f>
          </x14:formula1>
          <xm:sqref>K12:K19</xm:sqref>
        </x14:dataValidation>
        <x14:dataValidation type="list" allowBlank="1" showInputMessage="1" showErrorMessage="1" xr:uid="{6C282F70-240A-4D39-B2E7-C76E7698FCED}">
          <x14:formula1>
            <xm:f>リスト!$C$2:$C$4</xm:f>
          </x14:formula1>
          <xm:sqref>B25:B36</xm:sqref>
        </x14:dataValidation>
        <x14:dataValidation type="list" allowBlank="1" showInputMessage="1" showErrorMessage="1" xr:uid="{A3E46094-2FF2-472B-B115-41040EF958D0}">
          <x14:formula1>
            <xm:f>リスト!$D$2:$D$3</xm:f>
          </x14:formula1>
          <xm:sqref>C25:C36</xm:sqref>
        </x14:dataValidation>
        <x14:dataValidation type="list" allowBlank="1" showInputMessage="1" showErrorMessage="1" xr:uid="{8E2EBAB8-2FE9-4908-AD1A-73DC3C3581E7}">
          <x14:formula1>
            <xm:f>リスト!$E$2:$E$22</xm:f>
          </x14:formula1>
          <xm:sqref>D25:D36</xm:sqref>
        </x14:dataValidation>
        <x14:dataValidation type="list" allowBlank="1" showInputMessage="1" showErrorMessage="1" xr:uid="{5CD7C205-E661-43C6-9C13-47B0BED9BE8D}">
          <x14:formula1>
            <xm:f>リスト!$G$2:$G$4</xm:f>
          </x14:formula1>
          <xm:sqref>I25:I36</xm:sqref>
        </x14:dataValidation>
        <x14:dataValidation type="list" allowBlank="1" showInputMessage="1" showErrorMessage="1" xr:uid="{7BE066D3-2BF3-4B53-8DFE-6C94228E5D2E}">
          <x14:formula1>
            <xm:f>リスト!$H$2:$H$4</xm:f>
          </x14:formula1>
          <xm:sqref>L25:M36 A72:A74</xm:sqref>
        </x14:dataValidation>
        <x14:dataValidation type="list" allowBlank="1" showInputMessage="1" showErrorMessage="1" xr:uid="{33E3BEFA-B3D3-414E-BED6-13B16125CDBB}">
          <x14:formula1>
            <xm:f>リスト!$K$2:$K$3</xm:f>
          </x14:formula1>
          <xm:sqref>A48:A56</xm:sqref>
        </x14:dataValidation>
        <x14:dataValidation type="list" allowBlank="1" showInputMessage="1" showErrorMessage="1" xr:uid="{11A0702D-F06E-4941-90B6-2E75F6491D6A}">
          <x14:formula1>
            <xm:f>リスト!$H$2:$H$3</xm:f>
          </x14:formula1>
          <xm:sqref>A65:A67 A78:A87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1F77-54AF-439C-9E20-D454344761DE}">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170" priority="42">
      <formula>$Q$1="○"</formula>
    </cfRule>
  </conditionalFormatting>
  <conditionalFormatting sqref="C39">
    <cfRule type="expression" dxfId="4169" priority="40">
      <formula>$C$39&gt;$B$39/2</formula>
    </cfRule>
    <cfRule type="expression" dxfId="4168" priority="41">
      <formula>$C$39&gt;10000000</formula>
    </cfRule>
  </conditionalFormatting>
  <conditionalFormatting sqref="C40">
    <cfRule type="expression" dxfId="4167" priority="38">
      <formula>$C$40&gt;$B$40/2</formula>
    </cfRule>
    <cfRule type="expression" dxfId="4166" priority="39">
      <formula>$C$40&gt;1000000</formula>
    </cfRule>
  </conditionalFormatting>
  <conditionalFormatting sqref="C41">
    <cfRule type="expression" dxfId="4165" priority="36">
      <formula>$C$41&gt;$B$41/2</formula>
    </cfRule>
    <cfRule type="expression" dxfId="4164" priority="37">
      <formula>$C$41&gt;100000</formula>
    </cfRule>
  </conditionalFormatting>
  <conditionalFormatting sqref="R9">
    <cfRule type="expression" dxfId="4163" priority="33">
      <formula>R9="NG"</formula>
    </cfRule>
  </conditionalFormatting>
  <conditionalFormatting sqref="L25:M36">
    <cfRule type="expression" dxfId="4162" priority="16">
      <formula>$J25="追加"</formula>
    </cfRule>
    <cfRule type="expression" dxfId="4161" priority="35">
      <formula>$J25="新規"</formula>
    </cfRule>
  </conditionalFormatting>
  <conditionalFormatting sqref="B39:B41">
    <cfRule type="expression" dxfId="4160" priority="34">
      <formula>($C39+$D39+$E39)&lt;&gt;$B39</formula>
    </cfRule>
  </conditionalFormatting>
  <conditionalFormatting sqref="R39:T41">
    <cfRule type="expression" dxfId="4159" priority="31">
      <formula>R39="NG"</formula>
    </cfRule>
    <cfRule type="expression" dxfId="4158" priority="32">
      <formula>$R21="NG"</formula>
    </cfRule>
  </conditionalFormatting>
  <conditionalFormatting sqref="T42">
    <cfRule type="expression" dxfId="4157" priority="29">
      <formula>T42="NG"</formula>
    </cfRule>
    <cfRule type="expression" dxfId="4156" priority="30">
      <formula>$R24="NG"</formula>
    </cfRule>
  </conditionalFormatting>
  <conditionalFormatting sqref="R60:R61">
    <cfRule type="expression" dxfId="4155" priority="27">
      <formula>R60="NG"</formula>
    </cfRule>
    <cfRule type="expression" dxfId="4154" priority="28">
      <formula>$R43="NG"</formula>
    </cfRule>
  </conditionalFormatting>
  <conditionalFormatting sqref="R65">
    <cfRule type="expression" dxfId="4153" priority="26">
      <formula>R65="NG"</formula>
    </cfRule>
  </conditionalFormatting>
  <conditionalFormatting sqref="R3">
    <cfRule type="expression" dxfId="4152" priority="24">
      <formula>$R3&lt;&gt;"要修正！"</formula>
    </cfRule>
    <cfRule type="expression" dxfId="4151" priority="25">
      <formula>$R3="要修正！"</formula>
    </cfRule>
  </conditionalFormatting>
  <conditionalFormatting sqref="S25:S36">
    <cfRule type="expression" dxfId="4150" priority="43">
      <formula>S25="NG"</formula>
    </cfRule>
  </conditionalFormatting>
  <conditionalFormatting sqref="S59">
    <cfRule type="expression" dxfId="4149" priority="23">
      <formula>S59="NG"</formula>
    </cfRule>
  </conditionalFormatting>
  <conditionalFormatting sqref="R59">
    <cfRule type="expression" dxfId="4148" priority="21">
      <formula>R59="NG"</formula>
    </cfRule>
    <cfRule type="expression" dxfId="4147" priority="22">
      <formula>$R42="NG"</formula>
    </cfRule>
  </conditionalFormatting>
  <conditionalFormatting sqref="R72">
    <cfRule type="expression" dxfId="4146" priority="20">
      <formula>R72="NG"</formula>
    </cfRule>
  </conditionalFormatting>
  <conditionalFormatting sqref="R25:R36">
    <cfRule type="expression" dxfId="4145" priority="19">
      <formula>R25="NG"</formula>
    </cfRule>
  </conditionalFormatting>
  <conditionalFormatting sqref="S12:S19">
    <cfRule type="expression" dxfId="4144" priority="17">
      <formula>$S12="NG"</formula>
    </cfRule>
    <cfRule type="expression" dxfId="4143" priority="18">
      <formula>$R1048572="NG"</formula>
    </cfRule>
  </conditionalFormatting>
  <conditionalFormatting sqref="T25:T36">
    <cfRule type="expression" dxfId="4142" priority="15">
      <formula>T25="NG"</formula>
    </cfRule>
  </conditionalFormatting>
  <conditionalFormatting sqref="L9">
    <cfRule type="expression" dxfId="4141" priority="14">
      <formula>$L$9="NG"</formula>
    </cfRule>
  </conditionalFormatting>
  <conditionalFormatting sqref="R4:R5">
    <cfRule type="expression" dxfId="4140" priority="13">
      <formula>$R$3="要修正！"</formula>
    </cfRule>
  </conditionalFormatting>
  <conditionalFormatting sqref="A41:H41">
    <cfRule type="expression" dxfId="4139" priority="12">
      <formula>$Q$1="○"</formula>
    </cfRule>
  </conditionalFormatting>
  <conditionalFormatting sqref="A55:G55">
    <cfRule type="expression" dxfId="4138" priority="11">
      <formula>$Q$1="○"</formula>
    </cfRule>
  </conditionalFormatting>
  <conditionalFormatting sqref="A83:J83">
    <cfRule type="expression" dxfId="4137" priority="10">
      <formula>$Q$1="○"</formula>
    </cfRule>
  </conditionalFormatting>
  <conditionalFormatting sqref="J25:J26">
    <cfRule type="expression" dxfId="4136" priority="8">
      <formula>$I25="追加"</formula>
    </cfRule>
    <cfRule type="expression" dxfId="4135" priority="9">
      <formula>$I25="新規"</formula>
    </cfRule>
  </conditionalFormatting>
  <conditionalFormatting sqref="J27:K36">
    <cfRule type="expression" dxfId="4134" priority="6">
      <formula>$I27="追加"</formula>
    </cfRule>
    <cfRule type="expression" dxfId="4133" priority="7">
      <formula>$I27="新規"</formula>
    </cfRule>
  </conditionalFormatting>
  <conditionalFormatting sqref="A59:G59">
    <cfRule type="expression" dxfId="4132" priority="5">
      <formula>"$Q$1=○"</formula>
    </cfRule>
  </conditionalFormatting>
  <conditionalFormatting sqref="K25">
    <cfRule type="expression" dxfId="4131" priority="3">
      <formula>$I25="追加"</formula>
    </cfRule>
    <cfRule type="expression" dxfId="4130" priority="4">
      <formula>$I25="新規"</formula>
    </cfRule>
  </conditionalFormatting>
  <conditionalFormatting sqref="K26">
    <cfRule type="expression" dxfId="4129" priority="1">
      <formula>$I26="追加"</formula>
    </cfRule>
    <cfRule type="expression" dxfId="4128" priority="2">
      <formula>$I26="新規"</formula>
    </cfRule>
  </conditionalFormatting>
  <dataValidations count="2">
    <dataValidation type="list" allowBlank="1" showInputMessage="1" showErrorMessage="1" sqref="E12:E19" xr:uid="{20C221F8-AE49-4E18-9B12-D6ADA9FC20AD}">
      <formula1>$U$12:$U$15</formula1>
    </dataValidation>
    <dataValidation type="list" allowBlank="1" showInputMessage="1" showErrorMessage="1" sqref="Q1 O1" xr:uid="{F21E73C7-58AE-46F9-A54B-C1723E1C6708}">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A89BC5F-B669-4A50-9868-B1D9099EFBEA}">
          <x14:formula1>
            <xm:f>リスト!$H$2:$H$3</xm:f>
          </x14:formula1>
          <xm:sqref>A65:A67 A78:A87</xm:sqref>
        </x14:dataValidation>
        <x14:dataValidation type="list" allowBlank="1" showInputMessage="1" showErrorMessage="1" xr:uid="{86AE5416-7F6E-4863-AA34-8AE5E6D8AB28}">
          <x14:formula1>
            <xm:f>リスト!$K$2:$K$3</xm:f>
          </x14:formula1>
          <xm:sqref>A48:A56</xm:sqref>
        </x14:dataValidation>
        <x14:dataValidation type="list" allowBlank="1" showInputMessage="1" showErrorMessage="1" xr:uid="{463A8078-A0B4-4D13-A741-8DDFF5F1BAA0}">
          <x14:formula1>
            <xm:f>リスト!$H$2:$H$4</xm:f>
          </x14:formula1>
          <xm:sqref>L25:M36 A72:A74</xm:sqref>
        </x14:dataValidation>
        <x14:dataValidation type="list" allowBlank="1" showInputMessage="1" showErrorMessage="1" xr:uid="{89A72335-2CCC-46D0-8819-618006246AC9}">
          <x14:formula1>
            <xm:f>リスト!$G$2:$G$4</xm:f>
          </x14:formula1>
          <xm:sqref>I25:I36</xm:sqref>
        </x14:dataValidation>
        <x14:dataValidation type="list" allowBlank="1" showInputMessage="1" showErrorMessage="1" xr:uid="{CCFB4C9F-BBB8-422A-BDEE-F9536B79E999}">
          <x14:formula1>
            <xm:f>リスト!$E$2:$E$22</xm:f>
          </x14:formula1>
          <xm:sqref>D25:D36</xm:sqref>
        </x14:dataValidation>
        <x14:dataValidation type="list" allowBlank="1" showInputMessage="1" showErrorMessage="1" xr:uid="{C5A01C46-75F8-4DA4-BA47-6C8101DC58B6}">
          <x14:formula1>
            <xm:f>リスト!$D$2:$D$3</xm:f>
          </x14:formula1>
          <xm:sqref>C25:C36</xm:sqref>
        </x14:dataValidation>
        <x14:dataValidation type="list" allowBlank="1" showInputMessage="1" showErrorMessage="1" xr:uid="{52C7AECB-C157-440B-A5EA-24D58EFD2BC5}">
          <x14:formula1>
            <xm:f>リスト!$C$2:$C$4</xm:f>
          </x14:formula1>
          <xm:sqref>B25:B36</xm:sqref>
        </x14:dataValidation>
        <x14:dataValidation type="list" allowBlank="1" showInputMessage="1" showErrorMessage="1" xr:uid="{41F4639B-7E45-4541-AFBD-0D661D78AE65}">
          <x14:formula1>
            <xm:f>リスト!$J$2:$J$6</xm:f>
          </x14:formula1>
          <xm:sqref>K12:K19</xm:sqref>
        </x14:dataValidation>
        <x14:dataValidation type="list" allowBlank="1" showInputMessage="1" showErrorMessage="1" xr:uid="{B99FBCA6-B8CD-4842-8355-B023E4B933F2}">
          <x14:formula1>
            <xm:f>リスト!$I$2:$I$5</xm:f>
          </x14:formula1>
          <xm:sqref>J12:J19</xm:sqref>
        </x14:dataValidation>
        <x14:dataValidation type="list" allowBlank="1" showInputMessage="1" showErrorMessage="1" xr:uid="{07C3E8A0-9C94-45F1-BB33-BF2293B57AD4}">
          <x14:formula1>
            <xm:f>リスト!$B$2:$B$11</xm:f>
          </x14:formula1>
          <xm:sqref>I12:I19</xm:sqref>
        </x14:dataValidation>
        <x14:dataValidation type="list" allowBlank="1" showInputMessage="1" showErrorMessage="1" xr:uid="{C50B2719-A708-40E6-8B04-B6673766A4BF}">
          <x14:formula1>
            <xm:f>リスト!$A$3:$A$9</xm:f>
          </x14:formula1>
          <xm:sqref>G12:H19</xm:sqref>
        </x14:dataValidation>
        <x14:dataValidation type="list" allowBlank="1" showInputMessage="1" showErrorMessage="1" xr:uid="{2B1E38F4-D79E-4069-8F98-0AB47C8C27C6}">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F1874-A7B1-4FB7-88AA-D1A6DED9D9DE}">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461" priority="42">
      <formula>$Q$1="○"</formula>
    </cfRule>
  </conditionalFormatting>
  <conditionalFormatting sqref="C39">
    <cfRule type="expression" dxfId="1460" priority="40">
      <formula>$C$39&gt;$B$39/2</formula>
    </cfRule>
    <cfRule type="expression" dxfId="1459" priority="41">
      <formula>$C$39&gt;10000000</formula>
    </cfRule>
  </conditionalFormatting>
  <conditionalFormatting sqref="C40">
    <cfRule type="expression" dxfId="1458" priority="38">
      <formula>$C$40&gt;$B$40/2</formula>
    </cfRule>
    <cfRule type="expression" dxfId="1457" priority="39">
      <formula>$C$40&gt;1000000</formula>
    </cfRule>
  </conditionalFormatting>
  <conditionalFormatting sqref="C41">
    <cfRule type="expression" dxfId="1456" priority="36">
      <formula>$C$41&gt;$B$41/2</formula>
    </cfRule>
    <cfRule type="expression" dxfId="1455" priority="37">
      <formula>$C$41&gt;100000</formula>
    </cfRule>
  </conditionalFormatting>
  <conditionalFormatting sqref="R9">
    <cfRule type="expression" dxfId="1454" priority="33">
      <formula>R9="NG"</formula>
    </cfRule>
  </conditionalFormatting>
  <conditionalFormatting sqref="L25:M36">
    <cfRule type="expression" dxfId="1453" priority="16">
      <formula>$J25="追加"</formula>
    </cfRule>
    <cfRule type="expression" dxfId="1452" priority="35">
      <formula>$J25="新規"</formula>
    </cfRule>
  </conditionalFormatting>
  <conditionalFormatting sqref="B39:B41">
    <cfRule type="expression" dxfId="1451" priority="34">
      <formula>($C39+$D39+$E39)&lt;&gt;$B39</formula>
    </cfRule>
  </conditionalFormatting>
  <conditionalFormatting sqref="R39:T41">
    <cfRule type="expression" dxfId="1450" priority="31">
      <formula>R39="NG"</formula>
    </cfRule>
    <cfRule type="expression" dxfId="1449" priority="32">
      <formula>$R21="NG"</formula>
    </cfRule>
  </conditionalFormatting>
  <conditionalFormatting sqref="T42">
    <cfRule type="expression" dxfId="1448" priority="29">
      <formula>T42="NG"</formula>
    </cfRule>
    <cfRule type="expression" dxfId="1447" priority="30">
      <formula>$R24="NG"</formula>
    </cfRule>
  </conditionalFormatting>
  <conditionalFormatting sqref="R60:R61">
    <cfRule type="expression" dxfId="1446" priority="27">
      <formula>R60="NG"</formula>
    </cfRule>
    <cfRule type="expression" dxfId="1445" priority="28">
      <formula>$R43="NG"</formula>
    </cfRule>
  </conditionalFormatting>
  <conditionalFormatting sqref="R65">
    <cfRule type="expression" dxfId="1444" priority="26">
      <formula>R65="NG"</formula>
    </cfRule>
  </conditionalFormatting>
  <conditionalFormatting sqref="R3">
    <cfRule type="expression" dxfId="1443" priority="24">
      <formula>$R3&lt;&gt;"要修正！"</formula>
    </cfRule>
    <cfRule type="expression" dxfId="1442" priority="25">
      <formula>$R3="要修正！"</formula>
    </cfRule>
  </conditionalFormatting>
  <conditionalFormatting sqref="S25:S36">
    <cfRule type="expression" dxfId="1441" priority="43">
      <formula>S25="NG"</formula>
    </cfRule>
  </conditionalFormatting>
  <conditionalFormatting sqref="S59">
    <cfRule type="expression" dxfId="1440" priority="23">
      <formula>S59="NG"</formula>
    </cfRule>
  </conditionalFormatting>
  <conditionalFormatting sqref="R59">
    <cfRule type="expression" dxfId="1439" priority="21">
      <formula>R59="NG"</formula>
    </cfRule>
    <cfRule type="expression" dxfId="1438" priority="22">
      <formula>$R42="NG"</formula>
    </cfRule>
  </conditionalFormatting>
  <conditionalFormatting sqref="R72">
    <cfRule type="expression" dxfId="1437" priority="20">
      <formula>R72="NG"</formula>
    </cfRule>
  </conditionalFormatting>
  <conditionalFormatting sqref="R25:R36">
    <cfRule type="expression" dxfId="1436" priority="19">
      <formula>R25="NG"</formula>
    </cfRule>
  </conditionalFormatting>
  <conditionalFormatting sqref="S12:S19">
    <cfRule type="expression" dxfId="1435" priority="17">
      <formula>$S12="NG"</formula>
    </cfRule>
    <cfRule type="expression" dxfId="1434" priority="18">
      <formula>$R1048572="NG"</formula>
    </cfRule>
  </conditionalFormatting>
  <conditionalFormatting sqref="T25:T36">
    <cfRule type="expression" dxfId="1433" priority="15">
      <formula>T25="NG"</formula>
    </cfRule>
  </conditionalFormatting>
  <conditionalFormatting sqref="L9">
    <cfRule type="expression" dxfId="1432" priority="14">
      <formula>$L$9="NG"</formula>
    </cfRule>
  </conditionalFormatting>
  <conditionalFormatting sqref="R4:R5">
    <cfRule type="expression" dxfId="1431" priority="13">
      <formula>$R$3="要修正！"</formula>
    </cfRule>
  </conditionalFormatting>
  <conditionalFormatting sqref="A41:H41">
    <cfRule type="expression" dxfId="1430" priority="12">
      <formula>$Q$1="○"</formula>
    </cfRule>
  </conditionalFormatting>
  <conditionalFormatting sqref="A55:G55">
    <cfRule type="expression" dxfId="1429" priority="11">
      <formula>$Q$1="○"</formula>
    </cfRule>
  </conditionalFormatting>
  <conditionalFormatting sqref="A83:J83">
    <cfRule type="expression" dxfId="1428" priority="10">
      <formula>$Q$1="○"</formula>
    </cfRule>
  </conditionalFormatting>
  <conditionalFormatting sqref="J25:J26">
    <cfRule type="expression" dxfId="1427" priority="8">
      <formula>$I25="追加"</formula>
    </cfRule>
    <cfRule type="expression" dxfId="1426" priority="9">
      <formula>$I25="新規"</formula>
    </cfRule>
  </conditionalFormatting>
  <conditionalFormatting sqref="J27:K36">
    <cfRule type="expression" dxfId="1425" priority="6">
      <formula>$I27="追加"</formula>
    </cfRule>
    <cfRule type="expression" dxfId="1424" priority="7">
      <formula>$I27="新規"</formula>
    </cfRule>
  </conditionalFormatting>
  <conditionalFormatting sqref="A59:G59">
    <cfRule type="expression" dxfId="1423" priority="5">
      <formula>"$Q$1=○"</formula>
    </cfRule>
  </conditionalFormatting>
  <conditionalFormatting sqref="K25">
    <cfRule type="expression" dxfId="1422" priority="3">
      <formula>$I25="追加"</formula>
    </cfRule>
    <cfRule type="expression" dxfId="1421" priority="4">
      <formula>$I25="新規"</formula>
    </cfRule>
  </conditionalFormatting>
  <conditionalFormatting sqref="K26">
    <cfRule type="expression" dxfId="1420" priority="1">
      <formula>$I26="追加"</formula>
    </cfRule>
    <cfRule type="expression" dxfId="1419" priority="2">
      <formula>$I26="新規"</formula>
    </cfRule>
  </conditionalFormatting>
  <dataValidations count="2">
    <dataValidation type="list" allowBlank="1" showInputMessage="1" showErrorMessage="1" sqref="E12:E19" xr:uid="{FD9F9621-185E-44E8-B1C1-3E53853BCC48}">
      <formula1>$U$12:$U$15</formula1>
    </dataValidation>
    <dataValidation type="list" allowBlank="1" showInputMessage="1" showErrorMessage="1" sqref="Q1 O1" xr:uid="{94F81918-039F-4EC4-87E5-EB238454403B}">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212D924A-53A1-43F1-B2E1-31F635AED406}">
          <x14:formula1>
            <xm:f>リスト!$H$2:$H$3</xm:f>
          </x14:formula1>
          <xm:sqref>A65:A67 A78:A87</xm:sqref>
        </x14:dataValidation>
        <x14:dataValidation type="list" allowBlank="1" showInputMessage="1" showErrorMessage="1" xr:uid="{0D8C156E-29CC-4260-89E6-14619B2A7EB4}">
          <x14:formula1>
            <xm:f>リスト!$K$2:$K$3</xm:f>
          </x14:formula1>
          <xm:sqref>A48:A56</xm:sqref>
        </x14:dataValidation>
        <x14:dataValidation type="list" allowBlank="1" showInputMessage="1" showErrorMessage="1" xr:uid="{795F8541-B497-4A3C-9D88-0BEA17AF571B}">
          <x14:formula1>
            <xm:f>リスト!$H$2:$H$4</xm:f>
          </x14:formula1>
          <xm:sqref>L25:M36 A72:A74</xm:sqref>
        </x14:dataValidation>
        <x14:dataValidation type="list" allowBlank="1" showInputMessage="1" showErrorMessage="1" xr:uid="{84E41790-C802-422E-90E0-21A1C053F4DE}">
          <x14:formula1>
            <xm:f>リスト!$G$2:$G$4</xm:f>
          </x14:formula1>
          <xm:sqref>I25:I36</xm:sqref>
        </x14:dataValidation>
        <x14:dataValidation type="list" allowBlank="1" showInputMessage="1" showErrorMessage="1" xr:uid="{626DCEC7-A308-485F-A084-2C76912CB3B7}">
          <x14:formula1>
            <xm:f>リスト!$E$2:$E$22</xm:f>
          </x14:formula1>
          <xm:sqref>D25:D36</xm:sqref>
        </x14:dataValidation>
        <x14:dataValidation type="list" allowBlank="1" showInputMessage="1" showErrorMessage="1" xr:uid="{7AFAB9DC-694B-4D97-B64E-A417748BE56C}">
          <x14:formula1>
            <xm:f>リスト!$D$2:$D$3</xm:f>
          </x14:formula1>
          <xm:sqref>C25:C36</xm:sqref>
        </x14:dataValidation>
        <x14:dataValidation type="list" allowBlank="1" showInputMessage="1" showErrorMessage="1" xr:uid="{1E3DAEF3-FA27-4680-A070-AFD5C8DFFC5A}">
          <x14:formula1>
            <xm:f>リスト!$C$2:$C$4</xm:f>
          </x14:formula1>
          <xm:sqref>B25:B36</xm:sqref>
        </x14:dataValidation>
        <x14:dataValidation type="list" allowBlank="1" showInputMessage="1" showErrorMessage="1" xr:uid="{52BF2B14-C061-4B85-8607-8926D2D05450}">
          <x14:formula1>
            <xm:f>リスト!$J$2:$J$6</xm:f>
          </x14:formula1>
          <xm:sqref>K12:K19</xm:sqref>
        </x14:dataValidation>
        <x14:dataValidation type="list" allowBlank="1" showInputMessage="1" showErrorMessage="1" xr:uid="{4199BC29-671F-47C7-A474-0F717407A6D8}">
          <x14:formula1>
            <xm:f>リスト!$I$2:$I$5</xm:f>
          </x14:formula1>
          <xm:sqref>J12:J19</xm:sqref>
        </x14:dataValidation>
        <x14:dataValidation type="list" allowBlank="1" showInputMessage="1" showErrorMessage="1" xr:uid="{486111A4-E478-4B51-BFBB-1C1A25A301B0}">
          <x14:formula1>
            <xm:f>リスト!$B$2:$B$11</xm:f>
          </x14:formula1>
          <xm:sqref>I12:I19</xm:sqref>
        </x14:dataValidation>
        <x14:dataValidation type="list" allowBlank="1" showInputMessage="1" showErrorMessage="1" xr:uid="{F8C01FC5-EF0F-40A0-94E9-D374A5407A5E}">
          <x14:formula1>
            <xm:f>リスト!$A$3:$A$9</xm:f>
          </x14:formula1>
          <xm:sqref>G12:H19</xm:sqref>
        </x14:dataValidation>
        <x14:dataValidation type="list" allowBlank="1" showInputMessage="1" showErrorMessage="1" xr:uid="{4C21C0F6-B79D-43ED-B8F3-FADFD2344257}">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A0458-C9FC-478F-B7C6-D23160433AE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418" priority="42">
      <formula>$Q$1="○"</formula>
    </cfRule>
  </conditionalFormatting>
  <conditionalFormatting sqref="C39">
    <cfRule type="expression" dxfId="1417" priority="40">
      <formula>$C$39&gt;$B$39/2</formula>
    </cfRule>
    <cfRule type="expression" dxfId="1416" priority="41">
      <formula>$C$39&gt;10000000</formula>
    </cfRule>
  </conditionalFormatting>
  <conditionalFormatting sqref="C40">
    <cfRule type="expression" dxfId="1415" priority="38">
      <formula>$C$40&gt;$B$40/2</formula>
    </cfRule>
    <cfRule type="expression" dxfId="1414" priority="39">
      <formula>$C$40&gt;1000000</formula>
    </cfRule>
  </conditionalFormatting>
  <conditionalFormatting sqref="C41">
    <cfRule type="expression" dxfId="1413" priority="36">
      <formula>$C$41&gt;$B$41/2</formula>
    </cfRule>
    <cfRule type="expression" dxfId="1412" priority="37">
      <formula>$C$41&gt;100000</formula>
    </cfRule>
  </conditionalFormatting>
  <conditionalFormatting sqref="R9">
    <cfRule type="expression" dxfId="1411" priority="33">
      <formula>R9="NG"</formula>
    </cfRule>
  </conditionalFormatting>
  <conditionalFormatting sqref="L25:M36">
    <cfRule type="expression" dxfId="1410" priority="16">
      <formula>$J25="追加"</formula>
    </cfRule>
    <cfRule type="expression" dxfId="1409" priority="35">
      <formula>$J25="新規"</formula>
    </cfRule>
  </conditionalFormatting>
  <conditionalFormatting sqref="B39:B41">
    <cfRule type="expression" dxfId="1408" priority="34">
      <formula>($C39+$D39+$E39)&lt;&gt;$B39</formula>
    </cfRule>
  </conditionalFormatting>
  <conditionalFormatting sqref="R39:T41">
    <cfRule type="expression" dxfId="1407" priority="31">
      <formula>R39="NG"</formula>
    </cfRule>
    <cfRule type="expression" dxfId="1406" priority="32">
      <formula>$R21="NG"</formula>
    </cfRule>
  </conditionalFormatting>
  <conditionalFormatting sqref="T42">
    <cfRule type="expression" dxfId="1405" priority="29">
      <formula>T42="NG"</formula>
    </cfRule>
    <cfRule type="expression" dxfId="1404" priority="30">
      <formula>$R24="NG"</formula>
    </cfRule>
  </conditionalFormatting>
  <conditionalFormatting sqref="R60:R61">
    <cfRule type="expression" dxfId="1403" priority="27">
      <formula>R60="NG"</formula>
    </cfRule>
    <cfRule type="expression" dxfId="1402" priority="28">
      <formula>$R43="NG"</formula>
    </cfRule>
  </conditionalFormatting>
  <conditionalFormatting sqref="R65">
    <cfRule type="expression" dxfId="1401" priority="26">
      <formula>R65="NG"</formula>
    </cfRule>
  </conditionalFormatting>
  <conditionalFormatting sqref="R3">
    <cfRule type="expression" dxfId="1400" priority="24">
      <formula>$R3&lt;&gt;"要修正！"</formula>
    </cfRule>
    <cfRule type="expression" dxfId="1399" priority="25">
      <formula>$R3="要修正！"</formula>
    </cfRule>
  </conditionalFormatting>
  <conditionalFormatting sqref="S25:S36">
    <cfRule type="expression" dxfId="1398" priority="43">
      <formula>S25="NG"</formula>
    </cfRule>
  </conditionalFormatting>
  <conditionalFormatting sqref="S59">
    <cfRule type="expression" dxfId="1397" priority="23">
      <formula>S59="NG"</formula>
    </cfRule>
  </conditionalFormatting>
  <conditionalFormatting sqref="R59">
    <cfRule type="expression" dxfId="1396" priority="21">
      <formula>R59="NG"</formula>
    </cfRule>
    <cfRule type="expression" dxfId="1395" priority="22">
      <formula>$R42="NG"</formula>
    </cfRule>
  </conditionalFormatting>
  <conditionalFormatting sqref="R72">
    <cfRule type="expression" dxfId="1394" priority="20">
      <formula>R72="NG"</formula>
    </cfRule>
  </conditionalFormatting>
  <conditionalFormatting sqref="R25:R36">
    <cfRule type="expression" dxfId="1393" priority="19">
      <formula>R25="NG"</formula>
    </cfRule>
  </conditionalFormatting>
  <conditionalFormatting sqref="S12:S19">
    <cfRule type="expression" dxfId="1392" priority="17">
      <formula>$S12="NG"</formula>
    </cfRule>
    <cfRule type="expression" dxfId="1391" priority="18">
      <formula>$R1048572="NG"</formula>
    </cfRule>
  </conditionalFormatting>
  <conditionalFormatting sqref="T25:T36">
    <cfRule type="expression" dxfId="1390" priority="15">
      <formula>T25="NG"</formula>
    </cfRule>
  </conditionalFormatting>
  <conditionalFormatting sqref="L9">
    <cfRule type="expression" dxfId="1389" priority="14">
      <formula>$L$9="NG"</formula>
    </cfRule>
  </conditionalFormatting>
  <conditionalFormatting sqref="R4:R5">
    <cfRule type="expression" dxfId="1388" priority="13">
      <formula>$R$3="要修正！"</formula>
    </cfRule>
  </conditionalFormatting>
  <conditionalFormatting sqref="A41:H41">
    <cfRule type="expression" dxfId="1387" priority="12">
      <formula>$Q$1="○"</formula>
    </cfRule>
  </conditionalFormatting>
  <conditionalFormatting sqref="A55:G55">
    <cfRule type="expression" dxfId="1386" priority="11">
      <formula>$Q$1="○"</formula>
    </cfRule>
  </conditionalFormatting>
  <conditionalFormatting sqref="A83:J83">
    <cfRule type="expression" dxfId="1385" priority="10">
      <formula>$Q$1="○"</formula>
    </cfRule>
  </conditionalFormatting>
  <conditionalFormatting sqref="J25:J26">
    <cfRule type="expression" dxfId="1384" priority="8">
      <formula>$I25="追加"</formula>
    </cfRule>
    <cfRule type="expression" dxfId="1383" priority="9">
      <formula>$I25="新規"</formula>
    </cfRule>
  </conditionalFormatting>
  <conditionalFormatting sqref="J27:K36">
    <cfRule type="expression" dxfId="1382" priority="6">
      <formula>$I27="追加"</formula>
    </cfRule>
    <cfRule type="expression" dxfId="1381" priority="7">
      <formula>$I27="新規"</formula>
    </cfRule>
  </conditionalFormatting>
  <conditionalFormatting sqref="A59:G59">
    <cfRule type="expression" dxfId="1380" priority="5">
      <formula>"$Q$1=○"</formula>
    </cfRule>
  </conditionalFormatting>
  <conditionalFormatting sqref="K25">
    <cfRule type="expression" dxfId="1379" priority="3">
      <formula>$I25="追加"</formula>
    </cfRule>
    <cfRule type="expression" dxfId="1378" priority="4">
      <formula>$I25="新規"</formula>
    </cfRule>
  </conditionalFormatting>
  <conditionalFormatting sqref="K26">
    <cfRule type="expression" dxfId="1377" priority="1">
      <formula>$I26="追加"</formula>
    </cfRule>
    <cfRule type="expression" dxfId="1376" priority="2">
      <formula>$I26="新規"</formula>
    </cfRule>
  </conditionalFormatting>
  <dataValidations count="2">
    <dataValidation type="list" allowBlank="1" showInputMessage="1" showErrorMessage="1" sqref="E12:E19" xr:uid="{C556C8D1-9970-4E36-81FE-5E361A2F48CD}">
      <formula1>$U$12:$U$15</formula1>
    </dataValidation>
    <dataValidation type="list" allowBlank="1" showInputMessage="1" showErrorMessage="1" sqref="Q1 O1" xr:uid="{6392DC90-1170-45D9-8306-409D88DBBC29}">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4DDD828-A18E-4794-8FA7-03A6D9DCF0D8}">
          <x14:formula1>
            <xm:f>リスト!$H$2:$H$3</xm:f>
          </x14:formula1>
          <xm:sqref>A65:A67 A78:A87</xm:sqref>
        </x14:dataValidation>
        <x14:dataValidation type="list" allowBlank="1" showInputMessage="1" showErrorMessage="1" xr:uid="{80A0978A-E0E0-439D-8863-A47D404C45F6}">
          <x14:formula1>
            <xm:f>リスト!$K$2:$K$3</xm:f>
          </x14:formula1>
          <xm:sqref>A48:A56</xm:sqref>
        </x14:dataValidation>
        <x14:dataValidation type="list" allowBlank="1" showInputMessage="1" showErrorMessage="1" xr:uid="{4A221979-6E46-49FF-9751-25BF5B7E9273}">
          <x14:formula1>
            <xm:f>リスト!$H$2:$H$4</xm:f>
          </x14:formula1>
          <xm:sqref>L25:M36 A72:A74</xm:sqref>
        </x14:dataValidation>
        <x14:dataValidation type="list" allowBlank="1" showInputMessage="1" showErrorMessage="1" xr:uid="{60BB7747-3730-431B-AC3D-FEA6BAF6E601}">
          <x14:formula1>
            <xm:f>リスト!$G$2:$G$4</xm:f>
          </x14:formula1>
          <xm:sqref>I25:I36</xm:sqref>
        </x14:dataValidation>
        <x14:dataValidation type="list" allowBlank="1" showInputMessage="1" showErrorMessage="1" xr:uid="{B67C1B05-1ABD-464A-9DB4-4AF62BA19198}">
          <x14:formula1>
            <xm:f>リスト!$E$2:$E$22</xm:f>
          </x14:formula1>
          <xm:sqref>D25:D36</xm:sqref>
        </x14:dataValidation>
        <x14:dataValidation type="list" allowBlank="1" showInputMessage="1" showErrorMessage="1" xr:uid="{8BB0FBE7-60C5-405C-A46E-00E3A3101730}">
          <x14:formula1>
            <xm:f>リスト!$D$2:$D$3</xm:f>
          </x14:formula1>
          <xm:sqref>C25:C36</xm:sqref>
        </x14:dataValidation>
        <x14:dataValidation type="list" allowBlank="1" showInputMessage="1" showErrorMessage="1" xr:uid="{4C160B32-3E52-46A9-8CDE-08B680F97746}">
          <x14:formula1>
            <xm:f>リスト!$C$2:$C$4</xm:f>
          </x14:formula1>
          <xm:sqref>B25:B36</xm:sqref>
        </x14:dataValidation>
        <x14:dataValidation type="list" allowBlank="1" showInputMessage="1" showErrorMessage="1" xr:uid="{4F2337E3-671D-4B80-8453-10A905D45C57}">
          <x14:formula1>
            <xm:f>リスト!$J$2:$J$6</xm:f>
          </x14:formula1>
          <xm:sqref>K12:K19</xm:sqref>
        </x14:dataValidation>
        <x14:dataValidation type="list" allowBlank="1" showInputMessage="1" showErrorMessage="1" xr:uid="{3D70C6AB-1DAA-4867-B8F1-2C4DF3963272}">
          <x14:formula1>
            <xm:f>リスト!$I$2:$I$5</xm:f>
          </x14:formula1>
          <xm:sqref>J12:J19</xm:sqref>
        </x14:dataValidation>
        <x14:dataValidation type="list" allowBlank="1" showInputMessage="1" showErrorMessage="1" xr:uid="{902585A5-ADAF-41E4-A7C1-4A6A00F059AB}">
          <x14:formula1>
            <xm:f>リスト!$B$2:$B$11</xm:f>
          </x14:formula1>
          <xm:sqref>I12:I19</xm:sqref>
        </x14:dataValidation>
        <x14:dataValidation type="list" allowBlank="1" showInputMessage="1" showErrorMessage="1" xr:uid="{C3688B82-EC63-45AD-BAFA-00457886FB82}">
          <x14:formula1>
            <xm:f>リスト!$A$3:$A$9</xm:f>
          </x14:formula1>
          <xm:sqref>G12:H19</xm:sqref>
        </x14:dataValidation>
        <x14:dataValidation type="list" allowBlank="1" showInputMessage="1" showErrorMessage="1" xr:uid="{86AF4258-CB6E-458B-9945-BB8E5041C205}">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16FC7-2286-4215-8BB0-D5AC08100A07}">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375" priority="42">
      <formula>$Q$1="○"</formula>
    </cfRule>
  </conditionalFormatting>
  <conditionalFormatting sqref="C39">
    <cfRule type="expression" dxfId="1374" priority="40">
      <formula>$C$39&gt;$B$39/2</formula>
    </cfRule>
    <cfRule type="expression" dxfId="1373" priority="41">
      <formula>$C$39&gt;10000000</formula>
    </cfRule>
  </conditionalFormatting>
  <conditionalFormatting sqref="C40">
    <cfRule type="expression" dxfId="1372" priority="38">
      <formula>$C$40&gt;$B$40/2</formula>
    </cfRule>
    <cfRule type="expression" dxfId="1371" priority="39">
      <formula>$C$40&gt;1000000</formula>
    </cfRule>
  </conditionalFormatting>
  <conditionalFormatting sqref="C41">
    <cfRule type="expression" dxfId="1370" priority="36">
      <formula>$C$41&gt;$B$41/2</formula>
    </cfRule>
    <cfRule type="expression" dxfId="1369" priority="37">
      <formula>$C$41&gt;100000</formula>
    </cfRule>
  </conditionalFormatting>
  <conditionalFormatting sqref="R9">
    <cfRule type="expression" dxfId="1368" priority="33">
      <formula>R9="NG"</formula>
    </cfRule>
  </conditionalFormatting>
  <conditionalFormatting sqref="L25:M36">
    <cfRule type="expression" dxfId="1367" priority="16">
      <formula>$J25="追加"</formula>
    </cfRule>
    <cfRule type="expression" dxfId="1366" priority="35">
      <formula>$J25="新規"</formula>
    </cfRule>
  </conditionalFormatting>
  <conditionalFormatting sqref="B39:B41">
    <cfRule type="expression" dxfId="1365" priority="34">
      <formula>($C39+$D39+$E39)&lt;&gt;$B39</formula>
    </cfRule>
  </conditionalFormatting>
  <conditionalFormatting sqref="R39:T41">
    <cfRule type="expression" dxfId="1364" priority="31">
      <formula>R39="NG"</formula>
    </cfRule>
    <cfRule type="expression" dxfId="1363" priority="32">
      <formula>$R21="NG"</formula>
    </cfRule>
  </conditionalFormatting>
  <conditionalFormatting sqref="T42">
    <cfRule type="expression" dxfId="1362" priority="29">
      <formula>T42="NG"</formula>
    </cfRule>
    <cfRule type="expression" dxfId="1361" priority="30">
      <formula>$R24="NG"</formula>
    </cfRule>
  </conditionalFormatting>
  <conditionalFormatting sqref="R60:R61">
    <cfRule type="expression" dxfId="1360" priority="27">
      <formula>R60="NG"</formula>
    </cfRule>
    <cfRule type="expression" dxfId="1359" priority="28">
      <formula>$R43="NG"</formula>
    </cfRule>
  </conditionalFormatting>
  <conditionalFormatting sqref="R65">
    <cfRule type="expression" dxfId="1358" priority="26">
      <formula>R65="NG"</formula>
    </cfRule>
  </conditionalFormatting>
  <conditionalFormatting sqref="R3">
    <cfRule type="expression" dxfId="1357" priority="24">
      <formula>$R3&lt;&gt;"要修正！"</formula>
    </cfRule>
    <cfRule type="expression" dxfId="1356" priority="25">
      <formula>$R3="要修正！"</formula>
    </cfRule>
  </conditionalFormatting>
  <conditionalFormatting sqref="S25:S36">
    <cfRule type="expression" dxfId="1355" priority="43">
      <formula>S25="NG"</formula>
    </cfRule>
  </conditionalFormatting>
  <conditionalFormatting sqref="S59">
    <cfRule type="expression" dxfId="1354" priority="23">
      <formula>S59="NG"</formula>
    </cfRule>
  </conditionalFormatting>
  <conditionalFormatting sqref="R59">
    <cfRule type="expression" dxfId="1353" priority="21">
      <formula>R59="NG"</formula>
    </cfRule>
    <cfRule type="expression" dxfId="1352" priority="22">
      <formula>$R42="NG"</formula>
    </cfRule>
  </conditionalFormatting>
  <conditionalFormatting sqref="R72">
    <cfRule type="expression" dxfId="1351" priority="20">
      <formula>R72="NG"</formula>
    </cfRule>
  </conditionalFormatting>
  <conditionalFormatting sqref="R25:R36">
    <cfRule type="expression" dxfId="1350" priority="19">
      <formula>R25="NG"</formula>
    </cfRule>
  </conditionalFormatting>
  <conditionalFormatting sqref="S12:S19">
    <cfRule type="expression" dxfId="1349" priority="17">
      <formula>$S12="NG"</formula>
    </cfRule>
    <cfRule type="expression" dxfId="1348" priority="18">
      <formula>$R1048572="NG"</formula>
    </cfRule>
  </conditionalFormatting>
  <conditionalFormatting sqref="T25:T36">
    <cfRule type="expression" dxfId="1347" priority="15">
      <formula>T25="NG"</formula>
    </cfRule>
  </conditionalFormatting>
  <conditionalFormatting sqref="L9">
    <cfRule type="expression" dxfId="1346" priority="14">
      <formula>$L$9="NG"</formula>
    </cfRule>
  </conditionalFormatting>
  <conditionalFormatting sqref="R4:R5">
    <cfRule type="expression" dxfId="1345" priority="13">
      <formula>$R$3="要修正！"</formula>
    </cfRule>
  </conditionalFormatting>
  <conditionalFormatting sqref="A41:H41">
    <cfRule type="expression" dxfId="1344" priority="12">
      <formula>$Q$1="○"</formula>
    </cfRule>
  </conditionalFormatting>
  <conditionalFormatting sqref="A55:G55">
    <cfRule type="expression" dxfId="1343" priority="11">
      <formula>$Q$1="○"</formula>
    </cfRule>
  </conditionalFormatting>
  <conditionalFormatting sqref="A83:J83">
    <cfRule type="expression" dxfId="1342" priority="10">
      <formula>$Q$1="○"</formula>
    </cfRule>
  </conditionalFormatting>
  <conditionalFormatting sqref="J25:J26">
    <cfRule type="expression" dxfId="1341" priority="8">
      <formula>$I25="追加"</formula>
    </cfRule>
    <cfRule type="expression" dxfId="1340" priority="9">
      <formula>$I25="新規"</formula>
    </cfRule>
  </conditionalFormatting>
  <conditionalFormatting sqref="J27:K36">
    <cfRule type="expression" dxfId="1339" priority="6">
      <formula>$I27="追加"</formula>
    </cfRule>
    <cfRule type="expression" dxfId="1338" priority="7">
      <formula>$I27="新規"</formula>
    </cfRule>
  </conditionalFormatting>
  <conditionalFormatting sqref="A59:G59">
    <cfRule type="expression" dxfId="1337" priority="5">
      <formula>"$Q$1=○"</formula>
    </cfRule>
  </conditionalFormatting>
  <conditionalFormatting sqref="K25">
    <cfRule type="expression" dxfId="1336" priority="3">
      <formula>$I25="追加"</formula>
    </cfRule>
    <cfRule type="expression" dxfId="1335" priority="4">
      <formula>$I25="新規"</formula>
    </cfRule>
  </conditionalFormatting>
  <conditionalFormatting sqref="K26">
    <cfRule type="expression" dxfId="1334" priority="1">
      <formula>$I26="追加"</formula>
    </cfRule>
    <cfRule type="expression" dxfId="1333" priority="2">
      <formula>$I26="新規"</formula>
    </cfRule>
  </conditionalFormatting>
  <dataValidations count="2">
    <dataValidation type="list" allowBlank="1" showInputMessage="1" showErrorMessage="1" sqref="Q1 O1" xr:uid="{CD3F2DD5-49E4-468E-AF31-EF2B286E44BF}">
      <formula1>$S$1:$S$2</formula1>
    </dataValidation>
    <dataValidation type="list" allowBlank="1" showInputMessage="1" showErrorMessage="1" sqref="E12:E19" xr:uid="{C285A418-E398-4D20-8449-949B2B3D7507}">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21A05BA-580B-4FDA-9AC4-260AF6EE7CE0}">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1E071284-86B5-4103-86D2-848A61CB5E96}">
          <x14:formula1>
            <xm:f>リスト!$A$3:$A$9</xm:f>
          </x14:formula1>
          <xm:sqref>G12:H19</xm:sqref>
        </x14:dataValidation>
        <x14:dataValidation type="list" allowBlank="1" showInputMessage="1" showErrorMessage="1" xr:uid="{8E523C3C-DD01-4C21-953B-23F513E14857}">
          <x14:formula1>
            <xm:f>リスト!$B$2:$B$11</xm:f>
          </x14:formula1>
          <xm:sqref>I12:I19</xm:sqref>
        </x14:dataValidation>
        <x14:dataValidation type="list" allowBlank="1" showInputMessage="1" showErrorMessage="1" xr:uid="{36A4CAE3-A23D-4658-AA3D-A25AA6F411DA}">
          <x14:formula1>
            <xm:f>リスト!$I$2:$I$5</xm:f>
          </x14:formula1>
          <xm:sqref>J12:J19</xm:sqref>
        </x14:dataValidation>
        <x14:dataValidation type="list" allowBlank="1" showInputMessage="1" showErrorMessage="1" xr:uid="{88AA9ACC-3E29-4413-9073-FC6675D8E6DE}">
          <x14:formula1>
            <xm:f>リスト!$J$2:$J$6</xm:f>
          </x14:formula1>
          <xm:sqref>K12:K19</xm:sqref>
        </x14:dataValidation>
        <x14:dataValidation type="list" allowBlank="1" showInputMessage="1" showErrorMessage="1" xr:uid="{B7101DA9-DC96-45A2-8A7B-9FBA92350C57}">
          <x14:formula1>
            <xm:f>リスト!$C$2:$C$4</xm:f>
          </x14:formula1>
          <xm:sqref>B25:B36</xm:sqref>
        </x14:dataValidation>
        <x14:dataValidation type="list" allowBlank="1" showInputMessage="1" showErrorMessage="1" xr:uid="{AC8FEFD9-8AB9-4562-99D8-EDA70E148830}">
          <x14:formula1>
            <xm:f>リスト!$D$2:$D$3</xm:f>
          </x14:formula1>
          <xm:sqref>C25:C36</xm:sqref>
        </x14:dataValidation>
        <x14:dataValidation type="list" allowBlank="1" showInputMessage="1" showErrorMessage="1" xr:uid="{F11D5CEA-020B-4207-9DAF-5745B0E43EF2}">
          <x14:formula1>
            <xm:f>リスト!$E$2:$E$22</xm:f>
          </x14:formula1>
          <xm:sqref>D25:D36</xm:sqref>
        </x14:dataValidation>
        <x14:dataValidation type="list" allowBlank="1" showInputMessage="1" showErrorMessage="1" xr:uid="{11EC129A-5155-40E1-88EE-FA9961C82984}">
          <x14:formula1>
            <xm:f>リスト!$G$2:$G$4</xm:f>
          </x14:formula1>
          <xm:sqref>I25:I36</xm:sqref>
        </x14:dataValidation>
        <x14:dataValidation type="list" allowBlank="1" showInputMessage="1" showErrorMessage="1" xr:uid="{5366A9CC-F1AF-419B-B077-21F36A2FAAB3}">
          <x14:formula1>
            <xm:f>リスト!$H$2:$H$4</xm:f>
          </x14:formula1>
          <xm:sqref>L25:M36 A72:A74</xm:sqref>
        </x14:dataValidation>
        <x14:dataValidation type="list" allowBlank="1" showInputMessage="1" showErrorMessage="1" xr:uid="{AD037003-9752-4388-99FA-856ADB303DF6}">
          <x14:formula1>
            <xm:f>リスト!$K$2:$K$3</xm:f>
          </x14:formula1>
          <xm:sqref>A48:A56</xm:sqref>
        </x14:dataValidation>
        <x14:dataValidation type="list" allowBlank="1" showInputMessage="1" showErrorMessage="1" xr:uid="{BB0FCFAA-09A3-46E4-BAF4-8A9D3A665F22}">
          <x14:formula1>
            <xm:f>リスト!$H$2:$H$3</xm:f>
          </x14:formula1>
          <xm:sqref>A65:A67 A78:A87</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A6E35-7782-41BD-B49A-68833BD5E55F}">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332" priority="42">
      <formula>$Q$1="○"</formula>
    </cfRule>
  </conditionalFormatting>
  <conditionalFormatting sqref="C39">
    <cfRule type="expression" dxfId="1331" priority="40">
      <formula>$C$39&gt;$B$39/2</formula>
    </cfRule>
    <cfRule type="expression" dxfId="1330" priority="41">
      <formula>$C$39&gt;10000000</formula>
    </cfRule>
  </conditionalFormatting>
  <conditionalFormatting sqref="C40">
    <cfRule type="expression" dxfId="1329" priority="38">
      <formula>$C$40&gt;$B$40/2</formula>
    </cfRule>
    <cfRule type="expression" dxfId="1328" priority="39">
      <formula>$C$40&gt;1000000</formula>
    </cfRule>
  </conditionalFormatting>
  <conditionalFormatting sqref="C41">
    <cfRule type="expression" dxfId="1327" priority="36">
      <formula>$C$41&gt;$B$41/2</formula>
    </cfRule>
    <cfRule type="expression" dxfId="1326" priority="37">
      <formula>$C$41&gt;100000</formula>
    </cfRule>
  </conditionalFormatting>
  <conditionalFormatting sqref="R9">
    <cfRule type="expression" dxfId="1325" priority="33">
      <formula>R9="NG"</formula>
    </cfRule>
  </conditionalFormatting>
  <conditionalFormatting sqref="L25:M36">
    <cfRule type="expression" dxfId="1324" priority="16">
      <formula>$J25="追加"</formula>
    </cfRule>
    <cfRule type="expression" dxfId="1323" priority="35">
      <formula>$J25="新規"</formula>
    </cfRule>
  </conditionalFormatting>
  <conditionalFormatting sqref="B39:B41">
    <cfRule type="expression" dxfId="1322" priority="34">
      <formula>($C39+$D39+$E39)&lt;&gt;$B39</formula>
    </cfRule>
  </conditionalFormatting>
  <conditionalFormatting sqref="R39:T41">
    <cfRule type="expression" dxfId="1321" priority="31">
      <formula>R39="NG"</formula>
    </cfRule>
    <cfRule type="expression" dxfId="1320" priority="32">
      <formula>$R21="NG"</formula>
    </cfRule>
  </conditionalFormatting>
  <conditionalFormatting sqref="T42">
    <cfRule type="expression" dxfId="1319" priority="29">
      <formula>T42="NG"</formula>
    </cfRule>
    <cfRule type="expression" dxfId="1318" priority="30">
      <formula>$R24="NG"</formula>
    </cfRule>
  </conditionalFormatting>
  <conditionalFormatting sqref="R60:R61">
    <cfRule type="expression" dxfId="1317" priority="27">
      <formula>R60="NG"</formula>
    </cfRule>
    <cfRule type="expression" dxfId="1316" priority="28">
      <formula>$R43="NG"</formula>
    </cfRule>
  </conditionalFormatting>
  <conditionalFormatting sqref="R65">
    <cfRule type="expression" dxfId="1315" priority="26">
      <formula>R65="NG"</formula>
    </cfRule>
  </conditionalFormatting>
  <conditionalFormatting sqref="R3">
    <cfRule type="expression" dxfId="1314" priority="24">
      <formula>$R3&lt;&gt;"要修正！"</formula>
    </cfRule>
    <cfRule type="expression" dxfId="1313" priority="25">
      <formula>$R3="要修正！"</formula>
    </cfRule>
  </conditionalFormatting>
  <conditionalFormatting sqref="S25:S36">
    <cfRule type="expression" dxfId="1312" priority="43">
      <formula>S25="NG"</formula>
    </cfRule>
  </conditionalFormatting>
  <conditionalFormatting sqref="S59">
    <cfRule type="expression" dxfId="1311" priority="23">
      <formula>S59="NG"</formula>
    </cfRule>
  </conditionalFormatting>
  <conditionalFormatting sqref="R59">
    <cfRule type="expression" dxfId="1310" priority="21">
      <formula>R59="NG"</formula>
    </cfRule>
    <cfRule type="expression" dxfId="1309" priority="22">
      <formula>$R42="NG"</formula>
    </cfRule>
  </conditionalFormatting>
  <conditionalFormatting sqref="R72">
    <cfRule type="expression" dxfId="1308" priority="20">
      <formula>R72="NG"</formula>
    </cfRule>
  </conditionalFormatting>
  <conditionalFormatting sqref="R25:R36">
    <cfRule type="expression" dxfId="1307" priority="19">
      <formula>R25="NG"</formula>
    </cfRule>
  </conditionalFormatting>
  <conditionalFormatting sqref="S12:S19">
    <cfRule type="expression" dxfId="1306" priority="17">
      <formula>$S12="NG"</formula>
    </cfRule>
    <cfRule type="expression" dxfId="1305" priority="18">
      <formula>$R1048572="NG"</formula>
    </cfRule>
  </conditionalFormatting>
  <conditionalFormatting sqref="T25:T36">
    <cfRule type="expression" dxfId="1304" priority="15">
      <formula>T25="NG"</formula>
    </cfRule>
  </conditionalFormatting>
  <conditionalFormatting sqref="L9">
    <cfRule type="expression" dxfId="1303" priority="14">
      <formula>$L$9="NG"</formula>
    </cfRule>
  </conditionalFormatting>
  <conditionalFormatting sqref="R4:R5">
    <cfRule type="expression" dxfId="1302" priority="13">
      <formula>$R$3="要修正！"</formula>
    </cfRule>
  </conditionalFormatting>
  <conditionalFormatting sqref="A41:H41">
    <cfRule type="expression" dxfId="1301" priority="12">
      <formula>$Q$1="○"</formula>
    </cfRule>
  </conditionalFormatting>
  <conditionalFormatting sqref="A55:G55">
    <cfRule type="expression" dxfId="1300" priority="11">
      <formula>$Q$1="○"</formula>
    </cfRule>
  </conditionalFormatting>
  <conditionalFormatting sqref="A83:J83">
    <cfRule type="expression" dxfId="1299" priority="10">
      <formula>$Q$1="○"</formula>
    </cfRule>
  </conditionalFormatting>
  <conditionalFormatting sqref="J25:J26">
    <cfRule type="expression" dxfId="1298" priority="8">
      <formula>$I25="追加"</formula>
    </cfRule>
    <cfRule type="expression" dxfId="1297" priority="9">
      <formula>$I25="新規"</formula>
    </cfRule>
  </conditionalFormatting>
  <conditionalFormatting sqref="J27:K36">
    <cfRule type="expression" dxfId="1296" priority="6">
      <formula>$I27="追加"</formula>
    </cfRule>
    <cfRule type="expression" dxfId="1295" priority="7">
      <formula>$I27="新規"</formula>
    </cfRule>
  </conditionalFormatting>
  <conditionalFormatting sqref="A59:G59">
    <cfRule type="expression" dxfId="1294" priority="5">
      <formula>"$Q$1=○"</formula>
    </cfRule>
  </conditionalFormatting>
  <conditionalFormatting sqref="K25">
    <cfRule type="expression" dxfId="1293" priority="3">
      <formula>$I25="追加"</formula>
    </cfRule>
    <cfRule type="expression" dxfId="1292" priority="4">
      <formula>$I25="新規"</formula>
    </cfRule>
  </conditionalFormatting>
  <conditionalFormatting sqref="K26">
    <cfRule type="expression" dxfId="1291" priority="1">
      <formula>$I26="追加"</formula>
    </cfRule>
    <cfRule type="expression" dxfId="1290" priority="2">
      <formula>$I26="新規"</formula>
    </cfRule>
  </conditionalFormatting>
  <dataValidations count="2">
    <dataValidation type="list" allowBlank="1" showInputMessage="1" showErrorMessage="1" sqref="E12:E19" xr:uid="{3EA95BE4-39E1-4073-B115-C59A9DC2CFBA}">
      <formula1>$U$12:$U$15</formula1>
    </dataValidation>
    <dataValidation type="list" allowBlank="1" showInputMessage="1" showErrorMessage="1" sqref="Q1 O1" xr:uid="{13310055-4B27-4B8C-B679-E7BA8C5CEEB7}">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2087FD92-8418-4178-B5CB-15D9E6AB231D}">
          <x14:formula1>
            <xm:f>リスト!$H$2:$H$3</xm:f>
          </x14:formula1>
          <xm:sqref>A65:A67 A78:A87</xm:sqref>
        </x14:dataValidation>
        <x14:dataValidation type="list" allowBlank="1" showInputMessage="1" showErrorMessage="1" xr:uid="{D0C9685B-451B-4DBF-AE55-43DC6509D907}">
          <x14:formula1>
            <xm:f>リスト!$K$2:$K$3</xm:f>
          </x14:formula1>
          <xm:sqref>A48:A56</xm:sqref>
        </x14:dataValidation>
        <x14:dataValidation type="list" allowBlank="1" showInputMessage="1" showErrorMessage="1" xr:uid="{FC173C17-2302-4E69-99A8-81972A60CEAC}">
          <x14:formula1>
            <xm:f>リスト!$H$2:$H$4</xm:f>
          </x14:formula1>
          <xm:sqref>L25:M36 A72:A74</xm:sqref>
        </x14:dataValidation>
        <x14:dataValidation type="list" allowBlank="1" showInputMessage="1" showErrorMessage="1" xr:uid="{AC55DE5E-E1BB-4A80-B99B-C7F5A4B55F9F}">
          <x14:formula1>
            <xm:f>リスト!$G$2:$G$4</xm:f>
          </x14:formula1>
          <xm:sqref>I25:I36</xm:sqref>
        </x14:dataValidation>
        <x14:dataValidation type="list" allowBlank="1" showInputMessage="1" showErrorMessage="1" xr:uid="{4B645E46-4CDB-43F5-ABED-57B52D7119A3}">
          <x14:formula1>
            <xm:f>リスト!$E$2:$E$22</xm:f>
          </x14:formula1>
          <xm:sqref>D25:D36</xm:sqref>
        </x14:dataValidation>
        <x14:dataValidation type="list" allowBlank="1" showInputMessage="1" showErrorMessage="1" xr:uid="{A52DCEB3-F414-4516-9FA6-47A05E170517}">
          <x14:formula1>
            <xm:f>リスト!$D$2:$D$3</xm:f>
          </x14:formula1>
          <xm:sqref>C25:C36</xm:sqref>
        </x14:dataValidation>
        <x14:dataValidation type="list" allowBlank="1" showInputMessage="1" showErrorMessage="1" xr:uid="{7DF711FD-29AE-48E3-87FE-2ED99A0EE12F}">
          <x14:formula1>
            <xm:f>リスト!$C$2:$C$4</xm:f>
          </x14:formula1>
          <xm:sqref>B25:B36</xm:sqref>
        </x14:dataValidation>
        <x14:dataValidation type="list" allowBlank="1" showInputMessage="1" showErrorMessage="1" xr:uid="{DE17D50A-C5EA-44DB-8567-296B167CB39A}">
          <x14:formula1>
            <xm:f>リスト!$J$2:$J$6</xm:f>
          </x14:formula1>
          <xm:sqref>K12:K19</xm:sqref>
        </x14:dataValidation>
        <x14:dataValidation type="list" allowBlank="1" showInputMessage="1" showErrorMessage="1" xr:uid="{25C2120D-E9BF-4556-A1C4-AB8B27488495}">
          <x14:formula1>
            <xm:f>リスト!$I$2:$I$5</xm:f>
          </x14:formula1>
          <xm:sqref>J12:J19</xm:sqref>
        </x14:dataValidation>
        <x14:dataValidation type="list" allowBlank="1" showInputMessage="1" showErrorMessage="1" xr:uid="{E245BCAF-B04C-495E-BC9B-860A3CD7003E}">
          <x14:formula1>
            <xm:f>リスト!$B$2:$B$11</xm:f>
          </x14:formula1>
          <xm:sqref>I12:I19</xm:sqref>
        </x14:dataValidation>
        <x14:dataValidation type="list" allowBlank="1" showInputMessage="1" showErrorMessage="1" xr:uid="{B172DD13-515C-4D27-A9CF-D96E2C5FF316}">
          <x14:formula1>
            <xm:f>リスト!$A$3:$A$9</xm:f>
          </x14:formula1>
          <xm:sqref>G12:H19</xm:sqref>
        </x14:dataValidation>
        <x14:dataValidation type="list" allowBlank="1" showInputMessage="1" showErrorMessage="1" xr:uid="{C4049040-6D6F-47B8-8DFE-BFEA1E199701}">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AE234-32D8-4705-AEF0-4090975BFA1A}">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289" priority="42">
      <formula>$Q$1="○"</formula>
    </cfRule>
  </conditionalFormatting>
  <conditionalFormatting sqref="C39">
    <cfRule type="expression" dxfId="1288" priority="40">
      <formula>$C$39&gt;$B$39/2</formula>
    </cfRule>
    <cfRule type="expression" dxfId="1287" priority="41">
      <formula>$C$39&gt;10000000</formula>
    </cfRule>
  </conditionalFormatting>
  <conditionalFormatting sqref="C40">
    <cfRule type="expression" dxfId="1286" priority="38">
      <formula>$C$40&gt;$B$40/2</formula>
    </cfRule>
    <cfRule type="expression" dxfId="1285" priority="39">
      <formula>$C$40&gt;1000000</formula>
    </cfRule>
  </conditionalFormatting>
  <conditionalFormatting sqref="C41">
    <cfRule type="expression" dxfId="1284" priority="36">
      <formula>$C$41&gt;$B$41/2</formula>
    </cfRule>
    <cfRule type="expression" dxfId="1283" priority="37">
      <formula>$C$41&gt;100000</formula>
    </cfRule>
  </conditionalFormatting>
  <conditionalFormatting sqref="R9">
    <cfRule type="expression" dxfId="1282" priority="33">
      <formula>R9="NG"</formula>
    </cfRule>
  </conditionalFormatting>
  <conditionalFormatting sqref="L25:M36">
    <cfRule type="expression" dxfId="1281" priority="16">
      <formula>$J25="追加"</formula>
    </cfRule>
    <cfRule type="expression" dxfId="1280" priority="35">
      <formula>$J25="新規"</formula>
    </cfRule>
  </conditionalFormatting>
  <conditionalFormatting sqref="B39:B41">
    <cfRule type="expression" dxfId="1279" priority="34">
      <formula>($C39+$D39+$E39)&lt;&gt;$B39</formula>
    </cfRule>
  </conditionalFormatting>
  <conditionalFormatting sqref="R39:T41">
    <cfRule type="expression" dxfId="1278" priority="31">
      <formula>R39="NG"</formula>
    </cfRule>
    <cfRule type="expression" dxfId="1277" priority="32">
      <formula>$R21="NG"</formula>
    </cfRule>
  </conditionalFormatting>
  <conditionalFormatting sqref="T42">
    <cfRule type="expression" dxfId="1276" priority="29">
      <formula>T42="NG"</formula>
    </cfRule>
    <cfRule type="expression" dxfId="1275" priority="30">
      <formula>$R24="NG"</formula>
    </cfRule>
  </conditionalFormatting>
  <conditionalFormatting sqref="R60:R61">
    <cfRule type="expression" dxfId="1274" priority="27">
      <formula>R60="NG"</formula>
    </cfRule>
    <cfRule type="expression" dxfId="1273" priority="28">
      <formula>$R43="NG"</formula>
    </cfRule>
  </conditionalFormatting>
  <conditionalFormatting sqref="R65">
    <cfRule type="expression" dxfId="1272" priority="26">
      <formula>R65="NG"</formula>
    </cfRule>
  </conditionalFormatting>
  <conditionalFormatting sqref="R3">
    <cfRule type="expression" dxfId="1271" priority="24">
      <formula>$R3&lt;&gt;"要修正！"</formula>
    </cfRule>
    <cfRule type="expression" dxfId="1270" priority="25">
      <formula>$R3="要修正！"</formula>
    </cfRule>
  </conditionalFormatting>
  <conditionalFormatting sqref="S25:S36">
    <cfRule type="expression" dxfId="1269" priority="43">
      <formula>S25="NG"</formula>
    </cfRule>
  </conditionalFormatting>
  <conditionalFormatting sqref="S59">
    <cfRule type="expression" dxfId="1268" priority="23">
      <formula>S59="NG"</formula>
    </cfRule>
  </conditionalFormatting>
  <conditionalFormatting sqref="R59">
    <cfRule type="expression" dxfId="1267" priority="21">
      <formula>R59="NG"</formula>
    </cfRule>
    <cfRule type="expression" dxfId="1266" priority="22">
      <formula>$R42="NG"</formula>
    </cfRule>
  </conditionalFormatting>
  <conditionalFormatting sqref="R72">
    <cfRule type="expression" dxfId="1265" priority="20">
      <formula>R72="NG"</formula>
    </cfRule>
  </conditionalFormatting>
  <conditionalFormatting sqref="R25:R36">
    <cfRule type="expression" dxfId="1264" priority="19">
      <formula>R25="NG"</formula>
    </cfRule>
  </conditionalFormatting>
  <conditionalFormatting sqref="S12:S19">
    <cfRule type="expression" dxfId="1263" priority="17">
      <formula>$S12="NG"</formula>
    </cfRule>
    <cfRule type="expression" dxfId="1262" priority="18">
      <formula>$R1048572="NG"</formula>
    </cfRule>
  </conditionalFormatting>
  <conditionalFormatting sqref="T25:T36">
    <cfRule type="expression" dxfId="1261" priority="15">
      <formula>T25="NG"</formula>
    </cfRule>
  </conditionalFormatting>
  <conditionalFormatting sqref="L9">
    <cfRule type="expression" dxfId="1260" priority="14">
      <formula>$L$9="NG"</formula>
    </cfRule>
  </conditionalFormatting>
  <conditionalFormatting sqref="R4:R5">
    <cfRule type="expression" dxfId="1259" priority="13">
      <formula>$R$3="要修正！"</formula>
    </cfRule>
  </conditionalFormatting>
  <conditionalFormatting sqref="A41:H41">
    <cfRule type="expression" dxfId="1258" priority="12">
      <formula>$Q$1="○"</formula>
    </cfRule>
  </conditionalFormatting>
  <conditionalFormatting sqref="A55:G55">
    <cfRule type="expression" dxfId="1257" priority="11">
      <formula>$Q$1="○"</formula>
    </cfRule>
  </conditionalFormatting>
  <conditionalFormatting sqref="A83:J83">
    <cfRule type="expression" dxfId="1256" priority="10">
      <formula>$Q$1="○"</formula>
    </cfRule>
  </conditionalFormatting>
  <conditionalFormatting sqref="J25:J26">
    <cfRule type="expression" dxfId="1255" priority="8">
      <formula>$I25="追加"</formula>
    </cfRule>
    <cfRule type="expression" dxfId="1254" priority="9">
      <formula>$I25="新規"</formula>
    </cfRule>
  </conditionalFormatting>
  <conditionalFormatting sqref="J27:K36">
    <cfRule type="expression" dxfId="1253" priority="6">
      <formula>$I27="追加"</formula>
    </cfRule>
    <cfRule type="expression" dxfId="1252" priority="7">
      <formula>$I27="新規"</formula>
    </cfRule>
  </conditionalFormatting>
  <conditionalFormatting sqref="A59:G59">
    <cfRule type="expression" dxfId="1251" priority="5">
      <formula>"$Q$1=○"</formula>
    </cfRule>
  </conditionalFormatting>
  <conditionalFormatting sqref="K25">
    <cfRule type="expression" dxfId="1250" priority="3">
      <formula>$I25="追加"</formula>
    </cfRule>
    <cfRule type="expression" dxfId="1249" priority="4">
      <formula>$I25="新規"</formula>
    </cfRule>
  </conditionalFormatting>
  <conditionalFormatting sqref="K26">
    <cfRule type="expression" dxfId="1248" priority="1">
      <formula>$I26="追加"</formula>
    </cfRule>
    <cfRule type="expression" dxfId="1247" priority="2">
      <formula>$I26="新規"</formula>
    </cfRule>
  </conditionalFormatting>
  <dataValidations count="2">
    <dataValidation type="list" allowBlank="1" showInputMessage="1" showErrorMessage="1" sqref="E12:E19" xr:uid="{765BBC80-4A4F-410D-B14A-8C15AE89DF3E}">
      <formula1>$U$12:$U$15</formula1>
    </dataValidation>
    <dataValidation type="list" allowBlank="1" showInputMessage="1" showErrorMessage="1" sqref="Q1 O1" xr:uid="{8A399D5F-EE74-47B2-AE0E-C459272D33AD}">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ACFFD58-BF5F-4FDC-AC79-6964AB634063}">
          <x14:formula1>
            <xm:f>リスト!$H$2:$H$3</xm:f>
          </x14:formula1>
          <xm:sqref>A65:A67 A78:A87</xm:sqref>
        </x14:dataValidation>
        <x14:dataValidation type="list" allowBlank="1" showInputMessage="1" showErrorMessage="1" xr:uid="{279C6A0F-5585-47D6-9338-87EFF8A576CA}">
          <x14:formula1>
            <xm:f>リスト!$K$2:$K$3</xm:f>
          </x14:formula1>
          <xm:sqref>A48:A56</xm:sqref>
        </x14:dataValidation>
        <x14:dataValidation type="list" allowBlank="1" showInputMessage="1" showErrorMessage="1" xr:uid="{A26F4153-E549-4A16-A5CF-77379C00594C}">
          <x14:formula1>
            <xm:f>リスト!$H$2:$H$4</xm:f>
          </x14:formula1>
          <xm:sqref>L25:M36 A72:A74</xm:sqref>
        </x14:dataValidation>
        <x14:dataValidation type="list" allowBlank="1" showInputMessage="1" showErrorMessage="1" xr:uid="{2E017995-8F1E-4C88-8752-73859C2EC9C0}">
          <x14:formula1>
            <xm:f>リスト!$G$2:$G$4</xm:f>
          </x14:formula1>
          <xm:sqref>I25:I36</xm:sqref>
        </x14:dataValidation>
        <x14:dataValidation type="list" allowBlank="1" showInputMessage="1" showErrorMessage="1" xr:uid="{11B76A6B-2AE9-4E4D-BB53-5CCBEFAA8EF4}">
          <x14:formula1>
            <xm:f>リスト!$E$2:$E$22</xm:f>
          </x14:formula1>
          <xm:sqref>D25:D36</xm:sqref>
        </x14:dataValidation>
        <x14:dataValidation type="list" allowBlank="1" showInputMessage="1" showErrorMessage="1" xr:uid="{F8906426-5BFD-4FC6-9791-C02419161997}">
          <x14:formula1>
            <xm:f>リスト!$D$2:$D$3</xm:f>
          </x14:formula1>
          <xm:sqref>C25:C36</xm:sqref>
        </x14:dataValidation>
        <x14:dataValidation type="list" allowBlank="1" showInputMessage="1" showErrorMessage="1" xr:uid="{FE8245DF-FFEF-434D-B4BE-77E153DB81BE}">
          <x14:formula1>
            <xm:f>リスト!$C$2:$C$4</xm:f>
          </x14:formula1>
          <xm:sqref>B25:B36</xm:sqref>
        </x14:dataValidation>
        <x14:dataValidation type="list" allowBlank="1" showInputMessage="1" showErrorMessage="1" xr:uid="{D23BF541-19C2-4AF9-BE70-37A460F3FB68}">
          <x14:formula1>
            <xm:f>リスト!$J$2:$J$6</xm:f>
          </x14:formula1>
          <xm:sqref>K12:K19</xm:sqref>
        </x14:dataValidation>
        <x14:dataValidation type="list" allowBlank="1" showInputMessage="1" showErrorMessage="1" xr:uid="{41B7F134-7F40-41E8-BD7C-213043D38CC8}">
          <x14:formula1>
            <xm:f>リスト!$I$2:$I$5</xm:f>
          </x14:formula1>
          <xm:sqref>J12:J19</xm:sqref>
        </x14:dataValidation>
        <x14:dataValidation type="list" allowBlank="1" showInputMessage="1" showErrorMessage="1" xr:uid="{F2A69EC5-4A6E-4436-892F-22571A7708C4}">
          <x14:formula1>
            <xm:f>リスト!$B$2:$B$11</xm:f>
          </x14:formula1>
          <xm:sqref>I12:I19</xm:sqref>
        </x14:dataValidation>
        <x14:dataValidation type="list" allowBlank="1" showInputMessage="1" showErrorMessage="1" xr:uid="{544A3CE1-C77A-4A5A-BB7A-BC2143C352DB}">
          <x14:formula1>
            <xm:f>リスト!$A$3:$A$9</xm:f>
          </x14:formula1>
          <xm:sqref>G12:H19</xm:sqref>
        </x14:dataValidation>
        <x14:dataValidation type="list" allowBlank="1" showInputMessage="1" showErrorMessage="1" xr:uid="{1CF8819F-9B0E-4505-A1DE-9E6D210B57DB}">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A7B30-9E6D-4E3B-9B99-2FE1929844BF}">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246" priority="42">
      <formula>$Q$1="○"</formula>
    </cfRule>
  </conditionalFormatting>
  <conditionalFormatting sqref="C39">
    <cfRule type="expression" dxfId="1245" priority="40">
      <formula>$C$39&gt;$B$39/2</formula>
    </cfRule>
    <cfRule type="expression" dxfId="1244" priority="41">
      <formula>$C$39&gt;10000000</formula>
    </cfRule>
  </conditionalFormatting>
  <conditionalFormatting sqref="C40">
    <cfRule type="expression" dxfId="1243" priority="38">
      <formula>$C$40&gt;$B$40/2</formula>
    </cfRule>
    <cfRule type="expression" dxfId="1242" priority="39">
      <formula>$C$40&gt;1000000</formula>
    </cfRule>
  </conditionalFormatting>
  <conditionalFormatting sqref="C41">
    <cfRule type="expression" dxfId="1241" priority="36">
      <formula>$C$41&gt;$B$41/2</formula>
    </cfRule>
    <cfRule type="expression" dxfId="1240" priority="37">
      <formula>$C$41&gt;100000</formula>
    </cfRule>
  </conditionalFormatting>
  <conditionalFormatting sqref="R9">
    <cfRule type="expression" dxfId="1239" priority="33">
      <formula>R9="NG"</formula>
    </cfRule>
  </conditionalFormatting>
  <conditionalFormatting sqref="L25:M36">
    <cfRule type="expression" dxfId="1238" priority="16">
      <formula>$J25="追加"</formula>
    </cfRule>
    <cfRule type="expression" dxfId="1237" priority="35">
      <formula>$J25="新規"</formula>
    </cfRule>
  </conditionalFormatting>
  <conditionalFormatting sqref="B39:B41">
    <cfRule type="expression" dxfId="1236" priority="34">
      <formula>($C39+$D39+$E39)&lt;&gt;$B39</formula>
    </cfRule>
  </conditionalFormatting>
  <conditionalFormatting sqref="R39:T41">
    <cfRule type="expression" dxfId="1235" priority="31">
      <formula>R39="NG"</formula>
    </cfRule>
    <cfRule type="expression" dxfId="1234" priority="32">
      <formula>$R21="NG"</formula>
    </cfRule>
  </conditionalFormatting>
  <conditionalFormatting sqref="T42">
    <cfRule type="expression" dxfId="1233" priority="29">
      <formula>T42="NG"</formula>
    </cfRule>
    <cfRule type="expression" dxfId="1232" priority="30">
      <formula>$R24="NG"</formula>
    </cfRule>
  </conditionalFormatting>
  <conditionalFormatting sqref="R60:R61">
    <cfRule type="expression" dxfId="1231" priority="27">
      <formula>R60="NG"</formula>
    </cfRule>
    <cfRule type="expression" dxfId="1230" priority="28">
      <formula>$R43="NG"</formula>
    </cfRule>
  </conditionalFormatting>
  <conditionalFormatting sqref="R65">
    <cfRule type="expression" dxfId="1229" priority="26">
      <formula>R65="NG"</formula>
    </cfRule>
  </conditionalFormatting>
  <conditionalFormatting sqref="R3">
    <cfRule type="expression" dxfId="1228" priority="24">
      <formula>$R3&lt;&gt;"要修正！"</formula>
    </cfRule>
    <cfRule type="expression" dxfId="1227" priority="25">
      <formula>$R3="要修正！"</formula>
    </cfRule>
  </conditionalFormatting>
  <conditionalFormatting sqref="S25:S36">
    <cfRule type="expression" dxfId="1226" priority="43">
      <formula>S25="NG"</formula>
    </cfRule>
  </conditionalFormatting>
  <conditionalFormatting sqref="S59">
    <cfRule type="expression" dxfId="1225" priority="23">
      <formula>S59="NG"</formula>
    </cfRule>
  </conditionalFormatting>
  <conditionalFormatting sqref="R59">
    <cfRule type="expression" dxfId="1224" priority="21">
      <formula>R59="NG"</formula>
    </cfRule>
    <cfRule type="expression" dxfId="1223" priority="22">
      <formula>$R42="NG"</formula>
    </cfRule>
  </conditionalFormatting>
  <conditionalFormatting sqref="R72">
    <cfRule type="expression" dxfId="1222" priority="20">
      <formula>R72="NG"</formula>
    </cfRule>
  </conditionalFormatting>
  <conditionalFormatting sqref="R25:R36">
    <cfRule type="expression" dxfId="1221" priority="19">
      <formula>R25="NG"</formula>
    </cfRule>
  </conditionalFormatting>
  <conditionalFormatting sqref="S12:S19">
    <cfRule type="expression" dxfId="1220" priority="17">
      <formula>$S12="NG"</formula>
    </cfRule>
    <cfRule type="expression" dxfId="1219" priority="18">
      <formula>$R1048572="NG"</formula>
    </cfRule>
  </conditionalFormatting>
  <conditionalFormatting sqref="T25:T36">
    <cfRule type="expression" dxfId="1218" priority="15">
      <formula>T25="NG"</formula>
    </cfRule>
  </conditionalFormatting>
  <conditionalFormatting sqref="L9">
    <cfRule type="expression" dxfId="1217" priority="14">
      <formula>$L$9="NG"</formula>
    </cfRule>
  </conditionalFormatting>
  <conditionalFormatting sqref="R4:R5">
    <cfRule type="expression" dxfId="1216" priority="13">
      <formula>$R$3="要修正！"</formula>
    </cfRule>
  </conditionalFormatting>
  <conditionalFormatting sqref="A41:H41">
    <cfRule type="expression" dxfId="1215" priority="12">
      <formula>$Q$1="○"</formula>
    </cfRule>
  </conditionalFormatting>
  <conditionalFormatting sqref="A55:G55">
    <cfRule type="expression" dxfId="1214" priority="11">
      <formula>$Q$1="○"</formula>
    </cfRule>
  </conditionalFormatting>
  <conditionalFormatting sqref="A83:J83">
    <cfRule type="expression" dxfId="1213" priority="10">
      <formula>$Q$1="○"</formula>
    </cfRule>
  </conditionalFormatting>
  <conditionalFormatting sqref="J25:J26">
    <cfRule type="expression" dxfId="1212" priority="8">
      <formula>$I25="追加"</formula>
    </cfRule>
    <cfRule type="expression" dxfId="1211" priority="9">
      <formula>$I25="新規"</formula>
    </cfRule>
  </conditionalFormatting>
  <conditionalFormatting sqref="J27:K36">
    <cfRule type="expression" dxfId="1210" priority="6">
      <formula>$I27="追加"</formula>
    </cfRule>
    <cfRule type="expression" dxfId="1209" priority="7">
      <formula>$I27="新規"</formula>
    </cfRule>
  </conditionalFormatting>
  <conditionalFormatting sqref="A59:G59">
    <cfRule type="expression" dxfId="1208" priority="5">
      <formula>"$Q$1=○"</formula>
    </cfRule>
  </conditionalFormatting>
  <conditionalFormatting sqref="K25">
    <cfRule type="expression" dxfId="1207" priority="3">
      <formula>$I25="追加"</formula>
    </cfRule>
    <cfRule type="expression" dxfId="1206" priority="4">
      <formula>$I25="新規"</formula>
    </cfRule>
  </conditionalFormatting>
  <conditionalFormatting sqref="K26">
    <cfRule type="expression" dxfId="1205" priority="1">
      <formula>$I26="追加"</formula>
    </cfRule>
    <cfRule type="expression" dxfId="1204" priority="2">
      <formula>$I26="新規"</formula>
    </cfRule>
  </conditionalFormatting>
  <dataValidations count="2">
    <dataValidation type="list" allowBlank="1" showInputMessage="1" showErrorMessage="1" sqref="Q1 O1" xr:uid="{E117DEC6-8586-47F0-B340-719F7BA8D186}">
      <formula1>$S$1:$S$2</formula1>
    </dataValidation>
    <dataValidation type="list" allowBlank="1" showInputMessage="1" showErrorMessage="1" sqref="E12:E19" xr:uid="{09DD180C-7B8F-4401-979C-81FDE48A09B5}">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39AB64C-EA3E-48F2-ABE2-83324DB997C4}">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9FF255F3-D069-4792-AC56-4B52013DE768}">
          <x14:formula1>
            <xm:f>リスト!$A$3:$A$9</xm:f>
          </x14:formula1>
          <xm:sqref>G12:H19</xm:sqref>
        </x14:dataValidation>
        <x14:dataValidation type="list" allowBlank="1" showInputMessage="1" showErrorMessage="1" xr:uid="{7AF4C2AF-6C65-4AA0-9B14-B90CF61E7CB7}">
          <x14:formula1>
            <xm:f>リスト!$B$2:$B$11</xm:f>
          </x14:formula1>
          <xm:sqref>I12:I19</xm:sqref>
        </x14:dataValidation>
        <x14:dataValidation type="list" allowBlank="1" showInputMessage="1" showErrorMessage="1" xr:uid="{3D42438B-15A6-4D5F-AD05-66E2F5061A02}">
          <x14:formula1>
            <xm:f>リスト!$I$2:$I$5</xm:f>
          </x14:formula1>
          <xm:sqref>J12:J19</xm:sqref>
        </x14:dataValidation>
        <x14:dataValidation type="list" allowBlank="1" showInputMessage="1" showErrorMessage="1" xr:uid="{9D028935-3B0E-4ACF-959E-82BD97CB47F1}">
          <x14:formula1>
            <xm:f>リスト!$J$2:$J$6</xm:f>
          </x14:formula1>
          <xm:sqref>K12:K19</xm:sqref>
        </x14:dataValidation>
        <x14:dataValidation type="list" allowBlank="1" showInputMessage="1" showErrorMessage="1" xr:uid="{D13DAB3A-FEE7-4C22-A271-E71D0D24E26B}">
          <x14:formula1>
            <xm:f>リスト!$C$2:$C$4</xm:f>
          </x14:formula1>
          <xm:sqref>B25:B36</xm:sqref>
        </x14:dataValidation>
        <x14:dataValidation type="list" allowBlank="1" showInputMessage="1" showErrorMessage="1" xr:uid="{D077FFF7-CE76-48B2-873E-DA45F14DF225}">
          <x14:formula1>
            <xm:f>リスト!$D$2:$D$3</xm:f>
          </x14:formula1>
          <xm:sqref>C25:C36</xm:sqref>
        </x14:dataValidation>
        <x14:dataValidation type="list" allowBlank="1" showInputMessage="1" showErrorMessage="1" xr:uid="{8090742B-7A32-47E6-B83B-E094A39E4242}">
          <x14:formula1>
            <xm:f>リスト!$E$2:$E$22</xm:f>
          </x14:formula1>
          <xm:sqref>D25:D36</xm:sqref>
        </x14:dataValidation>
        <x14:dataValidation type="list" allowBlank="1" showInputMessage="1" showErrorMessage="1" xr:uid="{FA7435F4-6925-428E-BEB7-5A7B397AC3BD}">
          <x14:formula1>
            <xm:f>リスト!$G$2:$G$4</xm:f>
          </x14:formula1>
          <xm:sqref>I25:I36</xm:sqref>
        </x14:dataValidation>
        <x14:dataValidation type="list" allowBlank="1" showInputMessage="1" showErrorMessage="1" xr:uid="{3F4953B1-941A-4DC3-AB51-B2141525B8BA}">
          <x14:formula1>
            <xm:f>リスト!$H$2:$H$4</xm:f>
          </x14:formula1>
          <xm:sqref>L25:M36 A72:A74</xm:sqref>
        </x14:dataValidation>
        <x14:dataValidation type="list" allowBlank="1" showInputMessage="1" showErrorMessage="1" xr:uid="{37328324-FDC8-4B2A-8432-15ABB5F28082}">
          <x14:formula1>
            <xm:f>リスト!$K$2:$K$3</xm:f>
          </x14:formula1>
          <xm:sqref>A48:A56</xm:sqref>
        </x14:dataValidation>
        <x14:dataValidation type="list" allowBlank="1" showInputMessage="1" showErrorMessage="1" xr:uid="{438611D7-0CC9-411E-918E-9A07508E2024}">
          <x14:formula1>
            <xm:f>リスト!$H$2:$H$3</xm:f>
          </x14:formula1>
          <xm:sqref>A65:A67 A78:A87</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25490-A23F-4448-87E0-8B3AA7C7BF3F}">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203" priority="42">
      <formula>$Q$1="○"</formula>
    </cfRule>
  </conditionalFormatting>
  <conditionalFormatting sqref="C39">
    <cfRule type="expression" dxfId="1202" priority="40">
      <formula>$C$39&gt;$B$39/2</formula>
    </cfRule>
    <cfRule type="expression" dxfId="1201" priority="41">
      <formula>$C$39&gt;10000000</formula>
    </cfRule>
  </conditionalFormatting>
  <conditionalFormatting sqref="C40">
    <cfRule type="expression" dxfId="1200" priority="38">
      <formula>$C$40&gt;$B$40/2</formula>
    </cfRule>
    <cfRule type="expression" dxfId="1199" priority="39">
      <formula>$C$40&gt;1000000</formula>
    </cfRule>
  </conditionalFormatting>
  <conditionalFormatting sqref="C41">
    <cfRule type="expression" dxfId="1198" priority="36">
      <formula>$C$41&gt;$B$41/2</formula>
    </cfRule>
    <cfRule type="expression" dxfId="1197" priority="37">
      <formula>$C$41&gt;100000</formula>
    </cfRule>
  </conditionalFormatting>
  <conditionalFormatting sqref="R9">
    <cfRule type="expression" dxfId="1196" priority="33">
      <formula>R9="NG"</formula>
    </cfRule>
  </conditionalFormatting>
  <conditionalFormatting sqref="L25:M36">
    <cfRule type="expression" dxfId="1195" priority="16">
      <formula>$J25="追加"</formula>
    </cfRule>
    <cfRule type="expression" dxfId="1194" priority="35">
      <formula>$J25="新規"</formula>
    </cfRule>
  </conditionalFormatting>
  <conditionalFormatting sqref="B39:B41">
    <cfRule type="expression" dxfId="1193" priority="34">
      <formula>($C39+$D39+$E39)&lt;&gt;$B39</formula>
    </cfRule>
  </conditionalFormatting>
  <conditionalFormatting sqref="R39:T41">
    <cfRule type="expression" dxfId="1192" priority="31">
      <formula>R39="NG"</formula>
    </cfRule>
    <cfRule type="expression" dxfId="1191" priority="32">
      <formula>$R21="NG"</formula>
    </cfRule>
  </conditionalFormatting>
  <conditionalFormatting sqref="T42">
    <cfRule type="expression" dxfId="1190" priority="29">
      <formula>T42="NG"</formula>
    </cfRule>
    <cfRule type="expression" dxfId="1189" priority="30">
      <formula>$R24="NG"</formula>
    </cfRule>
  </conditionalFormatting>
  <conditionalFormatting sqref="R60:R61">
    <cfRule type="expression" dxfId="1188" priority="27">
      <formula>R60="NG"</formula>
    </cfRule>
    <cfRule type="expression" dxfId="1187" priority="28">
      <formula>$R43="NG"</formula>
    </cfRule>
  </conditionalFormatting>
  <conditionalFormatting sqref="R65">
    <cfRule type="expression" dxfId="1186" priority="26">
      <formula>R65="NG"</formula>
    </cfRule>
  </conditionalFormatting>
  <conditionalFormatting sqref="R3">
    <cfRule type="expression" dxfId="1185" priority="24">
      <formula>$R3&lt;&gt;"要修正！"</formula>
    </cfRule>
    <cfRule type="expression" dxfId="1184" priority="25">
      <formula>$R3="要修正！"</formula>
    </cfRule>
  </conditionalFormatting>
  <conditionalFormatting sqref="S25:S36">
    <cfRule type="expression" dxfId="1183" priority="43">
      <formula>S25="NG"</formula>
    </cfRule>
  </conditionalFormatting>
  <conditionalFormatting sqref="S59">
    <cfRule type="expression" dxfId="1182" priority="23">
      <formula>S59="NG"</formula>
    </cfRule>
  </conditionalFormatting>
  <conditionalFormatting sqref="R59">
    <cfRule type="expression" dxfId="1181" priority="21">
      <formula>R59="NG"</formula>
    </cfRule>
    <cfRule type="expression" dxfId="1180" priority="22">
      <formula>$R42="NG"</formula>
    </cfRule>
  </conditionalFormatting>
  <conditionalFormatting sqref="R72">
    <cfRule type="expression" dxfId="1179" priority="20">
      <formula>R72="NG"</formula>
    </cfRule>
  </conditionalFormatting>
  <conditionalFormatting sqref="R25:R36">
    <cfRule type="expression" dxfId="1178" priority="19">
      <formula>R25="NG"</formula>
    </cfRule>
  </conditionalFormatting>
  <conditionalFormatting sqref="S12:S19">
    <cfRule type="expression" dxfId="1177" priority="17">
      <formula>$S12="NG"</formula>
    </cfRule>
    <cfRule type="expression" dxfId="1176" priority="18">
      <formula>$R1048572="NG"</formula>
    </cfRule>
  </conditionalFormatting>
  <conditionalFormatting sqref="T25:T36">
    <cfRule type="expression" dxfId="1175" priority="15">
      <formula>T25="NG"</formula>
    </cfRule>
  </conditionalFormatting>
  <conditionalFormatting sqref="L9">
    <cfRule type="expression" dxfId="1174" priority="14">
      <formula>$L$9="NG"</formula>
    </cfRule>
  </conditionalFormatting>
  <conditionalFormatting sqref="R4:R5">
    <cfRule type="expression" dxfId="1173" priority="13">
      <formula>$R$3="要修正！"</formula>
    </cfRule>
  </conditionalFormatting>
  <conditionalFormatting sqref="A41:H41">
    <cfRule type="expression" dxfId="1172" priority="12">
      <formula>$Q$1="○"</formula>
    </cfRule>
  </conditionalFormatting>
  <conditionalFormatting sqref="A55:G55">
    <cfRule type="expression" dxfId="1171" priority="11">
      <formula>$Q$1="○"</formula>
    </cfRule>
  </conditionalFormatting>
  <conditionalFormatting sqref="A83:J83">
    <cfRule type="expression" dxfId="1170" priority="10">
      <formula>$Q$1="○"</formula>
    </cfRule>
  </conditionalFormatting>
  <conditionalFormatting sqref="J25:J26">
    <cfRule type="expression" dxfId="1169" priority="8">
      <formula>$I25="追加"</formula>
    </cfRule>
    <cfRule type="expression" dxfId="1168" priority="9">
      <formula>$I25="新規"</formula>
    </cfRule>
  </conditionalFormatting>
  <conditionalFormatting sqref="J27:K36">
    <cfRule type="expression" dxfId="1167" priority="6">
      <formula>$I27="追加"</formula>
    </cfRule>
    <cfRule type="expression" dxfId="1166" priority="7">
      <formula>$I27="新規"</formula>
    </cfRule>
  </conditionalFormatting>
  <conditionalFormatting sqref="A59:G59">
    <cfRule type="expression" dxfId="1165" priority="5">
      <formula>"$Q$1=○"</formula>
    </cfRule>
  </conditionalFormatting>
  <conditionalFormatting sqref="K25">
    <cfRule type="expression" dxfId="1164" priority="3">
      <formula>$I25="追加"</formula>
    </cfRule>
    <cfRule type="expression" dxfId="1163" priority="4">
      <formula>$I25="新規"</formula>
    </cfRule>
  </conditionalFormatting>
  <conditionalFormatting sqref="K26">
    <cfRule type="expression" dxfId="1162" priority="1">
      <formula>$I26="追加"</formula>
    </cfRule>
    <cfRule type="expression" dxfId="1161" priority="2">
      <formula>$I26="新規"</formula>
    </cfRule>
  </conditionalFormatting>
  <dataValidations count="2">
    <dataValidation type="list" allowBlank="1" showInputMessage="1" showErrorMessage="1" sqref="Q1 O1" xr:uid="{1B55AB73-43FC-47BF-8F38-DCAF75CBB725}">
      <formula1>$S$1:$S$2</formula1>
    </dataValidation>
    <dataValidation type="list" allowBlank="1" showInputMessage="1" showErrorMessage="1" sqref="E12:E19" xr:uid="{BD607D5A-7F0A-4B6C-AF6B-FBBF9BB39221}">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EBDCAED-9000-401A-AA00-D2F121898E39}">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5CEED0F4-A038-4549-AF1D-9606BB0B803B}">
          <x14:formula1>
            <xm:f>リスト!$A$3:$A$9</xm:f>
          </x14:formula1>
          <xm:sqref>G12:H19</xm:sqref>
        </x14:dataValidation>
        <x14:dataValidation type="list" allowBlank="1" showInputMessage="1" showErrorMessage="1" xr:uid="{D67598C5-9B55-4CB2-93A2-C413820764E7}">
          <x14:formula1>
            <xm:f>リスト!$B$2:$B$11</xm:f>
          </x14:formula1>
          <xm:sqref>I12:I19</xm:sqref>
        </x14:dataValidation>
        <x14:dataValidation type="list" allowBlank="1" showInputMessage="1" showErrorMessage="1" xr:uid="{7B1372BD-6FAB-49E6-8887-1EBF031AF4CF}">
          <x14:formula1>
            <xm:f>リスト!$I$2:$I$5</xm:f>
          </x14:formula1>
          <xm:sqref>J12:J19</xm:sqref>
        </x14:dataValidation>
        <x14:dataValidation type="list" allowBlank="1" showInputMessage="1" showErrorMessage="1" xr:uid="{C32A5720-2C1D-43CD-8529-19D15D2ED2F7}">
          <x14:formula1>
            <xm:f>リスト!$J$2:$J$6</xm:f>
          </x14:formula1>
          <xm:sqref>K12:K19</xm:sqref>
        </x14:dataValidation>
        <x14:dataValidation type="list" allowBlank="1" showInputMessage="1" showErrorMessage="1" xr:uid="{E096B9EF-B312-44FB-B781-B8891B9DDB68}">
          <x14:formula1>
            <xm:f>リスト!$C$2:$C$4</xm:f>
          </x14:formula1>
          <xm:sqref>B25:B36</xm:sqref>
        </x14:dataValidation>
        <x14:dataValidation type="list" allowBlank="1" showInputMessage="1" showErrorMessage="1" xr:uid="{39FA80E2-E08E-4F07-AB77-439A6F41C70C}">
          <x14:formula1>
            <xm:f>リスト!$D$2:$D$3</xm:f>
          </x14:formula1>
          <xm:sqref>C25:C36</xm:sqref>
        </x14:dataValidation>
        <x14:dataValidation type="list" allowBlank="1" showInputMessage="1" showErrorMessage="1" xr:uid="{B30BEA11-8E8B-4DA8-B284-4C4296959E2A}">
          <x14:formula1>
            <xm:f>リスト!$E$2:$E$22</xm:f>
          </x14:formula1>
          <xm:sqref>D25:D36</xm:sqref>
        </x14:dataValidation>
        <x14:dataValidation type="list" allowBlank="1" showInputMessage="1" showErrorMessage="1" xr:uid="{D4FCCD8A-5A32-4A33-95A8-7498FC6B40D0}">
          <x14:formula1>
            <xm:f>リスト!$G$2:$G$4</xm:f>
          </x14:formula1>
          <xm:sqref>I25:I36</xm:sqref>
        </x14:dataValidation>
        <x14:dataValidation type="list" allowBlank="1" showInputMessage="1" showErrorMessage="1" xr:uid="{18704187-9F15-4584-ADEE-EA68BC28B011}">
          <x14:formula1>
            <xm:f>リスト!$H$2:$H$4</xm:f>
          </x14:formula1>
          <xm:sqref>L25:M36 A72:A74</xm:sqref>
        </x14:dataValidation>
        <x14:dataValidation type="list" allowBlank="1" showInputMessage="1" showErrorMessage="1" xr:uid="{789D0DA5-198C-47AB-9B2B-E617C68555C2}">
          <x14:formula1>
            <xm:f>リスト!$K$2:$K$3</xm:f>
          </x14:formula1>
          <xm:sqref>A48:A56</xm:sqref>
        </x14:dataValidation>
        <x14:dataValidation type="list" allowBlank="1" showInputMessage="1" showErrorMessage="1" xr:uid="{8719AEF3-AC6E-4D9B-A0D9-052B7FC65B21}">
          <x14:formula1>
            <xm:f>リスト!$H$2:$H$3</xm:f>
          </x14:formula1>
          <xm:sqref>A65:A67 A78:A87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C7BB6-ED0A-41F6-A855-A45BF24169CF}">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160" priority="42">
      <formula>$Q$1="○"</formula>
    </cfRule>
  </conditionalFormatting>
  <conditionalFormatting sqref="C39">
    <cfRule type="expression" dxfId="1159" priority="40">
      <formula>$C$39&gt;$B$39/2</formula>
    </cfRule>
    <cfRule type="expression" dxfId="1158" priority="41">
      <formula>$C$39&gt;10000000</formula>
    </cfRule>
  </conditionalFormatting>
  <conditionalFormatting sqref="C40">
    <cfRule type="expression" dxfId="1157" priority="38">
      <formula>$C$40&gt;$B$40/2</formula>
    </cfRule>
    <cfRule type="expression" dxfId="1156" priority="39">
      <formula>$C$40&gt;1000000</formula>
    </cfRule>
  </conditionalFormatting>
  <conditionalFormatting sqref="C41">
    <cfRule type="expression" dxfId="1155" priority="36">
      <formula>$C$41&gt;$B$41/2</formula>
    </cfRule>
    <cfRule type="expression" dxfId="1154" priority="37">
      <formula>$C$41&gt;100000</formula>
    </cfRule>
  </conditionalFormatting>
  <conditionalFormatting sqref="R9">
    <cfRule type="expression" dxfId="1153" priority="33">
      <formula>R9="NG"</formula>
    </cfRule>
  </conditionalFormatting>
  <conditionalFormatting sqref="L25:M36">
    <cfRule type="expression" dxfId="1152" priority="16">
      <formula>$J25="追加"</formula>
    </cfRule>
    <cfRule type="expression" dxfId="1151" priority="35">
      <formula>$J25="新規"</formula>
    </cfRule>
  </conditionalFormatting>
  <conditionalFormatting sqref="B39:B41">
    <cfRule type="expression" dxfId="1150" priority="34">
      <formula>($C39+$D39+$E39)&lt;&gt;$B39</formula>
    </cfRule>
  </conditionalFormatting>
  <conditionalFormatting sqref="R39:T41">
    <cfRule type="expression" dxfId="1149" priority="31">
      <formula>R39="NG"</formula>
    </cfRule>
    <cfRule type="expression" dxfId="1148" priority="32">
      <formula>$R21="NG"</formula>
    </cfRule>
  </conditionalFormatting>
  <conditionalFormatting sqref="T42">
    <cfRule type="expression" dxfId="1147" priority="29">
      <formula>T42="NG"</formula>
    </cfRule>
    <cfRule type="expression" dxfId="1146" priority="30">
      <formula>$R24="NG"</formula>
    </cfRule>
  </conditionalFormatting>
  <conditionalFormatting sqref="R60:R61">
    <cfRule type="expression" dxfId="1145" priority="27">
      <formula>R60="NG"</formula>
    </cfRule>
    <cfRule type="expression" dxfId="1144" priority="28">
      <formula>$R43="NG"</formula>
    </cfRule>
  </conditionalFormatting>
  <conditionalFormatting sqref="R65">
    <cfRule type="expression" dxfId="1143" priority="26">
      <formula>R65="NG"</formula>
    </cfRule>
  </conditionalFormatting>
  <conditionalFormatting sqref="R3">
    <cfRule type="expression" dxfId="1142" priority="24">
      <formula>$R3&lt;&gt;"要修正！"</formula>
    </cfRule>
    <cfRule type="expression" dxfId="1141" priority="25">
      <formula>$R3="要修正！"</formula>
    </cfRule>
  </conditionalFormatting>
  <conditionalFormatting sqref="S25:S36">
    <cfRule type="expression" dxfId="1140" priority="43">
      <formula>S25="NG"</formula>
    </cfRule>
  </conditionalFormatting>
  <conditionalFormatting sqref="S59">
    <cfRule type="expression" dxfId="1139" priority="23">
      <formula>S59="NG"</formula>
    </cfRule>
  </conditionalFormatting>
  <conditionalFormatting sqref="R59">
    <cfRule type="expression" dxfId="1138" priority="21">
      <formula>R59="NG"</formula>
    </cfRule>
    <cfRule type="expression" dxfId="1137" priority="22">
      <formula>$R42="NG"</formula>
    </cfRule>
  </conditionalFormatting>
  <conditionalFormatting sqref="R72">
    <cfRule type="expression" dxfId="1136" priority="20">
      <formula>R72="NG"</formula>
    </cfRule>
  </conditionalFormatting>
  <conditionalFormatting sqref="R25:R36">
    <cfRule type="expression" dxfId="1135" priority="19">
      <formula>R25="NG"</formula>
    </cfRule>
  </conditionalFormatting>
  <conditionalFormatting sqref="S12:S19">
    <cfRule type="expression" dxfId="1134" priority="17">
      <formula>$S12="NG"</formula>
    </cfRule>
    <cfRule type="expression" dxfId="1133" priority="18">
      <formula>$R1048572="NG"</formula>
    </cfRule>
  </conditionalFormatting>
  <conditionalFormatting sqref="T25:T36">
    <cfRule type="expression" dxfId="1132" priority="15">
      <formula>T25="NG"</formula>
    </cfRule>
  </conditionalFormatting>
  <conditionalFormatting sqref="L9">
    <cfRule type="expression" dxfId="1131" priority="14">
      <formula>$L$9="NG"</formula>
    </cfRule>
  </conditionalFormatting>
  <conditionalFormatting sqref="R4:R5">
    <cfRule type="expression" dxfId="1130" priority="13">
      <formula>$R$3="要修正！"</formula>
    </cfRule>
  </conditionalFormatting>
  <conditionalFormatting sqref="A41:H41">
    <cfRule type="expression" dxfId="1129" priority="12">
      <formula>$Q$1="○"</formula>
    </cfRule>
  </conditionalFormatting>
  <conditionalFormatting sqref="A55:G55">
    <cfRule type="expression" dxfId="1128" priority="11">
      <formula>$Q$1="○"</formula>
    </cfRule>
  </conditionalFormatting>
  <conditionalFormatting sqref="A83:J83">
    <cfRule type="expression" dxfId="1127" priority="10">
      <formula>$Q$1="○"</formula>
    </cfRule>
  </conditionalFormatting>
  <conditionalFormatting sqref="J25:J26">
    <cfRule type="expression" dxfId="1126" priority="8">
      <formula>$I25="追加"</formula>
    </cfRule>
    <cfRule type="expression" dxfId="1125" priority="9">
      <formula>$I25="新規"</formula>
    </cfRule>
  </conditionalFormatting>
  <conditionalFormatting sqref="J27:K36">
    <cfRule type="expression" dxfId="1124" priority="6">
      <formula>$I27="追加"</formula>
    </cfRule>
    <cfRule type="expression" dxfId="1123" priority="7">
      <formula>$I27="新規"</formula>
    </cfRule>
  </conditionalFormatting>
  <conditionalFormatting sqref="A59:G59">
    <cfRule type="expression" dxfId="1122" priority="5">
      <formula>"$Q$1=○"</formula>
    </cfRule>
  </conditionalFormatting>
  <conditionalFormatting sqref="K25">
    <cfRule type="expression" dxfId="1121" priority="3">
      <formula>$I25="追加"</formula>
    </cfRule>
    <cfRule type="expression" dxfId="1120" priority="4">
      <formula>$I25="新規"</formula>
    </cfRule>
  </conditionalFormatting>
  <conditionalFormatting sqref="K26">
    <cfRule type="expression" dxfId="1119" priority="1">
      <formula>$I26="追加"</formula>
    </cfRule>
    <cfRule type="expression" dxfId="1118" priority="2">
      <formula>$I26="新規"</formula>
    </cfRule>
  </conditionalFormatting>
  <dataValidations count="2">
    <dataValidation type="list" allowBlank="1" showInputMessage="1" showErrorMessage="1" sqref="E12:E19" xr:uid="{EAD78FD8-78BE-4660-A7DD-7D20F900ACDD}">
      <formula1>$U$12:$U$15</formula1>
    </dataValidation>
    <dataValidation type="list" allowBlank="1" showInputMessage="1" showErrorMessage="1" sqref="Q1 O1" xr:uid="{6E118E22-78C7-4B5A-8BB1-60FD38257935}">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8A9C048-13B1-439C-BD1F-999904595D9D}">
          <x14:formula1>
            <xm:f>リスト!$H$2:$H$3</xm:f>
          </x14:formula1>
          <xm:sqref>A65:A67 A78:A87</xm:sqref>
        </x14:dataValidation>
        <x14:dataValidation type="list" allowBlank="1" showInputMessage="1" showErrorMessage="1" xr:uid="{E1630C92-ED93-4CBE-96E2-137B863E5B9A}">
          <x14:formula1>
            <xm:f>リスト!$K$2:$K$3</xm:f>
          </x14:formula1>
          <xm:sqref>A48:A56</xm:sqref>
        </x14:dataValidation>
        <x14:dataValidation type="list" allowBlank="1" showInputMessage="1" showErrorMessage="1" xr:uid="{9BFC5F6F-F453-477A-8FB0-EF543A425BC2}">
          <x14:formula1>
            <xm:f>リスト!$H$2:$H$4</xm:f>
          </x14:formula1>
          <xm:sqref>L25:M36 A72:A74</xm:sqref>
        </x14:dataValidation>
        <x14:dataValidation type="list" allowBlank="1" showInputMessage="1" showErrorMessage="1" xr:uid="{9BCE9A58-071C-42DE-ADED-21ED57604DD3}">
          <x14:formula1>
            <xm:f>リスト!$G$2:$G$4</xm:f>
          </x14:formula1>
          <xm:sqref>I25:I36</xm:sqref>
        </x14:dataValidation>
        <x14:dataValidation type="list" allowBlank="1" showInputMessage="1" showErrorMessage="1" xr:uid="{17551594-C8DC-48F0-87F0-73DF7F902C37}">
          <x14:formula1>
            <xm:f>リスト!$E$2:$E$22</xm:f>
          </x14:formula1>
          <xm:sqref>D25:D36</xm:sqref>
        </x14:dataValidation>
        <x14:dataValidation type="list" allowBlank="1" showInputMessage="1" showErrorMessage="1" xr:uid="{86DC6EE5-CFAA-40F1-9A9F-BFE37C500EE7}">
          <x14:formula1>
            <xm:f>リスト!$D$2:$D$3</xm:f>
          </x14:formula1>
          <xm:sqref>C25:C36</xm:sqref>
        </x14:dataValidation>
        <x14:dataValidation type="list" allowBlank="1" showInputMessage="1" showErrorMessage="1" xr:uid="{CAB84094-4752-433C-A624-5F1D1876378B}">
          <x14:formula1>
            <xm:f>リスト!$C$2:$C$4</xm:f>
          </x14:formula1>
          <xm:sqref>B25:B36</xm:sqref>
        </x14:dataValidation>
        <x14:dataValidation type="list" allowBlank="1" showInputMessage="1" showErrorMessage="1" xr:uid="{AF0FD285-1731-4751-861E-FE5827658D53}">
          <x14:formula1>
            <xm:f>リスト!$J$2:$J$6</xm:f>
          </x14:formula1>
          <xm:sqref>K12:K19</xm:sqref>
        </x14:dataValidation>
        <x14:dataValidation type="list" allowBlank="1" showInputMessage="1" showErrorMessage="1" xr:uid="{657BF76D-C9A2-46C8-B906-34834B1DB8A7}">
          <x14:formula1>
            <xm:f>リスト!$I$2:$I$5</xm:f>
          </x14:formula1>
          <xm:sqref>J12:J19</xm:sqref>
        </x14:dataValidation>
        <x14:dataValidation type="list" allowBlank="1" showInputMessage="1" showErrorMessage="1" xr:uid="{48FE4F90-059D-4BC6-960A-961E755D3F57}">
          <x14:formula1>
            <xm:f>リスト!$B$2:$B$11</xm:f>
          </x14:formula1>
          <xm:sqref>I12:I19</xm:sqref>
        </x14:dataValidation>
        <x14:dataValidation type="list" allowBlank="1" showInputMessage="1" showErrorMessage="1" xr:uid="{48DD8BFA-04A5-4C9C-86F2-31DD7DB590AB}">
          <x14:formula1>
            <xm:f>リスト!$A$3:$A$9</xm:f>
          </x14:formula1>
          <xm:sqref>G12:H19</xm:sqref>
        </x14:dataValidation>
        <x14:dataValidation type="list" allowBlank="1" showInputMessage="1" showErrorMessage="1" xr:uid="{004E6C0E-4DCE-43D6-869E-3A691381BE05}">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58FF5-10EF-41C2-8AAF-551971DEFA63}">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117" priority="42">
      <formula>$Q$1="○"</formula>
    </cfRule>
  </conditionalFormatting>
  <conditionalFormatting sqref="C39">
    <cfRule type="expression" dxfId="1116" priority="40">
      <formula>$C$39&gt;$B$39/2</formula>
    </cfRule>
    <cfRule type="expression" dxfId="1115" priority="41">
      <formula>$C$39&gt;10000000</formula>
    </cfRule>
  </conditionalFormatting>
  <conditionalFormatting sqref="C40">
    <cfRule type="expression" dxfId="1114" priority="38">
      <formula>$C$40&gt;$B$40/2</formula>
    </cfRule>
    <cfRule type="expression" dxfId="1113" priority="39">
      <formula>$C$40&gt;1000000</formula>
    </cfRule>
  </conditionalFormatting>
  <conditionalFormatting sqref="C41">
    <cfRule type="expression" dxfId="1112" priority="36">
      <formula>$C$41&gt;$B$41/2</formula>
    </cfRule>
    <cfRule type="expression" dxfId="1111" priority="37">
      <formula>$C$41&gt;100000</formula>
    </cfRule>
  </conditionalFormatting>
  <conditionalFormatting sqref="R9">
    <cfRule type="expression" dxfId="1110" priority="33">
      <formula>R9="NG"</formula>
    </cfRule>
  </conditionalFormatting>
  <conditionalFormatting sqref="L25:M36">
    <cfRule type="expression" dxfId="1109" priority="16">
      <formula>$J25="追加"</formula>
    </cfRule>
    <cfRule type="expression" dxfId="1108" priority="35">
      <formula>$J25="新規"</formula>
    </cfRule>
  </conditionalFormatting>
  <conditionalFormatting sqref="B39:B41">
    <cfRule type="expression" dxfId="1107" priority="34">
      <formula>($C39+$D39+$E39)&lt;&gt;$B39</formula>
    </cfRule>
  </conditionalFormatting>
  <conditionalFormatting sqref="R39:T41">
    <cfRule type="expression" dxfId="1106" priority="31">
      <formula>R39="NG"</formula>
    </cfRule>
    <cfRule type="expression" dxfId="1105" priority="32">
      <formula>$R21="NG"</formula>
    </cfRule>
  </conditionalFormatting>
  <conditionalFormatting sqref="T42">
    <cfRule type="expression" dxfId="1104" priority="29">
      <formula>T42="NG"</formula>
    </cfRule>
    <cfRule type="expression" dxfId="1103" priority="30">
      <formula>$R24="NG"</formula>
    </cfRule>
  </conditionalFormatting>
  <conditionalFormatting sqref="R60:R61">
    <cfRule type="expression" dxfId="1102" priority="27">
      <formula>R60="NG"</formula>
    </cfRule>
    <cfRule type="expression" dxfId="1101" priority="28">
      <formula>$R43="NG"</formula>
    </cfRule>
  </conditionalFormatting>
  <conditionalFormatting sqref="R65">
    <cfRule type="expression" dxfId="1100" priority="26">
      <formula>R65="NG"</formula>
    </cfRule>
  </conditionalFormatting>
  <conditionalFormatting sqref="R3">
    <cfRule type="expression" dxfId="1099" priority="24">
      <formula>$R3&lt;&gt;"要修正！"</formula>
    </cfRule>
    <cfRule type="expression" dxfId="1098" priority="25">
      <formula>$R3="要修正！"</formula>
    </cfRule>
  </conditionalFormatting>
  <conditionalFormatting sqref="S25:S36">
    <cfRule type="expression" dxfId="1097" priority="43">
      <formula>S25="NG"</formula>
    </cfRule>
  </conditionalFormatting>
  <conditionalFormatting sqref="S59">
    <cfRule type="expression" dxfId="1096" priority="23">
      <formula>S59="NG"</formula>
    </cfRule>
  </conditionalFormatting>
  <conditionalFormatting sqref="R59">
    <cfRule type="expression" dxfId="1095" priority="21">
      <formula>R59="NG"</formula>
    </cfRule>
    <cfRule type="expression" dxfId="1094" priority="22">
      <formula>$R42="NG"</formula>
    </cfRule>
  </conditionalFormatting>
  <conditionalFormatting sqref="R72">
    <cfRule type="expression" dxfId="1093" priority="20">
      <formula>R72="NG"</formula>
    </cfRule>
  </conditionalFormatting>
  <conditionalFormatting sqref="R25:R36">
    <cfRule type="expression" dxfId="1092" priority="19">
      <formula>R25="NG"</formula>
    </cfRule>
  </conditionalFormatting>
  <conditionalFormatting sqref="S12:S19">
    <cfRule type="expression" dxfId="1091" priority="17">
      <formula>$S12="NG"</formula>
    </cfRule>
    <cfRule type="expression" dxfId="1090" priority="18">
      <formula>$R1048572="NG"</formula>
    </cfRule>
  </conditionalFormatting>
  <conditionalFormatting sqref="T25:T36">
    <cfRule type="expression" dxfId="1089" priority="15">
      <formula>T25="NG"</formula>
    </cfRule>
  </conditionalFormatting>
  <conditionalFormatting sqref="L9">
    <cfRule type="expression" dxfId="1088" priority="14">
      <formula>$L$9="NG"</formula>
    </cfRule>
  </conditionalFormatting>
  <conditionalFormatting sqref="R4:R5">
    <cfRule type="expression" dxfId="1087" priority="13">
      <formula>$R$3="要修正！"</formula>
    </cfRule>
  </conditionalFormatting>
  <conditionalFormatting sqref="A41:H41">
    <cfRule type="expression" dxfId="1086" priority="12">
      <formula>$Q$1="○"</formula>
    </cfRule>
  </conditionalFormatting>
  <conditionalFormatting sqref="A55:G55">
    <cfRule type="expression" dxfId="1085" priority="11">
      <formula>$Q$1="○"</formula>
    </cfRule>
  </conditionalFormatting>
  <conditionalFormatting sqref="A83:J83">
    <cfRule type="expression" dxfId="1084" priority="10">
      <formula>$Q$1="○"</formula>
    </cfRule>
  </conditionalFormatting>
  <conditionalFormatting sqref="J25:J26">
    <cfRule type="expression" dxfId="1083" priority="8">
      <formula>$I25="追加"</formula>
    </cfRule>
    <cfRule type="expression" dxfId="1082" priority="9">
      <formula>$I25="新規"</formula>
    </cfRule>
  </conditionalFormatting>
  <conditionalFormatting sqref="J27:K36">
    <cfRule type="expression" dxfId="1081" priority="6">
      <formula>$I27="追加"</formula>
    </cfRule>
    <cfRule type="expression" dxfId="1080" priority="7">
      <formula>$I27="新規"</formula>
    </cfRule>
  </conditionalFormatting>
  <conditionalFormatting sqref="A59:G59">
    <cfRule type="expression" dxfId="1079" priority="5">
      <formula>"$Q$1=○"</formula>
    </cfRule>
  </conditionalFormatting>
  <conditionalFormatting sqref="K25">
    <cfRule type="expression" dxfId="1078" priority="3">
      <formula>$I25="追加"</formula>
    </cfRule>
    <cfRule type="expression" dxfId="1077" priority="4">
      <formula>$I25="新規"</formula>
    </cfRule>
  </conditionalFormatting>
  <conditionalFormatting sqref="K26">
    <cfRule type="expression" dxfId="1076" priority="1">
      <formula>$I26="追加"</formula>
    </cfRule>
    <cfRule type="expression" dxfId="1075" priority="2">
      <formula>$I26="新規"</formula>
    </cfRule>
  </conditionalFormatting>
  <dataValidations count="2">
    <dataValidation type="list" allowBlank="1" showInputMessage="1" showErrorMessage="1" sqref="Q1 O1" xr:uid="{8505B6F2-D7B3-42F3-A429-FA7A41F2B31D}">
      <formula1>$S$1:$S$2</formula1>
    </dataValidation>
    <dataValidation type="list" allowBlank="1" showInputMessage="1" showErrorMessage="1" sqref="E12:E19" xr:uid="{42D435AC-D28C-44EF-985E-6B58D411124E}">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E5E8795-2B8F-4A50-95E9-4FEC7CE77EBB}">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2C1E13D6-9DD6-4EF7-9834-11448E709A76}">
          <x14:formula1>
            <xm:f>リスト!$A$3:$A$9</xm:f>
          </x14:formula1>
          <xm:sqref>G12:H19</xm:sqref>
        </x14:dataValidation>
        <x14:dataValidation type="list" allowBlank="1" showInputMessage="1" showErrorMessage="1" xr:uid="{664F1F32-C237-4609-AA27-ABFC12275C1A}">
          <x14:formula1>
            <xm:f>リスト!$B$2:$B$11</xm:f>
          </x14:formula1>
          <xm:sqref>I12:I19</xm:sqref>
        </x14:dataValidation>
        <x14:dataValidation type="list" allowBlank="1" showInputMessage="1" showErrorMessage="1" xr:uid="{BCB29BEA-47C9-40BE-A04A-82A22911ADFA}">
          <x14:formula1>
            <xm:f>リスト!$I$2:$I$5</xm:f>
          </x14:formula1>
          <xm:sqref>J12:J19</xm:sqref>
        </x14:dataValidation>
        <x14:dataValidation type="list" allowBlank="1" showInputMessage="1" showErrorMessage="1" xr:uid="{2FB42A72-2652-4BBA-AC34-CFDC492476B6}">
          <x14:formula1>
            <xm:f>リスト!$J$2:$J$6</xm:f>
          </x14:formula1>
          <xm:sqref>K12:K19</xm:sqref>
        </x14:dataValidation>
        <x14:dataValidation type="list" allowBlank="1" showInputMessage="1" showErrorMessage="1" xr:uid="{E867DA1C-7C20-4F0B-B150-FCC7C1105947}">
          <x14:formula1>
            <xm:f>リスト!$C$2:$C$4</xm:f>
          </x14:formula1>
          <xm:sqref>B25:B36</xm:sqref>
        </x14:dataValidation>
        <x14:dataValidation type="list" allowBlank="1" showInputMessage="1" showErrorMessage="1" xr:uid="{09023740-C26B-4C76-894D-1B740FBED83F}">
          <x14:formula1>
            <xm:f>リスト!$D$2:$D$3</xm:f>
          </x14:formula1>
          <xm:sqref>C25:C36</xm:sqref>
        </x14:dataValidation>
        <x14:dataValidation type="list" allowBlank="1" showInputMessage="1" showErrorMessage="1" xr:uid="{BA6C99AE-0EF9-4C7C-8FFD-A4BACAC706D4}">
          <x14:formula1>
            <xm:f>リスト!$E$2:$E$22</xm:f>
          </x14:formula1>
          <xm:sqref>D25:D36</xm:sqref>
        </x14:dataValidation>
        <x14:dataValidation type="list" allowBlank="1" showInputMessage="1" showErrorMessage="1" xr:uid="{31EE2088-12E7-4F65-BCC0-93A54741B3CB}">
          <x14:formula1>
            <xm:f>リスト!$G$2:$G$4</xm:f>
          </x14:formula1>
          <xm:sqref>I25:I36</xm:sqref>
        </x14:dataValidation>
        <x14:dataValidation type="list" allowBlank="1" showInputMessage="1" showErrorMessage="1" xr:uid="{AE264273-15B6-466D-851A-1667CF380C90}">
          <x14:formula1>
            <xm:f>リスト!$H$2:$H$4</xm:f>
          </x14:formula1>
          <xm:sqref>L25:M36 A72:A74</xm:sqref>
        </x14:dataValidation>
        <x14:dataValidation type="list" allowBlank="1" showInputMessage="1" showErrorMessage="1" xr:uid="{F308F183-191F-4DC7-B6DC-F586A7A698DB}">
          <x14:formula1>
            <xm:f>リスト!$K$2:$K$3</xm:f>
          </x14:formula1>
          <xm:sqref>A48:A56</xm:sqref>
        </x14:dataValidation>
        <x14:dataValidation type="list" allowBlank="1" showInputMessage="1" showErrorMessage="1" xr:uid="{376CE423-7140-42E8-8672-7609DA37C149}">
          <x14:formula1>
            <xm:f>リスト!$H$2:$H$3</xm:f>
          </x14:formula1>
          <xm:sqref>A65:A67 A78:A87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3A8E8-0C55-45B9-A939-AD8877EE24E3}">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074" priority="42">
      <formula>$Q$1="○"</formula>
    </cfRule>
  </conditionalFormatting>
  <conditionalFormatting sqref="C39">
    <cfRule type="expression" dxfId="1073" priority="40">
      <formula>$C$39&gt;$B$39/2</formula>
    </cfRule>
    <cfRule type="expression" dxfId="1072" priority="41">
      <formula>$C$39&gt;10000000</formula>
    </cfRule>
  </conditionalFormatting>
  <conditionalFormatting sqref="C40">
    <cfRule type="expression" dxfId="1071" priority="38">
      <formula>$C$40&gt;$B$40/2</formula>
    </cfRule>
    <cfRule type="expression" dxfId="1070" priority="39">
      <formula>$C$40&gt;1000000</formula>
    </cfRule>
  </conditionalFormatting>
  <conditionalFormatting sqref="C41">
    <cfRule type="expression" dxfId="1069" priority="36">
      <formula>$C$41&gt;$B$41/2</formula>
    </cfRule>
    <cfRule type="expression" dxfId="1068" priority="37">
      <formula>$C$41&gt;100000</formula>
    </cfRule>
  </conditionalFormatting>
  <conditionalFormatting sqref="R9">
    <cfRule type="expression" dxfId="1067" priority="33">
      <formula>R9="NG"</formula>
    </cfRule>
  </conditionalFormatting>
  <conditionalFormatting sqref="L25:M36">
    <cfRule type="expression" dxfId="1066" priority="16">
      <formula>$J25="追加"</formula>
    </cfRule>
    <cfRule type="expression" dxfId="1065" priority="35">
      <formula>$J25="新規"</formula>
    </cfRule>
  </conditionalFormatting>
  <conditionalFormatting sqref="B39:B41">
    <cfRule type="expression" dxfId="1064" priority="34">
      <formula>($C39+$D39+$E39)&lt;&gt;$B39</formula>
    </cfRule>
  </conditionalFormatting>
  <conditionalFormatting sqref="R39:T41">
    <cfRule type="expression" dxfId="1063" priority="31">
      <formula>R39="NG"</formula>
    </cfRule>
    <cfRule type="expression" dxfId="1062" priority="32">
      <formula>$R21="NG"</formula>
    </cfRule>
  </conditionalFormatting>
  <conditionalFormatting sqref="T42">
    <cfRule type="expression" dxfId="1061" priority="29">
      <formula>T42="NG"</formula>
    </cfRule>
    <cfRule type="expression" dxfId="1060" priority="30">
      <formula>$R24="NG"</formula>
    </cfRule>
  </conditionalFormatting>
  <conditionalFormatting sqref="R60:R61">
    <cfRule type="expression" dxfId="1059" priority="27">
      <formula>R60="NG"</formula>
    </cfRule>
    <cfRule type="expression" dxfId="1058" priority="28">
      <formula>$R43="NG"</formula>
    </cfRule>
  </conditionalFormatting>
  <conditionalFormatting sqref="R65">
    <cfRule type="expression" dxfId="1057" priority="26">
      <formula>R65="NG"</formula>
    </cfRule>
  </conditionalFormatting>
  <conditionalFormatting sqref="R3">
    <cfRule type="expression" dxfId="1056" priority="24">
      <formula>$R3&lt;&gt;"要修正！"</formula>
    </cfRule>
    <cfRule type="expression" dxfId="1055" priority="25">
      <formula>$R3="要修正！"</formula>
    </cfRule>
  </conditionalFormatting>
  <conditionalFormatting sqref="S25:S36">
    <cfRule type="expression" dxfId="1054" priority="43">
      <formula>S25="NG"</formula>
    </cfRule>
  </conditionalFormatting>
  <conditionalFormatting sqref="S59">
    <cfRule type="expression" dxfId="1053" priority="23">
      <formula>S59="NG"</formula>
    </cfRule>
  </conditionalFormatting>
  <conditionalFormatting sqref="R59">
    <cfRule type="expression" dxfId="1052" priority="21">
      <formula>R59="NG"</formula>
    </cfRule>
    <cfRule type="expression" dxfId="1051" priority="22">
      <formula>$R42="NG"</formula>
    </cfRule>
  </conditionalFormatting>
  <conditionalFormatting sqref="R72">
    <cfRule type="expression" dxfId="1050" priority="20">
      <formula>R72="NG"</formula>
    </cfRule>
  </conditionalFormatting>
  <conditionalFormatting sqref="R25:R36">
    <cfRule type="expression" dxfId="1049" priority="19">
      <formula>R25="NG"</formula>
    </cfRule>
  </conditionalFormatting>
  <conditionalFormatting sqref="S12:S19">
    <cfRule type="expression" dxfId="1048" priority="17">
      <formula>$S12="NG"</formula>
    </cfRule>
    <cfRule type="expression" dxfId="1047" priority="18">
      <formula>$R1048572="NG"</formula>
    </cfRule>
  </conditionalFormatting>
  <conditionalFormatting sqref="T25:T36">
    <cfRule type="expression" dxfId="1046" priority="15">
      <formula>T25="NG"</formula>
    </cfRule>
  </conditionalFormatting>
  <conditionalFormatting sqref="L9">
    <cfRule type="expression" dxfId="1045" priority="14">
      <formula>$L$9="NG"</formula>
    </cfRule>
  </conditionalFormatting>
  <conditionalFormatting sqref="R4:R5">
    <cfRule type="expression" dxfId="1044" priority="13">
      <formula>$R$3="要修正！"</formula>
    </cfRule>
  </conditionalFormatting>
  <conditionalFormatting sqref="A41:H41">
    <cfRule type="expression" dxfId="1043" priority="12">
      <formula>$Q$1="○"</formula>
    </cfRule>
  </conditionalFormatting>
  <conditionalFormatting sqref="A55:G55">
    <cfRule type="expression" dxfId="1042" priority="11">
      <formula>$Q$1="○"</formula>
    </cfRule>
  </conditionalFormatting>
  <conditionalFormatting sqref="A83:J83">
    <cfRule type="expression" dxfId="1041" priority="10">
      <formula>$Q$1="○"</formula>
    </cfRule>
  </conditionalFormatting>
  <conditionalFormatting sqref="J25:J26">
    <cfRule type="expression" dxfId="1040" priority="8">
      <formula>$I25="追加"</formula>
    </cfRule>
    <cfRule type="expression" dxfId="1039" priority="9">
      <formula>$I25="新規"</formula>
    </cfRule>
  </conditionalFormatting>
  <conditionalFormatting sqref="J27:K36">
    <cfRule type="expression" dxfId="1038" priority="6">
      <formula>$I27="追加"</formula>
    </cfRule>
    <cfRule type="expression" dxfId="1037" priority="7">
      <formula>$I27="新規"</formula>
    </cfRule>
  </conditionalFormatting>
  <conditionalFormatting sqref="A59:G59">
    <cfRule type="expression" dxfId="1036" priority="5">
      <formula>"$Q$1=○"</formula>
    </cfRule>
  </conditionalFormatting>
  <conditionalFormatting sqref="K25">
    <cfRule type="expression" dxfId="1035" priority="3">
      <formula>$I25="追加"</formula>
    </cfRule>
    <cfRule type="expression" dxfId="1034" priority="4">
      <formula>$I25="新規"</formula>
    </cfRule>
  </conditionalFormatting>
  <conditionalFormatting sqref="K26">
    <cfRule type="expression" dxfId="1033" priority="1">
      <formula>$I26="追加"</formula>
    </cfRule>
    <cfRule type="expression" dxfId="1032" priority="2">
      <formula>$I26="新規"</formula>
    </cfRule>
  </conditionalFormatting>
  <dataValidations count="2">
    <dataValidation type="list" allowBlank="1" showInputMessage="1" showErrorMessage="1" sqref="Q1 O1" xr:uid="{1768AD89-8FE1-4B29-A258-9F4DD87A802C}">
      <formula1>$S$1:$S$2</formula1>
    </dataValidation>
    <dataValidation type="list" allowBlank="1" showInputMessage="1" showErrorMessage="1" sqref="E12:E19" xr:uid="{50661632-A8E3-4BE6-B861-7790FC7E65C8}">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2A603EF-CBC7-49ED-A352-4309A8469AE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4089DFBD-2613-451C-BA84-46C5778487B4}">
          <x14:formula1>
            <xm:f>リスト!$A$3:$A$9</xm:f>
          </x14:formula1>
          <xm:sqref>G12:H19</xm:sqref>
        </x14:dataValidation>
        <x14:dataValidation type="list" allowBlank="1" showInputMessage="1" showErrorMessage="1" xr:uid="{D0D4C747-0CBA-4765-B7D9-87C2E708A7F2}">
          <x14:formula1>
            <xm:f>リスト!$B$2:$B$11</xm:f>
          </x14:formula1>
          <xm:sqref>I12:I19</xm:sqref>
        </x14:dataValidation>
        <x14:dataValidation type="list" allowBlank="1" showInputMessage="1" showErrorMessage="1" xr:uid="{1B4CCB45-A8C6-4167-BC3A-714D943B2E69}">
          <x14:formula1>
            <xm:f>リスト!$I$2:$I$5</xm:f>
          </x14:formula1>
          <xm:sqref>J12:J19</xm:sqref>
        </x14:dataValidation>
        <x14:dataValidation type="list" allowBlank="1" showInputMessage="1" showErrorMessage="1" xr:uid="{A02519FA-AC8C-4EBF-A2F3-B4B127486FF7}">
          <x14:formula1>
            <xm:f>リスト!$J$2:$J$6</xm:f>
          </x14:formula1>
          <xm:sqref>K12:K19</xm:sqref>
        </x14:dataValidation>
        <x14:dataValidation type="list" allowBlank="1" showInputMessage="1" showErrorMessage="1" xr:uid="{1506110F-8286-4C21-B880-D3701CE84386}">
          <x14:formula1>
            <xm:f>リスト!$C$2:$C$4</xm:f>
          </x14:formula1>
          <xm:sqref>B25:B36</xm:sqref>
        </x14:dataValidation>
        <x14:dataValidation type="list" allowBlank="1" showInputMessage="1" showErrorMessage="1" xr:uid="{2584570B-0223-4E32-BF25-01EB3C681BBB}">
          <x14:formula1>
            <xm:f>リスト!$D$2:$D$3</xm:f>
          </x14:formula1>
          <xm:sqref>C25:C36</xm:sqref>
        </x14:dataValidation>
        <x14:dataValidation type="list" allowBlank="1" showInputMessage="1" showErrorMessage="1" xr:uid="{E6E5D55B-E91D-4E2F-B51C-5671757CF5FD}">
          <x14:formula1>
            <xm:f>リスト!$E$2:$E$22</xm:f>
          </x14:formula1>
          <xm:sqref>D25:D36</xm:sqref>
        </x14:dataValidation>
        <x14:dataValidation type="list" allowBlank="1" showInputMessage="1" showErrorMessage="1" xr:uid="{CC4BF832-90CF-4465-85C5-BA29E9C216DC}">
          <x14:formula1>
            <xm:f>リスト!$G$2:$G$4</xm:f>
          </x14:formula1>
          <xm:sqref>I25:I36</xm:sqref>
        </x14:dataValidation>
        <x14:dataValidation type="list" allowBlank="1" showInputMessage="1" showErrorMessage="1" xr:uid="{B9EAC269-43B7-4368-B2EB-C7D139D39955}">
          <x14:formula1>
            <xm:f>リスト!$H$2:$H$4</xm:f>
          </x14:formula1>
          <xm:sqref>L25:M36 A72:A74</xm:sqref>
        </x14:dataValidation>
        <x14:dataValidation type="list" allowBlank="1" showInputMessage="1" showErrorMessage="1" xr:uid="{34C5EBE9-0519-4244-BED0-27C395959B7A}">
          <x14:formula1>
            <xm:f>リスト!$K$2:$K$3</xm:f>
          </x14:formula1>
          <xm:sqref>A48:A56</xm:sqref>
        </x14:dataValidation>
        <x14:dataValidation type="list" allowBlank="1" showInputMessage="1" showErrorMessage="1" xr:uid="{304F914E-9822-402C-B9B3-BDACB9B67F1E}">
          <x14:formula1>
            <xm:f>リスト!$H$2:$H$3</xm:f>
          </x14:formula1>
          <xm:sqref>A65:A67 A78:A87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46BB6-60F9-4CBA-8DFE-6A1C7B1DD9A4}">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127" priority="42">
      <formula>$Q$1="○"</formula>
    </cfRule>
  </conditionalFormatting>
  <conditionalFormatting sqref="C39">
    <cfRule type="expression" dxfId="4126" priority="40">
      <formula>$C$39&gt;$B$39/2</formula>
    </cfRule>
    <cfRule type="expression" dxfId="4125" priority="41">
      <formula>$C$39&gt;10000000</formula>
    </cfRule>
  </conditionalFormatting>
  <conditionalFormatting sqref="C40">
    <cfRule type="expression" dxfId="4124" priority="38">
      <formula>$C$40&gt;$B$40/2</formula>
    </cfRule>
    <cfRule type="expression" dxfId="4123" priority="39">
      <formula>$C$40&gt;1000000</formula>
    </cfRule>
  </conditionalFormatting>
  <conditionalFormatting sqref="C41">
    <cfRule type="expression" dxfId="4122" priority="36">
      <formula>$C$41&gt;$B$41/2</formula>
    </cfRule>
    <cfRule type="expression" dxfId="4121" priority="37">
      <formula>$C$41&gt;100000</formula>
    </cfRule>
  </conditionalFormatting>
  <conditionalFormatting sqref="R9">
    <cfRule type="expression" dxfId="4120" priority="33">
      <formula>R9="NG"</formula>
    </cfRule>
  </conditionalFormatting>
  <conditionalFormatting sqref="L25:M36">
    <cfRule type="expression" dxfId="4119" priority="16">
      <formula>$J25="追加"</formula>
    </cfRule>
    <cfRule type="expression" dxfId="4118" priority="35">
      <formula>$J25="新規"</formula>
    </cfRule>
  </conditionalFormatting>
  <conditionalFormatting sqref="B39:B41">
    <cfRule type="expression" dxfId="4117" priority="34">
      <formula>($C39+$D39+$E39)&lt;&gt;$B39</formula>
    </cfRule>
  </conditionalFormatting>
  <conditionalFormatting sqref="R39:T41">
    <cfRule type="expression" dxfId="4116" priority="31">
      <formula>R39="NG"</formula>
    </cfRule>
    <cfRule type="expression" dxfId="4115" priority="32">
      <formula>$R21="NG"</formula>
    </cfRule>
  </conditionalFormatting>
  <conditionalFormatting sqref="T42">
    <cfRule type="expression" dxfId="4114" priority="29">
      <formula>T42="NG"</formula>
    </cfRule>
    <cfRule type="expression" dxfId="4113" priority="30">
      <formula>$R24="NG"</formula>
    </cfRule>
  </conditionalFormatting>
  <conditionalFormatting sqref="R60:R61">
    <cfRule type="expression" dxfId="4112" priority="27">
      <formula>R60="NG"</formula>
    </cfRule>
    <cfRule type="expression" dxfId="4111" priority="28">
      <formula>$R43="NG"</formula>
    </cfRule>
  </conditionalFormatting>
  <conditionalFormatting sqref="R65">
    <cfRule type="expression" dxfId="4110" priority="26">
      <formula>R65="NG"</formula>
    </cfRule>
  </conditionalFormatting>
  <conditionalFormatting sqref="R3">
    <cfRule type="expression" dxfId="4109" priority="24">
      <formula>$R3&lt;&gt;"要修正！"</formula>
    </cfRule>
    <cfRule type="expression" dxfId="4108" priority="25">
      <formula>$R3="要修正！"</formula>
    </cfRule>
  </conditionalFormatting>
  <conditionalFormatting sqref="S25:S36">
    <cfRule type="expression" dxfId="4107" priority="43">
      <formula>S25="NG"</formula>
    </cfRule>
  </conditionalFormatting>
  <conditionalFormatting sqref="S59">
    <cfRule type="expression" dxfId="4106" priority="23">
      <formula>S59="NG"</formula>
    </cfRule>
  </conditionalFormatting>
  <conditionalFormatting sqref="R59">
    <cfRule type="expression" dxfId="4105" priority="21">
      <formula>R59="NG"</formula>
    </cfRule>
    <cfRule type="expression" dxfId="4104" priority="22">
      <formula>$R42="NG"</formula>
    </cfRule>
  </conditionalFormatting>
  <conditionalFormatting sqref="R72">
    <cfRule type="expression" dxfId="4103" priority="20">
      <formula>R72="NG"</formula>
    </cfRule>
  </conditionalFormatting>
  <conditionalFormatting sqref="R25:R36">
    <cfRule type="expression" dxfId="4102" priority="19">
      <formula>R25="NG"</formula>
    </cfRule>
  </conditionalFormatting>
  <conditionalFormatting sqref="S12:S19">
    <cfRule type="expression" dxfId="4101" priority="17">
      <formula>$S12="NG"</formula>
    </cfRule>
    <cfRule type="expression" dxfId="4100" priority="18">
      <formula>$R1048572="NG"</formula>
    </cfRule>
  </conditionalFormatting>
  <conditionalFormatting sqref="T25:T36">
    <cfRule type="expression" dxfId="4099" priority="15">
      <formula>T25="NG"</formula>
    </cfRule>
  </conditionalFormatting>
  <conditionalFormatting sqref="L9">
    <cfRule type="expression" dxfId="4098" priority="14">
      <formula>$L$9="NG"</formula>
    </cfRule>
  </conditionalFormatting>
  <conditionalFormatting sqref="R4:R5">
    <cfRule type="expression" dxfId="4097" priority="13">
      <formula>$R$3="要修正！"</formula>
    </cfRule>
  </conditionalFormatting>
  <conditionalFormatting sqref="A41:H41">
    <cfRule type="expression" dxfId="4096" priority="12">
      <formula>$Q$1="○"</formula>
    </cfRule>
  </conditionalFormatting>
  <conditionalFormatting sqref="A55:G55">
    <cfRule type="expression" dxfId="4095" priority="11">
      <formula>$Q$1="○"</formula>
    </cfRule>
  </conditionalFormatting>
  <conditionalFormatting sqref="A83:J83">
    <cfRule type="expression" dxfId="4094" priority="10">
      <formula>$Q$1="○"</formula>
    </cfRule>
  </conditionalFormatting>
  <conditionalFormatting sqref="J25:J26">
    <cfRule type="expression" dxfId="4093" priority="8">
      <formula>$I25="追加"</formula>
    </cfRule>
    <cfRule type="expression" dxfId="4092" priority="9">
      <formula>$I25="新規"</formula>
    </cfRule>
  </conditionalFormatting>
  <conditionalFormatting sqref="J27:K36">
    <cfRule type="expression" dxfId="4091" priority="6">
      <formula>$I27="追加"</formula>
    </cfRule>
    <cfRule type="expression" dxfId="4090" priority="7">
      <formula>$I27="新規"</formula>
    </cfRule>
  </conditionalFormatting>
  <conditionalFormatting sqref="A59:G59">
    <cfRule type="expression" dxfId="4089" priority="5">
      <formula>"$Q$1=○"</formula>
    </cfRule>
  </conditionalFormatting>
  <conditionalFormatting sqref="K25">
    <cfRule type="expression" dxfId="4088" priority="3">
      <formula>$I25="追加"</formula>
    </cfRule>
    <cfRule type="expression" dxfId="4087" priority="4">
      <formula>$I25="新規"</formula>
    </cfRule>
  </conditionalFormatting>
  <conditionalFormatting sqref="K26">
    <cfRule type="expression" dxfId="4086" priority="1">
      <formula>$I26="追加"</formula>
    </cfRule>
    <cfRule type="expression" dxfId="4085" priority="2">
      <formula>$I26="新規"</formula>
    </cfRule>
  </conditionalFormatting>
  <dataValidations count="2">
    <dataValidation type="list" allowBlank="1" showInputMessage="1" showErrorMessage="1" sqref="Q1 O1" xr:uid="{0A4F9E35-808B-4EF4-AD0F-E2EE37F9770C}">
      <formula1>$S$1:$S$2</formula1>
    </dataValidation>
    <dataValidation type="list" allowBlank="1" showInputMessage="1" showErrorMessage="1" sqref="E12:E19" xr:uid="{AFE653CC-6A51-4486-AE02-301BAB1899EF}">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290E7049-1E31-4A6F-8338-99655AE65F3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14466AF4-9000-4C7A-924D-028DA5C6884E}">
          <x14:formula1>
            <xm:f>リスト!$A$3:$A$9</xm:f>
          </x14:formula1>
          <xm:sqref>G12:H19</xm:sqref>
        </x14:dataValidation>
        <x14:dataValidation type="list" allowBlank="1" showInputMessage="1" showErrorMessage="1" xr:uid="{7E52CCE6-130E-4BC5-AF14-6148FBEB7BC5}">
          <x14:formula1>
            <xm:f>リスト!$B$2:$B$11</xm:f>
          </x14:formula1>
          <xm:sqref>I12:I19</xm:sqref>
        </x14:dataValidation>
        <x14:dataValidation type="list" allowBlank="1" showInputMessage="1" showErrorMessage="1" xr:uid="{8F9E339F-81EA-44E5-ADD7-08B009C9187A}">
          <x14:formula1>
            <xm:f>リスト!$I$2:$I$5</xm:f>
          </x14:formula1>
          <xm:sqref>J12:J19</xm:sqref>
        </x14:dataValidation>
        <x14:dataValidation type="list" allowBlank="1" showInputMessage="1" showErrorMessage="1" xr:uid="{35CFEE44-0090-45EC-B513-D4DFA2C0E4F9}">
          <x14:formula1>
            <xm:f>リスト!$J$2:$J$6</xm:f>
          </x14:formula1>
          <xm:sqref>K12:K19</xm:sqref>
        </x14:dataValidation>
        <x14:dataValidation type="list" allowBlank="1" showInputMessage="1" showErrorMessage="1" xr:uid="{1B9C5F0F-5308-42C8-8D21-CBA641BB93A6}">
          <x14:formula1>
            <xm:f>リスト!$C$2:$C$4</xm:f>
          </x14:formula1>
          <xm:sqref>B25:B36</xm:sqref>
        </x14:dataValidation>
        <x14:dataValidation type="list" allowBlank="1" showInputMessage="1" showErrorMessage="1" xr:uid="{E53926C3-DE5B-4D38-B22D-A81BD84C5337}">
          <x14:formula1>
            <xm:f>リスト!$D$2:$D$3</xm:f>
          </x14:formula1>
          <xm:sqref>C25:C36</xm:sqref>
        </x14:dataValidation>
        <x14:dataValidation type="list" allowBlank="1" showInputMessage="1" showErrorMessage="1" xr:uid="{EED1D286-D420-46A8-AA0E-CBFAA72D8FDC}">
          <x14:formula1>
            <xm:f>リスト!$E$2:$E$22</xm:f>
          </x14:formula1>
          <xm:sqref>D25:D36</xm:sqref>
        </x14:dataValidation>
        <x14:dataValidation type="list" allowBlank="1" showInputMessage="1" showErrorMessage="1" xr:uid="{B4B71EE2-5875-42E0-8A13-F5052F7FB199}">
          <x14:formula1>
            <xm:f>リスト!$G$2:$G$4</xm:f>
          </x14:formula1>
          <xm:sqref>I25:I36</xm:sqref>
        </x14:dataValidation>
        <x14:dataValidation type="list" allowBlank="1" showInputMessage="1" showErrorMessage="1" xr:uid="{FC25B034-92D3-4E3E-A960-4318F997E39F}">
          <x14:formula1>
            <xm:f>リスト!$H$2:$H$4</xm:f>
          </x14:formula1>
          <xm:sqref>L25:M36 A72:A74</xm:sqref>
        </x14:dataValidation>
        <x14:dataValidation type="list" allowBlank="1" showInputMessage="1" showErrorMessage="1" xr:uid="{7615DABC-3A55-42B7-8AA3-6AEBDEFAB20D}">
          <x14:formula1>
            <xm:f>リスト!$K$2:$K$3</xm:f>
          </x14:formula1>
          <xm:sqref>A48:A56</xm:sqref>
        </x14:dataValidation>
        <x14:dataValidation type="list" allowBlank="1" showInputMessage="1" showErrorMessage="1" xr:uid="{6621BC80-90F4-428C-8257-D7117F943576}">
          <x14:formula1>
            <xm:f>リスト!$H$2:$H$3</xm:f>
          </x14:formula1>
          <xm:sqref>A65:A67 A78:A87</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F8A50-F070-46A2-8E0B-9E6635B6DFC6}">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1031" priority="42">
      <formula>$Q$1="○"</formula>
    </cfRule>
  </conditionalFormatting>
  <conditionalFormatting sqref="C39">
    <cfRule type="expression" dxfId="1030" priority="40">
      <formula>$C$39&gt;$B$39/2</formula>
    </cfRule>
    <cfRule type="expression" dxfId="1029" priority="41">
      <formula>$C$39&gt;10000000</formula>
    </cfRule>
  </conditionalFormatting>
  <conditionalFormatting sqref="C40">
    <cfRule type="expression" dxfId="1028" priority="38">
      <formula>$C$40&gt;$B$40/2</formula>
    </cfRule>
    <cfRule type="expression" dxfId="1027" priority="39">
      <formula>$C$40&gt;1000000</formula>
    </cfRule>
  </conditionalFormatting>
  <conditionalFormatting sqref="C41">
    <cfRule type="expression" dxfId="1026" priority="36">
      <formula>$C$41&gt;$B$41/2</formula>
    </cfRule>
    <cfRule type="expression" dxfId="1025" priority="37">
      <formula>$C$41&gt;100000</formula>
    </cfRule>
  </conditionalFormatting>
  <conditionalFormatting sqref="R9">
    <cfRule type="expression" dxfId="1024" priority="33">
      <formula>R9="NG"</formula>
    </cfRule>
  </conditionalFormatting>
  <conditionalFormatting sqref="L25:M36">
    <cfRule type="expression" dxfId="1023" priority="16">
      <formula>$J25="追加"</formula>
    </cfRule>
    <cfRule type="expression" dxfId="1022" priority="35">
      <formula>$J25="新規"</formula>
    </cfRule>
  </conditionalFormatting>
  <conditionalFormatting sqref="B39:B41">
    <cfRule type="expression" dxfId="1021" priority="34">
      <formula>($C39+$D39+$E39)&lt;&gt;$B39</formula>
    </cfRule>
  </conditionalFormatting>
  <conditionalFormatting sqref="R39:T41">
    <cfRule type="expression" dxfId="1020" priority="31">
      <formula>R39="NG"</formula>
    </cfRule>
    <cfRule type="expression" dxfId="1019" priority="32">
      <formula>$R21="NG"</formula>
    </cfRule>
  </conditionalFormatting>
  <conditionalFormatting sqref="T42">
    <cfRule type="expression" dxfId="1018" priority="29">
      <formula>T42="NG"</formula>
    </cfRule>
    <cfRule type="expression" dxfId="1017" priority="30">
      <formula>$R24="NG"</formula>
    </cfRule>
  </conditionalFormatting>
  <conditionalFormatting sqref="R60:R61">
    <cfRule type="expression" dxfId="1016" priority="27">
      <formula>R60="NG"</formula>
    </cfRule>
    <cfRule type="expression" dxfId="1015" priority="28">
      <formula>$R43="NG"</formula>
    </cfRule>
  </conditionalFormatting>
  <conditionalFormatting sqref="R65">
    <cfRule type="expression" dxfId="1014" priority="26">
      <formula>R65="NG"</formula>
    </cfRule>
  </conditionalFormatting>
  <conditionalFormatting sqref="R3">
    <cfRule type="expression" dxfId="1013" priority="24">
      <formula>$R3&lt;&gt;"要修正！"</formula>
    </cfRule>
    <cfRule type="expression" dxfId="1012" priority="25">
      <formula>$R3="要修正！"</formula>
    </cfRule>
  </conditionalFormatting>
  <conditionalFormatting sqref="S25:S36">
    <cfRule type="expression" dxfId="1011" priority="43">
      <formula>S25="NG"</formula>
    </cfRule>
  </conditionalFormatting>
  <conditionalFormatting sqref="S59">
    <cfRule type="expression" dxfId="1010" priority="23">
      <formula>S59="NG"</formula>
    </cfRule>
  </conditionalFormatting>
  <conditionalFormatting sqref="R59">
    <cfRule type="expression" dxfId="1009" priority="21">
      <formula>R59="NG"</formula>
    </cfRule>
    <cfRule type="expression" dxfId="1008" priority="22">
      <formula>$R42="NG"</formula>
    </cfRule>
  </conditionalFormatting>
  <conditionalFormatting sqref="R72">
    <cfRule type="expression" dxfId="1007" priority="20">
      <formula>R72="NG"</formula>
    </cfRule>
  </conditionalFormatting>
  <conditionalFormatting sqref="R25:R36">
    <cfRule type="expression" dxfId="1006" priority="19">
      <formula>R25="NG"</formula>
    </cfRule>
  </conditionalFormatting>
  <conditionalFormatting sqref="S12:S19">
    <cfRule type="expression" dxfId="1005" priority="17">
      <formula>$S12="NG"</formula>
    </cfRule>
    <cfRule type="expression" dxfId="1004" priority="18">
      <formula>$R1048572="NG"</formula>
    </cfRule>
  </conditionalFormatting>
  <conditionalFormatting sqref="T25:T36">
    <cfRule type="expression" dxfId="1003" priority="15">
      <formula>T25="NG"</formula>
    </cfRule>
  </conditionalFormatting>
  <conditionalFormatting sqref="L9">
    <cfRule type="expression" dxfId="1002" priority="14">
      <formula>$L$9="NG"</formula>
    </cfRule>
  </conditionalFormatting>
  <conditionalFormatting sqref="R4:R5">
    <cfRule type="expression" dxfId="1001" priority="13">
      <formula>$R$3="要修正！"</formula>
    </cfRule>
  </conditionalFormatting>
  <conditionalFormatting sqref="A41:H41">
    <cfRule type="expression" dxfId="1000" priority="12">
      <formula>$Q$1="○"</formula>
    </cfRule>
  </conditionalFormatting>
  <conditionalFormatting sqref="A55:G55">
    <cfRule type="expression" dxfId="999" priority="11">
      <formula>$Q$1="○"</formula>
    </cfRule>
  </conditionalFormatting>
  <conditionalFormatting sqref="A83:J83">
    <cfRule type="expression" dxfId="998" priority="10">
      <formula>$Q$1="○"</formula>
    </cfRule>
  </conditionalFormatting>
  <conditionalFormatting sqref="J25:J26">
    <cfRule type="expression" dxfId="997" priority="8">
      <formula>$I25="追加"</formula>
    </cfRule>
    <cfRule type="expression" dxfId="996" priority="9">
      <formula>$I25="新規"</formula>
    </cfRule>
  </conditionalFormatting>
  <conditionalFormatting sqref="J27:K36">
    <cfRule type="expression" dxfId="995" priority="6">
      <formula>$I27="追加"</formula>
    </cfRule>
    <cfRule type="expression" dxfId="994" priority="7">
      <formula>$I27="新規"</formula>
    </cfRule>
  </conditionalFormatting>
  <conditionalFormatting sqref="A59:G59">
    <cfRule type="expression" dxfId="993" priority="5">
      <formula>"$Q$1=○"</formula>
    </cfRule>
  </conditionalFormatting>
  <conditionalFormatting sqref="K25">
    <cfRule type="expression" dxfId="992" priority="3">
      <formula>$I25="追加"</formula>
    </cfRule>
    <cfRule type="expression" dxfId="991" priority="4">
      <formula>$I25="新規"</formula>
    </cfRule>
  </conditionalFormatting>
  <conditionalFormatting sqref="K26">
    <cfRule type="expression" dxfId="990" priority="1">
      <formula>$I26="追加"</formula>
    </cfRule>
    <cfRule type="expression" dxfId="989" priority="2">
      <formula>$I26="新規"</formula>
    </cfRule>
  </conditionalFormatting>
  <dataValidations count="2">
    <dataValidation type="list" allowBlank="1" showInputMessage="1" showErrorMessage="1" sqref="E12:E19" xr:uid="{DE2FAB22-E622-419D-B919-5FF91F3DF42A}">
      <formula1>$U$12:$U$15</formula1>
    </dataValidation>
    <dataValidation type="list" allowBlank="1" showInputMessage="1" showErrorMessage="1" sqref="Q1 O1" xr:uid="{DBF61585-F9C6-4BCB-B476-5E702B183D33}">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CB8EA83-60CF-410E-8359-09B789534B8A}">
          <x14:formula1>
            <xm:f>リスト!$H$2:$H$3</xm:f>
          </x14:formula1>
          <xm:sqref>A65:A67 A78:A87</xm:sqref>
        </x14:dataValidation>
        <x14:dataValidation type="list" allowBlank="1" showInputMessage="1" showErrorMessage="1" xr:uid="{0EE337D0-6BE4-4EBD-BBB9-05CEC1810BFC}">
          <x14:formula1>
            <xm:f>リスト!$K$2:$K$3</xm:f>
          </x14:formula1>
          <xm:sqref>A48:A56</xm:sqref>
        </x14:dataValidation>
        <x14:dataValidation type="list" allowBlank="1" showInputMessage="1" showErrorMessage="1" xr:uid="{FE2A0200-1395-4F59-9720-6E5E348CAEF8}">
          <x14:formula1>
            <xm:f>リスト!$H$2:$H$4</xm:f>
          </x14:formula1>
          <xm:sqref>L25:M36 A72:A74</xm:sqref>
        </x14:dataValidation>
        <x14:dataValidation type="list" allowBlank="1" showInputMessage="1" showErrorMessage="1" xr:uid="{200A33AF-621D-453C-896D-D22FA951639F}">
          <x14:formula1>
            <xm:f>リスト!$G$2:$G$4</xm:f>
          </x14:formula1>
          <xm:sqref>I25:I36</xm:sqref>
        </x14:dataValidation>
        <x14:dataValidation type="list" allowBlank="1" showInputMessage="1" showErrorMessage="1" xr:uid="{E4E149EC-2827-4C83-8139-0A2281E541C0}">
          <x14:formula1>
            <xm:f>リスト!$E$2:$E$22</xm:f>
          </x14:formula1>
          <xm:sqref>D25:D36</xm:sqref>
        </x14:dataValidation>
        <x14:dataValidation type="list" allowBlank="1" showInputMessage="1" showErrorMessage="1" xr:uid="{2A98EFD5-7B14-4711-850F-01FEB3FD41B5}">
          <x14:formula1>
            <xm:f>リスト!$D$2:$D$3</xm:f>
          </x14:formula1>
          <xm:sqref>C25:C36</xm:sqref>
        </x14:dataValidation>
        <x14:dataValidation type="list" allowBlank="1" showInputMessage="1" showErrorMessage="1" xr:uid="{8D360D61-66E7-48A1-ABE1-5C9D9D103FB5}">
          <x14:formula1>
            <xm:f>リスト!$C$2:$C$4</xm:f>
          </x14:formula1>
          <xm:sqref>B25:B36</xm:sqref>
        </x14:dataValidation>
        <x14:dataValidation type="list" allowBlank="1" showInputMessage="1" showErrorMessage="1" xr:uid="{44B5BAE6-B482-4936-8A76-C4EE9327C531}">
          <x14:formula1>
            <xm:f>リスト!$J$2:$J$6</xm:f>
          </x14:formula1>
          <xm:sqref>K12:K19</xm:sqref>
        </x14:dataValidation>
        <x14:dataValidation type="list" allowBlank="1" showInputMessage="1" showErrorMessage="1" xr:uid="{63593D64-6098-4A52-B5B4-B0B381AE3E6B}">
          <x14:formula1>
            <xm:f>リスト!$I$2:$I$5</xm:f>
          </x14:formula1>
          <xm:sqref>J12:J19</xm:sqref>
        </x14:dataValidation>
        <x14:dataValidation type="list" allowBlank="1" showInputMessage="1" showErrorMessage="1" xr:uid="{E4B25E6F-D01B-4ACA-BB03-D64279708D3D}">
          <x14:formula1>
            <xm:f>リスト!$B$2:$B$11</xm:f>
          </x14:formula1>
          <xm:sqref>I12:I19</xm:sqref>
        </x14:dataValidation>
        <x14:dataValidation type="list" allowBlank="1" showInputMessage="1" showErrorMessage="1" xr:uid="{9E440A10-A157-445A-990F-E7F35D585A07}">
          <x14:formula1>
            <xm:f>リスト!$A$3:$A$9</xm:f>
          </x14:formula1>
          <xm:sqref>G12:H19</xm:sqref>
        </x14:dataValidation>
        <x14:dataValidation type="list" allowBlank="1" showInputMessage="1" showErrorMessage="1" xr:uid="{7739A5E6-D85B-4D3B-8424-D36A9BB90236}">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8D658-9FC7-4A87-8B8F-F4F6CE38A9FD}">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988" priority="42">
      <formula>$Q$1="○"</formula>
    </cfRule>
  </conditionalFormatting>
  <conditionalFormatting sqref="C39">
    <cfRule type="expression" dxfId="987" priority="40">
      <formula>$C$39&gt;$B$39/2</formula>
    </cfRule>
    <cfRule type="expression" dxfId="986" priority="41">
      <formula>$C$39&gt;10000000</formula>
    </cfRule>
  </conditionalFormatting>
  <conditionalFormatting sqref="C40">
    <cfRule type="expression" dxfId="985" priority="38">
      <formula>$C$40&gt;$B$40/2</formula>
    </cfRule>
    <cfRule type="expression" dxfId="984" priority="39">
      <formula>$C$40&gt;1000000</formula>
    </cfRule>
  </conditionalFormatting>
  <conditionalFormatting sqref="C41">
    <cfRule type="expression" dxfId="983" priority="36">
      <formula>$C$41&gt;$B$41/2</formula>
    </cfRule>
    <cfRule type="expression" dxfId="982" priority="37">
      <formula>$C$41&gt;100000</formula>
    </cfRule>
  </conditionalFormatting>
  <conditionalFormatting sqref="R9">
    <cfRule type="expression" dxfId="981" priority="33">
      <formula>R9="NG"</formula>
    </cfRule>
  </conditionalFormatting>
  <conditionalFormatting sqref="L25:M36">
    <cfRule type="expression" dxfId="980" priority="16">
      <formula>$J25="追加"</formula>
    </cfRule>
    <cfRule type="expression" dxfId="979" priority="35">
      <formula>$J25="新規"</formula>
    </cfRule>
  </conditionalFormatting>
  <conditionalFormatting sqref="B39:B41">
    <cfRule type="expression" dxfId="978" priority="34">
      <formula>($C39+$D39+$E39)&lt;&gt;$B39</formula>
    </cfRule>
  </conditionalFormatting>
  <conditionalFormatting sqref="R39:T41">
    <cfRule type="expression" dxfId="977" priority="31">
      <formula>R39="NG"</formula>
    </cfRule>
    <cfRule type="expression" dxfId="976" priority="32">
      <formula>$R21="NG"</formula>
    </cfRule>
  </conditionalFormatting>
  <conditionalFormatting sqref="T42">
    <cfRule type="expression" dxfId="975" priority="29">
      <formula>T42="NG"</formula>
    </cfRule>
    <cfRule type="expression" dxfId="974" priority="30">
      <formula>$R24="NG"</formula>
    </cfRule>
  </conditionalFormatting>
  <conditionalFormatting sqref="R60:R61">
    <cfRule type="expression" dxfId="973" priority="27">
      <formula>R60="NG"</formula>
    </cfRule>
    <cfRule type="expression" dxfId="972" priority="28">
      <formula>$R43="NG"</formula>
    </cfRule>
  </conditionalFormatting>
  <conditionalFormatting sqref="R65">
    <cfRule type="expression" dxfId="971" priority="26">
      <formula>R65="NG"</formula>
    </cfRule>
  </conditionalFormatting>
  <conditionalFormatting sqref="R3">
    <cfRule type="expression" dxfId="970" priority="24">
      <formula>$R3&lt;&gt;"要修正！"</formula>
    </cfRule>
    <cfRule type="expression" dxfId="969" priority="25">
      <formula>$R3="要修正！"</formula>
    </cfRule>
  </conditionalFormatting>
  <conditionalFormatting sqref="S25:S36">
    <cfRule type="expression" dxfId="968" priority="43">
      <formula>S25="NG"</formula>
    </cfRule>
  </conditionalFormatting>
  <conditionalFormatting sqref="S59">
    <cfRule type="expression" dxfId="967" priority="23">
      <formula>S59="NG"</formula>
    </cfRule>
  </conditionalFormatting>
  <conditionalFormatting sqref="R59">
    <cfRule type="expression" dxfId="966" priority="21">
      <formula>R59="NG"</formula>
    </cfRule>
    <cfRule type="expression" dxfId="965" priority="22">
      <formula>$R42="NG"</formula>
    </cfRule>
  </conditionalFormatting>
  <conditionalFormatting sqref="R72">
    <cfRule type="expression" dxfId="964" priority="20">
      <formula>R72="NG"</formula>
    </cfRule>
  </conditionalFormatting>
  <conditionalFormatting sqref="R25:R36">
    <cfRule type="expression" dxfId="963" priority="19">
      <formula>R25="NG"</formula>
    </cfRule>
  </conditionalFormatting>
  <conditionalFormatting sqref="S12:S19">
    <cfRule type="expression" dxfId="962" priority="17">
      <formula>$S12="NG"</formula>
    </cfRule>
    <cfRule type="expression" dxfId="961" priority="18">
      <formula>$R1048572="NG"</formula>
    </cfRule>
  </conditionalFormatting>
  <conditionalFormatting sqref="T25:T36">
    <cfRule type="expression" dxfId="960" priority="15">
      <formula>T25="NG"</formula>
    </cfRule>
  </conditionalFormatting>
  <conditionalFormatting sqref="L9">
    <cfRule type="expression" dxfId="959" priority="14">
      <formula>$L$9="NG"</formula>
    </cfRule>
  </conditionalFormatting>
  <conditionalFormatting sqref="R4:R5">
    <cfRule type="expression" dxfId="958" priority="13">
      <formula>$R$3="要修正！"</formula>
    </cfRule>
  </conditionalFormatting>
  <conditionalFormatting sqref="A41:H41">
    <cfRule type="expression" dxfId="957" priority="12">
      <formula>$Q$1="○"</formula>
    </cfRule>
  </conditionalFormatting>
  <conditionalFormatting sqref="A55:G55">
    <cfRule type="expression" dxfId="956" priority="11">
      <formula>$Q$1="○"</formula>
    </cfRule>
  </conditionalFormatting>
  <conditionalFormatting sqref="A83:J83">
    <cfRule type="expression" dxfId="955" priority="10">
      <formula>$Q$1="○"</formula>
    </cfRule>
  </conditionalFormatting>
  <conditionalFormatting sqref="J25:J26">
    <cfRule type="expression" dxfId="954" priority="8">
      <formula>$I25="追加"</formula>
    </cfRule>
    <cfRule type="expression" dxfId="953" priority="9">
      <formula>$I25="新規"</formula>
    </cfRule>
  </conditionalFormatting>
  <conditionalFormatting sqref="J27:K36">
    <cfRule type="expression" dxfId="952" priority="6">
      <formula>$I27="追加"</formula>
    </cfRule>
    <cfRule type="expression" dxfId="951" priority="7">
      <formula>$I27="新規"</formula>
    </cfRule>
  </conditionalFormatting>
  <conditionalFormatting sqref="A59:G59">
    <cfRule type="expression" dxfId="950" priority="5">
      <formula>"$Q$1=○"</formula>
    </cfRule>
  </conditionalFormatting>
  <conditionalFormatting sqref="K25">
    <cfRule type="expression" dxfId="949" priority="3">
      <formula>$I25="追加"</formula>
    </cfRule>
    <cfRule type="expression" dxfId="948" priority="4">
      <formula>$I25="新規"</formula>
    </cfRule>
  </conditionalFormatting>
  <conditionalFormatting sqref="K26">
    <cfRule type="expression" dxfId="947" priority="1">
      <formula>$I26="追加"</formula>
    </cfRule>
    <cfRule type="expression" dxfId="946" priority="2">
      <formula>$I26="新規"</formula>
    </cfRule>
  </conditionalFormatting>
  <dataValidations count="2">
    <dataValidation type="list" allowBlank="1" showInputMessage="1" showErrorMessage="1" sqref="E12:E19" xr:uid="{B4606080-3C80-4E7F-AF94-DDF7CC13AB7C}">
      <formula1>$U$12:$U$15</formula1>
    </dataValidation>
    <dataValidation type="list" allowBlank="1" showInputMessage="1" showErrorMessage="1" sqref="Q1 O1" xr:uid="{74DB12F9-2E62-433E-A5D1-15388BEE8D64}">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FD54082-CE2B-4216-8325-7414AA5F1591}">
          <x14:formula1>
            <xm:f>リスト!$H$2:$H$3</xm:f>
          </x14:formula1>
          <xm:sqref>A65:A67 A78:A87</xm:sqref>
        </x14:dataValidation>
        <x14:dataValidation type="list" allowBlank="1" showInputMessage="1" showErrorMessage="1" xr:uid="{CCB1C3C6-F2A4-4FD7-9CE3-432488E8FD80}">
          <x14:formula1>
            <xm:f>リスト!$K$2:$K$3</xm:f>
          </x14:formula1>
          <xm:sqref>A48:A56</xm:sqref>
        </x14:dataValidation>
        <x14:dataValidation type="list" allowBlank="1" showInputMessage="1" showErrorMessage="1" xr:uid="{225503B1-7000-4472-99BD-575A91FDDBBC}">
          <x14:formula1>
            <xm:f>リスト!$H$2:$H$4</xm:f>
          </x14:formula1>
          <xm:sqref>L25:M36 A72:A74</xm:sqref>
        </x14:dataValidation>
        <x14:dataValidation type="list" allowBlank="1" showInputMessage="1" showErrorMessage="1" xr:uid="{29277771-A8D8-477A-9C0D-DF9A6CC9C3CC}">
          <x14:formula1>
            <xm:f>リスト!$G$2:$G$4</xm:f>
          </x14:formula1>
          <xm:sqref>I25:I36</xm:sqref>
        </x14:dataValidation>
        <x14:dataValidation type="list" allowBlank="1" showInputMessage="1" showErrorMessage="1" xr:uid="{63541932-1878-400C-84E2-CB5E53DB5945}">
          <x14:formula1>
            <xm:f>リスト!$E$2:$E$22</xm:f>
          </x14:formula1>
          <xm:sqref>D25:D36</xm:sqref>
        </x14:dataValidation>
        <x14:dataValidation type="list" allowBlank="1" showInputMessage="1" showErrorMessage="1" xr:uid="{57DF2B8B-83E7-46E5-A1B4-A5A4640C8497}">
          <x14:formula1>
            <xm:f>リスト!$D$2:$D$3</xm:f>
          </x14:formula1>
          <xm:sqref>C25:C36</xm:sqref>
        </x14:dataValidation>
        <x14:dataValidation type="list" allowBlank="1" showInputMessage="1" showErrorMessage="1" xr:uid="{4EC08250-D180-407C-BE89-781BB2240688}">
          <x14:formula1>
            <xm:f>リスト!$C$2:$C$4</xm:f>
          </x14:formula1>
          <xm:sqref>B25:B36</xm:sqref>
        </x14:dataValidation>
        <x14:dataValidation type="list" allowBlank="1" showInputMessage="1" showErrorMessage="1" xr:uid="{3BF4F168-120A-46BA-AF26-80CD87ED1AB6}">
          <x14:formula1>
            <xm:f>リスト!$J$2:$J$6</xm:f>
          </x14:formula1>
          <xm:sqref>K12:K19</xm:sqref>
        </x14:dataValidation>
        <x14:dataValidation type="list" allowBlank="1" showInputMessage="1" showErrorMessage="1" xr:uid="{CB273E3E-F62D-4CAF-AD8C-3D566BEBBAEA}">
          <x14:formula1>
            <xm:f>リスト!$I$2:$I$5</xm:f>
          </x14:formula1>
          <xm:sqref>J12:J19</xm:sqref>
        </x14:dataValidation>
        <x14:dataValidation type="list" allowBlank="1" showInputMessage="1" showErrorMessage="1" xr:uid="{BAD3A967-FA19-4C8A-B86B-C278E901F6C8}">
          <x14:formula1>
            <xm:f>リスト!$B$2:$B$11</xm:f>
          </x14:formula1>
          <xm:sqref>I12:I19</xm:sqref>
        </x14:dataValidation>
        <x14:dataValidation type="list" allowBlank="1" showInputMessage="1" showErrorMessage="1" xr:uid="{024B5F20-20F7-4D97-9A3D-B936D98D6431}">
          <x14:formula1>
            <xm:f>リスト!$A$3:$A$9</xm:f>
          </x14:formula1>
          <xm:sqref>G12:H19</xm:sqref>
        </x14:dataValidation>
        <x14:dataValidation type="list" allowBlank="1" showInputMessage="1" showErrorMessage="1" xr:uid="{B43E6EF5-3443-4E47-B334-343FBE84DF48}">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1E702-B7AA-4B44-8077-9EEF73CEA258}">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945" priority="42">
      <formula>$Q$1="○"</formula>
    </cfRule>
  </conditionalFormatting>
  <conditionalFormatting sqref="C39">
    <cfRule type="expression" dxfId="944" priority="40">
      <formula>$C$39&gt;$B$39/2</formula>
    </cfRule>
    <cfRule type="expression" dxfId="943" priority="41">
      <formula>$C$39&gt;10000000</formula>
    </cfRule>
  </conditionalFormatting>
  <conditionalFormatting sqref="C40">
    <cfRule type="expression" dxfId="942" priority="38">
      <formula>$C$40&gt;$B$40/2</formula>
    </cfRule>
    <cfRule type="expression" dxfId="941" priority="39">
      <formula>$C$40&gt;1000000</formula>
    </cfRule>
  </conditionalFormatting>
  <conditionalFormatting sqref="C41">
    <cfRule type="expression" dxfId="940" priority="36">
      <formula>$C$41&gt;$B$41/2</formula>
    </cfRule>
    <cfRule type="expression" dxfId="939" priority="37">
      <formula>$C$41&gt;100000</formula>
    </cfRule>
  </conditionalFormatting>
  <conditionalFormatting sqref="R9">
    <cfRule type="expression" dxfId="938" priority="33">
      <formula>R9="NG"</formula>
    </cfRule>
  </conditionalFormatting>
  <conditionalFormatting sqref="L25:M36">
    <cfRule type="expression" dxfId="937" priority="16">
      <formula>$J25="追加"</formula>
    </cfRule>
    <cfRule type="expression" dxfId="936" priority="35">
      <formula>$J25="新規"</formula>
    </cfRule>
  </conditionalFormatting>
  <conditionalFormatting sqref="B39:B41">
    <cfRule type="expression" dxfId="935" priority="34">
      <formula>($C39+$D39+$E39)&lt;&gt;$B39</formula>
    </cfRule>
  </conditionalFormatting>
  <conditionalFormatting sqref="R39:T41">
    <cfRule type="expression" dxfId="934" priority="31">
      <formula>R39="NG"</formula>
    </cfRule>
    <cfRule type="expression" dxfId="933" priority="32">
      <formula>$R21="NG"</formula>
    </cfRule>
  </conditionalFormatting>
  <conditionalFormatting sqref="T42">
    <cfRule type="expression" dxfId="932" priority="29">
      <formula>T42="NG"</formula>
    </cfRule>
    <cfRule type="expression" dxfId="931" priority="30">
      <formula>$R24="NG"</formula>
    </cfRule>
  </conditionalFormatting>
  <conditionalFormatting sqref="R60:R61">
    <cfRule type="expression" dxfId="930" priority="27">
      <formula>R60="NG"</formula>
    </cfRule>
    <cfRule type="expression" dxfId="929" priority="28">
      <formula>$R43="NG"</formula>
    </cfRule>
  </conditionalFormatting>
  <conditionalFormatting sqref="R65">
    <cfRule type="expression" dxfId="928" priority="26">
      <formula>R65="NG"</formula>
    </cfRule>
  </conditionalFormatting>
  <conditionalFormatting sqref="R3">
    <cfRule type="expression" dxfId="927" priority="24">
      <formula>$R3&lt;&gt;"要修正！"</formula>
    </cfRule>
    <cfRule type="expression" dxfId="926" priority="25">
      <formula>$R3="要修正！"</formula>
    </cfRule>
  </conditionalFormatting>
  <conditionalFormatting sqref="S25:S36">
    <cfRule type="expression" dxfId="925" priority="43">
      <formula>S25="NG"</formula>
    </cfRule>
  </conditionalFormatting>
  <conditionalFormatting sqref="S59">
    <cfRule type="expression" dxfId="924" priority="23">
      <formula>S59="NG"</formula>
    </cfRule>
  </conditionalFormatting>
  <conditionalFormatting sqref="R59">
    <cfRule type="expression" dxfId="923" priority="21">
      <formula>R59="NG"</formula>
    </cfRule>
    <cfRule type="expression" dxfId="922" priority="22">
      <formula>$R42="NG"</formula>
    </cfRule>
  </conditionalFormatting>
  <conditionalFormatting sqref="R72">
    <cfRule type="expression" dxfId="921" priority="20">
      <formula>R72="NG"</formula>
    </cfRule>
  </conditionalFormatting>
  <conditionalFormatting sqref="R25:R36">
    <cfRule type="expression" dxfId="920" priority="19">
      <formula>R25="NG"</formula>
    </cfRule>
  </conditionalFormatting>
  <conditionalFormatting sqref="S12:S19">
    <cfRule type="expression" dxfId="919" priority="17">
      <formula>$S12="NG"</formula>
    </cfRule>
    <cfRule type="expression" dxfId="918" priority="18">
      <formula>$R1048572="NG"</formula>
    </cfRule>
  </conditionalFormatting>
  <conditionalFormatting sqref="T25:T36">
    <cfRule type="expression" dxfId="917" priority="15">
      <formula>T25="NG"</formula>
    </cfRule>
  </conditionalFormatting>
  <conditionalFormatting sqref="L9">
    <cfRule type="expression" dxfId="916" priority="14">
      <formula>$L$9="NG"</formula>
    </cfRule>
  </conditionalFormatting>
  <conditionalFormatting sqref="R4:R5">
    <cfRule type="expression" dxfId="915" priority="13">
      <formula>$R$3="要修正！"</formula>
    </cfRule>
  </conditionalFormatting>
  <conditionalFormatting sqref="A41:H41">
    <cfRule type="expression" dxfId="914" priority="12">
      <formula>$Q$1="○"</formula>
    </cfRule>
  </conditionalFormatting>
  <conditionalFormatting sqref="A55:G55">
    <cfRule type="expression" dxfId="913" priority="11">
      <formula>$Q$1="○"</formula>
    </cfRule>
  </conditionalFormatting>
  <conditionalFormatting sqref="A83:J83">
    <cfRule type="expression" dxfId="912" priority="10">
      <formula>$Q$1="○"</formula>
    </cfRule>
  </conditionalFormatting>
  <conditionalFormatting sqref="J25:J26">
    <cfRule type="expression" dxfId="911" priority="8">
      <formula>$I25="追加"</formula>
    </cfRule>
    <cfRule type="expression" dxfId="910" priority="9">
      <formula>$I25="新規"</formula>
    </cfRule>
  </conditionalFormatting>
  <conditionalFormatting sqref="J27:K36">
    <cfRule type="expression" dxfId="909" priority="6">
      <formula>$I27="追加"</formula>
    </cfRule>
    <cfRule type="expression" dxfId="908" priority="7">
      <formula>$I27="新規"</formula>
    </cfRule>
  </conditionalFormatting>
  <conditionalFormatting sqref="A59:G59">
    <cfRule type="expression" dxfId="907" priority="5">
      <formula>"$Q$1=○"</formula>
    </cfRule>
  </conditionalFormatting>
  <conditionalFormatting sqref="K25">
    <cfRule type="expression" dxfId="906" priority="3">
      <formula>$I25="追加"</formula>
    </cfRule>
    <cfRule type="expression" dxfId="905" priority="4">
      <formula>$I25="新規"</formula>
    </cfRule>
  </conditionalFormatting>
  <conditionalFormatting sqref="K26">
    <cfRule type="expression" dxfId="904" priority="1">
      <formula>$I26="追加"</formula>
    </cfRule>
    <cfRule type="expression" dxfId="903" priority="2">
      <formula>$I26="新規"</formula>
    </cfRule>
  </conditionalFormatting>
  <dataValidations count="2">
    <dataValidation type="list" allowBlank="1" showInputMessage="1" showErrorMessage="1" sqref="Q1 O1" xr:uid="{7D7864A3-6BDE-4CBA-A647-E82A97B2F91E}">
      <formula1>$S$1:$S$2</formula1>
    </dataValidation>
    <dataValidation type="list" allowBlank="1" showInputMessage="1" showErrorMessage="1" sqref="E12:E19" xr:uid="{C0611E6E-5AEB-4E92-BB1A-2FFE009AD5C2}">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DA33EEE2-8B57-4A97-BA76-F0A3CFECDC2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EDE9DEDD-AB51-4780-8369-3659A6EBAA94}">
          <x14:formula1>
            <xm:f>リスト!$A$3:$A$9</xm:f>
          </x14:formula1>
          <xm:sqref>G12:H19</xm:sqref>
        </x14:dataValidation>
        <x14:dataValidation type="list" allowBlank="1" showInputMessage="1" showErrorMessage="1" xr:uid="{4F979748-0E34-416E-8271-3119DA7A8980}">
          <x14:formula1>
            <xm:f>リスト!$B$2:$B$11</xm:f>
          </x14:formula1>
          <xm:sqref>I12:I19</xm:sqref>
        </x14:dataValidation>
        <x14:dataValidation type="list" allowBlank="1" showInputMessage="1" showErrorMessage="1" xr:uid="{BC716F0A-9137-468E-8EA6-1445CC5F7960}">
          <x14:formula1>
            <xm:f>リスト!$I$2:$I$5</xm:f>
          </x14:formula1>
          <xm:sqref>J12:J19</xm:sqref>
        </x14:dataValidation>
        <x14:dataValidation type="list" allowBlank="1" showInputMessage="1" showErrorMessage="1" xr:uid="{107EDF08-CB76-4D25-9D6A-1BBA0789CCBC}">
          <x14:formula1>
            <xm:f>リスト!$J$2:$J$6</xm:f>
          </x14:formula1>
          <xm:sqref>K12:K19</xm:sqref>
        </x14:dataValidation>
        <x14:dataValidation type="list" allowBlank="1" showInputMessage="1" showErrorMessage="1" xr:uid="{0BC88468-2C65-479D-81CA-7CB244246B81}">
          <x14:formula1>
            <xm:f>リスト!$C$2:$C$4</xm:f>
          </x14:formula1>
          <xm:sqref>B25:B36</xm:sqref>
        </x14:dataValidation>
        <x14:dataValidation type="list" allowBlank="1" showInputMessage="1" showErrorMessage="1" xr:uid="{213F2AAE-78C6-4DC8-9FB6-2E9394D20437}">
          <x14:formula1>
            <xm:f>リスト!$D$2:$D$3</xm:f>
          </x14:formula1>
          <xm:sqref>C25:C36</xm:sqref>
        </x14:dataValidation>
        <x14:dataValidation type="list" allowBlank="1" showInputMessage="1" showErrorMessage="1" xr:uid="{4643E053-6586-4169-8174-040561F87486}">
          <x14:formula1>
            <xm:f>リスト!$E$2:$E$22</xm:f>
          </x14:formula1>
          <xm:sqref>D25:D36</xm:sqref>
        </x14:dataValidation>
        <x14:dataValidation type="list" allowBlank="1" showInputMessage="1" showErrorMessage="1" xr:uid="{9408CEDF-837C-4BA7-9D60-64F1E7FA638A}">
          <x14:formula1>
            <xm:f>リスト!$G$2:$G$4</xm:f>
          </x14:formula1>
          <xm:sqref>I25:I36</xm:sqref>
        </x14:dataValidation>
        <x14:dataValidation type="list" allowBlank="1" showInputMessage="1" showErrorMessage="1" xr:uid="{F7E630A2-F196-4404-8A9B-44268F8198CB}">
          <x14:formula1>
            <xm:f>リスト!$H$2:$H$4</xm:f>
          </x14:formula1>
          <xm:sqref>L25:M36 A72:A74</xm:sqref>
        </x14:dataValidation>
        <x14:dataValidation type="list" allowBlank="1" showInputMessage="1" showErrorMessage="1" xr:uid="{110B56FB-D230-454D-87F4-04BDAAC2E25D}">
          <x14:formula1>
            <xm:f>リスト!$K$2:$K$3</xm:f>
          </x14:formula1>
          <xm:sqref>A48:A56</xm:sqref>
        </x14:dataValidation>
        <x14:dataValidation type="list" allowBlank="1" showInputMessage="1" showErrorMessage="1" xr:uid="{87C4F43E-1266-41A5-853F-8BC9241C2600}">
          <x14:formula1>
            <xm:f>リスト!$H$2:$H$3</xm:f>
          </x14:formula1>
          <xm:sqref>A65:A67 A78:A87</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72C3-A296-4409-AC4F-8FBFC5CF2C6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902" priority="42">
      <formula>$Q$1="○"</formula>
    </cfRule>
  </conditionalFormatting>
  <conditionalFormatting sqref="C39">
    <cfRule type="expression" dxfId="901" priority="40">
      <formula>$C$39&gt;$B$39/2</formula>
    </cfRule>
    <cfRule type="expression" dxfId="900" priority="41">
      <formula>$C$39&gt;10000000</formula>
    </cfRule>
  </conditionalFormatting>
  <conditionalFormatting sqref="C40">
    <cfRule type="expression" dxfId="899" priority="38">
      <formula>$C$40&gt;$B$40/2</formula>
    </cfRule>
    <cfRule type="expression" dxfId="898" priority="39">
      <formula>$C$40&gt;1000000</formula>
    </cfRule>
  </conditionalFormatting>
  <conditionalFormatting sqref="C41">
    <cfRule type="expression" dxfId="897" priority="36">
      <formula>$C$41&gt;$B$41/2</formula>
    </cfRule>
    <cfRule type="expression" dxfId="896" priority="37">
      <formula>$C$41&gt;100000</formula>
    </cfRule>
  </conditionalFormatting>
  <conditionalFormatting sqref="R9">
    <cfRule type="expression" dxfId="895" priority="33">
      <formula>R9="NG"</formula>
    </cfRule>
  </conditionalFormatting>
  <conditionalFormatting sqref="L25:M36">
    <cfRule type="expression" dxfId="894" priority="16">
      <formula>$J25="追加"</formula>
    </cfRule>
    <cfRule type="expression" dxfId="893" priority="35">
      <formula>$J25="新規"</formula>
    </cfRule>
  </conditionalFormatting>
  <conditionalFormatting sqref="B39:B41">
    <cfRule type="expression" dxfId="892" priority="34">
      <formula>($C39+$D39+$E39)&lt;&gt;$B39</formula>
    </cfRule>
  </conditionalFormatting>
  <conditionalFormatting sqref="R39:T41">
    <cfRule type="expression" dxfId="891" priority="31">
      <formula>R39="NG"</formula>
    </cfRule>
    <cfRule type="expression" dxfId="890" priority="32">
      <formula>$R21="NG"</formula>
    </cfRule>
  </conditionalFormatting>
  <conditionalFormatting sqref="T42">
    <cfRule type="expression" dxfId="889" priority="29">
      <formula>T42="NG"</formula>
    </cfRule>
    <cfRule type="expression" dxfId="888" priority="30">
      <formula>$R24="NG"</formula>
    </cfRule>
  </conditionalFormatting>
  <conditionalFormatting sqref="R60:R61">
    <cfRule type="expression" dxfId="887" priority="27">
      <formula>R60="NG"</formula>
    </cfRule>
    <cfRule type="expression" dxfId="886" priority="28">
      <formula>$R43="NG"</formula>
    </cfRule>
  </conditionalFormatting>
  <conditionalFormatting sqref="R65">
    <cfRule type="expression" dxfId="885" priority="26">
      <formula>R65="NG"</formula>
    </cfRule>
  </conditionalFormatting>
  <conditionalFormatting sqref="R3">
    <cfRule type="expression" dxfId="884" priority="24">
      <formula>$R3&lt;&gt;"要修正！"</formula>
    </cfRule>
    <cfRule type="expression" dxfId="883" priority="25">
      <formula>$R3="要修正！"</formula>
    </cfRule>
  </conditionalFormatting>
  <conditionalFormatting sqref="S25:S36">
    <cfRule type="expression" dxfId="882" priority="43">
      <formula>S25="NG"</formula>
    </cfRule>
  </conditionalFormatting>
  <conditionalFormatting sqref="S59">
    <cfRule type="expression" dxfId="881" priority="23">
      <formula>S59="NG"</formula>
    </cfRule>
  </conditionalFormatting>
  <conditionalFormatting sqref="R59">
    <cfRule type="expression" dxfId="880" priority="21">
      <formula>R59="NG"</formula>
    </cfRule>
    <cfRule type="expression" dxfId="879" priority="22">
      <formula>$R42="NG"</formula>
    </cfRule>
  </conditionalFormatting>
  <conditionalFormatting sqref="R72">
    <cfRule type="expression" dxfId="878" priority="20">
      <formula>R72="NG"</formula>
    </cfRule>
  </conditionalFormatting>
  <conditionalFormatting sqref="R25:R36">
    <cfRule type="expression" dxfId="877" priority="19">
      <formula>R25="NG"</formula>
    </cfRule>
  </conditionalFormatting>
  <conditionalFormatting sqref="S12:S19">
    <cfRule type="expression" dxfId="876" priority="17">
      <formula>$S12="NG"</formula>
    </cfRule>
    <cfRule type="expression" dxfId="875" priority="18">
      <formula>$R1048572="NG"</formula>
    </cfRule>
  </conditionalFormatting>
  <conditionalFormatting sqref="T25:T36">
    <cfRule type="expression" dxfId="874" priority="15">
      <formula>T25="NG"</formula>
    </cfRule>
  </conditionalFormatting>
  <conditionalFormatting sqref="L9">
    <cfRule type="expression" dxfId="873" priority="14">
      <formula>$L$9="NG"</formula>
    </cfRule>
  </conditionalFormatting>
  <conditionalFormatting sqref="R4:R5">
    <cfRule type="expression" dxfId="872" priority="13">
      <formula>$R$3="要修正！"</formula>
    </cfRule>
  </conditionalFormatting>
  <conditionalFormatting sqref="A41:H41">
    <cfRule type="expression" dxfId="871" priority="12">
      <formula>$Q$1="○"</formula>
    </cfRule>
  </conditionalFormatting>
  <conditionalFormatting sqref="A55:G55">
    <cfRule type="expression" dxfId="870" priority="11">
      <formula>$Q$1="○"</formula>
    </cfRule>
  </conditionalFormatting>
  <conditionalFormatting sqref="A83:J83">
    <cfRule type="expression" dxfId="869" priority="10">
      <formula>$Q$1="○"</formula>
    </cfRule>
  </conditionalFormatting>
  <conditionalFormatting sqref="J25:J26">
    <cfRule type="expression" dxfId="868" priority="8">
      <formula>$I25="追加"</formula>
    </cfRule>
    <cfRule type="expression" dxfId="867" priority="9">
      <formula>$I25="新規"</formula>
    </cfRule>
  </conditionalFormatting>
  <conditionalFormatting sqref="J27:K36">
    <cfRule type="expression" dxfId="866" priority="6">
      <formula>$I27="追加"</formula>
    </cfRule>
    <cfRule type="expression" dxfId="865" priority="7">
      <formula>$I27="新規"</formula>
    </cfRule>
  </conditionalFormatting>
  <conditionalFormatting sqref="A59:G59">
    <cfRule type="expression" dxfId="864" priority="5">
      <formula>"$Q$1=○"</formula>
    </cfRule>
  </conditionalFormatting>
  <conditionalFormatting sqref="K25">
    <cfRule type="expression" dxfId="863" priority="3">
      <formula>$I25="追加"</formula>
    </cfRule>
    <cfRule type="expression" dxfId="862" priority="4">
      <formula>$I25="新規"</formula>
    </cfRule>
  </conditionalFormatting>
  <conditionalFormatting sqref="K26">
    <cfRule type="expression" dxfId="861" priority="1">
      <formula>$I26="追加"</formula>
    </cfRule>
    <cfRule type="expression" dxfId="860" priority="2">
      <formula>$I26="新規"</formula>
    </cfRule>
  </conditionalFormatting>
  <dataValidations count="2">
    <dataValidation type="list" allowBlank="1" showInputMessage="1" showErrorMessage="1" sqref="E12:E19" xr:uid="{26297B41-BC7B-4265-B23A-C3CC91626685}">
      <formula1>$U$12:$U$15</formula1>
    </dataValidation>
    <dataValidation type="list" allowBlank="1" showInputMessage="1" showErrorMessage="1" sqref="Q1 O1" xr:uid="{065D750B-5B1E-455E-A4B2-0B23D677DC1A}">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479B76B-14BA-4B98-8905-2C1BFF76304A}">
          <x14:formula1>
            <xm:f>リスト!$H$2:$H$3</xm:f>
          </x14:formula1>
          <xm:sqref>A65:A67 A78:A87</xm:sqref>
        </x14:dataValidation>
        <x14:dataValidation type="list" allowBlank="1" showInputMessage="1" showErrorMessage="1" xr:uid="{D2680D7E-8B60-436D-A2B8-8772C9311EA6}">
          <x14:formula1>
            <xm:f>リスト!$K$2:$K$3</xm:f>
          </x14:formula1>
          <xm:sqref>A48:A56</xm:sqref>
        </x14:dataValidation>
        <x14:dataValidation type="list" allowBlank="1" showInputMessage="1" showErrorMessage="1" xr:uid="{FB787CBE-C018-4320-B452-8216B0234A6F}">
          <x14:formula1>
            <xm:f>リスト!$H$2:$H$4</xm:f>
          </x14:formula1>
          <xm:sqref>L25:M36 A72:A74</xm:sqref>
        </x14:dataValidation>
        <x14:dataValidation type="list" allowBlank="1" showInputMessage="1" showErrorMessage="1" xr:uid="{ED99C3E0-5A56-4EB5-A4DF-80466777D046}">
          <x14:formula1>
            <xm:f>リスト!$G$2:$G$4</xm:f>
          </x14:formula1>
          <xm:sqref>I25:I36</xm:sqref>
        </x14:dataValidation>
        <x14:dataValidation type="list" allowBlank="1" showInputMessage="1" showErrorMessage="1" xr:uid="{12AAA957-93AD-4C97-996B-EC36DF8A204D}">
          <x14:formula1>
            <xm:f>リスト!$E$2:$E$22</xm:f>
          </x14:formula1>
          <xm:sqref>D25:D36</xm:sqref>
        </x14:dataValidation>
        <x14:dataValidation type="list" allowBlank="1" showInputMessage="1" showErrorMessage="1" xr:uid="{1C60C921-3DA2-433F-A200-33B978443462}">
          <x14:formula1>
            <xm:f>リスト!$D$2:$D$3</xm:f>
          </x14:formula1>
          <xm:sqref>C25:C36</xm:sqref>
        </x14:dataValidation>
        <x14:dataValidation type="list" allowBlank="1" showInputMessage="1" showErrorMessage="1" xr:uid="{01902A6F-CB35-44B1-9E28-EF24C93FB3C6}">
          <x14:formula1>
            <xm:f>リスト!$C$2:$C$4</xm:f>
          </x14:formula1>
          <xm:sqref>B25:B36</xm:sqref>
        </x14:dataValidation>
        <x14:dataValidation type="list" allowBlank="1" showInputMessage="1" showErrorMessage="1" xr:uid="{72E46413-ECCA-43D6-BD53-E8593D845B79}">
          <x14:formula1>
            <xm:f>リスト!$J$2:$J$6</xm:f>
          </x14:formula1>
          <xm:sqref>K12:K19</xm:sqref>
        </x14:dataValidation>
        <x14:dataValidation type="list" allowBlank="1" showInputMessage="1" showErrorMessage="1" xr:uid="{61A8B561-3CBB-454B-B708-76327FFF4DF3}">
          <x14:formula1>
            <xm:f>リスト!$I$2:$I$5</xm:f>
          </x14:formula1>
          <xm:sqref>J12:J19</xm:sqref>
        </x14:dataValidation>
        <x14:dataValidation type="list" allowBlank="1" showInputMessage="1" showErrorMessage="1" xr:uid="{A048A759-84E3-405A-8277-A54D2881560C}">
          <x14:formula1>
            <xm:f>リスト!$B$2:$B$11</xm:f>
          </x14:formula1>
          <xm:sqref>I12:I19</xm:sqref>
        </x14:dataValidation>
        <x14:dataValidation type="list" allowBlank="1" showInputMessage="1" showErrorMessage="1" xr:uid="{57F1CD93-09F4-4CF0-A233-C1EAB22841E3}">
          <x14:formula1>
            <xm:f>リスト!$A$3:$A$9</xm:f>
          </x14:formula1>
          <xm:sqref>G12:H19</xm:sqref>
        </x14:dataValidation>
        <x14:dataValidation type="list" allowBlank="1" showInputMessage="1" showErrorMessage="1" xr:uid="{DE8F19AC-DEAF-46B2-9AB0-E93052BFDC2E}">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194BD-0111-48A5-B0A6-34967338ABE0}">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859" priority="42">
      <formula>$Q$1="○"</formula>
    </cfRule>
  </conditionalFormatting>
  <conditionalFormatting sqref="C39">
    <cfRule type="expression" dxfId="858" priority="40">
      <formula>$C$39&gt;$B$39/2</formula>
    </cfRule>
    <cfRule type="expression" dxfId="857" priority="41">
      <formula>$C$39&gt;10000000</formula>
    </cfRule>
  </conditionalFormatting>
  <conditionalFormatting sqref="C40">
    <cfRule type="expression" dxfId="856" priority="38">
      <formula>$C$40&gt;$B$40/2</formula>
    </cfRule>
    <cfRule type="expression" dxfId="855" priority="39">
      <formula>$C$40&gt;1000000</formula>
    </cfRule>
  </conditionalFormatting>
  <conditionalFormatting sqref="C41">
    <cfRule type="expression" dxfId="854" priority="36">
      <formula>$C$41&gt;$B$41/2</formula>
    </cfRule>
    <cfRule type="expression" dxfId="853" priority="37">
      <formula>$C$41&gt;100000</formula>
    </cfRule>
  </conditionalFormatting>
  <conditionalFormatting sqref="R9">
    <cfRule type="expression" dxfId="852" priority="33">
      <formula>R9="NG"</formula>
    </cfRule>
  </conditionalFormatting>
  <conditionalFormatting sqref="L25:M36">
    <cfRule type="expression" dxfId="851" priority="16">
      <formula>$J25="追加"</formula>
    </cfRule>
    <cfRule type="expression" dxfId="850" priority="35">
      <formula>$J25="新規"</formula>
    </cfRule>
  </conditionalFormatting>
  <conditionalFormatting sqref="B39:B41">
    <cfRule type="expression" dxfId="849" priority="34">
      <formula>($C39+$D39+$E39)&lt;&gt;$B39</formula>
    </cfRule>
  </conditionalFormatting>
  <conditionalFormatting sqref="R39:T41">
    <cfRule type="expression" dxfId="848" priority="31">
      <formula>R39="NG"</formula>
    </cfRule>
    <cfRule type="expression" dxfId="847" priority="32">
      <formula>$R21="NG"</formula>
    </cfRule>
  </conditionalFormatting>
  <conditionalFormatting sqref="T42">
    <cfRule type="expression" dxfId="846" priority="29">
      <formula>T42="NG"</formula>
    </cfRule>
    <cfRule type="expression" dxfId="845" priority="30">
      <formula>$R24="NG"</formula>
    </cfRule>
  </conditionalFormatting>
  <conditionalFormatting sqref="R60:R61">
    <cfRule type="expression" dxfId="844" priority="27">
      <formula>R60="NG"</formula>
    </cfRule>
    <cfRule type="expression" dxfId="843" priority="28">
      <formula>$R43="NG"</formula>
    </cfRule>
  </conditionalFormatting>
  <conditionalFormatting sqref="R65">
    <cfRule type="expression" dxfId="842" priority="26">
      <formula>R65="NG"</formula>
    </cfRule>
  </conditionalFormatting>
  <conditionalFormatting sqref="R3">
    <cfRule type="expression" dxfId="841" priority="24">
      <formula>$R3&lt;&gt;"要修正！"</formula>
    </cfRule>
    <cfRule type="expression" dxfId="840" priority="25">
      <formula>$R3="要修正！"</formula>
    </cfRule>
  </conditionalFormatting>
  <conditionalFormatting sqref="S25:S36">
    <cfRule type="expression" dxfId="839" priority="43">
      <formula>S25="NG"</formula>
    </cfRule>
  </conditionalFormatting>
  <conditionalFormatting sqref="S59">
    <cfRule type="expression" dxfId="838" priority="23">
      <formula>S59="NG"</formula>
    </cfRule>
  </conditionalFormatting>
  <conditionalFormatting sqref="R59">
    <cfRule type="expression" dxfId="837" priority="21">
      <formula>R59="NG"</formula>
    </cfRule>
    <cfRule type="expression" dxfId="836" priority="22">
      <formula>$R42="NG"</formula>
    </cfRule>
  </conditionalFormatting>
  <conditionalFormatting sqref="R72">
    <cfRule type="expression" dxfId="835" priority="20">
      <formula>R72="NG"</formula>
    </cfRule>
  </conditionalFormatting>
  <conditionalFormatting sqref="R25:R36">
    <cfRule type="expression" dxfId="834" priority="19">
      <formula>R25="NG"</formula>
    </cfRule>
  </conditionalFormatting>
  <conditionalFormatting sqref="S12:S19">
    <cfRule type="expression" dxfId="833" priority="17">
      <formula>$S12="NG"</formula>
    </cfRule>
    <cfRule type="expression" dxfId="832" priority="18">
      <formula>$R1048572="NG"</formula>
    </cfRule>
  </conditionalFormatting>
  <conditionalFormatting sqref="T25:T36">
    <cfRule type="expression" dxfId="831" priority="15">
      <formula>T25="NG"</formula>
    </cfRule>
  </conditionalFormatting>
  <conditionalFormatting sqref="L9">
    <cfRule type="expression" dxfId="830" priority="14">
      <formula>$L$9="NG"</formula>
    </cfRule>
  </conditionalFormatting>
  <conditionalFormatting sqref="R4:R5">
    <cfRule type="expression" dxfId="829" priority="13">
      <formula>$R$3="要修正！"</formula>
    </cfRule>
  </conditionalFormatting>
  <conditionalFormatting sqref="A41:H41">
    <cfRule type="expression" dxfId="828" priority="12">
      <formula>$Q$1="○"</formula>
    </cfRule>
  </conditionalFormatting>
  <conditionalFormatting sqref="A55:G55">
    <cfRule type="expression" dxfId="827" priority="11">
      <formula>$Q$1="○"</formula>
    </cfRule>
  </conditionalFormatting>
  <conditionalFormatting sqref="A83:J83">
    <cfRule type="expression" dxfId="826" priority="10">
      <formula>$Q$1="○"</formula>
    </cfRule>
  </conditionalFormatting>
  <conditionalFormatting sqref="J25:J26">
    <cfRule type="expression" dxfId="825" priority="8">
      <formula>$I25="追加"</formula>
    </cfRule>
    <cfRule type="expression" dxfId="824" priority="9">
      <formula>$I25="新規"</formula>
    </cfRule>
  </conditionalFormatting>
  <conditionalFormatting sqref="J27:K36">
    <cfRule type="expression" dxfId="823" priority="6">
      <formula>$I27="追加"</formula>
    </cfRule>
    <cfRule type="expression" dxfId="822" priority="7">
      <formula>$I27="新規"</formula>
    </cfRule>
  </conditionalFormatting>
  <conditionalFormatting sqref="A59:G59">
    <cfRule type="expression" dxfId="821" priority="5">
      <formula>"$Q$1=○"</formula>
    </cfRule>
  </conditionalFormatting>
  <conditionalFormatting sqref="K25">
    <cfRule type="expression" dxfId="820" priority="3">
      <formula>$I25="追加"</formula>
    </cfRule>
    <cfRule type="expression" dxfId="819" priority="4">
      <formula>$I25="新規"</formula>
    </cfRule>
  </conditionalFormatting>
  <conditionalFormatting sqref="K26">
    <cfRule type="expression" dxfId="818" priority="1">
      <formula>$I26="追加"</formula>
    </cfRule>
    <cfRule type="expression" dxfId="817" priority="2">
      <formula>$I26="新規"</formula>
    </cfRule>
  </conditionalFormatting>
  <dataValidations count="2">
    <dataValidation type="list" allowBlank="1" showInputMessage="1" showErrorMessage="1" sqref="Q1 O1" xr:uid="{64418EAD-4155-4906-9499-8C32E2258163}">
      <formula1>$S$1:$S$2</formula1>
    </dataValidation>
    <dataValidation type="list" allowBlank="1" showInputMessage="1" showErrorMessage="1" sqref="E12:E19" xr:uid="{EC3DE8AE-626D-4BC7-BF28-9FFBEF85D66F}">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05AE7C5-5C07-4D7F-B8D1-AA07EB898FDE}">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8BEC1478-31AA-4C59-A581-A031C6ED067B}">
          <x14:formula1>
            <xm:f>リスト!$A$3:$A$9</xm:f>
          </x14:formula1>
          <xm:sqref>G12:H19</xm:sqref>
        </x14:dataValidation>
        <x14:dataValidation type="list" allowBlank="1" showInputMessage="1" showErrorMessage="1" xr:uid="{32E12D04-6A01-40B0-9A58-B17C5B6C6FA8}">
          <x14:formula1>
            <xm:f>リスト!$B$2:$B$11</xm:f>
          </x14:formula1>
          <xm:sqref>I12:I19</xm:sqref>
        </x14:dataValidation>
        <x14:dataValidation type="list" allowBlank="1" showInputMessage="1" showErrorMessage="1" xr:uid="{B18B0E86-6B7D-48F9-9FE4-A8894F4C25E4}">
          <x14:formula1>
            <xm:f>リスト!$I$2:$I$5</xm:f>
          </x14:formula1>
          <xm:sqref>J12:J19</xm:sqref>
        </x14:dataValidation>
        <x14:dataValidation type="list" allowBlank="1" showInputMessage="1" showErrorMessage="1" xr:uid="{A4ECC666-E27D-45DE-9E1E-BBDE15F62A73}">
          <x14:formula1>
            <xm:f>リスト!$J$2:$J$6</xm:f>
          </x14:formula1>
          <xm:sqref>K12:K19</xm:sqref>
        </x14:dataValidation>
        <x14:dataValidation type="list" allowBlank="1" showInputMessage="1" showErrorMessage="1" xr:uid="{52D37F51-4486-48FD-8151-F427FCEBA522}">
          <x14:formula1>
            <xm:f>リスト!$C$2:$C$4</xm:f>
          </x14:formula1>
          <xm:sqref>B25:B36</xm:sqref>
        </x14:dataValidation>
        <x14:dataValidation type="list" allowBlank="1" showInputMessage="1" showErrorMessage="1" xr:uid="{2236F9B5-A404-44B1-99BD-2049D8A71AFA}">
          <x14:formula1>
            <xm:f>リスト!$D$2:$D$3</xm:f>
          </x14:formula1>
          <xm:sqref>C25:C36</xm:sqref>
        </x14:dataValidation>
        <x14:dataValidation type="list" allowBlank="1" showInputMessage="1" showErrorMessage="1" xr:uid="{5AF3A813-FAAE-49F8-B35F-F10839D93367}">
          <x14:formula1>
            <xm:f>リスト!$E$2:$E$22</xm:f>
          </x14:formula1>
          <xm:sqref>D25:D36</xm:sqref>
        </x14:dataValidation>
        <x14:dataValidation type="list" allowBlank="1" showInputMessage="1" showErrorMessage="1" xr:uid="{02182FBC-C54A-4A58-9D49-68DB04105C55}">
          <x14:formula1>
            <xm:f>リスト!$G$2:$G$4</xm:f>
          </x14:formula1>
          <xm:sqref>I25:I36</xm:sqref>
        </x14:dataValidation>
        <x14:dataValidation type="list" allowBlank="1" showInputMessage="1" showErrorMessage="1" xr:uid="{CF2933D9-CB5F-4B53-9887-95564622EC34}">
          <x14:formula1>
            <xm:f>リスト!$H$2:$H$4</xm:f>
          </x14:formula1>
          <xm:sqref>L25:M36 A72:A74</xm:sqref>
        </x14:dataValidation>
        <x14:dataValidation type="list" allowBlank="1" showInputMessage="1" showErrorMessage="1" xr:uid="{95CF43B2-5C22-4869-84EA-78E333D1DBDC}">
          <x14:formula1>
            <xm:f>リスト!$K$2:$K$3</xm:f>
          </x14:formula1>
          <xm:sqref>A48:A56</xm:sqref>
        </x14:dataValidation>
        <x14:dataValidation type="list" allowBlank="1" showInputMessage="1" showErrorMessage="1" xr:uid="{E72B6453-BC0D-4727-9333-888B2C597FD8}">
          <x14:formula1>
            <xm:f>リスト!$H$2:$H$3</xm:f>
          </x14:formula1>
          <xm:sqref>A65:A67 A78:A87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8290F-D1D3-44F1-97D2-23AAC359F907}">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816" priority="42">
      <formula>$Q$1="○"</formula>
    </cfRule>
  </conditionalFormatting>
  <conditionalFormatting sqref="C39">
    <cfRule type="expression" dxfId="815" priority="40">
      <formula>$C$39&gt;$B$39/2</formula>
    </cfRule>
    <cfRule type="expression" dxfId="814" priority="41">
      <formula>$C$39&gt;10000000</formula>
    </cfRule>
  </conditionalFormatting>
  <conditionalFormatting sqref="C40">
    <cfRule type="expression" dxfId="813" priority="38">
      <formula>$C$40&gt;$B$40/2</formula>
    </cfRule>
    <cfRule type="expression" dxfId="812" priority="39">
      <formula>$C$40&gt;1000000</formula>
    </cfRule>
  </conditionalFormatting>
  <conditionalFormatting sqref="C41">
    <cfRule type="expression" dxfId="811" priority="36">
      <formula>$C$41&gt;$B$41/2</formula>
    </cfRule>
    <cfRule type="expression" dxfId="810" priority="37">
      <formula>$C$41&gt;100000</formula>
    </cfRule>
  </conditionalFormatting>
  <conditionalFormatting sqref="R9">
    <cfRule type="expression" dxfId="809" priority="33">
      <formula>R9="NG"</formula>
    </cfRule>
  </conditionalFormatting>
  <conditionalFormatting sqref="L25:M36">
    <cfRule type="expression" dxfId="808" priority="16">
      <formula>$J25="追加"</formula>
    </cfRule>
    <cfRule type="expression" dxfId="807" priority="35">
      <formula>$J25="新規"</formula>
    </cfRule>
  </conditionalFormatting>
  <conditionalFormatting sqref="B39:B41">
    <cfRule type="expression" dxfId="806" priority="34">
      <formula>($C39+$D39+$E39)&lt;&gt;$B39</formula>
    </cfRule>
  </conditionalFormatting>
  <conditionalFormatting sqref="R39:T41">
    <cfRule type="expression" dxfId="805" priority="31">
      <formula>R39="NG"</formula>
    </cfRule>
    <cfRule type="expression" dxfId="804" priority="32">
      <formula>$R21="NG"</formula>
    </cfRule>
  </conditionalFormatting>
  <conditionalFormatting sqref="T42">
    <cfRule type="expression" dxfId="803" priority="29">
      <formula>T42="NG"</formula>
    </cfRule>
    <cfRule type="expression" dxfId="802" priority="30">
      <formula>$R24="NG"</formula>
    </cfRule>
  </conditionalFormatting>
  <conditionalFormatting sqref="R60:R61">
    <cfRule type="expression" dxfId="801" priority="27">
      <formula>R60="NG"</formula>
    </cfRule>
    <cfRule type="expression" dxfId="800" priority="28">
      <formula>$R43="NG"</formula>
    </cfRule>
  </conditionalFormatting>
  <conditionalFormatting sqref="R65">
    <cfRule type="expression" dxfId="799" priority="26">
      <formula>R65="NG"</formula>
    </cfRule>
  </conditionalFormatting>
  <conditionalFormatting sqref="R3">
    <cfRule type="expression" dxfId="798" priority="24">
      <formula>$R3&lt;&gt;"要修正！"</formula>
    </cfRule>
    <cfRule type="expression" dxfId="797" priority="25">
      <formula>$R3="要修正！"</formula>
    </cfRule>
  </conditionalFormatting>
  <conditionalFormatting sqref="S25:S36">
    <cfRule type="expression" dxfId="796" priority="43">
      <formula>S25="NG"</formula>
    </cfRule>
  </conditionalFormatting>
  <conditionalFormatting sqref="S59">
    <cfRule type="expression" dxfId="795" priority="23">
      <formula>S59="NG"</formula>
    </cfRule>
  </conditionalFormatting>
  <conditionalFormatting sqref="R59">
    <cfRule type="expression" dxfId="794" priority="21">
      <formula>R59="NG"</formula>
    </cfRule>
    <cfRule type="expression" dxfId="793" priority="22">
      <formula>$R42="NG"</formula>
    </cfRule>
  </conditionalFormatting>
  <conditionalFormatting sqref="R72">
    <cfRule type="expression" dxfId="792" priority="20">
      <formula>R72="NG"</formula>
    </cfRule>
  </conditionalFormatting>
  <conditionalFormatting sqref="R25:R36">
    <cfRule type="expression" dxfId="791" priority="19">
      <formula>R25="NG"</formula>
    </cfRule>
  </conditionalFormatting>
  <conditionalFormatting sqref="S12:S19">
    <cfRule type="expression" dxfId="790" priority="17">
      <formula>$S12="NG"</formula>
    </cfRule>
    <cfRule type="expression" dxfId="789" priority="18">
      <formula>$R1048572="NG"</formula>
    </cfRule>
  </conditionalFormatting>
  <conditionalFormatting sqref="T25:T36">
    <cfRule type="expression" dxfId="788" priority="15">
      <formula>T25="NG"</formula>
    </cfRule>
  </conditionalFormatting>
  <conditionalFormatting sqref="L9">
    <cfRule type="expression" dxfId="787" priority="14">
      <formula>$L$9="NG"</formula>
    </cfRule>
  </conditionalFormatting>
  <conditionalFormatting sqref="R4:R5">
    <cfRule type="expression" dxfId="786" priority="13">
      <formula>$R$3="要修正！"</formula>
    </cfRule>
  </conditionalFormatting>
  <conditionalFormatting sqref="A41:H41">
    <cfRule type="expression" dxfId="785" priority="12">
      <formula>$Q$1="○"</formula>
    </cfRule>
  </conditionalFormatting>
  <conditionalFormatting sqref="A55:G55">
    <cfRule type="expression" dxfId="784" priority="11">
      <formula>$Q$1="○"</formula>
    </cfRule>
  </conditionalFormatting>
  <conditionalFormatting sqref="A83:J83">
    <cfRule type="expression" dxfId="783" priority="10">
      <formula>$Q$1="○"</formula>
    </cfRule>
  </conditionalFormatting>
  <conditionalFormatting sqref="J25:J26">
    <cfRule type="expression" dxfId="782" priority="8">
      <formula>$I25="追加"</formula>
    </cfRule>
    <cfRule type="expression" dxfId="781" priority="9">
      <formula>$I25="新規"</formula>
    </cfRule>
  </conditionalFormatting>
  <conditionalFormatting sqref="J27:K36">
    <cfRule type="expression" dxfId="780" priority="6">
      <formula>$I27="追加"</formula>
    </cfRule>
    <cfRule type="expression" dxfId="779" priority="7">
      <formula>$I27="新規"</formula>
    </cfRule>
  </conditionalFormatting>
  <conditionalFormatting sqref="A59:G59">
    <cfRule type="expression" dxfId="778" priority="5">
      <formula>"$Q$1=○"</formula>
    </cfRule>
  </conditionalFormatting>
  <conditionalFormatting sqref="K25">
    <cfRule type="expression" dxfId="777" priority="3">
      <formula>$I25="追加"</formula>
    </cfRule>
    <cfRule type="expression" dxfId="776" priority="4">
      <formula>$I25="新規"</formula>
    </cfRule>
  </conditionalFormatting>
  <conditionalFormatting sqref="K26">
    <cfRule type="expression" dxfId="775" priority="1">
      <formula>$I26="追加"</formula>
    </cfRule>
    <cfRule type="expression" dxfId="774" priority="2">
      <formula>$I26="新規"</formula>
    </cfRule>
  </conditionalFormatting>
  <dataValidations count="2">
    <dataValidation type="list" allowBlank="1" showInputMessage="1" showErrorMessage="1" sqref="E12:E19" xr:uid="{B412062C-D895-4C98-B064-B20072649E88}">
      <formula1>$U$12:$U$15</formula1>
    </dataValidation>
    <dataValidation type="list" allowBlank="1" showInputMessage="1" showErrorMessage="1" sqref="Q1 O1" xr:uid="{C105E594-18F6-4E57-A63A-7AB4059C23FF}">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60BFAA9D-4843-45A9-8911-EBD89BC90720}">
          <x14:formula1>
            <xm:f>リスト!$H$2:$H$3</xm:f>
          </x14:formula1>
          <xm:sqref>A65:A67 A78:A87</xm:sqref>
        </x14:dataValidation>
        <x14:dataValidation type="list" allowBlank="1" showInputMessage="1" showErrorMessage="1" xr:uid="{8519845A-6CB6-4EF7-9528-5423C5E9FC84}">
          <x14:formula1>
            <xm:f>リスト!$K$2:$K$3</xm:f>
          </x14:formula1>
          <xm:sqref>A48:A56</xm:sqref>
        </x14:dataValidation>
        <x14:dataValidation type="list" allowBlank="1" showInputMessage="1" showErrorMessage="1" xr:uid="{DD72C3AB-6718-4314-9B6B-366B7E6FD1C9}">
          <x14:formula1>
            <xm:f>リスト!$H$2:$H$4</xm:f>
          </x14:formula1>
          <xm:sqref>L25:M36 A72:A74</xm:sqref>
        </x14:dataValidation>
        <x14:dataValidation type="list" allowBlank="1" showInputMessage="1" showErrorMessage="1" xr:uid="{0751CE6A-3D16-4456-BA24-3C049DB3201A}">
          <x14:formula1>
            <xm:f>リスト!$G$2:$G$4</xm:f>
          </x14:formula1>
          <xm:sqref>I25:I36</xm:sqref>
        </x14:dataValidation>
        <x14:dataValidation type="list" allowBlank="1" showInputMessage="1" showErrorMessage="1" xr:uid="{ACABE32D-5860-4FF7-94D7-A79196985378}">
          <x14:formula1>
            <xm:f>リスト!$E$2:$E$22</xm:f>
          </x14:formula1>
          <xm:sqref>D25:D36</xm:sqref>
        </x14:dataValidation>
        <x14:dataValidation type="list" allowBlank="1" showInputMessage="1" showErrorMessage="1" xr:uid="{76952AC8-AAC6-4596-8D35-496295EDD721}">
          <x14:formula1>
            <xm:f>リスト!$D$2:$D$3</xm:f>
          </x14:formula1>
          <xm:sqref>C25:C36</xm:sqref>
        </x14:dataValidation>
        <x14:dataValidation type="list" allowBlank="1" showInputMessage="1" showErrorMessage="1" xr:uid="{66FF02AD-D651-4FF3-9AE7-B6F1E250FA4C}">
          <x14:formula1>
            <xm:f>リスト!$C$2:$C$4</xm:f>
          </x14:formula1>
          <xm:sqref>B25:B36</xm:sqref>
        </x14:dataValidation>
        <x14:dataValidation type="list" allowBlank="1" showInputMessage="1" showErrorMessage="1" xr:uid="{2CE8EE8F-BD44-40EA-AED0-327FD41EB370}">
          <x14:formula1>
            <xm:f>リスト!$J$2:$J$6</xm:f>
          </x14:formula1>
          <xm:sqref>K12:K19</xm:sqref>
        </x14:dataValidation>
        <x14:dataValidation type="list" allowBlank="1" showInputMessage="1" showErrorMessage="1" xr:uid="{E113AF5D-DEAC-4A16-B4F0-92C121392E0F}">
          <x14:formula1>
            <xm:f>リスト!$I$2:$I$5</xm:f>
          </x14:formula1>
          <xm:sqref>J12:J19</xm:sqref>
        </x14:dataValidation>
        <x14:dataValidation type="list" allowBlank="1" showInputMessage="1" showErrorMessage="1" xr:uid="{C848B40C-5455-427F-8296-2A836F53E0CD}">
          <x14:formula1>
            <xm:f>リスト!$B$2:$B$11</xm:f>
          </x14:formula1>
          <xm:sqref>I12:I19</xm:sqref>
        </x14:dataValidation>
        <x14:dataValidation type="list" allowBlank="1" showInputMessage="1" showErrorMessage="1" xr:uid="{A2398133-623F-4F2F-9088-6D160297402A}">
          <x14:formula1>
            <xm:f>リスト!$A$3:$A$9</xm:f>
          </x14:formula1>
          <xm:sqref>G12:H19</xm:sqref>
        </x14:dataValidation>
        <x14:dataValidation type="list" allowBlank="1" showInputMessage="1" showErrorMessage="1" xr:uid="{4C8DA044-C3BA-4AC4-B866-3926B644B9C9}">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C5DF2-6200-4545-9507-798325C478C2}">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773" priority="42">
      <formula>$Q$1="○"</formula>
    </cfRule>
  </conditionalFormatting>
  <conditionalFormatting sqref="C39">
    <cfRule type="expression" dxfId="772" priority="40">
      <formula>$C$39&gt;$B$39/2</formula>
    </cfRule>
    <cfRule type="expression" dxfId="771" priority="41">
      <formula>$C$39&gt;10000000</formula>
    </cfRule>
  </conditionalFormatting>
  <conditionalFormatting sqref="C40">
    <cfRule type="expression" dxfId="770" priority="38">
      <formula>$C$40&gt;$B$40/2</formula>
    </cfRule>
    <cfRule type="expression" dxfId="769" priority="39">
      <formula>$C$40&gt;1000000</formula>
    </cfRule>
  </conditionalFormatting>
  <conditionalFormatting sqref="C41">
    <cfRule type="expression" dxfId="768" priority="36">
      <formula>$C$41&gt;$B$41/2</formula>
    </cfRule>
    <cfRule type="expression" dxfId="767" priority="37">
      <formula>$C$41&gt;100000</formula>
    </cfRule>
  </conditionalFormatting>
  <conditionalFormatting sqref="R9">
    <cfRule type="expression" dxfId="766" priority="33">
      <formula>R9="NG"</formula>
    </cfRule>
  </conditionalFormatting>
  <conditionalFormatting sqref="L25:M36">
    <cfRule type="expression" dxfId="765" priority="16">
      <formula>$J25="追加"</formula>
    </cfRule>
    <cfRule type="expression" dxfId="764" priority="35">
      <formula>$J25="新規"</formula>
    </cfRule>
  </conditionalFormatting>
  <conditionalFormatting sqref="B39:B41">
    <cfRule type="expression" dxfId="763" priority="34">
      <formula>($C39+$D39+$E39)&lt;&gt;$B39</formula>
    </cfRule>
  </conditionalFormatting>
  <conditionalFormatting sqref="R39:T41">
    <cfRule type="expression" dxfId="762" priority="31">
      <formula>R39="NG"</formula>
    </cfRule>
    <cfRule type="expression" dxfId="761" priority="32">
      <formula>$R21="NG"</formula>
    </cfRule>
  </conditionalFormatting>
  <conditionalFormatting sqref="T42">
    <cfRule type="expression" dxfId="760" priority="29">
      <formula>T42="NG"</formula>
    </cfRule>
    <cfRule type="expression" dxfId="759" priority="30">
      <formula>$R24="NG"</formula>
    </cfRule>
  </conditionalFormatting>
  <conditionalFormatting sqref="R60:R61">
    <cfRule type="expression" dxfId="758" priority="27">
      <formula>R60="NG"</formula>
    </cfRule>
    <cfRule type="expression" dxfId="757" priority="28">
      <formula>$R43="NG"</formula>
    </cfRule>
  </conditionalFormatting>
  <conditionalFormatting sqref="R65">
    <cfRule type="expression" dxfId="756" priority="26">
      <formula>R65="NG"</formula>
    </cfRule>
  </conditionalFormatting>
  <conditionalFormatting sqref="R3">
    <cfRule type="expression" dxfId="755" priority="24">
      <formula>$R3&lt;&gt;"要修正！"</formula>
    </cfRule>
    <cfRule type="expression" dxfId="754" priority="25">
      <formula>$R3="要修正！"</formula>
    </cfRule>
  </conditionalFormatting>
  <conditionalFormatting sqref="S25:S36">
    <cfRule type="expression" dxfId="753" priority="43">
      <formula>S25="NG"</formula>
    </cfRule>
  </conditionalFormatting>
  <conditionalFormatting sqref="S59">
    <cfRule type="expression" dxfId="752" priority="23">
      <formula>S59="NG"</formula>
    </cfRule>
  </conditionalFormatting>
  <conditionalFormatting sqref="R59">
    <cfRule type="expression" dxfId="751" priority="21">
      <formula>R59="NG"</formula>
    </cfRule>
    <cfRule type="expression" dxfId="750" priority="22">
      <formula>$R42="NG"</formula>
    </cfRule>
  </conditionalFormatting>
  <conditionalFormatting sqref="R72">
    <cfRule type="expression" dxfId="749" priority="20">
      <formula>R72="NG"</formula>
    </cfRule>
  </conditionalFormatting>
  <conditionalFormatting sqref="R25:R36">
    <cfRule type="expression" dxfId="748" priority="19">
      <formula>R25="NG"</formula>
    </cfRule>
  </conditionalFormatting>
  <conditionalFormatting sqref="S12:S19">
    <cfRule type="expression" dxfId="747" priority="17">
      <formula>$S12="NG"</formula>
    </cfRule>
    <cfRule type="expression" dxfId="746" priority="18">
      <formula>$R1048572="NG"</formula>
    </cfRule>
  </conditionalFormatting>
  <conditionalFormatting sqref="T25:T36">
    <cfRule type="expression" dxfId="745" priority="15">
      <formula>T25="NG"</formula>
    </cfRule>
  </conditionalFormatting>
  <conditionalFormatting sqref="L9">
    <cfRule type="expression" dxfId="744" priority="14">
      <formula>$L$9="NG"</formula>
    </cfRule>
  </conditionalFormatting>
  <conditionalFormatting sqref="R4:R5">
    <cfRule type="expression" dxfId="743" priority="13">
      <formula>$R$3="要修正！"</formula>
    </cfRule>
  </conditionalFormatting>
  <conditionalFormatting sqref="A41:H41">
    <cfRule type="expression" dxfId="742" priority="12">
      <formula>$Q$1="○"</formula>
    </cfRule>
  </conditionalFormatting>
  <conditionalFormatting sqref="A55:G55">
    <cfRule type="expression" dxfId="741" priority="11">
      <formula>$Q$1="○"</formula>
    </cfRule>
  </conditionalFormatting>
  <conditionalFormatting sqref="A83:J83">
    <cfRule type="expression" dxfId="740" priority="10">
      <formula>$Q$1="○"</formula>
    </cfRule>
  </conditionalFormatting>
  <conditionalFormatting sqref="J25:J26">
    <cfRule type="expression" dxfId="739" priority="8">
      <formula>$I25="追加"</formula>
    </cfRule>
    <cfRule type="expression" dxfId="738" priority="9">
      <formula>$I25="新規"</formula>
    </cfRule>
  </conditionalFormatting>
  <conditionalFormatting sqref="J27:K36">
    <cfRule type="expression" dxfId="737" priority="6">
      <formula>$I27="追加"</formula>
    </cfRule>
    <cfRule type="expression" dxfId="736" priority="7">
      <formula>$I27="新規"</formula>
    </cfRule>
  </conditionalFormatting>
  <conditionalFormatting sqref="A59:G59">
    <cfRule type="expression" dxfId="735" priority="5">
      <formula>"$Q$1=○"</formula>
    </cfRule>
  </conditionalFormatting>
  <conditionalFormatting sqref="K25">
    <cfRule type="expression" dxfId="734" priority="3">
      <formula>$I25="追加"</formula>
    </cfRule>
    <cfRule type="expression" dxfId="733" priority="4">
      <formula>$I25="新規"</formula>
    </cfRule>
  </conditionalFormatting>
  <conditionalFormatting sqref="K26">
    <cfRule type="expression" dxfId="732" priority="1">
      <formula>$I26="追加"</formula>
    </cfRule>
    <cfRule type="expression" dxfId="731" priority="2">
      <formula>$I26="新規"</formula>
    </cfRule>
  </conditionalFormatting>
  <dataValidations count="2">
    <dataValidation type="list" allowBlank="1" showInputMessage="1" showErrorMessage="1" sqref="E12:E19" xr:uid="{FEF99CF7-9715-462D-BDFA-D157491EFBBF}">
      <formula1>$U$12:$U$15</formula1>
    </dataValidation>
    <dataValidation type="list" allowBlank="1" showInputMessage="1" showErrorMessage="1" sqref="Q1 O1" xr:uid="{E7AFC6FB-E79C-4C31-B55C-2CC1C5FA4A1A}">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4D66E7A-5D27-4757-A754-F7F572405E78}">
          <x14:formula1>
            <xm:f>リスト!$H$2:$H$3</xm:f>
          </x14:formula1>
          <xm:sqref>A65:A67 A78:A87</xm:sqref>
        </x14:dataValidation>
        <x14:dataValidation type="list" allowBlank="1" showInputMessage="1" showErrorMessage="1" xr:uid="{99466E98-62FF-4AC3-8B61-68A6682AFD7D}">
          <x14:formula1>
            <xm:f>リスト!$K$2:$K$3</xm:f>
          </x14:formula1>
          <xm:sqref>A48:A56</xm:sqref>
        </x14:dataValidation>
        <x14:dataValidation type="list" allowBlank="1" showInputMessage="1" showErrorMessage="1" xr:uid="{609FD36A-DDEE-449D-9B89-247C16533419}">
          <x14:formula1>
            <xm:f>リスト!$H$2:$H$4</xm:f>
          </x14:formula1>
          <xm:sqref>L25:M36 A72:A74</xm:sqref>
        </x14:dataValidation>
        <x14:dataValidation type="list" allowBlank="1" showInputMessage="1" showErrorMessage="1" xr:uid="{FA61107A-B8CF-4E39-91F4-0280559C807A}">
          <x14:formula1>
            <xm:f>リスト!$G$2:$G$4</xm:f>
          </x14:formula1>
          <xm:sqref>I25:I36</xm:sqref>
        </x14:dataValidation>
        <x14:dataValidation type="list" allowBlank="1" showInputMessage="1" showErrorMessage="1" xr:uid="{CD06041C-432A-4D15-9D9A-05DEB0A1F158}">
          <x14:formula1>
            <xm:f>リスト!$E$2:$E$22</xm:f>
          </x14:formula1>
          <xm:sqref>D25:D36</xm:sqref>
        </x14:dataValidation>
        <x14:dataValidation type="list" allowBlank="1" showInputMessage="1" showErrorMessage="1" xr:uid="{5DC50E01-3AA4-4003-94C3-6AC790BD8F40}">
          <x14:formula1>
            <xm:f>リスト!$D$2:$D$3</xm:f>
          </x14:formula1>
          <xm:sqref>C25:C36</xm:sqref>
        </x14:dataValidation>
        <x14:dataValidation type="list" allowBlank="1" showInputMessage="1" showErrorMessage="1" xr:uid="{17D79014-5756-478E-AC75-8D496FE82871}">
          <x14:formula1>
            <xm:f>リスト!$C$2:$C$4</xm:f>
          </x14:formula1>
          <xm:sqref>B25:B36</xm:sqref>
        </x14:dataValidation>
        <x14:dataValidation type="list" allowBlank="1" showInputMessage="1" showErrorMessage="1" xr:uid="{871DB2C6-E053-4DB1-B6EA-54FE0F16A13B}">
          <x14:formula1>
            <xm:f>リスト!$J$2:$J$6</xm:f>
          </x14:formula1>
          <xm:sqref>K12:K19</xm:sqref>
        </x14:dataValidation>
        <x14:dataValidation type="list" allowBlank="1" showInputMessage="1" showErrorMessage="1" xr:uid="{98251808-E619-4F7F-BD32-E29215BB97D2}">
          <x14:formula1>
            <xm:f>リスト!$I$2:$I$5</xm:f>
          </x14:formula1>
          <xm:sqref>J12:J19</xm:sqref>
        </x14:dataValidation>
        <x14:dataValidation type="list" allowBlank="1" showInputMessage="1" showErrorMessage="1" xr:uid="{B5C59C24-68FE-4D47-98E3-1E4D83CEDA94}">
          <x14:formula1>
            <xm:f>リスト!$B$2:$B$11</xm:f>
          </x14:formula1>
          <xm:sqref>I12:I19</xm:sqref>
        </x14:dataValidation>
        <x14:dataValidation type="list" allowBlank="1" showInputMessage="1" showErrorMessage="1" xr:uid="{3A0CEB0C-6493-449D-8390-FFFF071784B9}">
          <x14:formula1>
            <xm:f>リスト!$A$3:$A$9</xm:f>
          </x14:formula1>
          <xm:sqref>G12:H19</xm:sqref>
        </x14:dataValidation>
        <x14:dataValidation type="list" allowBlank="1" showInputMessage="1" showErrorMessage="1" xr:uid="{745C588C-7B21-42AE-BA12-F6B11E57EE6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B6B42-BEA5-47FF-9E2A-C9B90A0110E8}">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730" priority="42">
      <formula>$Q$1="○"</formula>
    </cfRule>
  </conditionalFormatting>
  <conditionalFormatting sqref="C39">
    <cfRule type="expression" dxfId="729" priority="40">
      <formula>$C$39&gt;$B$39/2</formula>
    </cfRule>
    <cfRule type="expression" dxfId="728" priority="41">
      <formula>$C$39&gt;10000000</formula>
    </cfRule>
  </conditionalFormatting>
  <conditionalFormatting sqref="C40">
    <cfRule type="expression" dxfId="727" priority="38">
      <formula>$C$40&gt;$B$40/2</formula>
    </cfRule>
    <cfRule type="expression" dxfId="726" priority="39">
      <formula>$C$40&gt;1000000</formula>
    </cfRule>
  </conditionalFormatting>
  <conditionalFormatting sqref="C41">
    <cfRule type="expression" dxfId="725" priority="36">
      <formula>$C$41&gt;$B$41/2</formula>
    </cfRule>
    <cfRule type="expression" dxfId="724" priority="37">
      <formula>$C$41&gt;100000</formula>
    </cfRule>
  </conditionalFormatting>
  <conditionalFormatting sqref="R9">
    <cfRule type="expression" dxfId="723" priority="33">
      <formula>R9="NG"</formula>
    </cfRule>
  </conditionalFormatting>
  <conditionalFormatting sqref="L25:M36">
    <cfRule type="expression" dxfId="722" priority="16">
      <formula>$J25="追加"</formula>
    </cfRule>
    <cfRule type="expression" dxfId="721" priority="35">
      <formula>$J25="新規"</formula>
    </cfRule>
  </conditionalFormatting>
  <conditionalFormatting sqref="B39:B41">
    <cfRule type="expression" dxfId="720" priority="34">
      <formula>($C39+$D39+$E39)&lt;&gt;$B39</formula>
    </cfRule>
  </conditionalFormatting>
  <conditionalFormatting sqref="R39:T41">
    <cfRule type="expression" dxfId="719" priority="31">
      <formula>R39="NG"</formula>
    </cfRule>
    <cfRule type="expression" dxfId="718" priority="32">
      <formula>$R21="NG"</formula>
    </cfRule>
  </conditionalFormatting>
  <conditionalFormatting sqref="T42">
    <cfRule type="expression" dxfId="717" priority="29">
      <formula>T42="NG"</formula>
    </cfRule>
    <cfRule type="expression" dxfId="716" priority="30">
      <formula>$R24="NG"</formula>
    </cfRule>
  </conditionalFormatting>
  <conditionalFormatting sqref="R60:R61">
    <cfRule type="expression" dxfId="715" priority="27">
      <formula>R60="NG"</formula>
    </cfRule>
    <cfRule type="expression" dxfId="714" priority="28">
      <formula>$R43="NG"</formula>
    </cfRule>
  </conditionalFormatting>
  <conditionalFormatting sqref="R65">
    <cfRule type="expression" dxfId="713" priority="26">
      <formula>R65="NG"</formula>
    </cfRule>
  </conditionalFormatting>
  <conditionalFormatting sqref="R3">
    <cfRule type="expression" dxfId="712" priority="24">
      <formula>$R3&lt;&gt;"要修正！"</formula>
    </cfRule>
    <cfRule type="expression" dxfId="711" priority="25">
      <formula>$R3="要修正！"</formula>
    </cfRule>
  </conditionalFormatting>
  <conditionalFormatting sqref="S25:S36">
    <cfRule type="expression" dxfId="710" priority="43">
      <formula>S25="NG"</formula>
    </cfRule>
  </conditionalFormatting>
  <conditionalFormatting sqref="S59">
    <cfRule type="expression" dxfId="709" priority="23">
      <formula>S59="NG"</formula>
    </cfRule>
  </conditionalFormatting>
  <conditionalFormatting sqref="R59">
    <cfRule type="expression" dxfId="708" priority="21">
      <formula>R59="NG"</formula>
    </cfRule>
    <cfRule type="expression" dxfId="707" priority="22">
      <formula>$R42="NG"</formula>
    </cfRule>
  </conditionalFormatting>
  <conditionalFormatting sqref="R72">
    <cfRule type="expression" dxfId="706" priority="20">
      <formula>R72="NG"</formula>
    </cfRule>
  </conditionalFormatting>
  <conditionalFormatting sqref="R25:R36">
    <cfRule type="expression" dxfId="705" priority="19">
      <formula>R25="NG"</formula>
    </cfRule>
  </conditionalFormatting>
  <conditionalFormatting sqref="S12:S19">
    <cfRule type="expression" dxfId="704" priority="17">
      <formula>$S12="NG"</formula>
    </cfRule>
    <cfRule type="expression" dxfId="703" priority="18">
      <formula>$R1048572="NG"</formula>
    </cfRule>
  </conditionalFormatting>
  <conditionalFormatting sqref="T25:T36">
    <cfRule type="expression" dxfId="702" priority="15">
      <formula>T25="NG"</formula>
    </cfRule>
  </conditionalFormatting>
  <conditionalFormatting sqref="L9">
    <cfRule type="expression" dxfId="701" priority="14">
      <formula>$L$9="NG"</formula>
    </cfRule>
  </conditionalFormatting>
  <conditionalFormatting sqref="R4:R5">
    <cfRule type="expression" dxfId="700" priority="13">
      <formula>$R$3="要修正！"</formula>
    </cfRule>
  </conditionalFormatting>
  <conditionalFormatting sqref="A41:H41">
    <cfRule type="expression" dxfId="699" priority="12">
      <formula>$Q$1="○"</formula>
    </cfRule>
  </conditionalFormatting>
  <conditionalFormatting sqref="A55:G55">
    <cfRule type="expression" dxfId="698" priority="11">
      <formula>$Q$1="○"</formula>
    </cfRule>
  </conditionalFormatting>
  <conditionalFormatting sqref="A83:J83">
    <cfRule type="expression" dxfId="697" priority="10">
      <formula>$Q$1="○"</formula>
    </cfRule>
  </conditionalFormatting>
  <conditionalFormatting sqref="J25:J26">
    <cfRule type="expression" dxfId="696" priority="8">
      <formula>$I25="追加"</formula>
    </cfRule>
    <cfRule type="expression" dxfId="695" priority="9">
      <formula>$I25="新規"</formula>
    </cfRule>
  </conditionalFormatting>
  <conditionalFormatting sqref="J27:K36">
    <cfRule type="expression" dxfId="694" priority="6">
      <formula>$I27="追加"</formula>
    </cfRule>
    <cfRule type="expression" dxfId="693" priority="7">
      <formula>$I27="新規"</formula>
    </cfRule>
  </conditionalFormatting>
  <conditionalFormatting sqref="A59:G59">
    <cfRule type="expression" dxfId="692" priority="5">
      <formula>"$Q$1=○"</formula>
    </cfRule>
  </conditionalFormatting>
  <conditionalFormatting sqref="K25">
    <cfRule type="expression" dxfId="691" priority="3">
      <formula>$I25="追加"</formula>
    </cfRule>
    <cfRule type="expression" dxfId="690" priority="4">
      <formula>$I25="新規"</formula>
    </cfRule>
  </conditionalFormatting>
  <conditionalFormatting sqref="K26">
    <cfRule type="expression" dxfId="689" priority="1">
      <formula>$I26="追加"</formula>
    </cfRule>
    <cfRule type="expression" dxfId="688" priority="2">
      <formula>$I26="新規"</formula>
    </cfRule>
  </conditionalFormatting>
  <dataValidations count="2">
    <dataValidation type="list" allowBlank="1" showInputMessage="1" showErrorMessage="1" sqref="Q1 O1" xr:uid="{4AEAE8C8-D53F-470E-B31E-DFF2AAC7ABAC}">
      <formula1>$S$1:$S$2</formula1>
    </dataValidation>
    <dataValidation type="list" allowBlank="1" showInputMessage="1" showErrorMessage="1" sqref="E12:E19" xr:uid="{A7743E7F-A93B-4280-B1B6-2BCF225349C7}">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98A1C03-4022-42C3-A212-B934620741C4}">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6B8DE98E-3039-455B-A779-8003F358AF7A}">
          <x14:formula1>
            <xm:f>リスト!$A$3:$A$9</xm:f>
          </x14:formula1>
          <xm:sqref>G12:H19</xm:sqref>
        </x14:dataValidation>
        <x14:dataValidation type="list" allowBlank="1" showInputMessage="1" showErrorMessage="1" xr:uid="{78395F96-4BF2-4DA4-BA29-D1660E8F6AF6}">
          <x14:formula1>
            <xm:f>リスト!$B$2:$B$11</xm:f>
          </x14:formula1>
          <xm:sqref>I12:I19</xm:sqref>
        </x14:dataValidation>
        <x14:dataValidation type="list" allowBlank="1" showInputMessage="1" showErrorMessage="1" xr:uid="{9C05E0CA-B7F2-40D3-9075-1601D4A392E3}">
          <x14:formula1>
            <xm:f>リスト!$I$2:$I$5</xm:f>
          </x14:formula1>
          <xm:sqref>J12:J19</xm:sqref>
        </x14:dataValidation>
        <x14:dataValidation type="list" allowBlank="1" showInputMessage="1" showErrorMessage="1" xr:uid="{4EF1EF6D-5B37-4534-8E8C-93CC0EB02F28}">
          <x14:formula1>
            <xm:f>リスト!$J$2:$J$6</xm:f>
          </x14:formula1>
          <xm:sqref>K12:K19</xm:sqref>
        </x14:dataValidation>
        <x14:dataValidation type="list" allowBlank="1" showInputMessage="1" showErrorMessage="1" xr:uid="{EF04F535-50C2-4A1B-BAED-92291357F92B}">
          <x14:formula1>
            <xm:f>リスト!$C$2:$C$4</xm:f>
          </x14:formula1>
          <xm:sqref>B25:B36</xm:sqref>
        </x14:dataValidation>
        <x14:dataValidation type="list" allowBlank="1" showInputMessage="1" showErrorMessage="1" xr:uid="{896F526B-ECC8-489C-9704-08EE414BADD3}">
          <x14:formula1>
            <xm:f>リスト!$D$2:$D$3</xm:f>
          </x14:formula1>
          <xm:sqref>C25:C36</xm:sqref>
        </x14:dataValidation>
        <x14:dataValidation type="list" allowBlank="1" showInputMessage="1" showErrorMessage="1" xr:uid="{699F576E-4E64-4074-BEC3-77DDFC0C99A7}">
          <x14:formula1>
            <xm:f>リスト!$E$2:$E$22</xm:f>
          </x14:formula1>
          <xm:sqref>D25:D36</xm:sqref>
        </x14:dataValidation>
        <x14:dataValidation type="list" allowBlank="1" showInputMessage="1" showErrorMessage="1" xr:uid="{6D22FC50-A874-4F23-95F3-6E7D64D01515}">
          <x14:formula1>
            <xm:f>リスト!$G$2:$G$4</xm:f>
          </x14:formula1>
          <xm:sqref>I25:I36</xm:sqref>
        </x14:dataValidation>
        <x14:dataValidation type="list" allowBlank="1" showInputMessage="1" showErrorMessage="1" xr:uid="{F28B8ED9-5E2B-43D1-9121-9E5BE842D7F8}">
          <x14:formula1>
            <xm:f>リスト!$H$2:$H$4</xm:f>
          </x14:formula1>
          <xm:sqref>L25:M36 A72:A74</xm:sqref>
        </x14:dataValidation>
        <x14:dataValidation type="list" allowBlank="1" showInputMessage="1" showErrorMessage="1" xr:uid="{DA453EBD-F144-4300-915A-E976E8DE2072}">
          <x14:formula1>
            <xm:f>リスト!$K$2:$K$3</xm:f>
          </x14:formula1>
          <xm:sqref>A48:A56</xm:sqref>
        </x14:dataValidation>
        <x14:dataValidation type="list" allowBlank="1" showInputMessage="1" showErrorMessage="1" xr:uid="{E0646DD3-0CE6-43E0-9BD3-CD4CE88D9F66}">
          <x14:formula1>
            <xm:f>リスト!$H$2:$H$3</xm:f>
          </x14:formula1>
          <xm:sqref>A65:A67 A78:A87</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1F7F-7231-4CD5-8146-5499B445ECC5}">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687" priority="42">
      <formula>$Q$1="○"</formula>
    </cfRule>
  </conditionalFormatting>
  <conditionalFormatting sqref="C39">
    <cfRule type="expression" dxfId="686" priority="40">
      <formula>$C$39&gt;$B$39/2</formula>
    </cfRule>
    <cfRule type="expression" dxfId="685" priority="41">
      <formula>$C$39&gt;10000000</formula>
    </cfRule>
  </conditionalFormatting>
  <conditionalFormatting sqref="C40">
    <cfRule type="expression" dxfId="684" priority="38">
      <formula>$C$40&gt;$B$40/2</formula>
    </cfRule>
    <cfRule type="expression" dxfId="683" priority="39">
      <formula>$C$40&gt;1000000</formula>
    </cfRule>
  </conditionalFormatting>
  <conditionalFormatting sqref="C41">
    <cfRule type="expression" dxfId="682" priority="36">
      <formula>$C$41&gt;$B$41/2</formula>
    </cfRule>
    <cfRule type="expression" dxfId="681" priority="37">
      <formula>$C$41&gt;100000</formula>
    </cfRule>
  </conditionalFormatting>
  <conditionalFormatting sqref="R9">
    <cfRule type="expression" dxfId="680" priority="33">
      <formula>R9="NG"</formula>
    </cfRule>
  </conditionalFormatting>
  <conditionalFormatting sqref="L25:M36">
    <cfRule type="expression" dxfId="679" priority="16">
      <formula>$J25="追加"</formula>
    </cfRule>
    <cfRule type="expression" dxfId="678" priority="35">
      <formula>$J25="新規"</formula>
    </cfRule>
  </conditionalFormatting>
  <conditionalFormatting sqref="B39:B41">
    <cfRule type="expression" dxfId="677" priority="34">
      <formula>($C39+$D39+$E39)&lt;&gt;$B39</formula>
    </cfRule>
  </conditionalFormatting>
  <conditionalFormatting sqref="R39:T41">
    <cfRule type="expression" dxfId="676" priority="31">
      <formula>R39="NG"</formula>
    </cfRule>
    <cfRule type="expression" dxfId="675" priority="32">
      <formula>$R21="NG"</formula>
    </cfRule>
  </conditionalFormatting>
  <conditionalFormatting sqref="T42">
    <cfRule type="expression" dxfId="674" priority="29">
      <formula>T42="NG"</formula>
    </cfRule>
    <cfRule type="expression" dxfId="673" priority="30">
      <formula>$R24="NG"</formula>
    </cfRule>
  </conditionalFormatting>
  <conditionalFormatting sqref="R60:R61">
    <cfRule type="expression" dxfId="672" priority="27">
      <formula>R60="NG"</formula>
    </cfRule>
    <cfRule type="expression" dxfId="671" priority="28">
      <formula>$R43="NG"</formula>
    </cfRule>
  </conditionalFormatting>
  <conditionalFormatting sqref="R65">
    <cfRule type="expression" dxfId="670" priority="26">
      <formula>R65="NG"</formula>
    </cfRule>
  </conditionalFormatting>
  <conditionalFormatting sqref="R3">
    <cfRule type="expression" dxfId="669" priority="24">
      <formula>$R3&lt;&gt;"要修正！"</formula>
    </cfRule>
    <cfRule type="expression" dxfId="668" priority="25">
      <formula>$R3="要修正！"</formula>
    </cfRule>
  </conditionalFormatting>
  <conditionalFormatting sqref="S25:S36">
    <cfRule type="expression" dxfId="667" priority="43">
      <formula>S25="NG"</formula>
    </cfRule>
  </conditionalFormatting>
  <conditionalFormatting sqref="S59">
    <cfRule type="expression" dxfId="666" priority="23">
      <formula>S59="NG"</formula>
    </cfRule>
  </conditionalFormatting>
  <conditionalFormatting sqref="R59">
    <cfRule type="expression" dxfId="665" priority="21">
      <formula>R59="NG"</formula>
    </cfRule>
    <cfRule type="expression" dxfId="664" priority="22">
      <formula>$R42="NG"</formula>
    </cfRule>
  </conditionalFormatting>
  <conditionalFormatting sqref="R72">
    <cfRule type="expression" dxfId="663" priority="20">
      <formula>R72="NG"</formula>
    </cfRule>
  </conditionalFormatting>
  <conditionalFormatting sqref="R25:R36">
    <cfRule type="expression" dxfId="662" priority="19">
      <formula>R25="NG"</formula>
    </cfRule>
  </conditionalFormatting>
  <conditionalFormatting sqref="S12:S19">
    <cfRule type="expression" dxfId="661" priority="17">
      <formula>$S12="NG"</formula>
    </cfRule>
    <cfRule type="expression" dxfId="660" priority="18">
      <formula>$R1048572="NG"</formula>
    </cfRule>
  </conditionalFormatting>
  <conditionalFormatting sqref="T25:T36">
    <cfRule type="expression" dxfId="659" priority="15">
      <formula>T25="NG"</formula>
    </cfRule>
  </conditionalFormatting>
  <conditionalFormatting sqref="L9">
    <cfRule type="expression" dxfId="658" priority="14">
      <formula>$L$9="NG"</formula>
    </cfRule>
  </conditionalFormatting>
  <conditionalFormatting sqref="R4:R5">
    <cfRule type="expression" dxfId="657" priority="13">
      <formula>$R$3="要修正！"</formula>
    </cfRule>
  </conditionalFormatting>
  <conditionalFormatting sqref="A41:H41">
    <cfRule type="expression" dxfId="656" priority="12">
      <formula>$Q$1="○"</formula>
    </cfRule>
  </conditionalFormatting>
  <conditionalFormatting sqref="A55:G55">
    <cfRule type="expression" dxfId="655" priority="11">
      <formula>$Q$1="○"</formula>
    </cfRule>
  </conditionalFormatting>
  <conditionalFormatting sqref="A83:J83">
    <cfRule type="expression" dxfId="654" priority="10">
      <formula>$Q$1="○"</formula>
    </cfRule>
  </conditionalFormatting>
  <conditionalFormatting sqref="J25:J26">
    <cfRule type="expression" dxfId="653" priority="8">
      <formula>$I25="追加"</formula>
    </cfRule>
    <cfRule type="expression" dxfId="652" priority="9">
      <formula>$I25="新規"</formula>
    </cfRule>
  </conditionalFormatting>
  <conditionalFormatting sqref="J27:K36">
    <cfRule type="expression" dxfId="651" priority="6">
      <formula>$I27="追加"</formula>
    </cfRule>
    <cfRule type="expression" dxfId="650" priority="7">
      <formula>$I27="新規"</formula>
    </cfRule>
  </conditionalFormatting>
  <conditionalFormatting sqref="A59:G59">
    <cfRule type="expression" dxfId="649" priority="5">
      <formula>"$Q$1=○"</formula>
    </cfRule>
  </conditionalFormatting>
  <conditionalFormatting sqref="K25">
    <cfRule type="expression" dxfId="648" priority="3">
      <formula>$I25="追加"</formula>
    </cfRule>
    <cfRule type="expression" dxfId="647" priority="4">
      <formula>$I25="新規"</formula>
    </cfRule>
  </conditionalFormatting>
  <conditionalFormatting sqref="K26">
    <cfRule type="expression" dxfId="646" priority="1">
      <formula>$I26="追加"</formula>
    </cfRule>
    <cfRule type="expression" dxfId="645" priority="2">
      <formula>$I26="新規"</formula>
    </cfRule>
  </conditionalFormatting>
  <dataValidations count="2">
    <dataValidation type="list" allowBlank="1" showInputMessage="1" showErrorMessage="1" sqref="E12:E19" xr:uid="{78DFBA83-EF5F-410A-8915-306510B020F2}">
      <formula1>$U$12:$U$15</formula1>
    </dataValidation>
    <dataValidation type="list" allowBlank="1" showInputMessage="1" showErrorMessage="1" sqref="Q1 O1" xr:uid="{BB4FC8D7-C8DC-4F45-9C39-382098091984}">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54DF37B-8983-45FF-BEB7-0E2B99827B58}">
          <x14:formula1>
            <xm:f>リスト!$H$2:$H$3</xm:f>
          </x14:formula1>
          <xm:sqref>A65:A67 A78:A87</xm:sqref>
        </x14:dataValidation>
        <x14:dataValidation type="list" allowBlank="1" showInputMessage="1" showErrorMessage="1" xr:uid="{948065A8-474E-4D76-83AE-4BB404B5B8E3}">
          <x14:formula1>
            <xm:f>リスト!$K$2:$K$3</xm:f>
          </x14:formula1>
          <xm:sqref>A48:A56</xm:sqref>
        </x14:dataValidation>
        <x14:dataValidation type="list" allowBlank="1" showInputMessage="1" showErrorMessage="1" xr:uid="{A96977B2-63C8-4EBB-8326-A12332EBEA3E}">
          <x14:formula1>
            <xm:f>リスト!$H$2:$H$4</xm:f>
          </x14:formula1>
          <xm:sqref>L25:M36 A72:A74</xm:sqref>
        </x14:dataValidation>
        <x14:dataValidation type="list" allowBlank="1" showInputMessage="1" showErrorMessage="1" xr:uid="{856AE925-E690-45A0-820E-8EB5E9FB2FC0}">
          <x14:formula1>
            <xm:f>リスト!$G$2:$G$4</xm:f>
          </x14:formula1>
          <xm:sqref>I25:I36</xm:sqref>
        </x14:dataValidation>
        <x14:dataValidation type="list" allowBlank="1" showInputMessage="1" showErrorMessage="1" xr:uid="{68DA6831-BA4B-425B-8C8C-E3E5C369EB9C}">
          <x14:formula1>
            <xm:f>リスト!$E$2:$E$22</xm:f>
          </x14:formula1>
          <xm:sqref>D25:D36</xm:sqref>
        </x14:dataValidation>
        <x14:dataValidation type="list" allowBlank="1" showInputMessage="1" showErrorMessage="1" xr:uid="{EEB94A3F-A05B-4EA5-98C3-4129EE141E5B}">
          <x14:formula1>
            <xm:f>リスト!$D$2:$D$3</xm:f>
          </x14:formula1>
          <xm:sqref>C25:C36</xm:sqref>
        </x14:dataValidation>
        <x14:dataValidation type="list" allowBlank="1" showInputMessage="1" showErrorMessage="1" xr:uid="{3F3353A3-85A2-45C7-A015-570E180042CE}">
          <x14:formula1>
            <xm:f>リスト!$C$2:$C$4</xm:f>
          </x14:formula1>
          <xm:sqref>B25:B36</xm:sqref>
        </x14:dataValidation>
        <x14:dataValidation type="list" allowBlank="1" showInputMessage="1" showErrorMessage="1" xr:uid="{78300BE4-3DDE-4F3E-B8ED-650BE70C8C5B}">
          <x14:formula1>
            <xm:f>リスト!$J$2:$J$6</xm:f>
          </x14:formula1>
          <xm:sqref>K12:K19</xm:sqref>
        </x14:dataValidation>
        <x14:dataValidation type="list" allowBlank="1" showInputMessage="1" showErrorMessage="1" xr:uid="{80E8AF33-9436-4C70-9107-7B76457D3E65}">
          <x14:formula1>
            <xm:f>リスト!$I$2:$I$5</xm:f>
          </x14:formula1>
          <xm:sqref>J12:J19</xm:sqref>
        </x14:dataValidation>
        <x14:dataValidation type="list" allowBlank="1" showInputMessage="1" showErrorMessage="1" xr:uid="{2EE9FF3B-534A-483D-8755-7C431C8EF050}">
          <x14:formula1>
            <xm:f>リスト!$B$2:$B$11</xm:f>
          </x14:formula1>
          <xm:sqref>I12:I19</xm:sqref>
        </x14:dataValidation>
        <x14:dataValidation type="list" allowBlank="1" showInputMessage="1" showErrorMessage="1" xr:uid="{6C6BA2C4-9467-448E-AABE-22E747B447EB}">
          <x14:formula1>
            <xm:f>リスト!$A$3:$A$9</xm:f>
          </x14:formula1>
          <xm:sqref>G12:H19</xm:sqref>
        </x14:dataValidation>
        <x14:dataValidation type="list" allowBlank="1" showInputMessage="1" showErrorMessage="1" xr:uid="{44595762-F3F2-459D-936F-2E69A2780504}">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9AF16-B143-4171-8D66-DD2B061DD79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644" priority="42">
      <formula>$Q$1="○"</formula>
    </cfRule>
  </conditionalFormatting>
  <conditionalFormatting sqref="C39">
    <cfRule type="expression" dxfId="643" priority="40">
      <formula>$C$39&gt;$B$39/2</formula>
    </cfRule>
    <cfRule type="expression" dxfId="642" priority="41">
      <formula>$C$39&gt;10000000</formula>
    </cfRule>
  </conditionalFormatting>
  <conditionalFormatting sqref="C40">
    <cfRule type="expression" dxfId="641" priority="38">
      <formula>$C$40&gt;$B$40/2</formula>
    </cfRule>
    <cfRule type="expression" dxfId="640" priority="39">
      <formula>$C$40&gt;1000000</formula>
    </cfRule>
  </conditionalFormatting>
  <conditionalFormatting sqref="C41">
    <cfRule type="expression" dxfId="639" priority="36">
      <formula>$C$41&gt;$B$41/2</formula>
    </cfRule>
    <cfRule type="expression" dxfId="638" priority="37">
      <formula>$C$41&gt;100000</formula>
    </cfRule>
  </conditionalFormatting>
  <conditionalFormatting sqref="R9">
    <cfRule type="expression" dxfId="637" priority="33">
      <formula>R9="NG"</formula>
    </cfRule>
  </conditionalFormatting>
  <conditionalFormatting sqref="L25:M36">
    <cfRule type="expression" dxfId="636" priority="16">
      <formula>$J25="追加"</formula>
    </cfRule>
    <cfRule type="expression" dxfId="635" priority="35">
      <formula>$J25="新規"</formula>
    </cfRule>
  </conditionalFormatting>
  <conditionalFormatting sqref="B39:B41">
    <cfRule type="expression" dxfId="634" priority="34">
      <formula>($C39+$D39+$E39)&lt;&gt;$B39</formula>
    </cfRule>
  </conditionalFormatting>
  <conditionalFormatting sqref="R39:T41">
    <cfRule type="expression" dxfId="633" priority="31">
      <formula>R39="NG"</formula>
    </cfRule>
    <cfRule type="expression" dxfId="632" priority="32">
      <formula>$R21="NG"</formula>
    </cfRule>
  </conditionalFormatting>
  <conditionalFormatting sqref="T42">
    <cfRule type="expression" dxfId="631" priority="29">
      <formula>T42="NG"</formula>
    </cfRule>
    <cfRule type="expression" dxfId="630" priority="30">
      <formula>$R24="NG"</formula>
    </cfRule>
  </conditionalFormatting>
  <conditionalFormatting sqref="R60:R61">
    <cfRule type="expression" dxfId="629" priority="27">
      <formula>R60="NG"</formula>
    </cfRule>
    <cfRule type="expression" dxfId="628" priority="28">
      <formula>$R43="NG"</formula>
    </cfRule>
  </conditionalFormatting>
  <conditionalFormatting sqref="R65">
    <cfRule type="expression" dxfId="627" priority="26">
      <formula>R65="NG"</formula>
    </cfRule>
  </conditionalFormatting>
  <conditionalFormatting sqref="R3">
    <cfRule type="expression" dxfId="626" priority="24">
      <formula>$R3&lt;&gt;"要修正！"</formula>
    </cfRule>
    <cfRule type="expression" dxfId="625" priority="25">
      <formula>$R3="要修正！"</formula>
    </cfRule>
  </conditionalFormatting>
  <conditionalFormatting sqref="S25:S36">
    <cfRule type="expression" dxfId="624" priority="43">
      <formula>S25="NG"</formula>
    </cfRule>
  </conditionalFormatting>
  <conditionalFormatting sqref="S59">
    <cfRule type="expression" dxfId="623" priority="23">
      <formula>S59="NG"</formula>
    </cfRule>
  </conditionalFormatting>
  <conditionalFormatting sqref="R59">
    <cfRule type="expression" dxfId="622" priority="21">
      <formula>R59="NG"</formula>
    </cfRule>
    <cfRule type="expression" dxfId="621" priority="22">
      <formula>$R42="NG"</formula>
    </cfRule>
  </conditionalFormatting>
  <conditionalFormatting sqref="R72">
    <cfRule type="expression" dxfId="620" priority="20">
      <formula>R72="NG"</formula>
    </cfRule>
  </conditionalFormatting>
  <conditionalFormatting sqref="R25:R36">
    <cfRule type="expression" dxfId="619" priority="19">
      <formula>R25="NG"</formula>
    </cfRule>
  </conditionalFormatting>
  <conditionalFormatting sqref="S12:S19">
    <cfRule type="expression" dxfId="618" priority="17">
      <formula>$S12="NG"</formula>
    </cfRule>
    <cfRule type="expression" dxfId="617" priority="18">
      <formula>$R1048572="NG"</formula>
    </cfRule>
  </conditionalFormatting>
  <conditionalFormatting sqref="T25:T36">
    <cfRule type="expression" dxfId="616" priority="15">
      <formula>T25="NG"</formula>
    </cfRule>
  </conditionalFormatting>
  <conditionalFormatting sqref="L9">
    <cfRule type="expression" dxfId="615" priority="14">
      <formula>$L$9="NG"</formula>
    </cfRule>
  </conditionalFormatting>
  <conditionalFormatting sqref="R4:R5">
    <cfRule type="expression" dxfId="614" priority="13">
      <formula>$R$3="要修正！"</formula>
    </cfRule>
  </conditionalFormatting>
  <conditionalFormatting sqref="A41:H41">
    <cfRule type="expression" dxfId="613" priority="12">
      <formula>$Q$1="○"</formula>
    </cfRule>
  </conditionalFormatting>
  <conditionalFormatting sqref="A55:G55">
    <cfRule type="expression" dxfId="612" priority="11">
      <formula>$Q$1="○"</formula>
    </cfRule>
  </conditionalFormatting>
  <conditionalFormatting sqref="A83:J83">
    <cfRule type="expression" dxfId="611" priority="10">
      <formula>$Q$1="○"</formula>
    </cfRule>
  </conditionalFormatting>
  <conditionalFormatting sqref="J25:J26">
    <cfRule type="expression" dxfId="610" priority="8">
      <formula>$I25="追加"</formula>
    </cfRule>
    <cfRule type="expression" dxfId="609" priority="9">
      <formula>$I25="新規"</formula>
    </cfRule>
  </conditionalFormatting>
  <conditionalFormatting sqref="J27:K36">
    <cfRule type="expression" dxfId="608" priority="6">
      <formula>$I27="追加"</formula>
    </cfRule>
    <cfRule type="expression" dxfId="607" priority="7">
      <formula>$I27="新規"</formula>
    </cfRule>
  </conditionalFormatting>
  <conditionalFormatting sqref="A59:G59">
    <cfRule type="expression" dxfId="606" priority="5">
      <formula>"$Q$1=○"</formula>
    </cfRule>
  </conditionalFormatting>
  <conditionalFormatting sqref="K25">
    <cfRule type="expression" dxfId="605" priority="3">
      <formula>$I25="追加"</formula>
    </cfRule>
    <cfRule type="expression" dxfId="604" priority="4">
      <formula>$I25="新規"</formula>
    </cfRule>
  </conditionalFormatting>
  <conditionalFormatting sqref="K26">
    <cfRule type="expression" dxfId="603" priority="1">
      <formula>$I26="追加"</formula>
    </cfRule>
    <cfRule type="expression" dxfId="602" priority="2">
      <formula>$I26="新規"</formula>
    </cfRule>
  </conditionalFormatting>
  <dataValidations count="2">
    <dataValidation type="list" allowBlank="1" showInputMessage="1" showErrorMessage="1" sqref="E12:E19" xr:uid="{5F282A2F-E429-46F0-BC60-40B276518C8A}">
      <formula1>$U$12:$U$15</formula1>
    </dataValidation>
    <dataValidation type="list" allowBlank="1" showInputMessage="1" showErrorMessage="1" sqref="Q1 O1" xr:uid="{8ECF7B86-C64D-4CD0-B041-3AEA6206964C}">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7B0FAC2D-2B09-4838-9E85-5209B1E6611F}">
          <x14:formula1>
            <xm:f>リスト!$H$2:$H$3</xm:f>
          </x14:formula1>
          <xm:sqref>A65:A67 A78:A87</xm:sqref>
        </x14:dataValidation>
        <x14:dataValidation type="list" allowBlank="1" showInputMessage="1" showErrorMessage="1" xr:uid="{0518D248-E96B-4E4A-9B23-D23EAA7F5BA8}">
          <x14:formula1>
            <xm:f>リスト!$K$2:$K$3</xm:f>
          </x14:formula1>
          <xm:sqref>A48:A56</xm:sqref>
        </x14:dataValidation>
        <x14:dataValidation type="list" allowBlank="1" showInputMessage="1" showErrorMessage="1" xr:uid="{D34C5DB1-6438-42B9-9395-EA716CFB95CF}">
          <x14:formula1>
            <xm:f>リスト!$H$2:$H$4</xm:f>
          </x14:formula1>
          <xm:sqref>L25:M36 A72:A74</xm:sqref>
        </x14:dataValidation>
        <x14:dataValidation type="list" allowBlank="1" showInputMessage="1" showErrorMessage="1" xr:uid="{772C763D-6A65-493E-A0C3-5A0069758E1F}">
          <x14:formula1>
            <xm:f>リスト!$G$2:$G$4</xm:f>
          </x14:formula1>
          <xm:sqref>I25:I36</xm:sqref>
        </x14:dataValidation>
        <x14:dataValidation type="list" allowBlank="1" showInputMessage="1" showErrorMessage="1" xr:uid="{4C7ACFFE-04D8-4CC9-AC29-09FC6490260E}">
          <x14:formula1>
            <xm:f>リスト!$E$2:$E$22</xm:f>
          </x14:formula1>
          <xm:sqref>D25:D36</xm:sqref>
        </x14:dataValidation>
        <x14:dataValidation type="list" allowBlank="1" showInputMessage="1" showErrorMessage="1" xr:uid="{70449DEB-860F-4AEB-9CC3-1249EB094ED4}">
          <x14:formula1>
            <xm:f>リスト!$D$2:$D$3</xm:f>
          </x14:formula1>
          <xm:sqref>C25:C36</xm:sqref>
        </x14:dataValidation>
        <x14:dataValidation type="list" allowBlank="1" showInputMessage="1" showErrorMessage="1" xr:uid="{7B859AC5-6D25-4A20-8471-9C148617AED4}">
          <x14:formula1>
            <xm:f>リスト!$C$2:$C$4</xm:f>
          </x14:formula1>
          <xm:sqref>B25:B36</xm:sqref>
        </x14:dataValidation>
        <x14:dataValidation type="list" allowBlank="1" showInputMessage="1" showErrorMessage="1" xr:uid="{CFF5BC90-69E8-4802-8158-5F26DDC8CF6D}">
          <x14:formula1>
            <xm:f>リスト!$J$2:$J$6</xm:f>
          </x14:formula1>
          <xm:sqref>K12:K19</xm:sqref>
        </x14:dataValidation>
        <x14:dataValidation type="list" allowBlank="1" showInputMessage="1" showErrorMessage="1" xr:uid="{F682477B-39EC-421A-AB5F-C3BA27B774E5}">
          <x14:formula1>
            <xm:f>リスト!$I$2:$I$5</xm:f>
          </x14:formula1>
          <xm:sqref>J12:J19</xm:sqref>
        </x14:dataValidation>
        <x14:dataValidation type="list" allowBlank="1" showInputMessage="1" showErrorMessage="1" xr:uid="{4478CFA3-DD39-41D5-9099-F7BB5D1F1C4A}">
          <x14:formula1>
            <xm:f>リスト!$B$2:$B$11</xm:f>
          </x14:formula1>
          <xm:sqref>I12:I19</xm:sqref>
        </x14:dataValidation>
        <x14:dataValidation type="list" allowBlank="1" showInputMessage="1" showErrorMessage="1" xr:uid="{FDF2F923-E9F8-45AA-8437-6F8D9804908D}">
          <x14:formula1>
            <xm:f>リスト!$A$3:$A$9</xm:f>
          </x14:formula1>
          <xm:sqref>G12:H19</xm:sqref>
        </x14:dataValidation>
        <x14:dataValidation type="list" allowBlank="1" showInputMessage="1" showErrorMessage="1" xr:uid="{5521F704-858F-4C65-873C-85318A5A25CF}">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B0305-AE2B-4627-A9EB-950DF9F707D9}">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084" priority="42">
      <formula>$Q$1="○"</formula>
    </cfRule>
  </conditionalFormatting>
  <conditionalFormatting sqref="C39">
    <cfRule type="expression" dxfId="4083" priority="40">
      <formula>$C$39&gt;$B$39/2</formula>
    </cfRule>
    <cfRule type="expression" dxfId="4082" priority="41">
      <formula>$C$39&gt;10000000</formula>
    </cfRule>
  </conditionalFormatting>
  <conditionalFormatting sqref="C40">
    <cfRule type="expression" dxfId="4081" priority="38">
      <formula>$C$40&gt;$B$40/2</formula>
    </cfRule>
    <cfRule type="expression" dxfId="4080" priority="39">
      <formula>$C$40&gt;1000000</formula>
    </cfRule>
  </conditionalFormatting>
  <conditionalFormatting sqref="C41">
    <cfRule type="expression" dxfId="4079" priority="36">
      <formula>$C$41&gt;$B$41/2</formula>
    </cfRule>
    <cfRule type="expression" dxfId="4078" priority="37">
      <formula>$C$41&gt;100000</formula>
    </cfRule>
  </conditionalFormatting>
  <conditionalFormatting sqref="R9">
    <cfRule type="expression" dxfId="4077" priority="33">
      <formula>R9="NG"</formula>
    </cfRule>
  </conditionalFormatting>
  <conditionalFormatting sqref="L25:M36">
    <cfRule type="expression" dxfId="4076" priority="16">
      <formula>$J25="追加"</formula>
    </cfRule>
    <cfRule type="expression" dxfId="4075" priority="35">
      <formula>$J25="新規"</formula>
    </cfRule>
  </conditionalFormatting>
  <conditionalFormatting sqref="B39:B41">
    <cfRule type="expression" dxfId="4074" priority="34">
      <formula>($C39+$D39+$E39)&lt;&gt;$B39</formula>
    </cfRule>
  </conditionalFormatting>
  <conditionalFormatting sqref="R39:T41">
    <cfRule type="expression" dxfId="4073" priority="31">
      <formula>R39="NG"</formula>
    </cfRule>
    <cfRule type="expression" dxfId="4072" priority="32">
      <formula>$R21="NG"</formula>
    </cfRule>
  </conditionalFormatting>
  <conditionalFormatting sqref="T42">
    <cfRule type="expression" dxfId="4071" priority="29">
      <formula>T42="NG"</formula>
    </cfRule>
    <cfRule type="expression" dxfId="4070" priority="30">
      <formula>$R24="NG"</formula>
    </cfRule>
  </conditionalFormatting>
  <conditionalFormatting sqref="R60:R61">
    <cfRule type="expression" dxfId="4069" priority="27">
      <formula>R60="NG"</formula>
    </cfRule>
    <cfRule type="expression" dxfId="4068" priority="28">
      <formula>$R43="NG"</formula>
    </cfRule>
  </conditionalFormatting>
  <conditionalFormatting sqref="R65">
    <cfRule type="expression" dxfId="4067" priority="26">
      <formula>R65="NG"</formula>
    </cfRule>
  </conditionalFormatting>
  <conditionalFormatting sqref="R3">
    <cfRule type="expression" dxfId="4066" priority="24">
      <formula>$R3&lt;&gt;"要修正！"</formula>
    </cfRule>
    <cfRule type="expression" dxfId="4065" priority="25">
      <formula>$R3="要修正！"</formula>
    </cfRule>
  </conditionalFormatting>
  <conditionalFormatting sqref="S25:S36">
    <cfRule type="expression" dxfId="4064" priority="43">
      <formula>S25="NG"</formula>
    </cfRule>
  </conditionalFormatting>
  <conditionalFormatting sqref="S59">
    <cfRule type="expression" dxfId="4063" priority="23">
      <formula>S59="NG"</formula>
    </cfRule>
  </conditionalFormatting>
  <conditionalFormatting sqref="R59">
    <cfRule type="expression" dxfId="4062" priority="21">
      <formula>R59="NG"</formula>
    </cfRule>
    <cfRule type="expression" dxfId="4061" priority="22">
      <formula>$R42="NG"</formula>
    </cfRule>
  </conditionalFormatting>
  <conditionalFormatting sqref="R72">
    <cfRule type="expression" dxfId="4060" priority="20">
      <formula>R72="NG"</formula>
    </cfRule>
  </conditionalFormatting>
  <conditionalFormatting sqref="R25:R36">
    <cfRule type="expression" dxfId="4059" priority="19">
      <formula>R25="NG"</formula>
    </cfRule>
  </conditionalFormatting>
  <conditionalFormatting sqref="S12:S19">
    <cfRule type="expression" dxfId="4058" priority="17">
      <formula>$S12="NG"</formula>
    </cfRule>
    <cfRule type="expression" dxfId="4057" priority="18">
      <formula>$R1048572="NG"</formula>
    </cfRule>
  </conditionalFormatting>
  <conditionalFormatting sqref="T25:T36">
    <cfRule type="expression" dxfId="4056" priority="15">
      <formula>T25="NG"</formula>
    </cfRule>
  </conditionalFormatting>
  <conditionalFormatting sqref="L9">
    <cfRule type="expression" dxfId="4055" priority="14">
      <formula>$L$9="NG"</formula>
    </cfRule>
  </conditionalFormatting>
  <conditionalFormatting sqref="R4:R5">
    <cfRule type="expression" dxfId="4054" priority="13">
      <formula>$R$3="要修正！"</formula>
    </cfRule>
  </conditionalFormatting>
  <conditionalFormatting sqref="A41:H41">
    <cfRule type="expression" dxfId="4053" priority="12">
      <formula>$Q$1="○"</formula>
    </cfRule>
  </conditionalFormatting>
  <conditionalFormatting sqref="A55:G55">
    <cfRule type="expression" dxfId="4052" priority="11">
      <formula>$Q$1="○"</formula>
    </cfRule>
  </conditionalFormatting>
  <conditionalFormatting sqref="A83:J83">
    <cfRule type="expression" dxfId="4051" priority="10">
      <formula>$Q$1="○"</formula>
    </cfRule>
  </conditionalFormatting>
  <conditionalFormatting sqref="J25:J26">
    <cfRule type="expression" dxfId="4050" priority="8">
      <formula>$I25="追加"</formula>
    </cfRule>
    <cfRule type="expression" dxfId="4049" priority="9">
      <formula>$I25="新規"</formula>
    </cfRule>
  </conditionalFormatting>
  <conditionalFormatting sqref="J27:K36">
    <cfRule type="expression" dxfId="4048" priority="6">
      <formula>$I27="追加"</formula>
    </cfRule>
    <cfRule type="expression" dxfId="4047" priority="7">
      <formula>$I27="新規"</formula>
    </cfRule>
  </conditionalFormatting>
  <conditionalFormatting sqref="A59:G59">
    <cfRule type="expression" dxfId="4046" priority="5">
      <formula>"$Q$1=○"</formula>
    </cfRule>
  </conditionalFormatting>
  <conditionalFormatting sqref="K25">
    <cfRule type="expression" dxfId="4045" priority="3">
      <formula>$I25="追加"</formula>
    </cfRule>
    <cfRule type="expression" dxfId="4044" priority="4">
      <formula>$I25="新規"</formula>
    </cfRule>
  </conditionalFormatting>
  <conditionalFormatting sqref="K26">
    <cfRule type="expression" dxfId="4043" priority="1">
      <formula>$I26="追加"</formula>
    </cfRule>
    <cfRule type="expression" dxfId="4042" priority="2">
      <formula>$I26="新規"</formula>
    </cfRule>
  </conditionalFormatting>
  <dataValidations count="2">
    <dataValidation type="list" allowBlank="1" showInputMessage="1" showErrorMessage="1" sqref="Q1 O1" xr:uid="{9398BB8E-C8D5-4B99-932B-83BE06925F6E}">
      <formula1>$S$1:$S$2</formula1>
    </dataValidation>
    <dataValidation type="list" allowBlank="1" showInputMessage="1" showErrorMessage="1" sqref="E12:E19" xr:uid="{F9408DF8-1A5B-4AE1-AA6B-6B00EDFA2B58}">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17D833E2-D7B0-4932-8B71-CA70A7F09F58}">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A6EEC0D9-8754-4E8C-8679-E9FE69B996D2}">
          <x14:formula1>
            <xm:f>リスト!$A$3:$A$9</xm:f>
          </x14:formula1>
          <xm:sqref>G12:H19</xm:sqref>
        </x14:dataValidation>
        <x14:dataValidation type="list" allowBlank="1" showInputMessage="1" showErrorMessage="1" xr:uid="{5447F543-0A3C-40CB-A839-A209856ACF76}">
          <x14:formula1>
            <xm:f>リスト!$B$2:$B$11</xm:f>
          </x14:formula1>
          <xm:sqref>I12:I19</xm:sqref>
        </x14:dataValidation>
        <x14:dataValidation type="list" allowBlank="1" showInputMessage="1" showErrorMessage="1" xr:uid="{F2BA75D3-CD55-44F5-930F-322CBF12E853}">
          <x14:formula1>
            <xm:f>リスト!$I$2:$I$5</xm:f>
          </x14:formula1>
          <xm:sqref>J12:J19</xm:sqref>
        </x14:dataValidation>
        <x14:dataValidation type="list" allowBlank="1" showInputMessage="1" showErrorMessage="1" xr:uid="{6563CB96-9BA7-4E0C-B358-384BE66A37D2}">
          <x14:formula1>
            <xm:f>リスト!$J$2:$J$6</xm:f>
          </x14:formula1>
          <xm:sqref>K12:K19</xm:sqref>
        </x14:dataValidation>
        <x14:dataValidation type="list" allowBlank="1" showInputMessage="1" showErrorMessage="1" xr:uid="{45196F22-3564-4562-B0F9-D2570022562C}">
          <x14:formula1>
            <xm:f>リスト!$C$2:$C$4</xm:f>
          </x14:formula1>
          <xm:sqref>B25:B36</xm:sqref>
        </x14:dataValidation>
        <x14:dataValidation type="list" allowBlank="1" showInputMessage="1" showErrorMessage="1" xr:uid="{24817769-97C3-4B05-B703-F98E460B444E}">
          <x14:formula1>
            <xm:f>リスト!$D$2:$D$3</xm:f>
          </x14:formula1>
          <xm:sqref>C25:C36</xm:sqref>
        </x14:dataValidation>
        <x14:dataValidation type="list" allowBlank="1" showInputMessage="1" showErrorMessage="1" xr:uid="{7E9BF735-FFF8-4669-81E6-CA685F432D24}">
          <x14:formula1>
            <xm:f>リスト!$E$2:$E$22</xm:f>
          </x14:formula1>
          <xm:sqref>D25:D36</xm:sqref>
        </x14:dataValidation>
        <x14:dataValidation type="list" allowBlank="1" showInputMessage="1" showErrorMessage="1" xr:uid="{1E0C607B-B81D-4A7E-8815-45804300AD23}">
          <x14:formula1>
            <xm:f>リスト!$G$2:$G$4</xm:f>
          </x14:formula1>
          <xm:sqref>I25:I36</xm:sqref>
        </x14:dataValidation>
        <x14:dataValidation type="list" allowBlank="1" showInputMessage="1" showErrorMessage="1" xr:uid="{C980AB69-3B92-47E3-ADCE-E7A4935DB01B}">
          <x14:formula1>
            <xm:f>リスト!$H$2:$H$4</xm:f>
          </x14:formula1>
          <xm:sqref>L25:M36 A72:A74</xm:sqref>
        </x14:dataValidation>
        <x14:dataValidation type="list" allowBlank="1" showInputMessage="1" showErrorMessage="1" xr:uid="{CDD6E42C-0BA7-4B50-9965-96CDD9E7194E}">
          <x14:formula1>
            <xm:f>リスト!$K$2:$K$3</xm:f>
          </x14:formula1>
          <xm:sqref>A48:A56</xm:sqref>
        </x14:dataValidation>
        <x14:dataValidation type="list" allowBlank="1" showInputMessage="1" showErrorMessage="1" xr:uid="{3E99A99D-D03A-4069-B5C3-887F7EDF2B01}">
          <x14:formula1>
            <xm:f>リスト!$H$2:$H$3</xm:f>
          </x14:formula1>
          <xm:sqref>A65:A67 A78:A87</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AEED4-6AFB-49AE-B6A4-DEF6D21CF4A3}">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601" priority="42">
      <formula>$Q$1="○"</formula>
    </cfRule>
  </conditionalFormatting>
  <conditionalFormatting sqref="C39">
    <cfRule type="expression" dxfId="600" priority="40">
      <formula>$C$39&gt;$B$39/2</formula>
    </cfRule>
    <cfRule type="expression" dxfId="599" priority="41">
      <formula>$C$39&gt;10000000</formula>
    </cfRule>
  </conditionalFormatting>
  <conditionalFormatting sqref="C40">
    <cfRule type="expression" dxfId="598" priority="38">
      <formula>$C$40&gt;$B$40/2</formula>
    </cfRule>
    <cfRule type="expression" dxfId="597" priority="39">
      <formula>$C$40&gt;1000000</formula>
    </cfRule>
  </conditionalFormatting>
  <conditionalFormatting sqref="C41">
    <cfRule type="expression" dxfId="596" priority="36">
      <formula>$C$41&gt;$B$41/2</formula>
    </cfRule>
    <cfRule type="expression" dxfId="595" priority="37">
      <formula>$C$41&gt;100000</formula>
    </cfRule>
  </conditionalFormatting>
  <conditionalFormatting sqref="R9">
    <cfRule type="expression" dxfId="594" priority="33">
      <formula>R9="NG"</formula>
    </cfRule>
  </conditionalFormatting>
  <conditionalFormatting sqref="L25:M36">
    <cfRule type="expression" dxfId="593" priority="16">
      <formula>$J25="追加"</formula>
    </cfRule>
    <cfRule type="expression" dxfId="592" priority="35">
      <formula>$J25="新規"</formula>
    </cfRule>
  </conditionalFormatting>
  <conditionalFormatting sqref="B39:B41">
    <cfRule type="expression" dxfId="591" priority="34">
      <formula>($C39+$D39+$E39)&lt;&gt;$B39</formula>
    </cfRule>
  </conditionalFormatting>
  <conditionalFormatting sqref="R39:T41">
    <cfRule type="expression" dxfId="590" priority="31">
      <formula>R39="NG"</formula>
    </cfRule>
    <cfRule type="expression" dxfId="589" priority="32">
      <formula>$R21="NG"</formula>
    </cfRule>
  </conditionalFormatting>
  <conditionalFormatting sqref="T42">
    <cfRule type="expression" dxfId="588" priority="29">
      <formula>T42="NG"</formula>
    </cfRule>
    <cfRule type="expression" dxfId="587" priority="30">
      <formula>$R24="NG"</formula>
    </cfRule>
  </conditionalFormatting>
  <conditionalFormatting sqref="R60:R61">
    <cfRule type="expression" dxfId="586" priority="27">
      <formula>R60="NG"</formula>
    </cfRule>
    <cfRule type="expression" dxfId="585" priority="28">
      <formula>$R43="NG"</formula>
    </cfRule>
  </conditionalFormatting>
  <conditionalFormatting sqref="R65">
    <cfRule type="expression" dxfId="584" priority="26">
      <formula>R65="NG"</formula>
    </cfRule>
  </conditionalFormatting>
  <conditionalFormatting sqref="R3">
    <cfRule type="expression" dxfId="583" priority="24">
      <formula>$R3&lt;&gt;"要修正！"</formula>
    </cfRule>
    <cfRule type="expression" dxfId="582" priority="25">
      <formula>$R3="要修正！"</formula>
    </cfRule>
  </conditionalFormatting>
  <conditionalFormatting sqref="S25:S36">
    <cfRule type="expression" dxfId="581" priority="43">
      <formula>S25="NG"</formula>
    </cfRule>
  </conditionalFormatting>
  <conditionalFormatting sqref="S59">
    <cfRule type="expression" dxfId="580" priority="23">
      <formula>S59="NG"</formula>
    </cfRule>
  </conditionalFormatting>
  <conditionalFormatting sqref="R59">
    <cfRule type="expression" dxfId="579" priority="21">
      <formula>R59="NG"</formula>
    </cfRule>
    <cfRule type="expression" dxfId="578" priority="22">
      <formula>$R42="NG"</formula>
    </cfRule>
  </conditionalFormatting>
  <conditionalFormatting sqref="R72">
    <cfRule type="expression" dxfId="577" priority="20">
      <formula>R72="NG"</formula>
    </cfRule>
  </conditionalFormatting>
  <conditionalFormatting sqref="R25:R36">
    <cfRule type="expression" dxfId="576" priority="19">
      <formula>R25="NG"</formula>
    </cfRule>
  </conditionalFormatting>
  <conditionalFormatting sqref="S12:S19">
    <cfRule type="expression" dxfId="575" priority="17">
      <formula>$S12="NG"</formula>
    </cfRule>
    <cfRule type="expression" dxfId="574" priority="18">
      <formula>$R1048572="NG"</formula>
    </cfRule>
  </conditionalFormatting>
  <conditionalFormatting sqref="T25:T36">
    <cfRule type="expression" dxfId="573" priority="15">
      <formula>T25="NG"</formula>
    </cfRule>
  </conditionalFormatting>
  <conditionalFormatting sqref="L9">
    <cfRule type="expression" dxfId="572" priority="14">
      <formula>$L$9="NG"</formula>
    </cfRule>
  </conditionalFormatting>
  <conditionalFormatting sqref="R4:R5">
    <cfRule type="expression" dxfId="571" priority="13">
      <formula>$R$3="要修正！"</formula>
    </cfRule>
  </conditionalFormatting>
  <conditionalFormatting sqref="A41:H41">
    <cfRule type="expression" dxfId="570" priority="12">
      <formula>$Q$1="○"</formula>
    </cfRule>
  </conditionalFormatting>
  <conditionalFormatting sqref="A55:G55">
    <cfRule type="expression" dxfId="569" priority="11">
      <formula>$Q$1="○"</formula>
    </cfRule>
  </conditionalFormatting>
  <conditionalFormatting sqref="A83:J83">
    <cfRule type="expression" dxfId="568" priority="10">
      <formula>$Q$1="○"</formula>
    </cfRule>
  </conditionalFormatting>
  <conditionalFormatting sqref="J25:J26">
    <cfRule type="expression" dxfId="567" priority="8">
      <formula>$I25="追加"</formula>
    </cfRule>
    <cfRule type="expression" dxfId="566" priority="9">
      <formula>$I25="新規"</formula>
    </cfRule>
  </conditionalFormatting>
  <conditionalFormatting sqref="J27:K36">
    <cfRule type="expression" dxfId="565" priority="6">
      <formula>$I27="追加"</formula>
    </cfRule>
    <cfRule type="expression" dxfId="564" priority="7">
      <formula>$I27="新規"</formula>
    </cfRule>
  </conditionalFormatting>
  <conditionalFormatting sqref="A59:G59">
    <cfRule type="expression" dxfId="563" priority="5">
      <formula>"$Q$1=○"</formula>
    </cfRule>
  </conditionalFormatting>
  <conditionalFormatting sqref="K25">
    <cfRule type="expression" dxfId="562" priority="3">
      <formula>$I25="追加"</formula>
    </cfRule>
    <cfRule type="expression" dxfId="561" priority="4">
      <formula>$I25="新規"</formula>
    </cfRule>
  </conditionalFormatting>
  <conditionalFormatting sqref="K26">
    <cfRule type="expression" dxfId="560" priority="1">
      <formula>$I26="追加"</formula>
    </cfRule>
    <cfRule type="expression" dxfId="559" priority="2">
      <formula>$I26="新規"</formula>
    </cfRule>
  </conditionalFormatting>
  <dataValidations count="2">
    <dataValidation type="list" allowBlank="1" showInputMessage="1" showErrorMessage="1" sqref="Q1 O1" xr:uid="{61538357-FBC6-4282-9D65-CB14C57D18B2}">
      <formula1>$S$1:$S$2</formula1>
    </dataValidation>
    <dataValidation type="list" allowBlank="1" showInputMessage="1" showErrorMessage="1" sqref="E12:E19" xr:uid="{ACC2D4A1-1608-427A-9596-34DE9BED5042}">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49AB0F49-BF73-4CF1-90DA-1E2A2918435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C9B8AC94-ACB4-40CF-8F7E-4BCC528682BD}">
          <x14:formula1>
            <xm:f>リスト!$A$3:$A$9</xm:f>
          </x14:formula1>
          <xm:sqref>G12:H19</xm:sqref>
        </x14:dataValidation>
        <x14:dataValidation type="list" allowBlank="1" showInputMessage="1" showErrorMessage="1" xr:uid="{25A3F08C-6021-498E-AD0C-801F33D0044A}">
          <x14:formula1>
            <xm:f>リスト!$B$2:$B$11</xm:f>
          </x14:formula1>
          <xm:sqref>I12:I19</xm:sqref>
        </x14:dataValidation>
        <x14:dataValidation type="list" allowBlank="1" showInputMessage="1" showErrorMessage="1" xr:uid="{5FC6A2C2-5B30-4C5A-8C8A-640FC565BF38}">
          <x14:formula1>
            <xm:f>リスト!$I$2:$I$5</xm:f>
          </x14:formula1>
          <xm:sqref>J12:J19</xm:sqref>
        </x14:dataValidation>
        <x14:dataValidation type="list" allowBlank="1" showInputMessage="1" showErrorMessage="1" xr:uid="{12F0C105-CDE5-4017-A308-45A52AA43EA2}">
          <x14:formula1>
            <xm:f>リスト!$J$2:$J$6</xm:f>
          </x14:formula1>
          <xm:sqref>K12:K19</xm:sqref>
        </x14:dataValidation>
        <x14:dataValidation type="list" allowBlank="1" showInputMessage="1" showErrorMessage="1" xr:uid="{1D04B68D-3B55-4707-A611-F73476F89934}">
          <x14:formula1>
            <xm:f>リスト!$C$2:$C$4</xm:f>
          </x14:formula1>
          <xm:sqref>B25:B36</xm:sqref>
        </x14:dataValidation>
        <x14:dataValidation type="list" allowBlank="1" showInputMessage="1" showErrorMessage="1" xr:uid="{CBC410DE-AB53-4A73-8BBA-99E146300848}">
          <x14:formula1>
            <xm:f>リスト!$D$2:$D$3</xm:f>
          </x14:formula1>
          <xm:sqref>C25:C36</xm:sqref>
        </x14:dataValidation>
        <x14:dataValidation type="list" allowBlank="1" showInputMessage="1" showErrorMessage="1" xr:uid="{D95BCA73-928E-45F1-A587-652E9D29F308}">
          <x14:formula1>
            <xm:f>リスト!$E$2:$E$22</xm:f>
          </x14:formula1>
          <xm:sqref>D25:D36</xm:sqref>
        </x14:dataValidation>
        <x14:dataValidation type="list" allowBlank="1" showInputMessage="1" showErrorMessage="1" xr:uid="{9203EB20-8A46-4183-B347-ADBBCBF357B8}">
          <x14:formula1>
            <xm:f>リスト!$G$2:$G$4</xm:f>
          </x14:formula1>
          <xm:sqref>I25:I36</xm:sqref>
        </x14:dataValidation>
        <x14:dataValidation type="list" allowBlank="1" showInputMessage="1" showErrorMessage="1" xr:uid="{CCFFE5FA-24A0-4FAD-B4A1-CCF4DF3B18E9}">
          <x14:formula1>
            <xm:f>リスト!$H$2:$H$4</xm:f>
          </x14:formula1>
          <xm:sqref>L25:M36 A72:A74</xm:sqref>
        </x14:dataValidation>
        <x14:dataValidation type="list" allowBlank="1" showInputMessage="1" showErrorMessage="1" xr:uid="{7151DA67-910C-4DF1-8C8E-3BF779398122}">
          <x14:formula1>
            <xm:f>リスト!$K$2:$K$3</xm:f>
          </x14:formula1>
          <xm:sqref>A48:A56</xm:sqref>
        </x14:dataValidation>
        <x14:dataValidation type="list" allowBlank="1" showInputMessage="1" showErrorMessage="1" xr:uid="{70F003C1-443D-46FD-B23C-EC13FB0C8D55}">
          <x14:formula1>
            <xm:f>リスト!$H$2:$H$3</xm:f>
          </x14:formula1>
          <xm:sqref>A65:A67 A78:A87</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528F7-F1EF-46BC-8E9B-D526E89DC915}">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558" priority="42">
      <formula>$Q$1="○"</formula>
    </cfRule>
  </conditionalFormatting>
  <conditionalFormatting sqref="C39">
    <cfRule type="expression" dxfId="557" priority="40">
      <formula>$C$39&gt;$B$39/2</formula>
    </cfRule>
    <cfRule type="expression" dxfId="556" priority="41">
      <formula>$C$39&gt;10000000</formula>
    </cfRule>
  </conditionalFormatting>
  <conditionalFormatting sqref="C40">
    <cfRule type="expression" dxfId="555" priority="38">
      <formula>$C$40&gt;$B$40/2</formula>
    </cfRule>
    <cfRule type="expression" dxfId="554" priority="39">
      <formula>$C$40&gt;1000000</formula>
    </cfRule>
  </conditionalFormatting>
  <conditionalFormatting sqref="C41">
    <cfRule type="expression" dxfId="553" priority="36">
      <formula>$C$41&gt;$B$41/2</formula>
    </cfRule>
    <cfRule type="expression" dxfId="552" priority="37">
      <formula>$C$41&gt;100000</formula>
    </cfRule>
  </conditionalFormatting>
  <conditionalFormatting sqref="R9">
    <cfRule type="expression" dxfId="551" priority="33">
      <formula>R9="NG"</formula>
    </cfRule>
  </conditionalFormatting>
  <conditionalFormatting sqref="L25:M36">
    <cfRule type="expression" dxfId="550" priority="16">
      <formula>$J25="追加"</formula>
    </cfRule>
    <cfRule type="expression" dxfId="549" priority="35">
      <formula>$J25="新規"</formula>
    </cfRule>
  </conditionalFormatting>
  <conditionalFormatting sqref="B39:B41">
    <cfRule type="expression" dxfId="548" priority="34">
      <formula>($C39+$D39+$E39)&lt;&gt;$B39</formula>
    </cfRule>
  </conditionalFormatting>
  <conditionalFormatting sqref="R39:T41">
    <cfRule type="expression" dxfId="547" priority="31">
      <formula>R39="NG"</formula>
    </cfRule>
    <cfRule type="expression" dxfId="546" priority="32">
      <formula>$R21="NG"</formula>
    </cfRule>
  </conditionalFormatting>
  <conditionalFormatting sqref="T42">
    <cfRule type="expression" dxfId="545" priority="29">
      <formula>T42="NG"</formula>
    </cfRule>
    <cfRule type="expression" dxfId="544" priority="30">
      <formula>$R24="NG"</formula>
    </cfRule>
  </conditionalFormatting>
  <conditionalFormatting sqref="R60:R61">
    <cfRule type="expression" dxfId="543" priority="27">
      <formula>R60="NG"</formula>
    </cfRule>
    <cfRule type="expression" dxfId="542" priority="28">
      <formula>$R43="NG"</formula>
    </cfRule>
  </conditionalFormatting>
  <conditionalFormatting sqref="R65">
    <cfRule type="expression" dxfId="541" priority="26">
      <formula>R65="NG"</formula>
    </cfRule>
  </conditionalFormatting>
  <conditionalFormatting sqref="R3">
    <cfRule type="expression" dxfId="540" priority="24">
      <formula>$R3&lt;&gt;"要修正！"</formula>
    </cfRule>
    <cfRule type="expression" dxfId="539" priority="25">
      <formula>$R3="要修正！"</formula>
    </cfRule>
  </conditionalFormatting>
  <conditionalFormatting sqref="S25:S36">
    <cfRule type="expression" dxfId="538" priority="43">
      <formula>S25="NG"</formula>
    </cfRule>
  </conditionalFormatting>
  <conditionalFormatting sqref="S59">
    <cfRule type="expression" dxfId="537" priority="23">
      <formula>S59="NG"</formula>
    </cfRule>
  </conditionalFormatting>
  <conditionalFormatting sqref="R59">
    <cfRule type="expression" dxfId="536" priority="21">
      <formula>R59="NG"</formula>
    </cfRule>
    <cfRule type="expression" dxfId="535" priority="22">
      <formula>$R42="NG"</formula>
    </cfRule>
  </conditionalFormatting>
  <conditionalFormatting sqref="R72">
    <cfRule type="expression" dxfId="534" priority="20">
      <formula>R72="NG"</formula>
    </cfRule>
  </conditionalFormatting>
  <conditionalFormatting sqref="R25:R36">
    <cfRule type="expression" dxfId="533" priority="19">
      <formula>R25="NG"</formula>
    </cfRule>
  </conditionalFormatting>
  <conditionalFormatting sqref="S12:S19">
    <cfRule type="expression" dxfId="532" priority="17">
      <formula>$S12="NG"</formula>
    </cfRule>
    <cfRule type="expression" dxfId="531" priority="18">
      <formula>$R1048572="NG"</formula>
    </cfRule>
  </conditionalFormatting>
  <conditionalFormatting sqref="T25:T36">
    <cfRule type="expression" dxfId="530" priority="15">
      <formula>T25="NG"</formula>
    </cfRule>
  </conditionalFormatting>
  <conditionalFormatting sqref="L9">
    <cfRule type="expression" dxfId="529" priority="14">
      <formula>$L$9="NG"</formula>
    </cfRule>
  </conditionalFormatting>
  <conditionalFormatting sqref="R4:R5">
    <cfRule type="expression" dxfId="528" priority="13">
      <formula>$R$3="要修正！"</formula>
    </cfRule>
  </conditionalFormatting>
  <conditionalFormatting sqref="A41:H41">
    <cfRule type="expression" dxfId="527" priority="12">
      <formula>$Q$1="○"</formula>
    </cfRule>
  </conditionalFormatting>
  <conditionalFormatting sqref="A55:G55">
    <cfRule type="expression" dxfId="526" priority="11">
      <formula>$Q$1="○"</formula>
    </cfRule>
  </conditionalFormatting>
  <conditionalFormatting sqref="A83:J83">
    <cfRule type="expression" dxfId="525" priority="10">
      <formula>$Q$1="○"</formula>
    </cfRule>
  </conditionalFormatting>
  <conditionalFormatting sqref="J25:J26">
    <cfRule type="expression" dxfId="524" priority="8">
      <formula>$I25="追加"</formula>
    </cfRule>
    <cfRule type="expression" dxfId="523" priority="9">
      <formula>$I25="新規"</formula>
    </cfRule>
  </conditionalFormatting>
  <conditionalFormatting sqref="J27:K36">
    <cfRule type="expression" dxfId="522" priority="6">
      <formula>$I27="追加"</formula>
    </cfRule>
    <cfRule type="expression" dxfId="521" priority="7">
      <formula>$I27="新規"</formula>
    </cfRule>
  </conditionalFormatting>
  <conditionalFormatting sqref="A59:G59">
    <cfRule type="expression" dxfId="520" priority="5">
      <formula>"$Q$1=○"</formula>
    </cfRule>
  </conditionalFormatting>
  <conditionalFormatting sqref="K25">
    <cfRule type="expression" dxfId="519" priority="3">
      <formula>$I25="追加"</formula>
    </cfRule>
    <cfRule type="expression" dxfId="518" priority="4">
      <formula>$I25="新規"</formula>
    </cfRule>
  </conditionalFormatting>
  <conditionalFormatting sqref="K26">
    <cfRule type="expression" dxfId="517" priority="1">
      <formula>$I26="追加"</formula>
    </cfRule>
    <cfRule type="expression" dxfId="516" priority="2">
      <formula>$I26="新規"</formula>
    </cfRule>
  </conditionalFormatting>
  <dataValidations count="2">
    <dataValidation type="list" allowBlank="1" showInputMessage="1" showErrorMessage="1" sqref="Q1 O1" xr:uid="{03332F53-9147-4803-BD84-0733CAFA89DD}">
      <formula1>$S$1:$S$2</formula1>
    </dataValidation>
    <dataValidation type="list" allowBlank="1" showInputMessage="1" showErrorMessage="1" sqref="E12:E19" xr:uid="{7766A044-AAFC-414D-BFCB-BAFF155AFCDD}">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5D6592CC-9EC9-43C2-93F2-7C8D08A77FEF}">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E6F0C0FE-DE70-4700-A0E3-E1598871F51C}">
          <x14:formula1>
            <xm:f>リスト!$A$3:$A$9</xm:f>
          </x14:formula1>
          <xm:sqref>G12:H19</xm:sqref>
        </x14:dataValidation>
        <x14:dataValidation type="list" allowBlank="1" showInputMessage="1" showErrorMessage="1" xr:uid="{DC3417F1-7480-4431-966D-E87CDDA9C470}">
          <x14:formula1>
            <xm:f>リスト!$B$2:$B$11</xm:f>
          </x14:formula1>
          <xm:sqref>I12:I19</xm:sqref>
        </x14:dataValidation>
        <x14:dataValidation type="list" allowBlank="1" showInputMessage="1" showErrorMessage="1" xr:uid="{BC7D3CE7-E37D-471A-A201-731ABDF481AB}">
          <x14:formula1>
            <xm:f>リスト!$I$2:$I$5</xm:f>
          </x14:formula1>
          <xm:sqref>J12:J19</xm:sqref>
        </x14:dataValidation>
        <x14:dataValidation type="list" allowBlank="1" showInputMessage="1" showErrorMessage="1" xr:uid="{36E7D40A-9203-4DD9-8E54-8EFE84330730}">
          <x14:formula1>
            <xm:f>リスト!$J$2:$J$6</xm:f>
          </x14:formula1>
          <xm:sqref>K12:K19</xm:sqref>
        </x14:dataValidation>
        <x14:dataValidation type="list" allowBlank="1" showInputMessage="1" showErrorMessage="1" xr:uid="{EA4B75BC-52F6-4EC2-806E-3C0639C7F2C1}">
          <x14:formula1>
            <xm:f>リスト!$C$2:$C$4</xm:f>
          </x14:formula1>
          <xm:sqref>B25:B36</xm:sqref>
        </x14:dataValidation>
        <x14:dataValidation type="list" allowBlank="1" showInputMessage="1" showErrorMessage="1" xr:uid="{D4801180-F15B-480A-A9D5-455F7DD72F5A}">
          <x14:formula1>
            <xm:f>リスト!$D$2:$D$3</xm:f>
          </x14:formula1>
          <xm:sqref>C25:C36</xm:sqref>
        </x14:dataValidation>
        <x14:dataValidation type="list" allowBlank="1" showInputMessage="1" showErrorMessage="1" xr:uid="{A75757B9-887A-489C-A547-3CA6EF6C2204}">
          <x14:formula1>
            <xm:f>リスト!$E$2:$E$22</xm:f>
          </x14:formula1>
          <xm:sqref>D25:D36</xm:sqref>
        </x14:dataValidation>
        <x14:dataValidation type="list" allowBlank="1" showInputMessage="1" showErrorMessage="1" xr:uid="{48A7A4B1-C13E-4E36-9026-815DBB841744}">
          <x14:formula1>
            <xm:f>リスト!$G$2:$G$4</xm:f>
          </x14:formula1>
          <xm:sqref>I25:I36</xm:sqref>
        </x14:dataValidation>
        <x14:dataValidation type="list" allowBlank="1" showInputMessage="1" showErrorMessage="1" xr:uid="{BC826E89-306E-4EFB-A709-B7CE57CF8753}">
          <x14:formula1>
            <xm:f>リスト!$H$2:$H$4</xm:f>
          </x14:formula1>
          <xm:sqref>L25:M36 A72:A74</xm:sqref>
        </x14:dataValidation>
        <x14:dataValidation type="list" allowBlank="1" showInputMessage="1" showErrorMessage="1" xr:uid="{633F204F-29C0-40EE-81A1-41B53E2CFA50}">
          <x14:formula1>
            <xm:f>リスト!$K$2:$K$3</xm:f>
          </x14:formula1>
          <xm:sqref>A48:A56</xm:sqref>
        </x14:dataValidation>
        <x14:dataValidation type="list" allowBlank="1" showInputMessage="1" showErrorMessage="1" xr:uid="{F2D1DE59-C0EF-4BB6-BD5F-DDD26CCDE237}">
          <x14:formula1>
            <xm:f>リスト!$H$2:$H$3</xm:f>
          </x14:formula1>
          <xm:sqref>A65:A67 A78:A87</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54713-EAF6-415B-9E46-92AE612AF3A7}">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515" priority="42">
      <formula>$Q$1="○"</formula>
    </cfRule>
  </conditionalFormatting>
  <conditionalFormatting sqref="C39">
    <cfRule type="expression" dxfId="514" priority="40">
      <formula>$C$39&gt;$B$39/2</formula>
    </cfRule>
    <cfRule type="expression" dxfId="513" priority="41">
      <formula>$C$39&gt;10000000</formula>
    </cfRule>
  </conditionalFormatting>
  <conditionalFormatting sqref="C40">
    <cfRule type="expression" dxfId="512" priority="38">
      <formula>$C$40&gt;$B$40/2</formula>
    </cfRule>
    <cfRule type="expression" dxfId="511" priority="39">
      <formula>$C$40&gt;1000000</formula>
    </cfRule>
  </conditionalFormatting>
  <conditionalFormatting sqref="C41">
    <cfRule type="expression" dxfId="510" priority="36">
      <formula>$C$41&gt;$B$41/2</formula>
    </cfRule>
    <cfRule type="expression" dxfId="509" priority="37">
      <formula>$C$41&gt;100000</formula>
    </cfRule>
  </conditionalFormatting>
  <conditionalFormatting sqref="R9">
    <cfRule type="expression" dxfId="508" priority="33">
      <formula>R9="NG"</formula>
    </cfRule>
  </conditionalFormatting>
  <conditionalFormatting sqref="L25:M36">
    <cfRule type="expression" dxfId="507" priority="16">
      <formula>$J25="追加"</formula>
    </cfRule>
    <cfRule type="expression" dxfId="506" priority="35">
      <formula>$J25="新規"</formula>
    </cfRule>
  </conditionalFormatting>
  <conditionalFormatting sqref="B39:B41">
    <cfRule type="expression" dxfId="505" priority="34">
      <formula>($C39+$D39+$E39)&lt;&gt;$B39</formula>
    </cfRule>
  </conditionalFormatting>
  <conditionalFormatting sqref="R39:T41">
    <cfRule type="expression" dxfId="504" priority="31">
      <formula>R39="NG"</formula>
    </cfRule>
    <cfRule type="expression" dxfId="503" priority="32">
      <formula>$R21="NG"</formula>
    </cfRule>
  </conditionalFormatting>
  <conditionalFormatting sqref="T42">
    <cfRule type="expression" dxfId="502" priority="29">
      <formula>T42="NG"</formula>
    </cfRule>
    <cfRule type="expression" dxfId="501" priority="30">
      <formula>$R24="NG"</formula>
    </cfRule>
  </conditionalFormatting>
  <conditionalFormatting sqref="R60:R61">
    <cfRule type="expression" dxfId="500" priority="27">
      <formula>R60="NG"</formula>
    </cfRule>
    <cfRule type="expression" dxfId="499" priority="28">
      <formula>$R43="NG"</formula>
    </cfRule>
  </conditionalFormatting>
  <conditionalFormatting sqref="R65">
    <cfRule type="expression" dxfId="498" priority="26">
      <formula>R65="NG"</formula>
    </cfRule>
  </conditionalFormatting>
  <conditionalFormatting sqref="R3">
    <cfRule type="expression" dxfId="497" priority="24">
      <formula>$R3&lt;&gt;"要修正！"</formula>
    </cfRule>
    <cfRule type="expression" dxfId="496" priority="25">
      <formula>$R3="要修正！"</formula>
    </cfRule>
  </conditionalFormatting>
  <conditionalFormatting sqref="S25:S36">
    <cfRule type="expression" dxfId="495" priority="43">
      <formula>S25="NG"</formula>
    </cfRule>
  </conditionalFormatting>
  <conditionalFormatting sqref="S59">
    <cfRule type="expression" dxfId="494" priority="23">
      <formula>S59="NG"</formula>
    </cfRule>
  </conditionalFormatting>
  <conditionalFormatting sqref="R59">
    <cfRule type="expression" dxfId="493" priority="21">
      <formula>R59="NG"</formula>
    </cfRule>
    <cfRule type="expression" dxfId="492" priority="22">
      <formula>$R42="NG"</formula>
    </cfRule>
  </conditionalFormatting>
  <conditionalFormatting sqref="R72">
    <cfRule type="expression" dxfId="491" priority="20">
      <formula>R72="NG"</formula>
    </cfRule>
  </conditionalFormatting>
  <conditionalFormatting sqref="R25:R36">
    <cfRule type="expression" dxfId="490" priority="19">
      <formula>R25="NG"</formula>
    </cfRule>
  </conditionalFormatting>
  <conditionalFormatting sqref="S12:S19">
    <cfRule type="expression" dxfId="489" priority="17">
      <formula>$S12="NG"</formula>
    </cfRule>
    <cfRule type="expression" dxfId="488" priority="18">
      <formula>$R1048572="NG"</formula>
    </cfRule>
  </conditionalFormatting>
  <conditionalFormatting sqref="T25:T36">
    <cfRule type="expression" dxfId="487" priority="15">
      <formula>T25="NG"</formula>
    </cfRule>
  </conditionalFormatting>
  <conditionalFormatting sqref="L9">
    <cfRule type="expression" dxfId="486" priority="14">
      <formula>$L$9="NG"</formula>
    </cfRule>
  </conditionalFormatting>
  <conditionalFormatting sqref="R4:R5">
    <cfRule type="expression" dxfId="485" priority="13">
      <formula>$R$3="要修正！"</formula>
    </cfRule>
  </conditionalFormatting>
  <conditionalFormatting sqref="A41:H41">
    <cfRule type="expression" dxfId="484" priority="12">
      <formula>$Q$1="○"</formula>
    </cfRule>
  </conditionalFormatting>
  <conditionalFormatting sqref="A55:G55">
    <cfRule type="expression" dxfId="483" priority="11">
      <formula>$Q$1="○"</formula>
    </cfRule>
  </conditionalFormatting>
  <conditionalFormatting sqref="A83:J83">
    <cfRule type="expression" dxfId="482" priority="10">
      <formula>$Q$1="○"</formula>
    </cfRule>
  </conditionalFormatting>
  <conditionalFormatting sqref="J25:J26">
    <cfRule type="expression" dxfId="481" priority="8">
      <formula>$I25="追加"</formula>
    </cfRule>
    <cfRule type="expression" dxfId="480" priority="9">
      <formula>$I25="新規"</formula>
    </cfRule>
  </conditionalFormatting>
  <conditionalFormatting sqref="J27:K36">
    <cfRule type="expression" dxfId="479" priority="6">
      <formula>$I27="追加"</formula>
    </cfRule>
    <cfRule type="expression" dxfId="478" priority="7">
      <formula>$I27="新規"</formula>
    </cfRule>
  </conditionalFormatting>
  <conditionalFormatting sqref="A59:G59">
    <cfRule type="expression" dxfId="477" priority="5">
      <formula>"$Q$1=○"</formula>
    </cfRule>
  </conditionalFormatting>
  <conditionalFormatting sqref="K25">
    <cfRule type="expression" dxfId="476" priority="3">
      <formula>$I25="追加"</formula>
    </cfRule>
    <cfRule type="expression" dxfId="475" priority="4">
      <formula>$I25="新規"</formula>
    </cfRule>
  </conditionalFormatting>
  <conditionalFormatting sqref="K26">
    <cfRule type="expression" dxfId="474" priority="1">
      <formula>$I26="追加"</formula>
    </cfRule>
    <cfRule type="expression" dxfId="473" priority="2">
      <formula>$I26="新規"</formula>
    </cfRule>
  </conditionalFormatting>
  <dataValidations count="2">
    <dataValidation type="list" allowBlank="1" showInputMessage="1" showErrorMessage="1" sqref="E12:E19" xr:uid="{FC3A51BA-87D1-4C8E-B41F-F7F12611DECB}">
      <formula1>$U$12:$U$15</formula1>
    </dataValidation>
    <dataValidation type="list" allowBlank="1" showInputMessage="1" showErrorMessage="1" sqref="Q1 O1" xr:uid="{6A9273F8-0FDD-421B-ABF5-830D3214930D}">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FF2D0F46-7719-4402-8097-FCD9DABC1323}">
          <x14:formula1>
            <xm:f>リスト!$H$2:$H$3</xm:f>
          </x14:formula1>
          <xm:sqref>A65:A67 A78:A87</xm:sqref>
        </x14:dataValidation>
        <x14:dataValidation type="list" allowBlank="1" showInputMessage="1" showErrorMessage="1" xr:uid="{9C7A6103-783B-4A52-83B7-85837657EB34}">
          <x14:formula1>
            <xm:f>リスト!$K$2:$K$3</xm:f>
          </x14:formula1>
          <xm:sqref>A48:A56</xm:sqref>
        </x14:dataValidation>
        <x14:dataValidation type="list" allowBlank="1" showInputMessage="1" showErrorMessage="1" xr:uid="{1706CCDD-245C-4EC1-8AF2-CB59F2A90B93}">
          <x14:formula1>
            <xm:f>リスト!$H$2:$H$4</xm:f>
          </x14:formula1>
          <xm:sqref>L25:M36 A72:A74</xm:sqref>
        </x14:dataValidation>
        <x14:dataValidation type="list" allowBlank="1" showInputMessage="1" showErrorMessage="1" xr:uid="{0261B964-8F91-4361-9F00-D2C9F113A3BE}">
          <x14:formula1>
            <xm:f>リスト!$G$2:$G$4</xm:f>
          </x14:formula1>
          <xm:sqref>I25:I36</xm:sqref>
        </x14:dataValidation>
        <x14:dataValidation type="list" allowBlank="1" showInputMessage="1" showErrorMessage="1" xr:uid="{2DDE9A4D-3ACD-404C-BB67-28795684C942}">
          <x14:formula1>
            <xm:f>リスト!$E$2:$E$22</xm:f>
          </x14:formula1>
          <xm:sqref>D25:D36</xm:sqref>
        </x14:dataValidation>
        <x14:dataValidation type="list" allowBlank="1" showInputMessage="1" showErrorMessage="1" xr:uid="{C307AE47-4203-46AE-BE35-5FD210AEEE74}">
          <x14:formula1>
            <xm:f>リスト!$D$2:$D$3</xm:f>
          </x14:formula1>
          <xm:sqref>C25:C36</xm:sqref>
        </x14:dataValidation>
        <x14:dataValidation type="list" allowBlank="1" showInputMessage="1" showErrorMessage="1" xr:uid="{94FB36B1-D6D7-4764-837C-89B39023496D}">
          <x14:formula1>
            <xm:f>リスト!$C$2:$C$4</xm:f>
          </x14:formula1>
          <xm:sqref>B25:B36</xm:sqref>
        </x14:dataValidation>
        <x14:dataValidation type="list" allowBlank="1" showInputMessage="1" showErrorMessage="1" xr:uid="{DFA3E6C8-10AC-4EF7-BCDB-CCE16226B653}">
          <x14:formula1>
            <xm:f>リスト!$J$2:$J$6</xm:f>
          </x14:formula1>
          <xm:sqref>K12:K19</xm:sqref>
        </x14:dataValidation>
        <x14:dataValidation type="list" allowBlank="1" showInputMessage="1" showErrorMessage="1" xr:uid="{D5AAC142-C47D-4B0D-B9CE-19A52B66BD3E}">
          <x14:formula1>
            <xm:f>リスト!$I$2:$I$5</xm:f>
          </x14:formula1>
          <xm:sqref>J12:J19</xm:sqref>
        </x14:dataValidation>
        <x14:dataValidation type="list" allowBlank="1" showInputMessage="1" showErrorMessage="1" xr:uid="{011DD610-5B27-4129-929A-AE7E7218136C}">
          <x14:formula1>
            <xm:f>リスト!$B$2:$B$11</xm:f>
          </x14:formula1>
          <xm:sqref>I12:I19</xm:sqref>
        </x14:dataValidation>
        <x14:dataValidation type="list" allowBlank="1" showInputMessage="1" showErrorMessage="1" xr:uid="{C4B63627-C664-4BE3-B3B0-3081AF87C042}">
          <x14:formula1>
            <xm:f>リスト!$A$3:$A$9</xm:f>
          </x14:formula1>
          <xm:sqref>G12:H19</xm:sqref>
        </x14:dataValidation>
        <x14:dataValidation type="list" allowBlank="1" showInputMessage="1" showErrorMessage="1" xr:uid="{8F4AD497-21D7-40BF-A2C4-F2ABDE6A72F2}">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12ACB-67EF-44BF-8DF6-01DE103DA826}">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72" priority="42">
      <formula>$Q$1="○"</formula>
    </cfRule>
  </conditionalFormatting>
  <conditionalFormatting sqref="C39">
    <cfRule type="expression" dxfId="471" priority="40">
      <formula>$C$39&gt;$B$39/2</formula>
    </cfRule>
    <cfRule type="expression" dxfId="470" priority="41">
      <formula>$C$39&gt;10000000</formula>
    </cfRule>
  </conditionalFormatting>
  <conditionalFormatting sqref="C40">
    <cfRule type="expression" dxfId="469" priority="38">
      <formula>$C$40&gt;$B$40/2</formula>
    </cfRule>
    <cfRule type="expression" dxfId="468" priority="39">
      <formula>$C$40&gt;1000000</formula>
    </cfRule>
  </conditionalFormatting>
  <conditionalFormatting sqref="C41">
    <cfRule type="expression" dxfId="467" priority="36">
      <formula>$C$41&gt;$B$41/2</formula>
    </cfRule>
    <cfRule type="expression" dxfId="466" priority="37">
      <formula>$C$41&gt;100000</formula>
    </cfRule>
  </conditionalFormatting>
  <conditionalFormatting sqref="R9">
    <cfRule type="expression" dxfId="465" priority="33">
      <formula>R9="NG"</formula>
    </cfRule>
  </conditionalFormatting>
  <conditionalFormatting sqref="L25:M36">
    <cfRule type="expression" dxfId="464" priority="16">
      <formula>$J25="追加"</formula>
    </cfRule>
    <cfRule type="expression" dxfId="463" priority="35">
      <formula>$J25="新規"</formula>
    </cfRule>
  </conditionalFormatting>
  <conditionalFormatting sqref="B39:B41">
    <cfRule type="expression" dxfId="462" priority="34">
      <formula>($C39+$D39+$E39)&lt;&gt;$B39</formula>
    </cfRule>
  </conditionalFormatting>
  <conditionalFormatting sqref="R39:T41">
    <cfRule type="expression" dxfId="461" priority="31">
      <formula>R39="NG"</formula>
    </cfRule>
    <cfRule type="expression" dxfId="460" priority="32">
      <formula>$R21="NG"</formula>
    </cfRule>
  </conditionalFormatting>
  <conditionalFormatting sqref="T42">
    <cfRule type="expression" dxfId="459" priority="29">
      <formula>T42="NG"</formula>
    </cfRule>
    <cfRule type="expression" dxfId="458" priority="30">
      <formula>$R24="NG"</formula>
    </cfRule>
  </conditionalFormatting>
  <conditionalFormatting sqref="R60:R61">
    <cfRule type="expression" dxfId="457" priority="27">
      <formula>R60="NG"</formula>
    </cfRule>
    <cfRule type="expression" dxfId="456" priority="28">
      <formula>$R43="NG"</formula>
    </cfRule>
  </conditionalFormatting>
  <conditionalFormatting sqref="R65">
    <cfRule type="expression" dxfId="455" priority="26">
      <formula>R65="NG"</formula>
    </cfRule>
  </conditionalFormatting>
  <conditionalFormatting sqref="R3">
    <cfRule type="expression" dxfId="454" priority="24">
      <formula>$R3&lt;&gt;"要修正！"</formula>
    </cfRule>
    <cfRule type="expression" dxfId="453" priority="25">
      <formula>$R3="要修正！"</formula>
    </cfRule>
  </conditionalFormatting>
  <conditionalFormatting sqref="S25:S36">
    <cfRule type="expression" dxfId="452" priority="43">
      <formula>S25="NG"</formula>
    </cfRule>
  </conditionalFormatting>
  <conditionalFormatting sqref="S59">
    <cfRule type="expression" dxfId="451" priority="23">
      <formula>S59="NG"</formula>
    </cfRule>
  </conditionalFormatting>
  <conditionalFormatting sqref="R59">
    <cfRule type="expression" dxfId="450" priority="21">
      <formula>R59="NG"</formula>
    </cfRule>
    <cfRule type="expression" dxfId="449" priority="22">
      <formula>$R42="NG"</formula>
    </cfRule>
  </conditionalFormatting>
  <conditionalFormatting sqref="R72">
    <cfRule type="expression" dxfId="448" priority="20">
      <formula>R72="NG"</formula>
    </cfRule>
  </conditionalFormatting>
  <conditionalFormatting sqref="R25:R36">
    <cfRule type="expression" dxfId="447" priority="19">
      <formula>R25="NG"</formula>
    </cfRule>
  </conditionalFormatting>
  <conditionalFormatting sqref="S12:S19">
    <cfRule type="expression" dxfId="446" priority="17">
      <formula>$S12="NG"</formula>
    </cfRule>
    <cfRule type="expression" dxfId="445" priority="18">
      <formula>$R1048572="NG"</formula>
    </cfRule>
  </conditionalFormatting>
  <conditionalFormatting sqref="T25:T36">
    <cfRule type="expression" dxfId="444" priority="15">
      <formula>T25="NG"</formula>
    </cfRule>
  </conditionalFormatting>
  <conditionalFormatting sqref="L9">
    <cfRule type="expression" dxfId="443" priority="14">
      <formula>$L$9="NG"</formula>
    </cfRule>
  </conditionalFormatting>
  <conditionalFormatting sqref="R4:R5">
    <cfRule type="expression" dxfId="442" priority="13">
      <formula>$R$3="要修正！"</formula>
    </cfRule>
  </conditionalFormatting>
  <conditionalFormatting sqref="A41:H41">
    <cfRule type="expression" dxfId="441" priority="12">
      <formula>$Q$1="○"</formula>
    </cfRule>
  </conditionalFormatting>
  <conditionalFormatting sqref="A55:G55">
    <cfRule type="expression" dxfId="440" priority="11">
      <formula>$Q$1="○"</formula>
    </cfRule>
  </conditionalFormatting>
  <conditionalFormatting sqref="A83:J83">
    <cfRule type="expression" dxfId="439" priority="10">
      <formula>$Q$1="○"</formula>
    </cfRule>
  </conditionalFormatting>
  <conditionalFormatting sqref="J25:J26">
    <cfRule type="expression" dxfId="438" priority="8">
      <formula>$I25="追加"</formula>
    </cfRule>
    <cfRule type="expression" dxfId="437" priority="9">
      <formula>$I25="新規"</formula>
    </cfRule>
  </conditionalFormatting>
  <conditionalFormatting sqref="J27:K36">
    <cfRule type="expression" dxfId="436" priority="6">
      <formula>$I27="追加"</formula>
    </cfRule>
    <cfRule type="expression" dxfId="435" priority="7">
      <formula>$I27="新規"</formula>
    </cfRule>
  </conditionalFormatting>
  <conditionalFormatting sqref="A59:G59">
    <cfRule type="expression" dxfId="434" priority="5">
      <formula>"$Q$1=○"</formula>
    </cfRule>
  </conditionalFormatting>
  <conditionalFormatting sqref="K25">
    <cfRule type="expression" dxfId="433" priority="3">
      <formula>$I25="追加"</formula>
    </cfRule>
    <cfRule type="expression" dxfId="432" priority="4">
      <formula>$I25="新規"</formula>
    </cfRule>
  </conditionalFormatting>
  <conditionalFormatting sqref="K26">
    <cfRule type="expression" dxfId="431" priority="1">
      <formula>$I26="追加"</formula>
    </cfRule>
    <cfRule type="expression" dxfId="430" priority="2">
      <formula>$I26="新規"</formula>
    </cfRule>
  </conditionalFormatting>
  <dataValidations count="2">
    <dataValidation type="list" allowBlank="1" showInputMessage="1" showErrorMessage="1" sqref="Q1 O1" xr:uid="{C46ECCDE-1060-4F86-A6EF-25DCB5656B94}">
      <formula1>$S$1:$S$2</formula1>
    </dataValidation>
    <dataValidation type="list" allowBlank="1" showInputMessage="1" showErrorMessage="1" sqref="E12:E19" xr:uid="{D85CCFE6-9DF1-408A-99FD-627F2E401C4A}">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388761F0-F894-48D1-8DE9-E70FBDCCC5FE}">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32F3BA49-4FE5-4488-814A-7AD39D3D446B}">
          <x14:formula1>
            <xm:f>リスト!$A$3:$A$9</xm:f>
          </x14:formula1>
          <xm:sqref>G12:H19</xm:sqref>
        </x14:dataValidation>
        <x14:dataValidation type="list" allowBlank="1" showInputMessage="1" showErrorMessage="1" xr:uid="{EF679C04-4A03-45F1-8881-DCA92082EA8D}">
          <x14:formula1>
            <xm:f>リスト!$B$2:$B$11</xm:f>
          </x14:formula1>
          <xm:sqref>I12:I19</xm:sqref>
        </x14:dataValidation>
        <x14:dataValidation type="list" allowBlank="1" showInputMessage="1" showErrorMessage="1" xr:uid="{BF33D57C-693C-40BA-9470-206C1C6E492F}">
          <x14:formula1>
            <xm:f>リスト!$I$2:$I$5</xm:f>
          </x14:formula1>
          <xm:sqref>J12:J19</xm:sqref>
        </x14:dataValidation>
        <x14:dataValidation type="list" allowBlank="1" showInputMessage="1" showErrorMessage="1" xr:uid="{0C302F52-2059-4424-9B53-A42DB606E1AD}">
          <x14:formula1>
            <xm:f>リスト!$J$2:$J$6</xm:f>
          </x14:formula1>
          <xm:sqref>K12:K19</xm:sqref>
        </x14:dataValidation>
        <x14:dataValidation type="list" allowBlank="1" showInputMessage="1" showErrorMessage="1" xr:uid="{E32194EA-B702-4617-A727-2E5EDEDCE351}">
          <x14:formula1>
            <xm:f>リスト!$C$2:$C$4</xm:f>
          </x14:formula1>
          <xm:sqref>B25:B36</xm:sqref>
        </x14:dataValidation>
        <x14:dataValidation type="list" allowBlank="1" showInputMessage="1" showErrorMessage="1" xr:uid="{8E32D8F6-E67F-43CC-8B05-1133C71466D7}">
          <x14:formula1>
            <xm:f>リスト!$D$2:$D$3</xm:f>
          </x14:formula1>
          <xm:sqref>C25:C36</xm:sqref>
        </x14:dataValidation>
        <x14:dataValidation type="list" allowBlank="1" showInputMessage="1" showErrorMessage="1" xr:uid="{88C82E15-049D-4D88-8282-88D5A28138ED}">
          <x14:formula1>
            <xm:f>リスト!$E$2:$E$22</xm:f>
          </x14:formula1>
          <xm:sqref>D25:D36</xm:sqref>
        </x14:dataValidation>
        <x14:dataValidation type="list" allowBlank="1" showInputMessage="1" showErrorMessage="1" xr:uid="{131B5CAE-A1F6-45E1-B9B4-3E3ADCE1B5D6}">
          <x14:formula1>
            <xm:f>リスト!$G$2:$G$4</xm:f>
          </x14:formula1>
          <xm:sqref>I25:I36</xm:sqref>
        </x14:dataValidation>
        <x14:dataValidation type="list" allowBlank="1" showInputMessage="1" showErrorMessage="1" xr:uid="{269B383A-E550-457E-9871-703E799686A9}">
          <x14:formula1>
            <xm:f>リスト!$H$2:$H$4</xm:f>
          </x14:formula1>
          <xm:sqref>L25:M36 A72:A74</xm:sqref>
        </x14:dataValidation>
        <x14:dataValidation type="list" allowBlank="1" showInputMessage="1" showErrorMessage="1" xr:uid="{E4664E03-DB5A-4FE1-88E2-F959CD8D08C6}">
          <x14:formula1>
            <xm:f>リスト!$K$2:$K$3</xm:f>
          </x14:formula1>
          <xm:sqref>A48:A56</xm:sqref>
        </x14:dataValidation>
        <x14:dataValidation type="list" allowBlank="1" showInputMessage="1" showErrorMessage="1" xr:uid="{87B036C0-B6E0-4DC3-B9D9-10D16B0F2F5C}">
          <x14:formula1>
            <xm:f>リスト!$H$2:$H$3</xm:f>
          </x14:formula1>
          <xm:sqref>A65:A67 A78:A87</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972E0-95FD-4DA5-B7D7-9A3486A3C0D2}">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429" priority="42">
      <formula>$Q$1="○"</formula>
    </cfRule>
  </conditionalFormatting>
  <conditionalFormatting sqref="C39">
    <cfRule type="expression" dxfId="428" priority="40">
      <formula>$C$39&gt;$B$39/2</formula>
    </cfRule>
    <cfRule type="expression" dxfId="427" priority="41">
      <formula>$C$39&gt;10000000</formula>
    </cfRule>
  </conditionalFormatting>
  <conditionalFormatting sqref="C40">
    <cfRule type="expression" dxfId="426" priority="38">
      <formula>$C$40&gt;$B$40/2</formula>
    </cfRule>
    <cfRule type="expression" dxfId="425" priority="39">
      <formula>$C$40&gt;1000000</formula>
    </cfRule>
  </conditionalFormatting>
  <conditionalFormatting sqref="C41">
    <cfRule type="expression" dxfId="424" priority="36">
      <formula>$C$41&gt;$B$41/2</formula>
    </cfRule>
    <cfRule type="expression" dxfId="423" priority="37">
      <formula>$C$41&gt;100000</formula>
    </cfRule>
  </conditionalFormatting>
  <conditionalFormatting sqref="R9">
    <cfRule type="expression" dxfId="422" priority="33">
      <formula>R9="NG"</formula>
    </cfRule>
  </conditionalFormatting>
  <conditionalFormatting sqref="L25:M36">
    <cfRule type="expression" dxfId="421" priority="16">
      <formula>$J25="追加"</formula>
    </cfRule>
    <cfRule type="expression" dxfId="420" priority="35">
      <formula>$J25="新規"</formula>
    </cfRule>
  </conditionalFormatting>
  <conditionalFormatting sqref="B39:B41">
    <cfRule type="expression" dxfId="419" priority="34">
      <formula>($C39+$D39+$E39)&lt;&gt;$B39</formula>
    </cfRule>
  </conditionalFormatting>
  <conditionalFormatting sqref="R39:T41">
    <cfRule type="expression" dxfId="418" priority="31">
      <formula>R39="NG"</formula>
    </cfRule>
    <cfRule type="expression" dxfId="417" priority="32">
      <formula>$R21="NG"</formula>
    </cfRule>
  </conditionalFormatting>
  <conditionalFormatting sqref="T42">
    <cfRule type="expression" dxfId="416" priority="29">
      <formula>T42="NG"</formula>
    </cfRule>
    <cfRule type="expression" dxfId="415" priority="30">
      <formula>$R24="NG"</formula>
    </cfRule>
  </conditionalFormatting>
  <conditionalFormatting sqref="R60:R61">
    <cfRule type="expression" dxfId="414" priority="27">
      <formula>R60="NG"</formula>
    </cfRule>
    <cfRule type="expression" dxfId="413" priority="28">
      <formula>$R43="NG"</formula>
    </cfRule>
  </conditionalFormatting>
  <conditionalFormatting sqref="R65">
    <cfRule type="expression" dxfId="412" priority="26">
      <formula>R65="NG"</formula>
    </cfRule>
  </conditionalFormatting>
  <conditionalFormatting sqref="R3">
    <cfRule type="expression" dxfId="411" priority="24">
      <formula>$R3&lt;&gt;"要修正！"</formula>
    </cfRule>
    <cfRule type="expression" dxfId="410" priority="25">
      <formula>$R3="要修正！"</formula>
    </cfRule>
  </conditionalFormatting>
  <conditionalFormatting sqref="S25:S36">
    <cfRule type="expression" dxfId="409" priority="43">
      <formula>S25="NG"</formula>
    </cfRule>
  </conditionalFormatting>
  <conditionalFormatting sqref="S59">
    <cfRule type="expression" dxfId="408" priority="23">
      <formula>S59="NG"</formula>
    </cfRule>
  </conditionalFormatting>
  <conditionalFormatting sqref="R59">
    <cfRule type="expression" dxfId="407" priority="21">
      <formula>R59="NG"</formula>
    </cfRule>
    <cfRule type="expression" dxfId="406" priority="22">
      <formula>$R42="NG"</formula>
    </cfRule>
  </conditionalFormatting>
  <conditionalFormatting sqref="R72">
    <cfRule type="expression" dxfId="405" priority="20">
      <formula>R72="NG"</formula>
    </cfRule>
  </conditionalFormatting>
  <conditionalFormatting sqref="R25:R36">
    <cfRule type="expression" dxfId="404" priority="19">
      <formula>R25="NG"</formula>
    </cfRule>
  </conditionalFormatting>
  <conditionalFormatting sqref="S12:S19">
    <cfRule type="expression" dxfId="403" priority="17">
      <formula>$S12="NG"</formula>
    </cfRule>
    <cfRule type="expression" dxfId="402" priority="18">
      <formula>$R1048572="NG"</formula>
    </cfRule>
  </conditionalFormatting>
  <conditionalFormatting sqref="T25:T36">
    <cfRule type="expression" dxfId="401" priority="15">
      <formula>T25="NG"</formula>
    </cfRule>
  </conditionalFormatting>
  <conditionalFormatting sqref="L9">
    <cfRule type="expression" dxfId="400" priority="14">
      <formula>$L$9="NG"</formula>
    </cfRule>
  </conditionalFormatting>
  <conditionalFormatting sqref="R4:R5">
    <cfRule type="expression" dxfId="399" priority="13">
      <formula>$R$3="要修正！"</formula>
    </cfRule>
  </conditionalFormatting>
  <conditionalFormatting sqref="A41:H41">
    <cfRule type="expression" dxfId="398" priority="12">
      <formula>$Q$1="○"</formula>
    </cfRule>
  </conditionalFormatting>
  <conditionalFormatting sqref="A55:G55">
    <cfRule type="expression" dxfId="397" priority="11">
      <formula>$Q$1="○"</formula>
    </cfRule>
  </conditionalFormatting>
  <conditionalFormatting sqref="A83:J83">
    <cfRule type="expression" dxfId="396" priority="10">
      <formula>$Q$1="○"</formula>
    </cfRule>
  </conditionalFormatting>
  <conditionalFormatting sqref="J25:J26">
    <cfRule type="expression" dxfId="395" priority="8">
      <formula>$I25="追加"</formula>
    </cfRule>
    <cfRule type="expression" dxfId="394" priority="9">
      <formula>$I25="新規"</formula>
    </cfRule>
  </conditionalFormatting>
  <conditionalFormatting sqref="J27:K36">
    <cfRule type="expression" dxfId="393" priority="6">
      <formula>$I27="追加"</formula>
    </cfRule>
    <cfRule type="expression" dxfId="392" priority="7">
      <formula>$I27="新規"</formula>
    </cfRule>
  </conditionalFormatting>
  <conditionalFormatting sqref="A59:G59">
    <cfRule type="expression" dxfId="391" priority="5">
      <formula>"$Q$1=○"</formula>
    </cfRule>
  </conditionalFormatting>
  <conditionalFormatting sqref="K25">
    <cfRule type="expression" dxfId="390" priority="3">
      <formula>$I25="追加"</formula>
    </cfRule>
    <cfRule type="expression" dxfId="389" priority="4">
      <formula>$I25="新規"</formula>
    </cfRule>
  </conditionalFormatting>
  <conditionalFormatting sqref="K26">
    <cfRule type="expression" dxfId="388" priority="1">
      <formula>$I26="追加"</formula>
    </cfRule>
    <cfRule type="expression" dxfId="387" priority="2">
      <formula>$I26="新規"</formula>
    </cfRule>
  </conditionalFormatting>
  <dataValidations count="2">
    <dataValidation type="list" allowBlank="1" showInputMessage="1" showErrorMessage="1" sqref="E12:E19" xr:uid="{18BF2271-9330-4D55-8780-482E175ADA02}">
      <formula1>$U$12:$U$15</formula1>
    </dataValidation>
    <dataValidation type="list" allowBlank="1" showInputMessage="1" showErrorMessage="1" sqref="Q1 O1" xr:uid="{0A35470E-170B-4B79-8E9B-EEACC2C44EF0}">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2EDCCC08-080F-40F3-A02F-01CFE9C01595}">
          <x14:formula1>
            <xm:f>リスト!$H$2:$H$3</xm:f>
          </x14:formula1>
          <xm:sqref>A65:A67 A78:A87</xm:sqref>
        </x14:dataValidation>
        <x14:dataValidation type="list" allowBlank="1" showInputMessage="1" showErrorMessage="1" xr:uid="{0437931E-4145-4450-B661-7A52B794285E}">
          <x14:formula1>
            <xm:f>リスト!$K$2:$K$3</xm:f>
          </x14:formula1>
          <xm:sqref>A48:A56</xm:sqref>
        </x14:dataValidation>
        <x14:dataValidation type="list" allowBlank="1" showInputMessage="1" showErrorMessage="1" xr:uid="{BC1D90AA-B547-4CA6-AE46-3F8103441282}">
          <x14:formula1>
            <xm:f>リスト!$H$2:$H$4</xm:f>
          </x14:formula1>
          <xm:sqref>L25:M36 A72:A74</xm:sqref>
        </x14:dataValidation>
        <x14:dataValidation type="list" allowBlank="1" showInputMessage="1" showErrorMessage="1" xr:uid="{6A87E627-A106-424C-882B-E1B591F3303B}">
          <x14:formula1>
            <xm:f>リスト!$G$2:$G$4</xm:f>
          </x14:formula1>
          <xm:sqref>I25:I36</xm:sqref>
        </x14:dataValidation>
        <x14:dataValidation type="list" allowBlank="1" showInputMessage="1" showErrorMessage="1" xr:uid="{7CA9D59F-E07D-40D1-A5C0-2910C992060B}">
          <x14:formula1>
            <xm:f>リスト!$E$2:$E$22</xm:f>
          </x14:formula1>
          <xm:sqref>D25:D36</xm:sqref>
        </x14:dataValidation>
        <x14:dataValidation type="list" allowBlank="1" showInputMessage="1" showErrorMessage="1" xr:uid="{EDCDA0B2-1266-453A-A0CC-7E1B39FD1021}">
          <x14:formula1>
            <xm:f>リスト!$D$2:$D$3</xm:f>
          </x14:formula1>
          <xm:sqref>C25:C36</xm:sqref>
        </x14:dataValidation>
        <x14:dataValidation type="list" allowBlank="1" showInputMessage="1" showErrorMessage="1" xr:uid="{DAA6A464-038C-4411-BC0C-D8AB0F223EAB}">
          <x14:formula1>
            <xm:f>リスト!$C$2:$C$4</xm:f>
          </x14:formula1>
          <xm:sqref>B25:B36</xm:sqref>
        </x14:dataValidation>
        <x14:dataValidation type="list" allowBlank="1" showInputMessage="1" showErrorMessage="1" xr:uid="{D755C4E4-CDB2-4456-918D-FD3EF7CBA360}">
          <x14:formula1>
            <xm:f>リスト!$J$2:$J$6</xm:f>
          </x14:formula1>
          <xm:sqref>K12:K19</xm:sqref>
        </x14:dataValidation>
        <x14:dataValidation type="list" allowBlank="1" showInputMessage="1" showErrorMessage="1" xr:uid="{8E31F844-2B03-4EA1-90A7-5F978636E674}">
          <x14:formula1>
            <xm:f>リスト!$I$2:$I$5</xm:f>
          </x14:formula1>
          <xm:sqref>J12:J19</xm:sqref>
        </x14:dataValidation>
        <x14:dataValidation type="list" allowBlank="1" showInputMessage="1" showErrorMessage="1" xr:uid="{EC18A7C0-B662-49CA-8320-AB6EC428CC5E}">
          <x14:formula1>
            <xm:f>リスト!$B$2:$B$11</xm:f>
          </x14:formula1>
          <xm:sqref>I12:I19</xm:sqref>
        </x14:dataValidation>
        <x14:dataValidation type="list" allowBlank="1" showInputMessage="1" showErrorMessage="1" xr:uid="{547E3526-FFE5-4883-A374-F76E939D0D4F}">
          <x14:formula1>
            <xm:f>リスト!$A$3:$A$9</xm:f>
          </x14:formula1>
          <xm:sqref>G12:H19</xm:sqref>
        </x14:dataValidation>
        <x14:dataValidation type="list" allowBlank="1" showInputMessage="1" showErrorMessage="1" xr:uid="{34D3E005-3170-46A2-ABCA-C40938A5C6AC}">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5549-E18F-4EB9-B554-93652DE3CB5B}">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86" priority="42">
      <formula>$Q$1="○"</formula>
    </cfRule>
  </conditionalFormatting>
  <conditionalFormatting sqref="C39">
    <cfRule type="expression" dxfId="385" priority="40">
      <formula>$C$39&gt;$B$39/2</formula>
    </cfRule>
    <cfRule type="expression" dxfId="384" priority="41">
      <formula>$C$39&gt;10000000</formula>
    </cfRule>
  </conditionalFormatting>
  <conditionalFormatting sqref="C40">
    <cfRule type="expression" dxfId="383" priority="38">
      <formula>$C$40&gt;$B$40/2</formula>
    </cfRule>
    <cfRule type="expression" dxfId="382" priority="39">
      <formula>$C$40&gt;1000000</formula>
    </cfRule>
  </conditionalFormatting>
  <conditionalFormatting sqref="C41">
    <cfRule type="expression" dxfId="381" priority="36">
      <formula>$C$41&gt;$B$41/2</formula>
    </cfRule>
    <cfRule type="expression" dxfId="380" priority="37">
      <formula>$C$41&gt;100000</formula>
    </cfRule>
  </conditionalFormatting>
  <conditionalFormatting sqref="R9">
    <cfRule type="expression" dxfId="379" priority="33">
      <formula>R9="NG"</formula>
    </cfRule>
  </conditionalFormatting>
  <conditionalFormatting sqref="L25:M36">
    <cfRule type="expression" dxfId="378" priority="16">
      <formula>$J25="追加"</formula>
    </cfRule>
    <cfRule type="expression" dxfId="377" priority="35">
      <formula>$J25="新規"</formula>
    </cfRule>
  </conditionalFormatting>
  <conditionalFormatting sqref="B39:B41">
    <cfRule type="expression" dxfId="376" priority="34">
      <formula>($C39+$D39+$E39)&lt;&gt;$B39</formula>
    </cfRule>
  </conditionalFormatting>
  <conditionalFormatting sqref="R39:T41">
    <cfRule type="expression" dxfId="375" priority="31">
      <formula>R39="NG"</formula>
    </cfRule>
    <cfRule type="expression" dxfId="374" priority="32">
      <formula>$R21="NG"</formula>
    </cfRule>
  </conditionalFormatting>
  <conditionalFormatting sqref="T42">
    <cfRule type="expression" dxfId="373" priority="29">
      <formula>T42="NG"</formula>
    </cfRule>
    <cfRule type="expression" dxfId="372" priority="30">
      <formula>$R24="NG"</formula>
    </cfRule>
  </conditionalFormatting>
  <conditionalFormatting sqref="R60:R61">
    <cfRule type="expression" dxfId="371" priority="27">
      <formula>R60="NG"</formula>
    </cfRule>
    <cfRule type="expression" dxfId="370" priority="28">
      <formula>$R43="NG"</formula>
    </cfRule>
  </conditionalFormatting>
  <conditionalFormatting sqref="R65">
    <cfRule type="expression" dxfId="369" priority="26">
      <formula>R65="NG"</formula>
    </cfRule>
  </conditionalFormatting>
  <conditionalFormatting sqref="R3">
    <cfRule type="expression" dxfId="368" priority="24">
      <formula>$R3&lt;&gt;"要修正！"</formula>
    </cfRule>
    <cfRule type="expression" dxfId="367" priority="25">
      <formula>$R3="要修正！"</formula>
    </cfRule>
  </conditionalFormatting>
  <conditionalFormatting sqref="S25:S36">
    <cfRule type="expression" dxfId="366" priority="43">
      <formula>S25="NG"</formula>
    </cfRule>
  </conditionalFormatting>
  <conditionalFormatting sqref="S59">
    <cfRule type="expression" dxfId="365" priority="23">
      <formula>S59="NG"</formula>
    </cfRule>
  </conditionalFormatting>
  <conditionalFormatting sqref="R59">
    <cfRule type="expression" dxfId="364" priority="21">
      <formula>R59="NG"</formula>
    </cfRule>
    <cfRule type="expression" dxfId="363" priority="22">
      <formula>$R42="NG"</formula>
    </cfRule>
  </conditionalFormatting>
  <conditionalFormatting sqref="R72">
    <cfRule type="expression" dxfId="362" priority="20">
      <formula>R72="NG"</formula>
    </cfRule>
  </conditionalFormatting>
  <conditionalFormatting sqref="R25:R36">
    <cfRule type="expression" dxfId="361" priority="19">
      <formula>R25="NG"</formula>
    </cfRule>
  </conditionalFormatting>
  <conditionalFormatting sqref="S12:S19">
    <cfRule type="expression" dxfId="360" priority="17">
      <formula>$S12="NG"</formula>
    </cfRule>
    <cfRule type="expression" dxfId="359" priority="18">
      <formula>$R1048572="NG"</formula>
    </cfRule>
  </conditionalFormatting>
  <conditionalFormatting sqref="T25:T36">
    <cfRule type="expression" dxfId="358" priority="15">
      <formula>T25="NG"</formula>
    </cfRule>
  </conditionalFormatting>
  <conditionalFormatting sqref="L9">
    <cfRule type="expression" dxfId="357" priority="14">
      <formula>$L$9="NG"</formula>
    </cfRule>
  </conditionalFormatting>
  <conditionalFormatting sqref="R4:R5">
    <cfRule type="expression" dxfId="356" priority="13">
      <formula>$R$3="要修正！"</formula>
    </cfRule>
  </conditionalFormatting>
  <conditionalFormatting sqref="A41:H41">
    <cfRule type="expression" dxfId="355" priority="12">
      <formula>$Q$1="○"</formula>
    </cfRule>
  </conditionalFormatting>
  <conditionalFormatting sqref="A55:G55">
    <cfRule type="expression" dxfId="354" priority="11">
      <formula>$Q$1="○"</formula>
    </cfRule>
  </conditionalFormatting>
  <conditionalFormatting sqref="A83:J83">
    <cfRule type="expression" dxfId="353" priority="10">
      <formula>$Q$1="○"</formula>
    </cfRule>
  </conditionalFormatting>
  <conditionalFormatting sqref="J25:J26">
    <cfRule type="expression" dxfId="352" priority="8">
      <formula>$I25="追加"</formula>
    </cfRule>
    <cfRule type="expression" dxfId="351" priority="9">
      <formula>$I25="新規"</formula>
    </cfRule>
  </conditionalFormatting>
  <conditionalFormatting sqref="J27:K36">
    <cfRule type="expression" dxfId="350" priority="6">
      <formula>$I27="追加"</formula>
    </cfRule>
    <cfRule type="expression" dxfId="349" priority="7">
      <formula>$I27="新規"</formula>
    </cfRule>
  </conditionalFormatting>
  <conditionalFormatting sqref="A59:G59">
    <cfRule type="expression" dxfId="348" priority="5">
      <formula>"$Q$1=○"</formula>
    </cfRule>
  </conditionalFormatting>
  <conditionalFormatting sqref="K25">
    <cfRule type="expression" dxfId="347" priority="3">
      <formula>$I25="追加"</formula>
    </cfRule>
    <cfRule type="expression" dxfId="346" priority="4">
      <formula>$I25="新規"</formula>
    </cfRule>
  </conditionalFormatting>
  <conditionalFormatting sqref="K26">
    <cfRule type="expression" dxfId="345" priority="1">
      <formula>$I26="追加"</formula>
    </cfRule>
    <cfRule type="expression" dxfId="344" priority="2">
      <formula>$I26="新規"</formula>
    </cfRule>
  </conditionalFormatting>
  <dataValidations count="2">
    <dataValidation type="list" allowBlank="1" showInputMessage="1" showErrorMessage="1" sqref="Q1 O1" xr:uid="{26B4913B-76C7-4B71-8ACE-2A0611DCA087}">
      <formula1>$S$1:$S$2</formula1>
    </dataValidation>
    <dataValidation type="list" allowBlank="1" showInputMessage="1" showErrorMessage="1" sqref="E12:E19" xr:uid="{D50826C8-033D-4998-9EFB-037944A18BE8}">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0592CF83-D6A3-418D-B7E0-968BEF94AC4D}">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3F7DB3F9-0010-4B98-BA23-66FD38912DFE}">
          <x14:formula1>
            <xm:f>リスト!$A$3:$A$9</xm:f>
          </x14:formula1>
          <xm:sqref>G12:H19</xm:sqref>
        </x14:dataValidation>
        <x14:dataValidation type="list" allowBlank="1" showInputMessage="1" showErrorMessage="1" xr:uid="{CAA1C141-1348-4403-A9F6-AA8C088B83B3}">
          <x14:formula1>
            <xm:f>リスト!$B$2:$B$11</xm:f>
          </x14:formula1>
          <xm:sqref>I12:I19</xm:sqref>
        </x14:dataValidation>
        <x14:dataValidation type="list" allowBlank="1" showInputMessage="1" showErrorMessage="1" xr:uid="{48CB1570-CF20-41F6-B9AD-36342AD2BDD5}">
          <x14:formula1>
            <xm:f>リスト!$I$2:$I$5</xm:f>
          </x14:formula1>
          <xm:sqref>J12:J19</xm:sqref>
        </x14:dataValidation>
        <x14:dataValidation type="list" allowBlank="1" showInputMessage="1" showErrorMessage="1" xr:uid="{A82730F3-C0E3-471A-9050-91E6AD865DAF}">
          <x14:formula1>
            <xm:f>リスト!$J$2:$J$6</xm:f>
          </x14:formula1>
          <xm:sqref>K12:K19</xm:sqref>
        </x14:dataValidation>
        <x14:dataValidation type="list" allowBlank="1" showInputMessage="1" showErrorMessage="1" xr:uid="{F7D50DD3-31C8-48CF-A305-F1189ABE8720}">
          <x14:formula1>
            <xm:f>リスト!$C$2:$C$4</xm:f>
          </x14:formula1>
          <xm:sqref>B25:B36</xm:sqref>
        </x14:dataValidation>
        <x14:dataValidation type="list" allowBlank="1" showInputMessage="1" showErrorMessage="1" xr:uid="{D0A22967-8C0A-4478-9250-2D84CAAF7337}">
          <x14:formula1>
            <xm:f>リスト!$D$2:$D$3</xm:f>
          </x14:formula1>
          <xm:sqref>C25:C36</xm:sqref>
        </x14:dataValidation>
        <x14:dataValidation type="list" allowBlank="1" showInputMessage="1" showErrorMessage="1" xr:uid="{CA7072E4-49AE-48DD-8445-F6733E5ADAB9}">
          <x14:formula1>
            <xm:f>リスト!$E$2:$E$22</xm:f>
          </x14:formula1>
          <xm:sqref>D25:D36</xm:sqref>
        </x14:dataValidation>
        <x14:dataValidation type="list" allowBlank="1" showInputMessage="1" showErrorMessage="1" xr:uid="{B0499A30-1CC4-4057-BC27-312B5DB806A4}">
          <x14:formula1>
            <xm:f>リスト!$G$2:$G$4</xm:f>
          </x14:formula1>
          <xm:sqref>I25:I36</xm:sqref>
        </x14:dataValidation>
        <x14:dataValidation type="list" allowBlank="1" showInputMessage="1" showErrorMessage="1" xr:uid="{1524AF06-8A7B-4EBF-846D-B6298FC8CB60}">
          <x14:formula1>
            <xm:f>リスト!$H$2:$H$4</xm:f>
          </x14:formula1>
          <xm:sqref>L25:M36 A72:A74</xm:sqref>
        </x14:dataValidation>
        <x14:dataValidation type="list" allowBlank="1" showInputMessage="1" showErrorMessage="1" xr:uid="{7F9FEF59-6399-42AA-9CDA-B9D37ED2CF0D}">
          <x14:formula1>
            <xm:f>リスト!$K$2:$K$3</xm:f>
          </x14:formula1>
          <xm:sqref>A48:A56</xm:sqref>
        </x14:dataValidation>
        <x14:dataValidation type="list" allowBlank="1" showInputMessage="1" showErrorMessage="1" xr:uid="{D44A8723-4EE8-4D04-8F3F-DEFCF80EA363}">
          <x14:formula1>
            <xm:f>リスト!$H$2:$H$3</xm:f>
          </x14:formula1>
          <xm:sqref>A65:A67 A78:A87</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826FE-D4D3-4685-B078-9AD6580F6A3E}">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43" priority="42">
      <formula>$Q$1="○"</formula>
    </cfRule>
  </conditionalFormatting>
  <conditionalFormatting sqref="C39">
    <cfRule type="expression" dxfId="342" priority="40">
      <formula>$C$39&gt;$B$39/2</formula>
    </cfRule>
    <cfRule type="expression" dxfId="341" priority="41">
      <formula>$C$39&gt;10000000</formula>
    </cfRule>
  </conditionalFormatting>
  <conditionalFormatting sqref="C40">
    <cfRule type="expression" dxfId="340" priority="38">
      <formula>$C$40&gt;$B$40/2</formula>
    </cfRule>
    <cfRule type="expression" dxfId="339" priority="39">
      <formula>$C$40&gt;1000000</formula>
    </cfRule>
  </conditionalFormatting>
  <conditionalFormatting sqref="C41">
    <cfRule type="expression" dxfId="338" priority="36">
      <formula>$C$41&gt;$B$41/2</formula>
    </cfRule>
    <cfRule type="expression" dxfId="337" priority="37">
      <formula>$C$41&gt;100000</formula>
    </cfRule>
  </conditionalFormatting>
  <conditionalFormatting sqref="R9">
    <cfRule type="expression" dxfId="336" priority="33">
      <formula>R9="NG"</formula>
    </cfRule>
  </conditionalFormatting>
  <conditionalFormatting sqref="L25:M36">
    <cfRule type="expression" dxfId="335" priority="16">
      <formula>$J25="追加"</formula>
    </cfRule>
    <cfRule type="expression" dxfId="334" priority="35">
      <formula>$J25="新規"</formula>
    </cfRule>
  </conditionalFormatting>
  <conditionalFormatting sqref="B39:B41">
    <cfRule type="expression" dxfId="333" priority="34">
      <formula>($C39+$D39+$E39)&lt;&gt;$B39</formula>
    </cfRule>
  </conditionalFormatting>
  <conditionalFormatting sqref="R39:T41">
    <cfRule type="expression" dxfId="332" priority="31">
      <formula>R39="NG"</formula>
    </cfRule>
    <cfRule type="expression" dxfId="331" priority="32">
      <formula>$R21="NG"</formula>
    </cfRule>
  </conditionalFormatting>
  <conditionalFormatting sqref="T42">
    <cfRule type="expression" dxfId="330" priority="29">
      <formula>T42="NG"</formula>
    </cfRule>
    <cfRule type="expression" dxfId="329" priority="30">
      <formula>$R24="NG"</formula>
    </cfRule>
  </conditionalFormatting>
  <conditionalFormatting sqref="R60:R61">
    <cfRule type="expression" dxfId="328" priority="27">
      <formula>R60="NG"</formula>
    </cfRule>
    <cfRule type="expression" dxfId="327" priority="28">
      <formula>$R43="NG"</formula>
    </cfRule>
  </conditionalFormatting>
  <conditionalFormatting sqref="R65">
    <cfRule type="expression" dxfId="326" priority="26">
      <formula>R65="NG"</formula>
    </cfRule>
  </conditionalFormatting>
  <conditionalFormatting sqref="R3">
    <cfRule type="expression" dxfId="325" priority="24">
      <formula>$R3&lt;&gt;"要修正！"</formula>
    </cfRule>
    <cfRule type="expression" dxfId="324" priority="25">
      <formula>$R3="要修正！"</formula>
    </cfRule>
  </conditionalFormatting>
  <conditionalFormatting sqref="S25:S36">
    <cfRule type="expression" dxfId="323" priority="43">
      <formula>S25="NG"</formula>
    </cfRule>
  </conditionalFormatting>
  <conditionalFormatting sqref="S59">
    <cfRule type="expression" dxfId="322" priority="23">
      <formula>S59="NG"</formula>
    </cfRule>
  </conditionalFormatting>
  <conditionalFormatting sqref="R59">
    <cfRule type="expression" dxfId="321" priority="21">
      <formula>R59="NG"</formula>
    </cfRule>
    <cfRule type="expression" dxfId="320" priority="22">
      <formula>$R42="NG"</formula>
    </cfRule>
  </conditionalFormatting>
  <conditionalFormatting sqref="R72">
    <cfRule type="expression" dxfId="319" priority="20">
      <formula>R72="NG"</formula>
    </cfRule>
  </conditionalFormatting>
  <conditionalFormatting sqref="R25:R36">
    <cfRule type="expression" dxfId="318" priority="19">
      <formula>R25="NG"</formula>
    </cfRule>
  </conditionalFormatting>
  <conditionalFormatting sqref="S12:S19">
    <cfRule type="expression" dxfId="317" priority="17">
      <formula>$S12="NG"</formula>
    </cfRule>
    <cfRule type="expression" dxfId="316" priority="18">
      <formula>$R1048572="NG"</formula>
    </cfRule>
  </conditionalFormatting>
  <conditionalFormatting sqref="T25:T36">
    <cfRule type="expression" dxfId="315" priority="15">
      <formula>T25="NG"</formula>
    </cfRule>
  </conditionalFormatting>
  <conditionalFormatting sqref="L9">
    <cfRule type="expression" dxfId="314" priority="14">
      <formula>$L$9="NG"</formula>
    </cfRule>
  </conditionalFormatting>
  <conditionalFormatting sqref="R4:R5">
    <cfRule type="expression" dxfId="313" priority="13">
      <formula>$R$3="要修正！"</formula>
    </cfRule>
  </conditionalFormatting>
  <conditionalFormatting sqref="A41:H41">
    <cfRule type="expression" dxfId="312" priority="12">
      <formula>$Q$1="○"</formula>
    </cfRule>
  </conditionalFormatting>
  <conditionalFormatting sqref="A55:G55">
    <cfRule type="expression" dxfId="311" priority="11">
      <formula>$Q$1="○"</formula>
    </cfRule>
  </conditionalFormatting>
  <conditionalFormatting sqref="A83:J83">
    <cfRule type="expression" dxfId="310" priority="10">
      <formula>$Q$1="○"</formula>
    </cfRule>
  </conditionalFormatting>
  <conditionalFormatting sqref="J25:J26">
    <cfRule type="expression" dxfId="309" priority="8">
      <formula>$I25="追加"</formula>
    </cfRule>
    <cfRule type="expression" dxfId="308" priority="9">
      <formula>$I25="新規"</formula>
    </cfRule>
  </conditionalFormatting>
  <conditionalFormatting sqref="J27:K36">
    <cfRule type="expression" dxfId="307" priority="6">
      <formula>$I27="追加"</formula>
    </cfRule>
    <cfRule type="expression" dxfId="306" priority="7">
      <formula>$I27="新規"</formula>
    </cfRule>
  </conditionalFormatting>
  <conditionalFormatting sqref="A59:G59">
    <cfRule type="expression" dxfId="305" priority="5">
      <formula>"$Q$1=○"</formula>
    </cfRule>
  </conditionalFormatting>
  <conditionalFormatting sqref="K25">
    <cfRule type="expression" dxfId="304" priority="3">
      <formula>$I25="追加"</formula>
    </cfRule>
    <cfRule type="expression" dxfId="303" priority="4">
      <formula>$I25="新規"</formula>
    </cfRule>
  </conditionalFormatting>
  <conditionalFormatting sqref="K26">
    <cfRule type="expression" dxfId="302" priority="1">
      <formula>$I26="追加"</formula>
    </cfRule>
    <cfRule type="expression" dxfId="301" priority="2">
      <formula>$I26="新規"</formula>
    </cfRule>
  </conditionalFormatting>
  <dataValidations count="2">
    <dataValidation type="list" allowBlank="1" showInputMessage="1" showErrorMessage="1" sqref="Q1 O1" xr:uid="{11738AA8-743D-4862-AFE4-7AACD4A577FB}">
      <formula1>$S$1:$S$2</formula1>
    </dataValidation>
    <dataValidation type="list" allowBlank="1" showInputMessage="1" showErrorMessage="1" sqref="E12:E19" xr:uid="{BF7E36B2-A2B4-4E88-8EFC-382E4627CF18}">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B11D8F2E-94CE-48C5-BE6A-55E5FBF38A09}">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BD2CCAEF-035B-49EA-B2E1-D1DB2078E3D6}">
          <x14:formula1>
            <xm:f>リスト!$A$3:$A$9</xm:f>
          </x14:formula1>
          <xm:sqref>G12:H19</xm:sqref>
        </x14:dataValidation>
        <x14:dataValidation type="list" allowBlank="1" showInputMessage="1" showErrorMessage="1" xr:uid="{3B921BF1-2118-401F-948B-8092AAFBF04F}">
          <x14:formula1>
            <xm:f>リスト!$B$2:$B$11</xm:f>
          </x14:formula1>
          <xm:sqref>I12:I19</xm:sqref>
        </x14:dataValidation>
        <x14:dataValidation type="list" allowBlank="1" showInputMessage="1" showErrorMessage="1" xr:uid="{13FF5728-46FB-4164-A5E2-8DEAD072C401}">
          <x14:formula1>
            <xm:f>リスト!$I$2:$I$5</xm:f>
          </x14:formula1>
          <xm:sqref>J12:J19</xm:sqref>
        </x14:dataValidation>
        <x14:dataValidation type="list" allowBlank="1" showInputMessage="1" showErrorMessage="1" xr:uid="{22636210-C0D8-4FC3-AE47-8F1AA3C98929}">
          <x14:formula1>
            <xm:f>リスト!$J$2:$J$6</xm:f>
          </x14:formula1>
          <xm:sqref>K12:K19</xm:sqref>
        </x14:dataValidation>
        <x14:dataValidation type="list" allowBlank="1" showInputMessage="1" showErrorMessage="1" xr:uid="{A6664570-5B02-48AD-83B0-5F1E993AA0AC}">
          <x14:formula1>
            <xm:f>リスト!$C$2:$C$4</xm:f>
          </x14:formula1>
          <xm:sqref>B25:B36</xm:sqref>
        </x14:dataValidation>
        <x14:dataValidation type="list" allowBlank="1" showInputMessage="1" showErrorMessage="1" xr:uid="{DB640E04-84BB-4A4C-961C-261BDC7D5A03}">
          <x14:formula1>
            <xm:f>リスト!$D$2:$D$3</xm:f>
          </x14:formula1>
          <xm:sqref>C25:C36</xm:sqref>
        </x14:dataValidation>
        <x14:dataValidation type="list" allowBlank="1" showInputMessage="1" showErrorMessage="1" xr:uid="{68E0CB3F-976E-4870-864B-FF6E7AB5082F}">
          <x14:formula1>
            <xm:f>リスト!$E$2:$E$22</xm:f>
          </x14:formula1>
          <xm:sqref>D25:D36</xm:sqref>
        </x14:dataValidation>
        <x14:dataValidation type="list" allowBlank="1" showInputMessage="1" showErrorMessage="1" xr:uid="{43999335-0444-430D-B89F-3F94079B2547}">
          <x14:formula1>
            <xm:f>リスト!$G$2:$G$4</xm:f>
          </x14:formula1>
          <xm:sqref>I25:I36</xm:sqref>
        </x14:dataValidation>
        <x14:dataValidation type="list" allowBlank="1" showInputMessage="1" showErrorMessage="1" xr:uid="{29DF5292-CBFE-47BE-BC63-54188C0D423E}">
          <x14:formula1>
            <xm:f>リスト!$H$2:$H$4</xm:f>
          </x14:formula1>
          <xm:sqref>L25:M36 A72:A74</xm:sqref>
        </x14:dataValidation>
        <x14:dataValidation type="list" allowBlank="1" showInputMessage="1" showErrorMessage="1" xr:uid="{F132A822-638D-4421-936B-1B5B3C45C227}">
          <x14:formula1>
            <xm:f>リスト!$K$2:$K$3</xm:f>
          </x14:formula1>
          <xm:sqref>A48:A56</xm:sqref>
        </x14:dataValidation>
        <x14:dataValidation type="list" allowBlank="1" showInputMessage="1" showErrorMessage="1" xr:uid="{B0AF220A-B3FB-46B5-8AC0-A523C32611A3}">
          <x14:formula1>
            <xm:f>リスト!$H$2:$H$3</xm:f>
          </x14:formula1>
          <xm:sqref>A65:A67 A78:A87</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6856-4E66-4B44-B602-66A109DE95B2}">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300" priority="42">
      <formula>$Q$1="○"</formula>
    </cfRule>
  </conditionalFormatting>
  <conditionalFormatting sqref="C39">
    <cfRule type="expression" dxfId="299" priority="40">
      <formula>$C$39&gt;$B$39/2</formula>
    </cfRule>
    <cfRule type="expression" dxfId="298" priority="41">
      <formula>$C$39&gt;10000000</formula>
    </cfRule>
  </conditionalFormatting>
  <conditionalFormatting sqref="C40">
    <cfRule type="expression" dxfId="297" priority="38">
      <formula>$C$40&gt;$B$40/2</formula>
    </cfRule>
    <cfRule type="expression" dxfId="296" priority="39">
      <formula>$C$40&gt;1000000</formula>
    </cfRule>
  </conditionalFormatting>
  <conditionalFormatting sqref="C41">
    <cfRule type="expression" dxfId="295" priority="36">
      <formula>$C$41&gt;$B$41/2</formula>
    </cfRule>
    <cfRule type="expression" dxfId="294" priority="37">
      <formula>$C$41&gt;100000</formula>
    </cfRule>
  </conditionalFormatting>
  <conditionalFormatting sqref="R9">
    <cfRule type="expression" dxfId="293" priority="33">
      <formula>R9="NG"</formula>
    </cfRule>
  </conditionalFormatting>
  <conditionalFormatting sqref="L25:M36">
    <cfRule type="expression" dxfId="292" priority="16">
      <formula>$J25="追加"</formula>
    </cfRule>
    <cfRule type="expression" dxfId="291" priority="35">
      <formula>$J25="新規"</formula>
    </cfRule>
  </conditionalFormatting>
  <conditionalFormatting sqref="B39:B41">
    <cfRule type="expression" dxfId="290" priority="34">
      <formula>($C39+$D39+$E39)&lt;&gt;$B39</formula>
    </cfRule>
  </conditionalFormatting>
  <conditionalFormatting sqref="R39:T41">
    <cfRule type="expression" dxfId="289" priority="31">
      <formula>R39="NG"</formula>
    </cfRule>
    <cfRule type="expression" dxfId="288" priority="32">
      <formula>$R21="NG"</formula>
    </cfRule>
  </conditionalFormatting>
  <conditionalFormatting sqref="T42">
    <cfRule type="expression" dxfId="287" priority="29">
      <formula>T42="NG"</formula>
    </cfRule>
    <cfRule type="expression" dxfId="286" priority="30">
      <formula>$R24="NG"</formula>
    </cfRule>
  </conditionalFormatting>
  <conditionalFormatting sqref="R60:R61">
    <cfRule type="expression" dxfId="285" priority="27">
      <formula>R60="NG"</formula>
    </cfRule>
    <cfRule type="expression" dxfId="284" priority="28">
      <formula>$R43="NG"</formula>
    </cfRule>
  </conditionalFormatting>
  <conditionalFormatting sqref="R65">
    <cfRule type="expression" dxfId="283" priority="26">
      <formula>R65="NG"</formula>
    </cfRule>
  </conditionalFormatting>
  <conditionalFormatting sqref="R3">
    <cfRule type="expression" dxfId="282" priority="24">
      <formula>$R3&lt;&gt;"要修正！"</formula>
    </cfRule>
    <cfRule type="expression" dxfId="281" priority="25">
      <formula>$R3="要修正！"</formula>
    </cfRule>
  </conditionalFormatting>
  <conditionalFormatting sqref="S25:S36">
    <cfRule type="expression" dxfId="280" priority="43">
      <formula>S25="NG"</formula>
    </cfRule>
  </conditionalFormatting>
  <conditionalFormatting sqref="S59">
    <cfRule type="expression" dxfId="279" priority="23">
      <formula>S59="NG"</formula>
    </cfRule>
  </conditionalFormatting>
  <conditionalFormatting sqref="R59">
    <cfRule type="expression" dxfId="278" priority="21">
      <formula>R59="NG"</formula>
    </cfRule>
    <cfRule type="expression" dxfId="277" priority="22">
      <formula>$R42="NG"</formula>
    </cfRule>
  </conditionalFormatting>
  <conditionalFormatting sqref="R72">
    <cfRule type="expression" dxfId="276" priority="20">
      <formula>R72="NG"</formula>
    </cfRule>
  </conditionalFormatting>
  <conditionalFormatting sqref="R25:R36">
    <cfRule type="expression" dxfId="275" priority="19">
      <formula>R25="NG"</formula>
    </cfRule>
  </conditionalFormatting>
  <conditionalFormatting sqref="S12:S19">
    <cfRule type="expression" dxfId="274" priority="17">
      <formula>$S12="NG"</formula>
    </cfRule>
    <cfRule type="expression" dxfId="273" priority="18">
      <formula>$R1048572="NG"</formula>
    </cfRule>
  </conditionalFormatting>
  <conditionalFormatting sqref="T25:T36">
    <cfRule type="expression" dxfId="272" priority="15">
      <formula>T25="NG"</formula>
    </cfRule>
  </conditionalFormatting>
  <conditionalFormatting sqref="L9">
    <cfRule type="expression" dxfId="271" priority="14">
      <formula>$L$9="NG"</formula>
    </cfRule>
  </conditionalFormatting>
  <conditionalFormatting sqref="R4:R5">
    <cfRule type="expression" dxfId="270" priority="13">
      <formula>$R$3="要修正！"</formula>
    </cfRule>
  </conditionalFormatting>
  <conditionalFormatting sqref="A41:H41">
    <cfRule type="expression" dxfId="269" priority="12">
      <formula>$Q$1="○"</formula>
    </cfRule>
  </conditionalFormatting>
  <conditionalFormatting sqref="A55:G55">
    <cfRule type="expression" dxfId="268" priority="11">
      <formula>$Q$1="○"</formula>
    </cfRule>
  </conditionalFormatting>
  <conditionalFormatting sqref="A83:J83">
    <cfRule type="expression" dxfId="267" priority="10">
      <formula>$Q$1="○"</formula>
    </cfRule>
  </conditionalFormatting>
  <conditionalFormatting sqref="J25:J26">
    <cfRule type="expression" dxfId="266" priority="8">
      <formula>$I25="追加"</formula>
    </cfRule>
    <cfRule type="expression" dxfId="265" priority="9">
      <formula>$I25="新規"</formula>
    </cfRule>
  </conditionalFormatting>
  <conditionalFormatting sqref="J27:K36">
    <cfRule type="expression" dxfId="264" priority="6">
      <formula>$I27="追加"</formula>
    </cfRule>
    <cfRule type="expression" dxfId="263" priority="7">
      <formula>$I27="新規"</formula>
    </cfRule>
  </conditionalFormatting>
  <conditionalFormatting sqref="A59:G59">
    <cfRule type="expression" dxfId="262" priority="5">
      <formula>"$Q$1=○"</formula>
    </cfRule>
  </conditionalFormatting>
  <conditionalFormatting sqref="K25">
    <cfRule type="expression" dxfId="261" priority="3">
      <formula>$I25="追加"</formula>
    </cfRule>
    <cfRule type="expression" dxfId="260" priority="4">
      <formula>$I25="新規"</formula>
    </cfRule>
  </conditionalFormatting>
  <conditionalFormatting sqref="K26">
    <cfRule type="expression" dxfId="259" priority="1">
      <formula>$I26="追加"</formula>
    </cfRule>
    <cfRule type="expression" dxfId="258" priority="2">
      <formula>$I26="新規"</formula>
    </cfRule>
  </conditionalFormatting>
  <dataValidations count="2">
    <dataValidation type="list" allowBlank="1" showInputMessage="1" showErrorMessage="1" sqref="E12:E19" xr:uid="{C01FD6CC-9EC2-4C2B-A5EF-BB9390F03B4F}">
      <formula1>$U$12:$U$15</formula1>
    </dataValidation>
    <dataValidation type="list" allowBlank="1" showInputMessage="1" showErrorMessage="1" sqref="Q1 O1" xr:uid="{1661B447-B985-4C41-92FB-31CB9D640FA0}">
      <formula1>$S$1:$S$2</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E14C8B52-10C4-4BD5-B874-69B32659C414}">
          <x14:formula1>
            <xm:f>リスト!$H$2:$H$3</xm:f>
          </x14:formula1>
          <xm:sqref>A65:A67 A78:A87</xm:sqref>
        </x14:dataValidation>
        <x14:dataValidation type="list" allowBlank="1" showInputMessage="1" showErrorMessage="1" xr:uid="{F6B676FC-C600-43C1-A5AB-44678C1F1669}">
          <x14:formula1>
            <xm:f>リスト!$K$2:$K$3</xm:f>
          </x14:formula1>
          <xm:sqref>A48:A56</xm:sqref>
        </x14:dataValidation>
        <x14:dataValidation type="list" allowBlank="1" showInputMessage="1" showErrorMessage="1" xr:uid="{318C6633-A6BC-45FB-8478-58F3CE5306DD}">
          <x14:formula1>
            <xm:f>リスト!$H$2:$H$4</xm:f>
          </x14:formula1>
          <xm:sqref>L25:M36 A72:A74</xm:sqref>
        </x14:dataValidation>
        <x14:dataValidation type="list" allowBlank="1" showInputMessage="1" showErrorMessage="1" xr:uid="{A9CB1DDB-45D3-4E90-8030-EDD0F96149E5}">
          <x14:formula1>
            <xm:f>リスト!$G$2:$G$4</xm:f>
          </x14:formula1>
          <xm:sqref>I25:I36</xm:sqref>
        </x14:dataValidation>
        <x14:dataValidation type="list" allowBlank="1" showInputMessage="1" showErrorMessage="1" xr:uid="{D0F3D5AA-77F1-4EBB-9BBD-E047A135D82C}">
          <x14:formula1>
            <xm:f>リスト!$E$2:$E$22</xm:f>
          </x14:formula1>
          <xm:sqref>D25:D36</xm:sqref>
        </x14:dataValidation>
        <x14:dataValidation type="list" allowBlank="1" showInputMessage="1" showErrorMessage="1" xr:uid="{1AFE9626-98E7-419B-A51D-BB6A6EF4021E}">
          <x14:formula1>
            <xm:f>リスト!$D$2:$D$3</xm:f>
          </x14:formula1>
          <xm:sqref>C25:C36</xm:sqref>
        </x14:dataValidation>
        <x14:dataValidation type="list" allowBlank="1" showInputMessage="1" showErrorMessage="1" xr:uid="{DF18A8E4-E0E6-4C94-ABD6-6667F54884B2}">
          <x14:formula1>
            <xm:f>リスト!$C$2:$C$4</xm:f>
          </x14:formula1>
          <xm:sqref>B25:B36</xm:sqref>
        </x14:dataValidation>
        <x14:dataValidation type="list" allowBlank="1" showInputMessage="1" showErrorMessage="1" xr:uid="{9E21F519-2A58-46D1-99DD-63AAB7498987}">
          <x14:formula1>
            <xm:f>リスト!$J$2:$J$6</xm:f>
          </x14:formula1>
          <xm:sqref>K12:K19</xm:sqref>
        </x14:dataValidation>
        <x14:dataValidation type="list" allowBlank="1" showInputMessage="1" showErrorMessage="1" xr:uid="{DE1A34A5-E007-41D2-BE06-465F8105CCDF}">
          <x14:formula1>
            <xm:f>リスト!$I$2:$I$5</xm:f>
          </x14:formula1>
          <xm:sqref>J12:J19</xm:sqref>
        </x14:dataValidation>
        <x14:dataValidation type="list" allowBlank="1" showInputMessage="1" showErrorMessage="1" xr:uid="{32CC0330-7A24-4CC3-A5BA-3C01806E2FAB}">
          <x14:formula1>
            <xm:f>リスト!$B$2:$B$11</xm:f>
          </x14:formula1>
          <xm:sqref>I12:I19</xm:sqref>
        </x14:dataValidation>
        <x14:dataValidation type="list" allowBlank="1" showInputMessage="1" showErrorMessage="1" xr:uid="{942E5314-49AB-44F1-8452-2603D024EF4A}">
          <x14:formula1>
            <xm:f>リスト!$A$3:$A$9</xm:f>
          </x14:formula1>
          <xm:sqref>G12:H19</xm:sqref>
        </x14:dataValidation>
        <x14:dataValidation type="list" allowBlank="1" showInputMessage="1" showErrorMessage="1" xr:uid="{8AE21A47-CE31-470B-8D2B-90CDB30CF4FA}">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1476-511C-4752-9792-255591C937CF}">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57" priority="42">
      <formula>$Q$1="○"</formula>
    </cfRule>
  </conditionalFormatting>
  <conditionalFormatting sqref="C39">
    <cfRule type="expression" dxfId="256" priority="40">
      <formula>$C$39&gt;$B$39/2</formula>
    </cfRule>
    <cfRule type="expression" dxfId="255" priority="41">
      <formula>$C$39&gt;10000000</formula>
    </cfRule>
  </conditionalFormatting>
  <conditionalFormatting sqref="C40">
    <cfRule type="expression" dxfId="254" priority="38">
      <formula>$C$40&gt;$B$40/2</formula>
    </cfRule>
    <cfRule type="expression" dxfId="253" priority="39">
      <formula>$C$40&gt;1000000</formula>
    </cfRule>
  </conditionalFormatting>
  <conditionalFormatting sqref="C41">
    <cfRule type="expression" dxfId="252" priority="36">
      <formula>$C$41&gt;$B$41/2</formula>
    </cfRule>
    <cfRule type="expression" dxfId="251" priority="37">
      <formula>$C$41&gt;100000</formula>
    </cfRule>
  </conditionalFormatting>
  <conditionalFormatting sqref="R9">
    <cfRule type="expression" dxfId="250" priority="33">
      <formula>R9="NG"</formula>
    </cfRule>
  </conditionalFormatting>
  <conditionalFormatting sqref="L25:M36">
    <cfRule type="expression" dxfId="249" priority="16">
      <formula>$J25="追加"</formula>
    </cfRule>
    <cfRule type="expression" dxfId="248" priority="35">
      <formula>$J25="新規"</formula>
    </cfRule>
  </conditionalFormatting>
  <conditionalFormatting sqref="B39:B41">
    <cfRule type="expression" dxfId="247" priority="34">
      <formula>($C39+$D39+$E39)&lt;&gt;$B39</formula>
    </cfRule>
  </conditionalFormatting>
  <conditionalFormatting sqref="R39:T41">
    <cfRule type="expression" dxfId="246" priority="31">
      <formula>R39="NG"</formula>
    </cfRule>
    <cfRule type="expression" dxfId="245" priority="32">
      <formula>$R21="NG"</formula>
    </cfRule>
  </conditionalFormatting>
  <conditionalFormatting sqref="T42">
    <cfRule type="expression" dxfId="244" priority="29">
      <formula>T42="NG"</formula>
    </cfRule>
    <cfRule type="expression" dxfId="243" priority="30">
      <formula>$R24="NG"</formula>
    </cfRule>
  </conditionalFormatting>
  <conditionalFormatting sqref="R60:R61">
    <cfRule type="expression" dxfId="242" priority="27">
      <formula>R60="NG"</formula>
    </cfRule>
    <cfRule type="expression" dxfId="241" priority="28">
      <formula>$R43="NG"</formula>
    </cfRule>
  </conditionalFormatting>
  <conditionalFormatting sqref="R65">
    <cfRule type="expression" dxfId="240" priority="26">
      <formula>R65="NG"</formula>
    </cfRule>
  </conditionalFormatting>
  <conditionalFormatting sqref="R3">
    <cfRule type="expression" dxfId="239" priority="24">
      <formula>$R3&lt;&gt;"要修正！"</formula>
    </cfRule>
    <cfRule type="expression" dxfId="238" priority="25">
      <formula>$R3="要修正！"</formula>
    </cfRule>
  </conditionalFormatting>
  <conditionalFormatting sqref="S25:S36">
    <cfRule type="expression" dxfId="237" priority="43">
      <formula>S25="NG"</formula>
    </cfRule>
  </conditionalFormatting>
  <conditionalFormatting sqref="S59">
    <cfRule type="expression" dxfId="236" priority="23">
      <formula>S59="NG"</formula>
    </cfRule>
  </conditionalFormatting>
  <conditionalFormatting sqref="R59">
    <cfRule type="expression" dxfId="235" priority="21">
      <formula>R59="NG"</formula>
    </cfRule>
    <cfRule type="expression" dxfId="234" priority="22">
      <formula>$R42="NG"</formula>
    </cfRule>
  </conditionalFormatting>
  <conditionalFormatting sqref="R72">
    <cfRule type="expression" dxfId="233" priority="20">
      <formula>R72="NG"</formula>
    </cfRule>
  </conditionalFormatting>
  <conditionalFormatting sqref="R25:R36">
    <cfRule type="expression" dxfId="232" priority="19">
      <formula>R25="NG"</formula>
    </cfRule>
  </conditionalFormatting>
  <conditionalFormatting sqref="S12:S19">
    <cfRule type="expression" dxfId="231" priority="17">
      <formula>$S12="NG"</formula>
    </cfRule>
    <cfRule type="expression" dxfId="230" priority="18">
      <formula>$R1048572="NG"</formula>
    </cfRule>
  </conditionalFormatting>
  <conditionalFormatting sqref="T25:T36">
    <cfRule type="expression" dxfId="229" priority="15">
      <formula>T25="NG"</formula>
    </cfRule>
  </conditionalFormatting>
  <conditionalFormatting sqref="L9">
    <cfRule type="expression" dxfId="228" priority="14">
      <formula>$L$9="NG"</formula>
    </cfRule>
  </conditionalFormatting>
  <conditionalFormatting sqref="R4:R5">
    <cfRule type="expression" dxfId="227" priority="13">
      <formula>$R$3="要修正！"</formula>
    </cfRule>
  </conditionalFormatting>
  <conditionalFormatting sqref="A41:H41">
    <cfRule type="expression" dxfId="226" priority="12">
      <formula>$Q$1="○"</formula>
    </cfRule>
  </conditionalFormatting>
  <conditionalFormatting sqref="A55:G55">
    <cfRule type="expression" dxfId="225" priority="11">
      <formula>$Q$1="○"</formula>
    </cfRule>
  </conditionalFormatting>
  <conditionalFormatting sqref="A83:J83">
    <cfRule type="expression" dxfId="224" priority="10">
      <formula>$Q$1="○"</formula>
    </cfRule>
  </conditionalFormatting>
  <conditionalFormatting sqref="J25:J26">
    <cfRule type="expression" dxfId="223" priority="8">
      <formula>$I25="追加"</formula>
    </cfRule>
    <cfRule type="expression" dxfId="222" priority="9">
      <formula>$I25="新規"</formula>
    </cfRule>
  </conditionalFormatting>
  <conditionalFormatting sqref="J27:K36">
    <cfRule type="expression" dxfId="221" priority="6">
      <formula>$I27="追加"</formula>
    </cfRule>
    <cfRule type="expression" dxfId="220" priority="7">
      <formula>$I27="新規"</formula>
    </cfRule>
  </conditionalFormatting>
  <conditionalFormatting sqref="A59:G59">
    <cfRule type="expression" dxfId="219" priority="5">
      <formula>"$Q$1=○"</formula>
    </cfRule>
  </conditionalFormatting>
  <conditionalFormatting sqref="K25">
    <cfRule type="expression" dxfId="218" priority="3">
      <formula>$I25="追加"</formula>
    </cfRule>
    <cfRule type="expression" dxfId="217" priority="4">
      <formula>$I25="新規"</formula>
    </cfRule>
  </conditionalFormatting>
  <conditionalFormatting sqref="K26">
    <cfRule type="expression" dxfId="216" priority="1">
      <formula>$I26="追加"</formula>
    </cfRule>
    <cfRule type="expression" dxfId="215" priority="2">
      <formula>$I26="新規"</formula>
    </cfRule>
  </conditionalFormatting>
  <dataValidations count="2">
    <dataValidation type="list" allowBlank="1" showInputMessage="1" showErrorMessage="1" sqref="Q1 O1" xr:uid="{53B28C57-CB77-4879-8962-83D2D498E58D}">
      <formula1>$S$1:$S$2</formula1>
    </dataValidation>
    <dataValidation type="list" allowBlank="1" showInputMessage="1" showErrorMessage="1" sqref="E12:E19" xr:uid="{1268EDB9-4ACC-48DE-BA8B-C564F32D6B57}">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B428E450-600A-43B1-BF21-8308C3E0AA88}">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B3E62A3E-FAEE-48F9-A005-409FF3898CB6}">
          <x14:formula1>
            <xm:f>リスト!$A$3:$A$9</xm:f>
          </x14:formula1>
          <xm:sqref>G12:H19</xm:sqref>
        </x14:dataValidation>
        <x14:dataValidation type="list" allowBlank="1" showInputMessage="1" showErrorMessage="1" xr:uid="{B0672C6C-3FA1-4B1B-9F23-EDAAA5DA0C4E}">
          <x14:formula1>
            <xm:f>リスト!$B$2:$B$11</xm:f>
          </x14:formula1>
          <xm:sqref>I12:I19</xm:sqref>
        </x14:dataValidation>
        <x14:dataValidation type="list" allowBlank="1" showInputMessage="1" showErrorMessage="1" xr:uid="{19AF0FCD-B403-410F-9006-51ED6D9BCBAF}">
          <x14:formula1>
            <xm:f>リスト!$I$2:$I$5</xm:f>
          </x14:formula1>
          <xm:sqref>J12:J19</xm:sqref>
        </x14:dataValidation>
        <x14:dataValidation type="list" allowBlank="1" showInputMessage="1" showErrorMessage="1" xr:uid="{8E8A4759-D1C2-4F2C-AA05-E9ACB74B2182}">
          <x14:formula1>
            <xm:f>リスト!$J$2:$J$6</xm:f>
          </x14:formula1>
          <xm:sqref>K12:K19</xm:sqref>
        </x14:dataValidation>
        <x14:dataValidation type="list" allowBlank="1" showInputMessage="1" showErrorMessage="1" xr:uid="{0DF74D40-01DF-4D50-8D31-BA3F91D9F423}">
          <x14:formula1>
            <xm:f>リスト!$C$2:$C$4</xm:f>
          </x14:formula1>
          <xm:sqref>B25:B36</xm:sqref>
        </x14:dataValidation>
        <x14:dataValidation type="list" allowBlank="1" showInputMessage="1" showErrorMessage="1" xr:uid="{C076C46C-F3C6-4594-95F6-0C5ED2878AC6}">
          <x14:formula1>
            <xm:f>リスト!$D$2:$D$3</xm:f>
          </x14:formula1>
          <xm:sqref>C25:C36</xm:sqref>
        </x14:dataValidation>
        <x14:dataValidation type="list" allowBlank="1" showInputMessage="1" showErrorMessage="1" xr:uid="{558EE2C6-F726-4930-830A-CBDF77AE6A95}">
          <x14:formula1>
            <xm:f>リスト!$E$2:$E$22</xm:f>
          </x14:formula1>
          <xm:sqref>D25:D36</xm:sqref>
        </x14:dataValidation>
        <x14:dataValidation type="list" allowBlank="1" showInputMessage="1" showErrorMessage="1" xr:uid="{B2B80025-DBD0-4E99-BB7F-C55F0C5DD869}">
          <x14:formula1>
            <xm:f>リスト!$G$2:$G$4</xm:f>
          </x14:formula1>
          <xm:sqref>I25:I36</xm:sqref>
        </x14:dataValidation>
        <x14:dataValidation type="list" allowBlank="1" showInputMessage="1" showErrorMessage="1" xr:uid="{9DA26A97-2341-4F71-AAC9-2F49579FD8C9}">
          <x14:formula1>
            <xm:f>リスト!$H$2:$H$4</xm:f>
          </x14:formula1>
          <xm:sqref>L25:M36 A72:A74</xm:sqref>
        </x14:dataValidation>
        <x14:dataValidation type="list" allowBlank="1" showInputMessage="1" showErrorMessage="1" xr:uid="{67E7CDED-2FDC-42C2-9C99-D029DF47AF1C}">
          <x14:formula1>
            <xm:f>リスト!$K$2:$K$3</xm:f>
          </x14:formula1>
          <xm:sqref>A48:A56</xm:sqref>
        </x14:dataValidation>
        <x14:dataValidation type="list" allowBlank="1" showInputMessage="1" showErrorMessage="1" xr:uid="{F0E7D5DA-8F60-4B35-8A66-23F19EAC1E63}">
          <x14:formula1>
            <xm:f>リスト!$H$2:$H$3</xm:f>
          </x14:formula1>
          <xm:sqref>A65:A67 A78:A87</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BFDA9-97EA-43E6-B4CB-C5F47EF50A86}">
  <dimension ref="A1:Y87"/>
  <sheetViews>
    <sheetView view="pageBreakPreview" zoomScale="90" zoomScaleNormal="100" zoomScaleSheetLayoutView="90" workbookViewId="0">
      <selection activeCell="A2" sqref="A2"/>
    </sheetView>
  </sheetViews>
  <sheetFormatPr defaultRowHeight="22.5" customHeight="1" x14ac:dyDescent="0.15"/>
  <cols>
    <col min="1" max="17" width="14.625" style="21" customWidth="1"/>
    <col min="18" max="18" width="23.25" style="46" customWidth="1"/>
    <col min="19" max="19" width="23.5" style="21" bestFit="1" customWidth="1"/>
    <col min="20" max="20" width="18.875" style="21" bestFit="1" customWidth="1"/>
    <col min="21" max="21" width="11.125" style="21" bestFit="1" customWidth="1"/>
    <col min="22" max="16384" width="9" style="21"/>
  </cols>
  <sheetData>
    <row r="1" spans="1:21" s="18" customFormat="1" ht="22.5" customHeight="1" x14ac:dyDescent="0.15">
      <c r="A1" s="251" t="s">
        <v>243</v>
      </c>
      <c r="B1" s="251"/>
      <c r="C1" s="251"/>
      <c r="D1" s="251"/>
      <c r="E1" s="251"/>
      <c r="F1" s="251"/>
      <c r="G1" s="251"/>
      <c r="H1" s="251"/>
      <c r="I1" s="251"/>
      <c r="J1" s="251"/>
      <c r="K1" s="251"/>
      <c r="L1" s="251"/>
      <c r="M1" s="251"/>
      <c r="N1" s="187" t="s">
        <v>210</v>
      </c>
      <c r="O1" s="201"/>
      <c r="P1" s="188" t="s">
        <v>209</v>
      </c>
      <c r="Q1" s="202"/>
      <c r="R1" s="186" t="s">
        <v>93</v>
      </c>
      <c r="S1" s="130" t="s">
        <v>208</v>
      </c>
      <c r="T1" s="125"/>
    </row>
    <row r="2" spans="1:21" s="19" customFormat="1" ht="17.25" x14ac:dyDescent="0.15">
      <c r="A2" s="169" t="s">
        <v>228</v>
      </c>
      <c r="B2" s="169"/>
      <c r="C2" s="169"/>
      <c r="D2" s="169"/>
      <c r="E2" s="169"/>
      <c r="F2" s="169"/>
      <c r="G2" s="169" t="s">
        <v>232</v>
      </c>
      <c r="H2" s="169"/>
      <c r="I2" s="169"/>
      <c r="J2" s="169"/>
      <c r="K2" s="169"/>
      <c r="L2" s="119"/>
      <c r="M2" s="120"/>
      <c r="N2" s="119"/>
      <c r="O2" s="170"/>
      <c r="P2" s="121"/>
      <c r="Q2" s="121"/>
      <c r="R2" s="43"/>
      <c r="S2" s="103" t="s">
        <v>230</v>
      </c>
      <c r="T2" s="126"/>
      <c r="U2" s="18"/>
    </row>
    <row r="3" spans="1:21" s="19" customFormat="1" ht="22.5" customHeight="1" x14ac:dyDescent="0.15">
      <c r="A3" s="171" t="s">
        <v>59</v>
      </c>
      <c r="B3" s="240"/>
      <c r="C3" s="241"/>
      <c r="D3" s="241"/>
      <c r="E3" s="242"/>
      <c r="F3" s="172"/>
      <c r="G3" s="252" t="s">
        <v>1</v>
      </c>
      <c r="H3" s="254" t="s">
        <v>234</v>
      </c>
      <c r="I3" s="255"/>
      <c r="J3" s="252" t="s">
        <v>2</v>
      </c>
      <c r="K3" s="252" t="s">
        <v>204</v>
      </c>
      <c r="L3" s="256" t="s">
        <v>205</v>
      </c>
      <c r="M3" s="169"/>
      <c r="N3" s="239" t="s">
        <v>203</v>
      </c>
      <c r="O3" s="239"/>
      <c r="P3" s="239"/>
      <c r="Q3" s="169"/>
      <c r="R3" s="44" t="str">
        <f>IF(COUNTIF(R5:U87,"NG"),"要修正！","クリア ! ")</f>
        <v xml:space="preserve">クリア ! </v>
      </c>
      <c r="S3" s="19" t="s">
        <v>189</v>
      </c>
      <c r="U3" s="18"/>
    </row>
    <row r="4" spans="1:21" s="19" customFormat="1" ht="22.5" customHeight="1" x14ac:dyDescent="0.15">
      <c r="A4" s="171" t="s">
        <v>58</v>
      </c>
      <c r="B4" s="240"/>
      <c r="C4" s="241"/>
      <c r="D4" s="241"/>
      <c r="E4" s="242"/>
      <c r="F4" s="172"/>
      <c r="G4" s="253"/>
      <c r="H4" s="200" t="s">
        <v>241</v>
      </c>
      <c r="I4" s="200" t="s">
        <v>242</v>
      </c>
      <c r="J4" s="253"/>
      <c r="K4" s="253"/>
      <c r="L4" s="257"/>
      <c r="M4" s="174"/>
      <c r="N4" s="189" t="s">
        <v>200</v>
      </c>
      <c r="O4" s="190" t="s">
        <v>201</v>
      </c>
      <c r="P4" s="190" t="s">
        <v>204</v>
      </c>
      <c r="Q4" s="169"/>
      <c r="R4" s="243" t="str">
        <f>IF(R3="要修正！","※「クリア！」になるようNG箇所を修正してください。","")</f>
        <v/>
      </c>
    </row>
    <row r="5" spans="1:21" s="19" customFormat="1" ht="22.5" customHeight="1" x14ac:dyDescent="0.15">
      <c r="A5" s="171" t="s">
        <v>60</v>
      </c>
      <c r="B5" s="245"/>
      <c r="C5" s="241"/>
      <c r="D5" s="241"/>
      <c r="E5" s="242"/>
      <c r="F5" s="172"/>
      <c r="G5" s="175" t="s">
        <v>158</v>
      </c>
      <c r="H5" s="176"/>
      <c r="I5" s="176"/>
      <c r="J5" s="177">
        <f>H5-I5</f>
        <v>0</v>
      </c>
      <c r="K5" s="178" t="str">
        <f>IFERROR(J5/H5*100,"")</f>
        <v/>
      </c>
      <c r="L5" s="179"/>
      <c r="M5" s="174"/>
      <c r="N5" s="191"/>
      <c r="O5" s="192">
        <f>H5-N5</f>
        <v>0</v>
      </c>
      <c r="P5" s="193"/>
      <c r="Q5" s="169"/>
      <c r="R5" s="244"/>
    </row>
    <row r="6" spans="1:21" s="19" customFormat="1" ht="22.5" customHeight="1" x14ac:dyDescent="0.15">
      <c r="A6" s="171" t="s">
        <v>61</v>
      </c>
      <c r="B6" s="240"/>
      <c r="C6" s="241"/>
      <c r="D6" s="241"/>
      <c r="E6" s="242"/>
      <c r="F6" s="172"/>
      <c r="G6" s="175" t="s">
        <v>3</v>
      </c>
      <c r="H6" s="176"/>
      <c r="I6" s="176"/>
      <c r="J6" s="177">
        <f t="shared" ref="J6:J8" si="0">H6-I6</f>
        <v>0</v>
      </c>
      <c r="K6" s="178" t="str">
        <f>IFERROR(J6/H6*100,"")</f>
        <v/>
      </c>
      <c r="L6" s="179"/>
      <c r="M6" s="174"/>
      <c r="N6" s="191"/>
      <c r="O6" s="192">
        <f>H6-N6</f>
        <v>0</v>
      </c>
      <c r="P6" s="193"/>
      <c r="Q6" s="169"/>
      <c r="R6" s="45" t="s">
        <v>191</v>
      </c>
      <c r="S6" s="109" t="s">
        <v>199</v>
      </c>
    </row>
    <row r="7" spans="1:21" s="19" customFormat="1" ht="22.5" customHeight="1" x14ac:dyDescent="0.15">
      <c r="A7" s="180"/>
      <c r="B7" s="181"/>
      <c r="C7" s="182"/>
      <c r="D7" s="182"/>
      <c r="E7" s="182"/>
      <c r="F7" s="182"/>
      <c r="G7" s="175" t="s">
        <v>211</v>
      </c>
      <c r="H7" s="176"/>
      <c r="I7" s="176"/>
      <c r="J7" s="177">
        <f t="shared" si="0"/>
        <v>0</v>
      </c>
      <c r="K7" s="178" t="str">
        <f>IFERROR(J7/H7*100,"")</f>
        <v/>
      </c>
      <c r="L7" s="179"/>
      <c r="M7" s="174"/>
      <c r="N7" s="191"/>
      <c r="O7" s="192">
        <f>H7-N7</f>
        <v>0</v>
      </c>
      <c r="P7" s="193"/>
      <c r="Q7" s="169"/>
      <c r="R7" s="45"/>
      <c r="S7" s="109"/>
    </row>
    <row r="8" spans="1:21" s="19" customFormat="1" ht="22.5" customHeight="1" x14ac:dyDescent="0.15">
      <c r="A8" s="180"/>
      <c r="B8" s="181"/>
      <c r="C8" s="182"/>
      <c r="D8" s="182"/>
      <c r="E8" s="182"/>
      <c r="F8" s="182"/>
      <c r="G8" s="175" t="s">
        <v>212</v>
      </c>
      <c r="H8" s="176"/>
      <c r="I8" s="176"/>
      <c r="J8" s="177">
        <f t="shared" si="0"/>
        <v>0</v>
      </c>
      <c r="K8" s="178" t="str">
        <f>IFERROR(J8/H8*100,"")</f>
        <v/>
      </c>
      <c r="L8" s="179"/>
      <c r="M8" s="174"/>
      <c r="N8" s="191"/>
      <c r="O8" s="192">
        <f>H8-N8</f>
        <v>0</v>
      </c>
      <c r="P8" s="193"/>
      <c r="Q8" s="169"/>
      <c r="R8" s="45"/>
      <c r="S8" s="109"/>
    </row>
    <row r="9" spans="1:21" s="19" customFormat="1" ht="22.5" customHeight="1" x14ac:dyDescent="0.15">
      <c r="A9" s="169"/>
      <c r="B9" s="169"/>
      <c r="C9" s="169"/>
      <c r="D9" s="169"/>
      <c r="E9" s="183"/>
      <c r="F9" s="183"/>
      <c r="G9" s="175" t="s">
        <v>36</v>
      </c>
      <c r="H9" s="177">
        <f>H5+H6*0.939+H7*1.299+H8*1.56</f>
        <v>0</v>
      </c>
      <c r="I9" s="177">
        <f>I5+I6*0.939+I7*1.299+I8*1.56</f>
        <v>0</v>
      </c>
      <c r="J9" s="177">
        <f>J5+J6*0.939+J7*1.299+J8*1.56</f>
        <v>0</v>
      </c>
      <c r="K9" s="178" t="str">
        <f>IFERROR(J9/H9*100,"")</f>
        <v/>
      </c>
      <c r="L9" s="173" t="str">
        <f>IF((K9=""),"",IF(K9&gt;=5,"OK","NG"))</f>
        <v/>
      </c>
      <c r="M9" s="174"/>
      <c r="N9" s="194">
        <f>N5+N6*0.939+N7*1.299+N8*1.56</f>
        <v>0</v>
      </c>
      <c r="O9" s="188">
        <f>O5+O6*0.939+O7*1.299+O8*1.56</f>
        <v>0</v>
      </c>
      <c r="P9" s="188" t="str">
        <f>IFERROR(O9/H9*100,"")</f>
        <v/>
      </c>
      <c r="Q9" s="169"/>
      <c r="R9" s="112" t="str">
        <f>IF((L9&lt;&gt;"NG"),"OK","NG")</f>
        <v>OK</v>
      </c>
      <c r="S9" s="110" t="str">
        <f>IF(AND((O1="○"),(K9&lt;10)),"NG","OK")</f>
        <v>OK</v>
      </c>
    </row>
    <row r="10" spans="1:21" ht="22.5" customHeight="1" x14ac:dyDescent="0.15">
      <c r="A10" s="184" t="s">
        <v>235</v>
      </c>
      <c r="B10" s="184"/>
      <c r="C10" s="184"/>
      <c r="D10" s="184"/>
      <c r="E10" s="184"/>
      <c r="F10" s="184"/>
      <c r="G10" s="184"/>
      <c r="H10" s="184"/>
      <c r="I10" s="184"/>
      <c r="J10" s="184"/>
      <c r="K10" s="184"/>
      <c r="L10" s="184"/>
      <c r="M10" s="184"/>
      <c r="N10" s="185"/>
      <c r="O10" s="184"/>
      <c r="P10" s="18"/>
      <c r="Q10" s="18"/>
    </row>
    <row r="11" spans="1:21" s="48" customFormat="1" ht="17.25" x14ac:dyDescent="0.15">
      <c r="A11" s="22" t="s">
        <v>38</v>
      </c>
      <c r="B11" s="246" t="s">
        <v>21</v>
      </c>
      <c r="C11" s="247"/>
      <c r="D11" s="22" t="s">
        <v>22</v>
      </c>
      <c r="E11" s="22" t="s">
        <v>231</v>
      </c>
      <c r="F11" s="22" t="s">
        <v>215</v>
      </c>
      <c r="G11" s="211" t="s">
        <v>88</v>
      </c>
      <c r="H11" s="211" t="s">
        <v>89</v>
      </c>
      <c r="I11" s="206" t="s">
        <v>67</v>
      </c>
      <c r="J11" s="206" t="s">
        <v>148</v>
      </c>
      <c r="K11" s="206" t="s">
        <v>116</v>
      </c>
      <c r="L11" s="248" t="s">
        <v>128</v>
      </c>
      <c r="M11" s="249"/>
      <c r="N11" s="250"/>
      <c r="O11" s="47"/>
      <c r="P11" s="128"/>
      <c r="Q11" s="129"/>
      <c r="R11" s="23" t="s">
        <v>190</v>
      </c>
      <c r="S11" s="47" t="s">
        <v>193</v>
      </c>
      <c r="U11" s="21"/>
    </row>
    <row r="12" spans="1:21" ht="22.5" customHeight="1" x14ac:dyDescent="0.15">
      <c r="A12" s="203"/>
      <c r="B12" s="258"/>
      <c r="C12" s="259"/>
      <c r="D12" s="12"/>
      <c r="E12" s="214"/>
      <c r="F12" s="13"/>
      <c r="G12" s="14"/>
      <c r="H12" s="14"/>
      <c r="I12" s="15"/>
      <c r="J12" s="15"/>
      <c r="K12" s="15"/>
      <c r="L12" s="260"/>
      <c r="M12" s="261"/>
      <c r="N12" s="262"/>
      <c r="O12" s="47"/>
      <c r="P12" s="18"/>
      <c r="Q12" s="18"/>
      <c r="R12" s="205" t="str">
        <f>IFERROR(INDEX(E12:E19,MATCH(MAX(D12:D19),D12:D19,0)),"")</f>
        <v/>
      </c>
      <c r="S12" s="102" t="str">
        <f t="shared" ref="S12:S19" si="1">IF(OR(D12=0,D12=""),"OK",(IF(OR(G12=""),"NG","OK")))</f>
        <v>OK</v>
      </c>
      <c r="U12" s="21" t="s">
        <v>216</v>
      </c>
    </row>
    <row r="13" spans="1:21" ht="22.5" customHeight="1" x14ac:dyDescent="0.15">
      <c r="A13" s="203"/>
      <c r="B13" s="258"/>
      <c r="C13" s="259"/>
      <c r="D13" s="12"/>
      <c r="E13" s="214"/>
      <c r="F13" s="13"/>
      <c r="G13" s="14"/>
      <c r="H13" s="14"/>
      <c r="I13" s="15"/>
      <c r="J13" s="15"/>
      <c r="K13" s="15"/>
      <c r="L13" s="260"/>
      <c r="M13" s="261"/>
      <c r="N13" s="262"/>
      <c r="O13" s="47"/>
      <c r="P13" s="18"/>
      <c r="Q13" s="18"/>
      <c r="R13" s="101"/>
      <c r="S13" s="102" t="str">
        <f>IF(OR(D13=0,D13=""),"OK",(IF(OR(G13=""),"NG","OK")))</f>
        <v>OK</v>
      </c>
      <c r="U13" s="21" t="s">
        <v>218</v>
      </c>
    </row>
    <row r="14" spans="1:21" ht="22.5" customHeight="1" x14ac:dyDescent="0.15">
      <c r="A14" s="203"/>
      <c r="B14" s="258"/>
      <c r="C14" s="259"/>
      <c r="D14" s="12"/>
      <c r="E14" s="214"/>
      <c r="F14" s="13"/>
      <c r="G14" s="14"/>
      <c r="H14" s="14"/>
      <c r="I14" s="15"/>
      <c r="J14" s="15"/>
      <c r="K14" s="15"/>
      <c r="L14" s="260"/>
      <c r="M14" s="261"/>
      <c r="N14" s="262"/>
      <c r="O14" s="47"/>
      <c r="P14" s="18"/>
      <c r="Q14" s="18"/>
      <c r="R14" s="101"/>
      <c r="S14" s="102" t="str">
        <f>IF(OR(D14=0,D14=""),"OK",(IF(OR(G14=""),"NG","OK")))</f>
        <v>OK</v>
      </c>
      <c r="U14" s="21" t="s">
        <v>217</v>
      </c>
    </row>
    <row r="15" spans="1:21" ht="22.5" customHeight="1" x14ac:dyDescent="0.15">
      <c r="A15" s="203"/>
      <c r="B15" s="258"/>
      <c r="C15" s="259"/>
      <c r="D15" s="12"/>
      <c r="E15" s="214"/>
      <c r="F15" s="13"/>
      <c r="G15" s="14"/>
      <c r="H15" s="14"/>
      <c r="I15" s="15"/>
      <c r="J15" s="15"/>
      <c r="K15" s="15"/>
      <c r="L15" s="260"/>
      <c r="M15" s="261"/>
      <c r="N15" s="262"/>
      <c r="O15" s="47"/>
      <c r="P15" s="18"/>
      <c r="Q15" s="18"/>
      <c r="R15" s="101"/>
      <c r="S15" s="102" t="str">
        <f t="shared" si="1"/>
        <v>OK</v>
      </c>
      <c r="U15" s="138" t="s">
        <v>219</v>
      </c>
    </row>
    <row r="16" spans="1:21" ht="22.5" customHeight="1" x14ac:dyDescent="0.15">
      <c r="A16" s="203"/>
      <c r="B16" s="258"/>
      <c r="C16" s="259"/>
      <c r="D16" s="12"/>
      <c r="E16" s="214"/>
      <c r="F16" s="13"/>
      <c r="G16" s="14"/>
      <c r="H16" s="14"/>
      <c r="I16" s="15"/>
      <c r="J16" s="15"/>
      <c r="K16" s="15"/>
      <c r="L16" s="260"/>
      <c r="M16" s="261"/>
      <c r="N16" s="262"/>
      <c r="O16" s="47"/>
      <c r="P16" s="18"/>
      <c r="Q16" s="18"/>
      <c r="R16" s="101"/>
      <c r="S16" s="102" t="str">
        <f t="shared" si="1"/>
        <v>OK</v>
      </c>
    </row>
    <row r="17" spans="1:21" ht="22.5" customHeight="1" x14ac:dyDescent="0.15">
      <c r="A17" s="203"/>
      <c r="B17" s="258"/>
      <c r="C17" s="259"/>
      <c r="D17" s="12"/>
      <c r="E17" s="214"/>
      <c r="F17" s="13"/>
      <c r="G17" s="14"/>
      <c r="H17" s="14"/>
      <c r="I17" s="15"/>
      <c r="J17" s="15"/>
      <c r="K17" s="15"/>
      <c r="L17" s="260"/>
      <c r="M17" s="261"/>
      <c r="N17" s="262"/>
      <c r="O17" s="47"/>
      <c r="P17" s="18"/>
      <c r="Q17" s="18"/>
      <c r="R17" s="101"/>
      <c r="S17" s="102" t="str">
        <f t="shared" si="1"/>
        <v>OK</v>
      </c>
    </row>
    <row r="18" spans="1:21" ht="22.5" customHeight="1" x14ac:dyDescent="0.15">
      <c r="A18" s="203"/>
      <c r="B18" s="258"/>
      <c r="C18" s="259"/>
      <c r="D18" s="12"/>
      <c r="E18" s="214"/>
      <c r="F18" s="13"/>
      <c r="G18" s="14"/>
      <c r="H18" s="14"/>
      <c r="I18" s="15"/>
      <c r="J18" s="15"/>
      <c r="K18" s="15"/>
      <c r="L18" s="260"/>
      <c r="M18" s="261"/>
      <c r="N18" s="262"/>
      <c r="O18" s="47"/>
      <c r="P18" s="18"/>
      <c r="Q18" s="18"/>
      <c r="R18" s="101"/>
      <c r="S18" s="102" t="str">
        <f t="shared" si="1"/>
        <v>OK</v>
      </c>
    </row>
    <row r="19" spans="1:21" ht="22.5" customHeight="1" x14ac:dyDescent="0.15">
      <c r="A19" s="203"/>
      <c r="B19" s="258"/>
      <c r="C19" s="259"/>
      <c r="D19" s="12"/>
      <c r="E19" s="214"/>
      <c r="F19" s="13"/>
      <c r="G19" s="14"/>
      <c r="H19" s="14"/>
      <c r="I19" s="15"/>
      <c r="J19" s="15"/>
      <c r="K19" s="15"/>
      <c r="L19" s="260"/>
      <c r="M19" s="261"/>
      <c r="N19" s="262"/>
      <c r="O19" s="47"/>
      <c r="P19" s="18"/>
      <c r="Q19" s="18"/>
      <c r="R19" s="101"/>
      <c r="S19" s="102" t="str">
        <f t="shared" si="1"/>
        <v>OK</v>
      </c>
    </row>
    <row r="20" spans="1:21" ht="17.25" x14ac:dyDescent="0.15">
      <c r="A20" s="209" t="s">
        <v>0</v>
      </c>
      <c r="B20" s="268" t="s">
        <v>34</v>
      </c>
      <c r="C20" s="269"/>
      <c r="D20" s="20">
        <f>SUM(D12:D19)</f>
        <v>0</v>
      </c>
      <c r="E20" s="209" t="s">
        <v>34</v>
      </c>
      <c r="F20" s="209"/>
      <c r="G20" s="204"/>
      <c r="H20" s="204" t="s">
        <v>34</v>
      </c>
      <c r="I20" s="204" t="s">
        <v>34</v>
      </c>
      <c r="J20" s="204" t="s">
        <v>34</v>
      </c>
      <c r="K20" s="204" t="s">
        <v>34</v>
      </c>
      <c r="L20" s="268" t="s">
        <v>34</v>
      </c>
      <c r="M20" s="270"/>
      <c r="N20" s="269"/>
      <c r="O20" s="47"/>
      <c r="P20" s="18"/>
      <c r="Q20" s="18"/>
      <c r="R20" s="21"/>
    </row>
    <row r="21" spans="1:21" ht="17.25" x14ac:dyDescent="0.15">
      <c r="A21" s="23"/>
      <c r="B21" s="24"/>
      <c r="C21" s="24"/>
      <c r="O21" s="47"/>
      <c r="P21" s="18"/>
      <c r="Q21" s="18"/>
      <c r="R21" s="21"/>
    </row>
    <row r="22" spans="1:21" ht="17.25" x14ac:dyDescent="0.15">
      <c r="A22" s="25" t="s">
        <v>229</v>
      </c>
      <c r="B22" s="26"/>
      <c r="C22" s="26"/>
      <c r="O22" s="47"/>
      <c r="P22" s="18"/>
      <c r="R22" s="21"/>
    </row>
    <row r="23" spans="1:21" s="49" customFormat="1" ht="17.25" x14ac:dyDescent="0.15">
      <c r="A23" s="263" t="s">
        <v>38</v>
      </c>
      <c r="B23" s="263" t="s">
        <v>69</v>
      </c>
      <c r="C23" s="274" t="s">
        <v>104</v>
      </c>
      <c r="D23" s="266" t="s">
        <v>4</v>
      </c>
      <c r="E23" s="267"/>
      <c r="F23" s="267"/>
      <c r="G23" s="267"/>
      <c r="H23" s="267"/>
      <c r="I23" s="263" t="s">
        <v>222</v>
      </c>
      <c r="J23" s="265" t="s">
        <v>80</v>
      </c>
      <c r="K23" s="265"/>
      <c r="L23" s="265"/>
      <c r="M23" s="265"/>
      <c r="N23" s="21"/>
      <c r="O23" s="47"/>
      <c r="P23" s="18"/>
      <c r="Q23" s="111"/>
      <c r="R23" s="21" t="s">
        <v>152</v>
      </c>
      <c r="S23" s="21" t="s">
        <v>152</v>
      </c>
      <c r="U23" s="21"/>
    </row>
    <row r="24" spans="1:21" s="51" customFormat="1" ht="17.25" x14ac:dyDescent="0.15">
      <c r="A24" s="264"/>
      <c r="B24" s="264"/>
      <c r="C24" s="264"/>
      <c r="D24" s="210" t="s">
        <v>122</v>
      </c>
      <c r="E24" s="266" t="s">
        <v>107</v>
      </c>
      <c r="F24" s="267"/>
      <c r="G24" s="210" t="s">
        <v>220</v>
      </c>
      <c r="H24" s="213" t="s">
        <v>221</v>
      </c>
      <c r="I24" s="264"/>
      <c r="J24" s="212" t="s">
        <v>223</v>
      </c>
      <c r="K24" s="151" t="s">
        <v>224</v>
      </c>
      <c r="L24" s="152" t="s">
        <v>225</v>
      </c>
      <c r="M24" s="212" t="s">
        <v>226</v>
      </c>
      <c r="N24" s="21"/>
      <c r="O24" s="47"/>
      <c r="P24" s="18"/>
      <c r="Q24" s="111"/>
      <c r="R24" s="50" t="s">
        <v>172</v>
      </c>
      <c r="S24" s="50" t="s">
        <v>195</v>
      </c>
      <c r="T24" s="51" t="s">
        <v>194</v>
      </c>
      <c r="U24" s="21"/>
    </row>
    <row r="25" spans="1:21" ht="22.5" customHeight="1" x14ac:dyDescent="0.15">
      <c r="A25" s="39"/>
      <c r="B25" s="14"/>
      <c r="C25" s="14"/>
      <c r="D25" s="14"/>
      <c r="E25" s="271"/>
      <c r="F25" s="272"/>
      <c r="G25" s="16"/>
      <c r="H25" s="16"/>
      <c r="I25" s="40"/>
      <c r="J25" s="39"/>
      <c r="K25" s="39"/>
      <c r="L25" s="141" t="s">
        <v>6</v>
      </c>
      <c r="M25" s="141" t="s">
        <v>6</v>
      </c>
      <c r="O25" s="47"/>
      <c r="P25" s="18"/>
      <c r="Q25" s="111"/>
      <c r="R25" s="102" t="str">
        <f>IF(OR(I25="新規",I25="追加",I25=""),"OK",(IF(AND(J25="",K25=""),"NG","OK")))</f>
        <v>OK</v>
      </c>
      <c r="S25" s="102" t="str">
        <f>IF(OR(I25="新規",I25="追加",I25=""),"OK",(IF(OR(AND(L25="",M25=""),AND(L25="",M25="□"),AND(L25="□",M25=""),AND(L25="□",M25="□")),"NG","OK")))</f>
        <v>OK</v>
      </c>
      <c r="T25" s="102" t="str">
        <f>IF(OR(AND(D25&lt;&gt;"",E25&lt;&gt;"",G25&lt;&gt;"",H25&lt;&gt;"",I25&lt;&gt;""),(D25="")),"OK","NG")</f>
        <v>OK</v>
      </c>
    </row>
    <row r="26" spans="1:21" ht="22.5" customHeight="1" x14ac:dyDescent="0.15">
      <c r="A26" s="39"/>
      <c r="B26" s="14"/>
      <c r="C26" s="14"/>
      <c r="D26" s="14"/>
      <c r="E26" s="271"/>
      <c r="F26" s="273"/>
      <c r="G26" s="16"/>
      <c r="H26" s="16"/>
      <c r="I26" s="40"/>
      <c r="J26" s="39"/>
      <c r="K26" s="39"/>
      <c r="L26" s="141" t="s">
        <v>6</v>
      </c>
      <c r="M26" s="141" t="s">
        <v>6</v>
      </c>
      <c r="O26" s="47"/>
      <c r="P26" s="18"/>
      <c r="Q26" s="111"/>
      <c r="R26" s="102" t="str">
        <f t="shared" ref="R26:R36" si="2">IF(OR(I26="新規",I26="追加",I26=""),"OK",(IF(AND(J26="",K26=""),"NG","OK")))</f>
        <v>OK</v>
      </c>
      <c r="S26" s="102" t="str">
        <f t="shared" ref="S26:S36" si="3">IF(OR(I26="新規",I26="追加",I26=""),"OK",(IF(OR(AND(L26="",M26=""),AND(L26="",M26="□"),AND(L26="□",M26=""),AND(L26="□",M26="□")),"NG","OK")))</f>
        <v>OK</v>
      </c>
      <c r="T26" s="102" t="str">
        <f t="shared" ref="T26:T36" si="4">IF(OR(AND(D26&lt;&gt;"",E26&lt;&gt;"",G26&lt;&gt;"",H26&lt;&gt;"",I26&lt;&gt;""),(D26="")),"OK","NG")</f>
        <v>OK</v>
      </c>
    </row>
    <row r="27" spans="1:21" ht="22.5" customHeight="1" x14ac:dyDescent="0.15">
      <c r="A27" s="39"/>
      <c r="B27" s="14"/>
      <c r="C27" s="14"/>
      <c r="D27" s="14"/>
      <c r="E27" s="271"/>
      <c r="F27" s="273"/>
      <c r="G27" s="16"/>
      <c r="H27" s="38"/>
      <c r="I27" s="40"/>
      <c r="J27" s="39"/>
      <c r="K27" s="39"/>
      <c r="L27" s="141" t="s">
        <v>6</v>
      </c>
      <c r="M27" s="141" t="s">
        <v>6</v>
      </c>
      <c r="O27" s="47"/>
      <c r="P27" s="18"/>
      <c r="Q27" s="111"/>
      <c r="R27" s="102" t="str">
        <f t="shared" si="2"/>
        <v>OK</v>
      </c>
      <c r="S27" s="102" t="str">
        <f t="shared" si="3"/>
        <v>OK</v>
      </c>
      <c r="T27" s="102" t="str">
        <f t="shared" si="4"/>
        <v>OK</v>
      </c>
    </row>
    <row r="28" spans="1:21" ht="22.5" customHeight="1" x14ac:dyDescent="0.15">
      <c r="A28" s="39"/>
      <c r="B28" s="14"/>
      <c r="C28" s="14"/>
      <c r="D28" s="14"/>
      <c r="E28" s="271"/>
      <c r="F28" s="272"/>
      <c r="G28" s="139"/>
      <c r="H28" s="16"/>
      <c r="I28" s="40"/>
      <c r="J28" s="39"/>
      <c r="K28" s="39"/>
      <c r="L28" s="141" t="s">
        <v>6</v>
      </c>
      <c r="M28" s="141" t="s">
        <v>6</v>
      </c>
      <c r="O28" s="47"/>
      <c r="P28" s="18"/>
      <c r="Q28" s="111"/>
      <c r="R28" s="102" t="str">
        <f t="shared" si="2"/>
        <v>OK</v>
      </c>
      <c r="S28" s="102" t="str">
        <f t="shared" si="3"/>
        <v>OK</v>
      </c>
      <c r="T28" s="102" t="str">
        <f t="shared" si="4"/>
        <v>OK</v>
      </c>
    </row>
    <row r="29" spans="1:21" ht="22.5" customHeight="1" x14ac:dyDescent="0.15">
      <c r="A29" s="39"/>
      <c r="B29" s="14"/>
      <c r="C29" s="14"/>
      <c r="D29" s="14"/>
      <c r="E29" s="271"/>
      <c r="F29" s="272"/>
      <c r="G29" s="140"/>
      <c r="H29" s="16"/>
      <c r="I29" s="40"/>
      <c r="J29" s="39"/>
      <c r="K29" s="39"/>
      <c r="L29" s="141" t="s">
        <v>6</v>
      </c>
      <c r="M29" s="141" t="s">
        <v>6</v>
      </c>
      <c r="O29" s="47"/>
      <c r="P29" s="18"/>
      <c r="Q29" s="111"/>
      <c r="R29" s="102" t="str">
        <f t="shared" si="2"/>
        <v>OK</v>
      </c>
      <c r="S29" s="102" t="str">
        <f t="shared" si="3"/>
        <v>OK</v>
      </c>
      <c r="T29" s="102" t="str">
        <f t="shared" si="4"/>
        <v>OK</v>
      </c>
    </row>
    <row r="30" spans="1:21" ht="22.5" customHeight="1" x14ac:dyDescent="0.15">
      <c r="A30" s="39"/>
      <c r="B30" s="14"/>
      <c r="C30" s="14"/>
      <c r="D30" s="14"/>
      <c r="E30" s="271"/>
      <c r="F30" s="272"/>
      <c r="G30" s="139"/>
      <c r="H30" s="16"/>
      <c r="I30" s="40"/>
      <c r="J30" s="39"/>
      <c r="K30" s="39"/>
      <c r="L30" s="141" t="s">
        <v>6</v>
      </c>
      <c r="M30" s="141" t="s">
        <v>6</v>
      </c>
      <c r="O30" s="47"/>
      <c r="P30" s="18"/>
      <c r="Q30" s="111"/>
      <c r="R30" s="102" t="str">
        <f t="shared" si="2"/>
        <v>OK</v>
      </c>
      <c r="S30" s="102" t="str">
        <f t="shared" si="3"/>
        <v>OK</v>
      </c>
      <c r="T30" s="102" t="str">
        <f t="shared" si="4"/>
        <v>OK</v>
      </c>
    </row>
    <row r="31" spans="1:21" ht="22.5" customHeight="1" x14ac:dyDescent="0.15">
      <c r="A31" s="39"/>
      <c r="B31" s="14"/>
      <c r="C31" s="14"/>
      <c r="D31" s="14"/>
      <c r="E31" s="271"/>
      <c r="F31" s="272"/>
      <c r="G31" s="139"/>
      <c r="H31" s="16"/>
      <c r="I31" s="40"/>
      <c r="J31" s="39"/>
      <c r="K31" s="39"/>
      <c r="L31" s="141" t="s">
        <v>6</v>
      </c>
      <c r="M31" s="141" t="s">
        <v>6</v>
      </c>
      <c r="O31" s="47"/>
      <c r="P31" s="18"/>
      <c r="Q31" s="111"/>
      <c r="R31" s="102" t="str">
        <f t="shared" si="2"/>
        <v>OK</v>
      </c>
      <c r="S31" s="102" t="str">
        <f t="shared" si="3"/>
        <v>OK</v>
      </c>
      <c r="T31" s="102" t="str">
        <f t="shared" si="4"/>
        <v>OK</v>
      </c>
    </row>
    <row r="32" spans="1:21" ht="22.5" customHeight="1" x14ac:dyDescent="0.15">
      <c r="A32" s="39"/>
      <c r="B32" s="14"/>
      <c r="C32" s="14"/>
      <c r="D32" s="14"/>
      <c r="E32" s="271"/>
      <c r="F32" s="272"/>
      <c r="G32" s="139"/>
      <c r="H32" s="16"/>
      <c r="I32" s="40"/>
      <c r="J32" s="39"/>
      <c r="K32" s="39"/>
      <c r="L32" s="141" t="s">
        <v>6</v>
      </c>
      <c r="M32" s="141" t="s">
        <v>6</v>
      </c>
      <c r="O32" s="47"/>
      <c r="P32" s="18"/>
      <c r="Q32" s="111"/>
      <c r="R32" s="102" t="str">
        <f t="shared" si="2"/>
        <v>OK</v>
      </c>
      <c r="S32" s="102" t="str">
        <f t="shared" si="3"/>
        <v>OK</v>
      </c>
      <c r="T32" s="102" t="str">
        <f t="shared" si="4"/>
        <v>OK</v>
      </c>
    </row>
    <row r="33" spans="1:25" ht="22.5" customHeight="1" x14ac:dyDescent="0.15">
      <c r="A33" s="39"/>
      <c r="B33" s="14"/>
      <c r="C33" s="14"/>
      <c r="D33" s="14"/>
      <c r="E33" s="271"/>
      <c r="F33" s="272"/>
      <c r="G33" s="139"/>
      <c r="H33" s="16"/>
      <c r="I33" s="40"/>
      <c r="J33" s="39"/>
      <c r="K33" s="39"/>
      <c r="L33" s="141" t="s">
        <v>6</v>
      </c>
      <c r="M33" s="141" t="s">
        <v>6</v>
      </c>
      <c r="O33" s="47"/>
      <c r="P33" s="18"/>
      <c r="Q33" s="111"/>
      <c r="R33" s="102" t="str">
        <f t="shared" si="2"/>
        <v>OK</v>
      </c>
      <c r="S33" s="102" t="str">
        <f t="shared" si="3"/>
        <v>OK</v>
      </c>
      <c r="T33" s="102" t="str">
        <f t="shared" si="4"/>
        <v>OK</v>
      </c>
    </row>
    <row r="34" spans="1:25" ht="22.5" customHeight="1" x14ac:dyDescent="0.15">
      <c r="A34" s="39"/>
      <c r="B34" s="14"/>
      <c r="C34" s="14"/>
      <c r="D34" s="14"/>
      <c r="E34" s="271"/>
      <c r="F34" s="272"/>
      <c r="G34" s="139"/>
      <c r="H34" s="16"/>
      <c r="I34" s="40"/>
      <c r="J34" s="39"/>
      <c r="K34" s="39"/>
      <c r="L34" s="141" t="s">
        <v>6</v>
      </c>
      <c r="M34" s="141" t="s">
        <v>6</v>
      </c>
      <c r="O34" s="47"/>
      <c r="P34" s="18"/>
      <c r="Q34" s="111"/>
      <c r="R34" s="102" t="str">
        <f t="shared" si="2"/>
        <v>OK</v>
      </c>
      <c r="S34" s="102" t="str">
        <f t="shared" si="3"/>
        <v>OK</v>
      </c>
      <c r="T34" s="102" t="str">
        <f t="shared" si="4"/>
        <v>OK</v>
      </c>
    </row>
    <row r="35" spans="1:25" ht="22.5" customHeight="1" x14ac:dyDescent="0.15">
      <c r="A35" s="39"/>
      <c r="B35" s="14"/>
      <c r="C35" s="14"/>
      <c r="D35" s="14"/>
      <c r="E35" s="271"/>
      <c r="F35" s="272"/>
      <c r="G35" s="139"/>
      <c r="H35" s="16"/>
      <c r="I35" s="40"/>
      <c r="J35" s="39"/>
      <c r="K35" s="39"/>
      <c r="L35" s="141" t="s">
        <v>6</v>
      </c>
      <c r="M35" s="141" t="s">
        <v>6</v>
      </c>
      <c r="O35" s="47"/>
      <c r="P35" s="18"/>
      <c r="Q35" s="111"/>
      <c r="R35" s="102" t="str">
        <f t="shared" si="2"/>
        <v>OK</v>
      </c>
      <c r="S35" s="102" t="str">
        <f t="shared" si="3"/>
        <v>OK</v>
      </c>
      <c r="T35" s="102" t="str">
        <f t="shared" si="4"/>
        <v>OK</v>
      </c>
    </row>
    <row r="36" spans="1:25" ht="22.5" customHeight="1" x14ac:dyDescent="0.15">
      <c r="A36" s="39"/>
      <c r="B36" s="14"/>
      <c r="C36" s="14"/>
      <c r="D36" s="14"/>
      <c r="E36" s="271"/>
      <c r="F36" s="272"/>
      <c r="G36" s="139"/>
      <c r="H36" s="16"/>
      <c r="I36" s="40"/>
      <c r="J36" s="39"/>
      <c r="K36" s="39"/>
      <c r="L36" s="141" t="s">
        <v>6</v>
      </c>
      <c r="M36" s="141" t="s">
        <v>6</v>
      </c>
      <c r="O36" s="47"/>
      <c r="P36" s="18"/>
      <c r="Q36" s="111"/>
      <c r="R36" s="102" t="str">
        <f t="shared" si="2"/>
        <v>OK</v>
      </c>
      <c r="S36" s="102" t="str">
        <f t="shared" si="3"/>
        <v>OK</v>
      </c>
      <c r="T36" s="102" t="str">
        <f t="shared" si="4"/>
        <v>OK</v>
      </c>
    </row>
    <row r="37" spans="1:25" ht="13.5" x14ac:dyDescent="0.15">
      <c r="G37" s="27"/>
      <c r="O37" s="47"/>
      <c r="Q37" s="111"/>
    </row>
    <row r="38" spans="1:25" s="28" customFormat="1" ht="13.5" x14ac:dyDescent="0.15">
      <c r="A38" s="204" t="s">
        <v>25</v>
      </c>
      <c r="B38" s="204" t="s">
        <v>185</v>
      </c>
      <c r="C38" s="204" t="s">
        <v>186</v>
      </c>
      <c r="D38" s="204" t="s">
        <v>187</v>
      </c>
      <c r="E38" s="204" t="s">
        <v>188</v>
      </c>
      <c r="F38" s="275" t="s">
        <v>37</v>
      </c>
      <c r="G38" s="275"/>
      <c r="H38" s="275" t="s">
        <v>112</v>
      </c>
      <c r="I38" s="275"/>
      <c r="J38" s="47"/>
      <c r="O38" s="47"/>
      <c r="R38" s="52" t="s">
        <v>31</v>
      </c>
      <c r="S38" s="53" t="s">
        <v>111</v>
      </c>
      <c r="T38" s="53" t="s">
        <v>136</v>
      </c>
    </row>
    <row r="39" spans="1:25" ht="22.5" customHeight="1" x14ac:dyDescent="0.15">
      <c r="A39" s="29" t="s">
        <v>100</v>
      </c>
      <c r="B39" s="20">
        <f>SUMIF(B$25:B$36,A39,H$25:H$36)</f>
        <v>0</v>
      </c>
      <c r="C39" s="12"/>
      <c r="D39" s="12"/>
      <c r="E39" s="12"/>
      <c r="F39" s="276"/>
      <c r="G39" s="276"/>
      <c r="H39" s="265" t="s">
        <v>108</v>
      </c>
      <c r="I39" s="265"/>
      <c r="J39" s="142"/>
      <c r="K39" s="30"/>
      <c r="L39" s="30"/>
      <c r="M39" s="30"/>
      <c r="N39" s="30"/>
      <c r="O39" s="30"/>
      <c r="P39" s="30"/>
      <c r="Q39" s="30"/>
      <c r="R39" s="102" t="str">
        <f>IF(C39&lt;=10000000,"OK","NG")</f>
        <v>OK</v>
      </c>
      <c r="S39" s="102" t="str">
        <f>IF(C39&lt;=B39/2,"OK","NG")</f>
        <v>OK</v>
      </c>
      <c r="T39" s="102" t="str">
        <f>IF(B39=C39+D39+E39,"OK","NG")</f>
        <v>OK</v>
      </c>
      <c r="U39" s="54"/>
      <c r="V39" s="50"/>
      <c r="W39" s="50"/>
      <c r="X39" s="50"/>
      <c r="Y39" s="50"/>
    </row>
    <row r="40" spans="1:25" ht="22.5" customHeight="1" x14ac:dyDescent="0.15">
      <c r="A40" s="29" t="s">
        <v>27</v>
      </c>
      <c r="B40" s="20">
        <f>SUMIF(B$25:B$36,A40,H$25:H$36)</f>
        <v>0</v>
      </c>
      <c r="C40" s="12"/>
      <c r="D40" s="12"/>
      <c r="E40" s="12"/>
      <c r="F40" s="276"/>
      <c r="G40" s="276"/>
      <c r="H40" s="265" t="s">
        <v>109</v>
      </c>
      <c r="I40" s="265"/>
      <c r="J40" s="142"/>
      <c r="K40" s="30"/>
      <c r="L40" s="30"/>
      <c r="M40" s="30"/>
      <c r="N40" s="30"/>
      <c r="O40" s="30"/>
      <c r="P40" s="30"/>
      <c r="Q40" s="30"/>
      <c r="R40" s="102" t="str">
        <f>IF(C40&lt;=1000000,"OK","NG")</f>
        <v>OK</v>
      </c>
      <c r="S40" s="102" t="str">
        <f>IF(C40&lt;=B40/2,"OK","NG")</f>
        <v>OK</v>
      </c>
      <c r="T40" s="102" t="str">
        <f t="shared" ref="T40:T41" si="5">IF(B40=C40+D40+E40,"OK","NG")</f>
        <v>OK</v>
      </c>
      <c r="U40" s="19"/>
    </row>
    <row r="41" spans="1:25" ht="22.5" customHeight="1" x14ac:dyDescent="0.15">
      <c r="A41" s="29" t="s">
        <v>28</v>
      </c>
      <c r="B41" s="20">
        <f>SUMIF(B$25:B$36,A41,I$25:I$36)</f>
        <v>0</v>
      </c>
      <c r="C41" s="12"/>
      <c r="D41" s="12"/>
      <c r="E41" s="12"/>
      <c r="F41" s="276"/>
      <c r="G41" s="276"/>
      <c r="H41" s="265" t="s">
        <v>110</v>
      </c>
      <c r="I41" s="265"/>
      <c r="J41" s="142"/>
      <c r="K41" s="30"/>
      <c r="L41" s="30"/>
      <c r="M41" s="30"/>
      <c r="N41" s="30"/>
      <c r="O41" s="30"/>
      <c r="P41" s="30"/>
      <c r="Q41" s="30"/>
      <c r="R41" s="102" t="str">
        <f>IF(C41&lt;=100000,"OK","NG")</f>
        <v>OK</v>
      </c>
      <c r="S41" s="102" t="str">
        <f t="shared" ref="S41" si="6">IF(C41&lt;=B41/2,"OK","NG")</f>
        <v>OK</v>
      </c>
      <c r="T41" s="102" t="str">
        <f t="shared" si="5"/>
        <v>OK</v>
      </c>
      <c r="U41" s="19"/>
    </row>
    <row r="42" spans="1:25" ht="22.5" customHeight="1" x14ac:dyDescent="0.15">
      <c r="A42" s="31" t="s">
        <v>32</v>
      </c>
      <c r="B42" s="32">
        <f>SUM(B39:B41)</f>
        <v>0</v>
      </c>
      <c r="C42" s="33">
        <f>SUM(C39:C41)</f>
        <v>0</v>
      </c>
      <c r="D42" s="33">
        <f t="shared" ref="D42:E42" si="7">SUM(D39:D41)</f>
        <v>0</v>
      </c>
      <c r="E42" s="33">
        <f t="shared" si="7"/>
        <v>0</v>
      </c>
      <c r="F42" s="276"/>
      <c r="G42" s="276"/>
      <c r="H42" s="281"/>
      <c r="I42" s="281"/>
      <c r="J42" s="143"/>
      <c r="K42" s="30"/>
      <c r="L42" s="30"/>
      <c r="M42" s="30"/>
      <c r="T42" s="102" t="str">
        <f>IF(B42=C42+D42+E42,"OK","NG")</f>
        <v>OK</v>
      </c>
    </row>
    <row r="43" spans="1:25" ht="13.5" x14ac:dyDescent="0.15"/>
    <row r="44" spans="1:25" ht="22.5" customHeight="1" x14ac:dyDescent="0.15">
      <c r="A44" s="21" t="s">
        <v>144</v>
      </c>
    </row>
    <row r="45" spans="1:25" ht="22.5" customHeight="1" x14ac:dyDescent="0.15">
      <c r="A45" s="21" t="s">
        <v>125</v>
      </c>
    </row>
    <row r="46" spans="1:25" ht="22.5" customHeight="1" x14ac:dyDescent="0.15">
      <c r="A46" s="21" t="s">
        <v>57</v>
      </c>
    </row>
    <row r="47" spans="1:25" ht="15" customHeight="1" x14ac:dyDescent="0.15">
      <c r="A47" s="209" t="s">
        <v>5</v>
      </c>
      <c r="B47" s="268" t="s">
        <v>50</v>
      </c>
      <c r="C47" s="270"/>
      <c r="D47" s="270"/>
      <c r="E47" s="269"/>
      <c r="F47" s="282" t="s">
        <v>99</v>
      </c>
      <c r="G47" s="282"/>
      <c r="H47" s="144"/>
      <c r="I47" s="24"/>
    </row>
    <row r="48" spans="1:25" ht="15" customHeight="1" x14ac:dyDescent="0.15">
      <c r="A48" s="17" t="s">
        <v>6</v>
      </c>
      <c r="B48" s="277" t="s">
        <v>7</v>
      </c>
      <c r="C48" s="278"/>
      <c r="D48" s="278"/>
      <c r="E48" s="279"/>
      <c r="F48" s="280" t="s">
        <v>8</v>
      </c>
      <c r="G48" s="280"/>
      <c r="H48" s="145"/>
      <c r="I48" s="24"/>
    </row>
    <row r="49" spans="1:19" ht="15" customHeight="1" x14ac:dyDescent="0.15">
      <c r="A49" s="17" t="s">
        <v>6</v>
      </c>
      <c r="B49" s="277" t="s">
        <v>9</v>
      </c>
      <c r="C49" s="278"/>
      <c r="D49" s="278"/>
      <c r="E49" s="279"/>
      <c r="F49" s="280" t="s">
        <v>10</v>
      </c>
      <c r="G49" s="280"/>
      <c r="H49" s="145"/>
      <c r="I49" s="24"/>
    </row>
    <row r="50" spans="1:19" ht="15" customHeight="1" x14ac:dyDescent="0.15">
      <c r="A50" s="17" t="s">
        <v>6</v>
      </c>
      <c r="B50" s="277" t="s">
        <v>11</v>
      </c>
      <c r="C50" s="278"/>
      <c r="D50" s="278"/>
      <c r="E50" s="279"/>
      <c r="F50" s="280" t="s">
        <v>12</v>
      </c>
      <c r="G50" s="280"/>
      <c r="H50" s="145"/>
      <c r="I50" s="24"/>
    </row>
    <row r="51" spans="1:19" ht="15" customHeight="1" x14ac:dyDescent="0.15">
      <c r="A51" s="17" t="s">
        <v>6</v>
      </c>
      <c r="B51" s="277" t="s">
        <v>13</v>
      </c>
      <c r="C51" s="278"/>
      <c r="D51" s="278"/>
      <c r="E51" s="279"/>
      <c r="F51" s="280" t="s">
        <v>14</v>
      </c>
      <c r="G51" s="280"/>
      <c r="H51" s="145"/>
      <c r="I51" s="24"/>
    </row>
    <row r="52" spans="1:19" ht="15" customHeight="1" x14ac:dyDescent="0.15">
      <c r="A52" s="17" t="s">
        <v>6</v>
      </c>
      <c r="B52" s="277" t="s">
        <v>51</v>
      </c>
      <c r="C52" s="278"/>
      <c r="D52" s="278"/>
      <c r="E52" s="279"/>
      <c r="F52" s="283" t="s">
        <v>54</v>
      </c>
      <c r="G52" s="283"/>
      <c r="H52" s="146"/>
      <c r="I52" s="24"/>
    </row>
    <row r="53" spans="1:19" ht="15" customHeight="1" x14ac:dyDescent="0.15">
      <c r="A53" s="17" t="s">
        <v>6</v>
      </c>
      <c r="B53" s="277" t="s">
        <v>52</v>
      </c>
      <c r="C53" s="278"/>
      <c r="D53" s="278"/>
      <c r="E53" s="279"/>
      <c r="F53" s="283" t="s">
        <v>55</v>
      </c>
      <c r="G53" s="283"/>
      <c r="H53" s="146"/>
      <c r="I53" s="24"/>
    </row>
    <row r="54" spans="1:19" ht="15" customHeight="1" x14ac:dyDescent="0.15">
      <c r="A54" s="17" t="s">
        <v>6</v>
      </c>
      <c r="B54" s="277" t="s">
        <v>53</v>
      </c>
      <c r="C54" s="278"/>
      <c r="D54" s="278"/>
      <c r="E54" s="279"/>
      <c r="F54" s="280" t="s">
        <v>8</v>
      </c>
      <c r="G54" s="280"/>
      <c r="H54" s="145"/>
      <c r="I54" s="24"/>
      <c r="R54" s="55"/>
    </row>
    <row r="55" spans="1:19" ht="15" customHeight="1" x14ac:dyDescent="0.15">
      <c r="A55" s="17" t="s">
        <v>6</v>
      </c>
      <c r="B55" s="277" t="s">
        <v>15</v>
      </c>
      <c r="C55" s="278"/>
      <c r="D55" s="278"/>
      <c r="E55" s="279"/>
      <c r="F55" s="280" t="s">
        <v>10</v>
      </c>
      <c r="G55" s="280"/>
      <c r="H55" s="145"/>
      <c r="I55" s="24"/>
      <c r="R55" s="55"/>
    </row>
    <row r="56" spans="1:19" ht="15" customHeight="1" x14ac:dyDescent="0.15">
      <c r="A56" s="17" t="s">
        <v>6</v>
      </c>
      <c r="B56" s="277" t="s">
        <v>39</v>
      </c>
      <c r="C56" s="278"/>
      <c r="D56" s="278"/>
      <c r="E56" s="279"/>
      <c r="F56" s="280" t="s">
        <v>10</v>
      </c>
      <c r="G56" s="280"/>
      <c r="H56" s="145"/>
      <c r="I56" s="24"/>
      <c r="R56" s="55"/>
    </row>
    <row r="57" spans="1:19" ht="15" customHeight="1" x14ac:dyDescent="0.15">
      <c r="A57" s="290" t="s">
        <v>239</v>
      </c>
      <c r="B57" s="290"/>
      <c r="C57" s="290"/>
      <c r="D57" s="290"/>
      <c r="E57" s="290"/>
      <c r="F57" s="290"/>
      <c r="G57" s="290"/>
      <c r="H57" s="290"/>
      <c r="I57" s="290"/>
      <c r="J57" s="290"/>
      <c r="K57" s="290"/>
      <c r="L57" s="290"/>
      <c r="R57" s="55"/>
    </row>
    <row r="58" spans="1:19" ht="22.5" customHeight="1" x14ac:dyDescent="0.15">
      <c r="A58" s="291" t="s">
        <v>127</v>
      </c>
      <c r="B58" s="287"/>
      <c r="C58" s="287"/>
      <c r="D58" s="287"/>
      <c r="E58" s="287"/>
      <c r="F58" s="287"/>
      <c r="G58" s="287"/>
      <c r="H58" s="287"/>
      <c r="I58" s="287"/>
      <c r="J58" s="287"/>
      <c r="K58" s="287"/>
      <c r="L58" s="287"/>
      <c r="R58" s="56" t="s">
        <v>155</v>
      </c>
    </row>
    <row r="59" spans="1:19" ht="22.5" customHeight="1" x14ac:dyDescent="0.15">
      <c r="A59" s="150" t="s">
        <v>6</v>
      </c>
      <c r="B59" s="292" t="s">
        <v>154</v>
      </c>
      <c r="C59" s="292"/>
      <c r="D59" s="292"/>
      <c r="E59" s="292"/>
      <c r="F59" s="292"/>
      <c r="G59" s="292"/>
      <c r="H59" s="293" t="s">
        <v>227</v>
      </c>
      <c r="I59" s="293"/>
      <c r="J59" s="293"/>
      <c r="K59" s="293"/>
      <c r="L59" s="293"/>
      <c r="M59" s="293"/>
      <c r="N59" s="293"/>
      <c r="O59" s="207"/>
      <c r="P59" s="207"/>
      <c r="Q59" s="207"/>
      <c r="R59" s="102" t="str">
        <f>IF(C41=0,"OK",(IF(A59="☑","OK","NG")))</f>
        <v>OK</v>
      </c>
      <c r="S59" s="57"/>
    </row>
    <row r="60" spans="1:19" ht="22.5" customHeight="1" x14ac:dyDescent="0.15">
      <c r="A60" s="294" t="s">
        <v>153</v>
      </c>
      <c r="B60" s="294"/>
      <c r="C60" s="294"/>
      <c r="D60" s="294"/>
      <c r="E60" s="294"/>
      <c r="F60" s="294"/>
      <c r="G60" s="294"/>
      <c r="H60" s="294"/>
      <c r="I60" s="294"/>
      <c r="J60" s="294"/>
      <c r="K60" s="294"/>
      <c r="L60" s="294"/>
      <c r="M60" s="34"/>
      <c r="N60" s="208"/>
      <c r="O60" s="208"/>
      <c r="P60" s="208"/>
      <c r="Q60" s="208"/>
      <c r="R60" s="57"/>
    </row>
    <row r="61" spans="1:19" s="35" customFormat="1" ht="22.5" customHeight="1" x14ac:dyDescent="0.15">
      <c r="A61" s="295" t="s">
        <v>163</v>
      </c>
      <c r="B61" s="296"/>
      <c r="C61" s="296"/>
      <c r="D61" s="296"/>
      <c r="E61" s="296"/>
      <c r="F61" s="296"/>
      <c r="G61" s="296"/>
      <c r="H61" s="296"/>
      <c r="I61" s="296"/>
      <c r="J61" s="296"/>
      <c r="K61" s="296"/>
      <c r="L61" s="297"/>
      <c r="M61" s="301" t="s">
        <v>169</v>
      </c>
      <c r="N61" s="302"/>
      <c r="O61" s="208"/>
      <c r="P61" s="208"/>
      <c r="Q61" s="208"/>
      <c r="R61" s="102" t="str">
        <f>IF(AND(A61="",C41&gt;0),"NG","OK")</f>
        <v>OK</v>
      </c>
    </row>
    <row r="62" spans="1:19" s="35" customFormat="1" ht="22.5" customHeight="1" x14ac:dyDescent="0.15">
      <c r="A62" s="298"/>
      <c r="B62" s="299"/>
      <c r="C62" s="299"/>
      <c r="D62" s="299"/>
      <c r="E62" s="299"/>
      <c r="F62" s="299"/>
      <c r="G62" s="299"/>
      <c r="H62" s="299"/>
      <c r="I62" s="299"/>
      <c r="J62" s="299"/>
      <c r="K62" s="299"/>
      <c r="L62" s="300"/>
      <c r="M62" s="301"/>
      <c r="N62" s="302"/>
      <c r="O62" s="208"/>
      <c r="P62" s="208"/>
      <c r="Q62" s="208"/>
      <c r="R62" s="58"/>
    </row>
    <row r="63" spans="1:19" ht="13.5" x14ac:dyDescent="0.15">
      <c r="A63" s="35"/>
      <c r="B63" s="35"/>
      <c r="C63" s="35"/>
      <c r="D63" s="35"/>
      <c r="E63" s="35"/>
      <c r="F63" s="35"/>
      <c r="G63" s="35"/>
      <c r="H63" s="35"/>
      <c r="I63" s="35"/>
      <c r="J63" s="35"/>
      <c r="K63" s="35"/>
    </row>
    <row r="64" spans="1:19" ht="22.5" customHeight="1" x14ac:dyDescent="0.15">
      <c r="A64" s="21" t="s">
        <v>233</v>
      </c>
      <c r="R64" s="59" t="s">
        <v>126</v>
      </c>
    </row>
    <row r="65" spans="1:18" ht="15" customHeight="1" x14ac:dyDescent="0.15">
      <c r="A65" s="17" t="s">
        <v>6</v>
      </c>
      <c r="B65" s="284" t="s">
        <v>236</v>
      </c>
      <c r="C65" s="284"/>
      <c r="D65" s="284"/>
      <c r="E65" s="285" t="s">
        <v>238</v>
      </c>
      <c r="F65" s="285"/>
      <c r="G65" s="285"/>
      <c r="H65" s="285"/>
      <c r="I65" s="285"/>
      <c r="J65" s="285"/>
      <c r="K65" s="285"/>
      <c r="L65" s="157"/>
      <c r="R65" s="102" t="str">
        <f>IF(B42=0,"OK",IF(B42=0,"OK",IF(OR(A65="☑",A66="☑",A67="☑"),"OK","NG")))</f>
        <v>OK</v>
      </c>
    </row>
    <row r="66" spans="1:18" ht="15" customHeight="1" x14ac:dyDescent="0.15">
      <c r="A66" s="17" t="s">
        <v>6</v>
      </c>
      <c r="B66" s="284" t="s">
        <v>237</v>
      </c>
      <c r="C66" s="284"/>
      <c r="D66" s="284"/>
      <c r="E66" s="285"/>
      <c r="F66" s="285"/>
      <c r="G66" s="285"/>
      <c r="H66" s="285"/>
      <c r="I66" s="285"/>
      <c r="J66" s="285"/>
      <c r="K66" s="285"/>
      <c r="L66" s="157"/>
    </row>
    <row r="67" spans="1:18" ht="15" customHeight="1" x14ac:dyDescent="0.15">
      <c r="A67" s="17" t="s">
        <v>6</v>
      </c>
      <c r="B67" s="286" t="s">
        <v>44</v>
      </c>
      <c r="C67" s="286"/>
      <c r="D67" s="286"/>
      <c r="E67" s="285"/>
      <c r="F67" s="285"/>
      <c r="G67" s="285"/>
      <c r="H67" s="285"/>
      <c r="I67" s="285"/>
      <c r="J67" s="285"/>
      <c r="K67" s="285"/>
      <c r="L67" s="157"/>
    </row>
    <row r="68" spans="1:18" ht="15" customHeight="1" x14ac:dyDescent="0.15"/>
    <row r="69" spans="1:18" ht="15" customHeight="1" x14ac:dyDescent="0.15">
      <c r="A69" s="21" t="s">
        <v>145</v>
      </c>
    </row>
    <row r="70" spans="1:18" ht="15" customHeight="1" x14ac:dyDescent="0.15">
      <c r="A70" s="287" t="s">
        <v>92</v>
      </c>
      <c r="B70" s="287"/>
      <c r="C70" s="287"/>
      <c r="D70" s="287"/>
      <c r="E70" s="287"/>
      <c r="F70" s="287"/>
      <c r="G70" s="287"/>
      <c r="H70" s="287"/>
      <c r="I70" s="287"/>
      <c r="J70" s="287"/>
      <c r="K70" s="287"/>
      <c r="L70" s="287"/>
      <c r="R70" s="59" t="s">
        <v>123</v>
      </c>
    </row>
    <row r="71" spans="1:18" ht="15" customHeight="1" x14ac:dyDescent="0.15">
      <c r="A71" s="147" t="s">
        <v>16</v>
      </c>
      <c r="B71" s="288" t="s">
        <v>17</v>
      </c>
      <c r="C71" s="289"/>
      <c r="D71" s="289"/>
      <c r="E71" s="289"/>
      <c r="F71" s="289"/>
      <c r="G71" s="289"/>
      <c r="H71" s="289"/>
      <c r="I71" s="289"/>
      <c r="J71" s="289"/>
      <c r="K71" s="145"/>
    </row>
    <row r="72" spans="1:18" ht="15" customHeight="1" x14ac:dyDescent="0.15">
      <c r="A72" s="17" t="s">
        <v>6</v>
      </c>
      <c r="B72" s="277" t="s">
        <v>106</v>
      </c>
      <c r="C72" s="278"/>
      <c r="D72" s="278"/>
      <c r="E72" s="278"/>
      <c r="F72" s="278"/>
      <c r="G72" s="278"/>
      <c r="H72" s="278"/>
      <c r="I72" s="278"/>
      <c r="J72" s="279"/>
      <c r="K72" s="207"/>
      <c r="R72" s="102" t="str">
        <f>IF(B42=0,"OK",IF(AND(A72="☑",A73="☑",A74="☑"),"OK","NG"))</f>
        <v>OK</v>
      </c>
    </row>
    <row r="73" spans="1:18" ht="15" customHeight="1" x14ac:dyDescent="0.15">
      <c r="A73" s="17" t="s">
        <v>6</v>
      </c>
      <c r="B73" s="277" t="s">
        <v>196</v>
      </c>
      <c r="C73" s="278"/>
      <c r="D73" s="278"/>
      <c r="E73" s="278"/>
      <c r="F73" s="278"/>
      <c r="G73" s="278"/>
      <c r="H73" s="278"/>
      <c r="I73" s="278"/>
      <c r="J73" s="279"/>
      <c r="K73" s="207"/>
    </row>
    <row r="74" spans="1:18" ht="15" customHeight="1" x14ac:dyDescent="0.15">
      <c r="A74" s="17" t="s">
        <v>6</v>
      </c>
      <c r="B74" s="277" t="s">
        <v>48</v>
      </c>
      <c r="C74" s="278"/>
      <c r="D74" s="278"/>
      <c r="E74" s="278"/>
      <c r="F74" s="278"/>
      <c r="G74" s="278"/>
      <c r="H74" s="278"/>
      <c r="I74" s="278"/>
      <c r="J74" s="279"/>
      <c r="K74" s="207"/>
    </row>
    <row r="75" spans="1:18" ht="15" customHeight="1" x14ac:dyDescent="0.15"/>
    <row r="76" spans="1:18" ht="15" customHeight="1" x14ac:dyDescent="0.15">
      <c r="A76" s="21" t="s">
        <v>156</v>
      </c>
      <c r="K76" s="24"/>
      <c r="L76" s="24"/>
    </row>
    <row r="77" spans="1:18" ht="15" customHeight="1" x14ac:dyDescent="0.15">
      <c r="A77" s="209" t="s">
        <v>16</v>
      </c>
      <c r="B77" s="268" t="s">
        <v>18</v>
      </c>
      <c r="C77" s="269"/>
      <c r="D77" s="268" t="s">
        <v>157</v>
      </c>
      <c r="E77" s="269"/>
      <c r="F77" s="246" t="s">
        <v>40</v>
      </c>
      <c r="G77" s="247"/>
      <c r="H77" s="270" t="s">
        <v>37</v>
      </c>
      <c r="I77" s="270"/>
      <c r="J77" s="270"/>
      <c r="K77" s="145"/>
      <c r="L77" s="24"/>
    </row>
    <row r="78" spans="1:18" ht="18.75" customHeight="1" x14ac:dyDescent="0.15">
      <c r="A78" s="17" t="s">
        <v>6</v>
      </c>
      <c r="B78" s="303" t="s">
        <v>43</v>
      </c>
      <c r="C78" s="304"/>
      <c r="D78" s="305" t="s">
        <v>42</v>
      </c>
      <c r="E78" s="306"/>
      <c r="F78" s="305" t="s">
        <v>162</v>
      </c>
      <c r="G78" s="306"/>
      <c r="H78" s="307" t="s">
        <v>165</v>
      </c>
      <c r="I78" s="307"/>
      <c r="J78" s="304"/>
      <c r="K78" s="148"/>
      <c r="L78" s="24"/>
    </row>
    <row r="79" spans="1:18" ht="18.75" customHeight="1" x14ac:dyDescent="0.15">
      <c r="A79" s="17" t="s">
        <v>6</v>
      </c>
      <c r="B79" s="303" t="s">
        <v>46</v>
      </c>
      <c r="C79" s="304"/>
      <c r="D79" s="305" t="s">
        <v>34</v>
      </c>
      <c r="E79" s="306"/>
      <c r="F79" s="305" t="s">
        <v>41</v>
      </c>
      <c r="G79" s="306"/>
      <c r="H79" s="307" t="s">
        <v>166</v>
      </c>
      <c r="I79" s="307"/>
      <c r="J79" s="304"/>
      <c r="K79" s="148"/>
      <c r="L79" s="24"/>
    </row>
    <row r="80" spans="1:18" ht="18.75" customHeight="1" x14ac:dyDescent="0.15">
      <c r="A80" s="17" t="s">
        <v>6</v>
      </c>
      <c r="B80" s="303" t="s">
        <v>45</v>
      </c>
      <c r="C80" s="304"/>
      <c r="D80" s="305" t="s">
        <v>34</v>
      </c>
      <c r="E80" s="306"/>
      <c r="F80" s="305" t="s">
        <v>41</v>
      </c>
      <c r="G80" s="306"/>
      <c r="H80" s="307" t="s">
        <v>47</v>
      </c>
      <c r="I80" s="307"/>
      <c r="J80" s="304"/>
      <c r="K80" s="148"/>
      <c r="L80" s="24"/>
    </row>
    <row r="81" spans="1:12" ht="18.75" customHeight="1" x14ac:dyDescent="0.15">
      <c r="A81" s="17" t="s">
        <v>6</v>
      </c>
      <c r="B81" s="303" t="s">
        <v>143</v>
      </c>
      <c r="C81" s="304"/>
      <c r="D81" s="282" t="s">
        <v>19</v>
      </c>
      <c r="E81" s="282"/>
      <c r="F81" s="305" t="s">
        <v>34</v>
      </c>
      <c r="G81" s="306"/>
      <c r="H81" s="307" t="s">
        <v>164</v>
      </c>
      <c r="I81" s="307"/>
      <c r="J81" s="304"/>
      <c r="K81" s="148"/>
      <c r="L81" s="24"/>
    </row>
    <row r="82" spans="1:12" ht="18.75" customHeight="1" x14ac:dyDescent="0.15">
      <c r="A82" s="17" t="s">
        <v>6</v>
      </c>
      <c r="B82" s="308" t="s">
        <v>20</v>
      </c>
      <c r="C82" s="308"/>
      <c r="D82" s="282" t="s">
        <v>19</v>
      </c>
      <c r="E82" s="282"/>
      <c r="F82" s="305" t="s">
        <v>34</v>
      </c>
      <c r="G82" s="306"/>
      <c r="H82" s="307" t="s">
        <v>159</v>
      </c>
      <c r="I82" s="307"/>
      <c r="J82" s="304"/>
      <c r="K82" s="148"/>
      <c r="L82" s="24"/>
    </row>
    <row r="83" spans="1:12" ht="18.75" customHeight="1" x14ac:dyDescent="0.15">
      <c r="A83" s="17" t="s">
        <v>6</v>
      </c>
      <c r="B83" s="309" t="s">
        <v>130</v>
      </c>
      <c r="C83" s="309"/>
      <c r="D83" s="282" t="s">
        <v>56</v>
      </c>
      <c r="E83" s="282"/>
      <c r="F83" s="305" t="s">
        <v>34</v>
      </c>
      <c r="G83" s="306"/>
      <c r="H83" s="303" t="s">
        <v>160</v>
      </c>
      <c r="I83" s="307"/>
      <c r="J83" s="304"/>
      <c r="K83" s="148"/>
      <c r="L83" s="24"/>
    </row>
    <row r="84" spans="1:12" ht="18.75" customHeight="1" x14ac:dyDescent="0.15">
      <c r="A84" s="17" t="s">
        <v>6</v>
      </c>
      <c r="B84" s="309" t="s">
        <v>142</v>
      </c>
      <c r="C84" s="309"/>
      <c r="D84" s="282" t="s">
        <v>34</v>
      </c>
      <c r="E84" s="282"/>
      <c r="F84" s="305" t="s">
        <v>129</v>
      </c>
      <c r="G84" s="306"/>
      <c r="H84" s="303" t="s">
        <v>161</v>
      </c>
      <c r="I84" s="307"/>
      <c r="J84" s="304"/>
      <c r="K84" s="148"/>
      <c r="L84" s="24"/>
    </row>
    <row r="85" spans="1:12" ht="18.75" customHeight="1" x14ac:dyDescent="0.15">
      <c r="A85" s="17" t="s">
        <v>6</v>
      </c>
      <c r="B85" s="310"/>
      <c r="C85" s="310"/>
      <c r="D85" s="311"/>
      <c r="E85" s="311"/>
      <c r="F85" s="260"/>
      <c r="G85" s="262"/>
      <c r="H85" s="260"/>
      <c r="I85" s="261"/>
      <c r="J85" s="262"/>
      <c r="K85" s="149"/>
      <c r="L85" s="24"/>
    </row>
    <row r="86" spans="1:12" ht="18.75" customHeight="1" x14ac:dyDescent="0.15">
      <c r="A86" s="17" t="s">
        <v>6</v>
      </c>
      <c r="B86" s="310"/>
      <c r="C86" s="310"/>
      <c r="D86" s="311"/>
      <c r="E86" s="311"/>
      <c r="F86" s="260"/>
      <c r="G86" s="262"/>
      <c r="H86" s="260"/>
      <c r="I86" s="261"/>
      <c r="J86" s="262"/>
      <c r="K86" s="149"/>
      <c r="L86" s="24"/>
    </row>
    <row r="87" spans="1:12" ht="18.75" customHeight="1" x14ac:dyDescent="0.15">
      <c r="A87" s="17" t="s">
        <v>6</v>
      </c>
      <c r="B87" s="310"/>
      <c r="C87" s="310"/>
      <c r="D87" s="311"/>
      <c r="E87" s="311"/>
      <c r="F87" s="260"/>
      <c r="G87" s="262"/>
      <c r="H87" s="260"/>
      <c r="I87" s="261"/>
      <c r="J87" s="262"/>
      <c r="K87" s="149"/>
      <c r="L87" s="24"/>
    </row>
  </sheetData>
  <sheetProtection password="CC71" sheet="1" objects="1" scenarios="1"/>
  <mergeCells count="141">
    <mergeCell ref="B86:C86"/>
    <mergeCell ref="D86:E86"/>
    <mergeCell ref="F86:G86"/>
    <mergeCell ref="H86:J86"/>
    <mergeCell ref="B87:C87"/>
    <mergeCell ref="D87:E87"/>
    <mergeCell ref="F87:G87"/>
    <mergeCell ref="H87:J87"/>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2:J72"/>
    <mergeCell ref="B73:J73"/>
    <mergeCell ref="B74:J74"/>
    <mergeCell ref="B77:C77"/>
    <mergeCell ref="D77:E77"/>
    <mergeCell ref="F77:G77"/>
    <mergeCell ref="H77:J77"/>
    <mergeCell ref="B65:D65"/>
    <mergeCell ref="E65:K67"/>
    <mergeCell ref="B66:D66"/>
    <mergeCell ref="B67:D67"/>
    <mergeCell ref="A70:L70"/>
    <mergeCell ref="B71:J71"/>
    <mergeCell ref="A57:L57"/>
    <mergeCell ref="A58:L58"/>
    <mergeCell ref="B59:G59"/>
    <mergeCell ref="H59:N59"/>
    <mergeCell ref="A60:L60"/>
    <mergeCell ref="A61:L62"/>
    <mergeCell ref="M61:N62"/>
    <mergeCell ref="B54:E54"/>
    <mergeCell ref="F54:G54"/>
    <mergeCell ref="B55:E55"/>
    <mergeCell ref="F55:G55"/>
    <mergeCell ref="B56:E56"/>
    <mergeCell ref="F56:G56"/>
    <mergeCell ref="B51:E51"/>
    <mergeCell ref="F51:G51"/>
    <mergeCell ref="B52:E52"/>
    <mergeCell ref="F52:G52"/>
    <mergeCell ref="B53:E53"/>
    <mergeCell ref="F53:G53"/>
    <mergeCell ref="B48:E48"/>
    <mergeCell ref="F48:G48"/>
    <mergeCell ref="B49:E49"/>
    <mergeCell ref="F49:G49"/>
    <mergeCell ref="B50:E50"/>
    <mergeCell ref="F50:G50"/>
    <mergeCell ref="F41:G41"/>
    <mergeCell ref="H41:I41"/>
    <mergeCell ref="F42:G42"/>
    <mergeCell ref="H42:I42"/>
    <mergeCell ref="B47:E47"/>
    <mergeCell ref="F47:G47"/>
    <mergeCell ref="F38:G38"/>
    <mergeCell ref="H38:I38"/>
    <mergeCell ref="F39:G39"/>
    <mergeCell ref="H39:I39"/>
    <mergeCell ref="F40:G40"/>
    <mergeCell ref="H40:I40"/>
    <mergeCell ref="E31:F31"/>
    <mergeCell ref="E32:F32"/>
    <mergeCell ref="E33:F33"/>
    <mergeCell ref="E34:F34"/>
    <mergeCell ref="E35:F35"/>
    <mergeCell ref="E36:F36"/>
    <mergeCell ref="E25:F25"/>
    <mergeCell ref="E26:F26"/>
    <mergeCell ref="E27:F27"/>
    <mergeCell ref="E28:F28"/>
    <mergeCell ref="E29:F29"/>
    <mergeCell ref="E30:F30"/>
    <mergeCell ref="A23:A24"/>
    <mergeCell ref="B23:B24"/>
    <mergeCell ref="C23:C24"/>
    <mergeCell ref="D23:H23"/>
    <mergeCell ref="I23:I24"/>
    <mergeCell ref="J23:M23"/>
    <mergeCell ref="E24:F24"/>
    <mergeCell ref="B18:C18"/>
    <mergeCell ref="L18:N18"/>
    <mergeCell ref="B19:C19"/>
    <mergeCell ref="L19:N19"/>
    <mergeCell ref="B20:C20"/>
    <mergeCell ref="L20:N20"/>
    <mergeCell ref="B15:C15"/>
    <mergeCell ref="L15:N15"/>
    <mergeCell ref="B16:C16"/>
    <mergeCell ref="L16:N16"/>
    <mergeCell ref="B17:C17"/>
    <mergeCell ref="L17:N17"/>
    <mergeCell ref="B12:C12"/>
    <mergeCell ref="L12:N12"/>
    <mergeCell ref="B13:C13"/>
    <mergeCell ref="L13:N13"/>
    <mergeCell ref="B14:C14"/>
    <mergeCell ref="L14:N14"/>
    <mergeCell ref="N3:P3"/>
    <mergeCell ref="B4:E4"/>
    <mergeCell ref="R4:R5"/>
    <mergeCell ref="B5:E5"/>
    <mergeCell ref="B6:E6"/>
    <mergeCell ref="B11:C11"/>
    <mergeCell ref="L11:N11"/>
    <mergeCell ref="A1:M1"/>
    <mergeCell ref="B3:E3"/>
    <mergeCell ref="G3:G4"/>
    <mergeCell ref="H3:I3"/>
    <mergeCell ref="J3:J4"/>
    <mergeCell ref="K3:K4"/>
    <mergeCell ref="L3:L4"/>
  </mergeCells>
  <phoneticPr fontId="2"/>
  <conditionalFormatting sqref="A61:L62 A60:E60">
    <cfRule type="expression" dxfId="214" priority="42">
      <formula>$Q$1="○"</formula>
    </cfRule>
  </conditionalFormatting>
  <conditionalFormatting sqref="C39">
    <cfRule type="expression" dxfId="213" priority="40">
      <formula>$C$39&gt;$B$39/2</formula>
    </cfRule>
    <cfRule type="expression" dxfId="212" priority="41">
      <formula>$C$39&gt;10000000</formula>
    </cfRule>
  </conditionalFormatting>
  <conditionalFormatting sqref="C40">
    <cfRule type="expression" dxfId="211" priority="38">
      <formula>$C$40&gt;$B$40/2</formula>
    </cfRule>
    <cfRule type="expression" dxfId="210" priority="39">
      <formula>$C$40&gt;1000000</formula>
    </cfRule>
  </conditionalFormatting>
  <conditionalFormatting sqref="C41">
    <cfRule type="expression" dxfId="209" priority="36">
      <formula>$C$41&gt;$B$41/2</formula>
    </cfRule>
    <cfRule type="expression" dxfId="208" priority="37">
      <formula>$C$41&gt;100000</formula>
    </cfRule>
  </conditionalFormatting>
  <conditionalFormatting sqref="R9">
    <cfRule type="expression" dxfId="207" priority="33">
      <formula>R9="NG"</formula>
    </cfRule>
  </conditionalFormatting>
  <conditionalFormatting sqref="L25:M36">
    <cfRule type="expression" dxfId="206" priority="16">
      <formula>$J25="追加"</formula>
    </cfRule>
    <cfRule type="expression" dxfId="205" priority="35">
      <formula>$J25="新規"</formula>
    </cfRule>
  </conditionalFormatting>
  <conditionalFormatting sqref="B39:B41">
    <cfRule type="expression" dxfId="204" priority="34">
      <formula>($C39+$D39+$E39)&lt;&gt;$B39</formula>
    </cfRule>
  </conditionalFormatting>
  <conditionalFormatting sqref="R39:T41">
    <cfRule type="expression" dxfId="203" priority="31">
      <formula>R39="NG"</formula>
    </cfRule>
    <cfRule type="expression" dxfId="202" priority="32">
      <formula>$R21="NG"</formula>
    </cfRule>
  </conditionalFormatting>
  <conditionalFormatting sqref="T42">
    <cfRule type="expression" dxfId="201" priority="29">
      <formula>T42="NG"</formula>
    </cfRule>
    <cfRule type="expression" dxfId="200" priority="30">
      <formula>$R24="NG"</formula>
    </cfRule>
  </conditionalFormatting>
  <conditionalFormatting sqref="R60:R61">
    <cfRule type="expression" dxfId="199" priority="27">
      <formula>R60="NG"</formula>
    </cfRule>
    <cfRule type="expression" dxfId="198" priority="28">
      <formula>$R43="NG"</formula>
    </cfRule>
  </conditionalFormatting>
  <conditionalFormatting sqref="R65">
    <cfRule type="expression" dxfId="197" priority="26">
      <formula>R65="NG"</formula>
    </cfRule>
  </conditionalFormatting>
  <conditionalFormatting sqref="R3">
    <cfRule type="expression" dxfId="196" priority="24">
      <formula>$R3&lt;&gt;"要修正！"</formula>
    </cfRule>
    <cfRule type="expression" dxfId="195" priority="25">
      <formula>$R3="要修正！"</formula>
    </cfRule>
  </conditionalFormatting>
  <conditionalFormatting sqref="S25:S36">
    <cfRule type="expression" dxfId="194" priority="43">
      <formula>S25="NG"</formula>
    </cfRule>
  </conditionalFormatting>
  <conditionalFormatting sqref="S59">
    <cfRule type="expression" dxfId="193" priority="23">
      <formula>S59="NG"</formula>
    </cfRule>
  </conditionalFormatting>
  <conditionalFormatting sqref="R59">
    <cfRule type="expression" dxfId="192" priority="21">
      <formula>R59="NG"</formula>
    </cfRule>
    <cfRule type="expression" dxfId="191" priority="22">
      <formula>$R42="NG"</formula>
    </cfRule>
  </conditionalFormatting>
  <conditionalFormatting sqref="R72">
    <cfRule type="expression" dxfId="190" priority="20">
      <formula>R72="NG"</formula>
    </cfRule>
  </conditionalFormatting>
  <conditionalFormatting sqref="R25:R36">
    <cfRule type="expression" dxfId="189" priority="19">
      <formula>R25="NG"</formula>
    </cfRule>
  </conditionalFormatting>
  <conditionalFormatting sqref="S12:S19">
    <cfRule type="expression" dxfId="188" priority="17">
      <formula>$S12="NG"</formula>
    </cfRule>
    <cfRule type="expression" dxfId="187" priority="18">
      <formula>$R1048572="NG"</formula>
    </cfRule>
  </conditionalFormatting>
  <conditionalFormatting sqref="T25:T36">
    <cfRule type="expression" dxfId="186" priority="15">
      <formula>T25="NG"</formula>
    </cfRule>
  </conditionalFormatting>
  <conditionalFormatting sqref="L9">
    <cfRule type="expression" dxfId="185" priority="14">
      <formula>$L$9="NG"</formula>
    </cfRule>
  </conditionalFormatting>
  <conditionalFormatting sqref="R4:R5">
    <cfRule type="expression" dxfId="184" priority="13">
      <formula>$R$3="要修正！"</formula>
    </cfRule>
  </conditionalFormatting>
  <conditionalFormatting sqref="A41:H41">
    <cfRule type="expression" dxfId="183" priority="12">
      <formula>$Q$1="○"</formula>
    </cfRule>
  </conditionalFormatting>
  <conditionalFormatting sqref="A55:G55">
    <cfRule type="expression" dxfId="182" priority="11">
      <formula>$Q$1="○"</formula>
    </cfRule>
  </conditionalFormatting>
  <conditionalFormatting sqref="A83:J83">
    <cfRule type="expression" dxfId="181" priority="10">
      <formula>$Q$1="○"</formula>
    </cfRule>
  </conditionalFormatting>
  <conditionalFormatting sqref="J25:J26">
    <cfRule type="expression" dxfId="180" priority="8">
      <formula>$I25="追加"</formula>
    </cfRule>
    <cfRule type="expression" dxfId="179" priority="9">
      <formula>$I25="新規"</formula>
    </cfRule>
  </conditionalFormatting>
  <conditionalFormatting sqref="J27:K36">
    <cfRule type="expression" dxfId="178" priority="6">
      <formula>$I27="追加"</formula>
    </cfRule>
    <cfRule type="expression" dxfId="177" priority="7">
      <formula>$I27="新規"</formula>
    </cfRule>
  </conditionalFormatting>
  <conditionalFormatting sqref="A59:G59">
    <cfRule type="expression" dxfId="176" priority="5">
      <formula>"$Q$1=○"</formula>
    </cfRule>
  </conditionalFormatting>
  <conditionalFormatting sqref="K25">
    <cfRule type="expression" dxfId="175" priority="3">
      <formula>$I25="追加"</formula>
    </cfRule>
    <cfRule type="expression" dxfId="174" priority="4">
      <formula>$I25="新規"</formula>
    </cfRule>
  </conditionalFormatting>
  <conditionalFormatting sqref="K26">
    <cfRule type="expression" dxfId="173" priority="1">
      <formula>$I26="追加"</formula>
    </cfRule>
    <cfRule type="expression" dxfId="172" priority="2">
      <formula>$I26="新規"</formula>
    </cfRule>
  </conditionalFormatting>
  <dataValidations count="2">
    <dataValidation type="list" allowBlank="1" showInputMessage="1" showErrorMessage="1" sqref="Q1 O1" xr:uid="{4C5BAB9A-A055-4786-8755-D9C2DA4EE48E}">
      <formula1>$S$1:$S$2</formula1>
    </dataValidation>
    <dataValidation type="list" allowBlank="1" showInputMessage="1" showErrorMessage="1" sqref="E12:E19" xr:uid="{5E33A98A-D785-4CD2-8B6F-39DB65D6158A}">
      <formula1>$U$12:$U$15</formula1>
    </dataValidation>
  </dataValidations>
  <pageMargins left="0.70866141732283472" right="0.70866141732283472" top="0.82677165354330717" bottom="0.74803149606299213" header="0.31496062992125984" footer="0.31496062992125984"/>
  <pageSetup paperSize="9" scale="52" fitToHeight="0" orientation="landscape" r:id="rId1"/>
  <headerFooter>
    <oddHeader>&amp;L様式第1号別添-1&amp;R事業参加者用（事業参加者→事業実施主体）</oddHeader>
  </headerFooter>
  <rowBreaks count="1" manualBreakCount="1">
    <brk id="42" max="13" man="1"/>
  </rowBreaks>
  <colBreaks count="1" manualBreakCount="1">
    <brk id="28" max="81" man="1"/>
  </colBreaks>
  <extLst>
    <ext xmlns:x14="http://schemas.microsoft.com/office/spreadsheetml/2009/9/main" uri="{CCE6A557-97BC-4b89-ADB6-D9C93CAAB3DF}">
      <x14:dataValidations xmlns:xm="http://schemas.microsoft.com/office/excel/2006/main" count="12">
        <x14:dataValidation type="list" allowBlank="1" showInputMessage="1" showErrorMessage="1" xr:uid="{9FDA24EC-28D7-4EB0-AC7D-CF21EC6E6EA8}">
          <x14:formula1>
            <xm:f>'C:\Users\113277\Box\【02_課所共有】09_04_生産振興課\R05年度\文書ファイル\03野菜担当\53_国庫事業等\53_08_省エネ型施設園芸産地育成緊急対策事業\53_08_090_令和5年度補正予算省エネ事業例規\04 実施要領\修正中\[（修正中2）実施要領　様式1別添1,2.xlsx]リスト'!#REF!</xm:f>
          </x14:formula1>
          <xm:sqref>A59</xm:sqref>
        </x14:dataValidation>
        <x14:dataValidation type="list" allowBlank="1" showInputMessage="1" showErrorMessage="1" xr:uid="{B1EF652B-5789-48F5-8331-400203C2633D}">
          <x14:formula1>
            <xm:f>リスト!$A$3:$A$9</xm:f>
          </x14:formula1>
          <xm:sqref>G12:H19</xm:sqref>
        </x14:dataValidation>
        <x14:dataValidation type="list" allowBlank="1" showInputMessage="1" showErrorMessage="1" xr:uid="{A1AE8F83-4F6A-4163-93DC-274A9ED2B7E5}">
          <x14:formula1>
            <xm:f>リスト!$B$2:$B$11</xm:f>
          </x14:formula1>
          <xm:sqref>I12:I19</xm:sqref>
        </x14:dataValidation>
        <x14:dataValidation type="list" allowBlank="1" showInputMessage="1" showErrorMessage="1" xr:uid="{60E2BEE6-D087-4243-AC9E-02770972E080}">
          <x14:formula1>
            <xm:f>リスト!$I$2:$I$5</xm:f>
          </x14:formula1>
          <xm:sqref>J12:J19</xm:sqref>
        </x14:dataValidation>
        <x14:dataValidation type="list" allowBlank="1" showInputMessage="1" showErrorMessage="1" xr:uid="{988E41A5-D706-41A0-A268-0C0404B76690}">
          <x14:formula1>
            <xm:f>リスト!$J$2:$J$6</xm:f>
          </x14:formula1>
          <xm:sqref>K12:K19</xm:sqref>
        </x14:dataValidation>
        <x14:dataValidation type="list" allowBlank="1" showInputMessage="1" showErrorMessage="1" xr:uid="{3AA3F042-8EE3-43C1-BC2F-4A719FD19AC8}">
          <x14:formula1>
            <xm:f>リスト!$C$2:$C$4</xm:f>
          </x14:formula1>
          <xm:sqref>B25:B36</xm:sqref>
        </x14:dataValidation>
        <x14:dataValidation type="list" allowBlank="1" showInputMessage="1" showErrorMessage="1" xr:uid="{03A4E4A0-A063-4DEC-BB0D-9F1159929F35}">
          <x14:formula1>
            <xm:f>リスト!$D$2:$D$3</xm:f>
          </x14:formula1>
          <xm:sqref>C25:C36</xm:sqref>
        </x14:dataValidation>
        <x14:dataValidation type="list" allowBlank="1" showInputMessage="1" showErrorMessage="1" xr:uid="{ED3F86BD-4085-470F-BB24-34230E8BF03A}">
          <x14:formula1>
            <xm:f>リスト!$E$2:$E$22</xm:f>
          </x14:formula1>
          <xm:sqref>D25:D36</xm:sqref>
        </x14:dataValidation>
        <x14:dataValidation type="list" allowBlank="1" showInputMessage="1" showErrorMessage="1" xr:uid="{C3207326-CF6B-494B-BC62-2BC5EAFD9EAF}">
          <x14:formula1>
            <xm:f>リスト!$G$2:$G$4</xm:f>
          </x14:formula1>
          <xm:sqref>I25:I36</xm:sqref>
        </x14:dataValidation>
        <x14:dataValidation type="list" allowBlank="1" showInputMessage="1" showErrorMessage="1" xr:uid="{8955B484-710A-45DA-9783-D2C77366FB67}">
          <x14:formula1>
            <xm:f>リスト!$H$2:$H$4</xm:f>
          </x14:formula1>
          <xm:sqref>L25:M36 A72:A74</xm:sqref>
        </x14:dataValidation>
        <x14:dataValidation type="list" allowBlank="1" showInputMessage="1" showErrorMessage="1" xr:uid="{8E0B2445-EA19-4E34-A332-1DA89300FD49}">
          <x14:formula1>
            <xm:f>リスト!$K$2:$K$3</xm:f>
          </x14:formula1>
          <xm:sqref>A48:A56</xm:sqref>
        </x14:dataValidation>
        <x14:dataValidation type="list" allowBlank="1" showInputMessage="1" showErrorMessage="1" xr:uid="{4A8089CC-3F11-45A1-BC1D-953D604E613B}">
          <x14:formula1>
            <xm:f>リスト!$H$2:$H$3</xm:f>
          </x14:formula1>
          <xm:sqref>A65:A67 A78:A87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103</vt:i4>
      </vt:variant>
      <vt:variant>
        <vt:lpstr>名前付き一覧</vt:lpstr>
      </vt:variant>
      <vt:variant>
        <vt:i4>101</vt:i4>
      </vt:variant>
    </vt:vector>
  </HeadingPairs>
  <TitlesOfParts>
    <vt:vector size="204" baseType="lpstr">
      <vt:lpstr>総括表1</vt:lpstr>
      <vt:lpstr>総括表2</vt:lpstr>
      <vt:lpstr>リスト</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'1'!Print_Area</vt:lpstr>
      <vt:lpstr>'10'!Print_Area</vt:lpstr>
      <vt:lpstr>'100'!Print_Area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総括表2!Print_Area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畠山悠梨</cp:lastModifiedBy>
  <cp:lastPrinted>2024-01-25T00:49:48Z</cp:lastPrinted>
  <dcterms:created xsi:type="dcterms:W3CDTF">2022-06-27T00:31:50Z</dcterms:created>
  <dcterms:modified xsi:type="dcterms:W3CDTF">2024-02-06T08:43:40Z</dcterms:modified>
</cp:coreProperties>
</file>