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defaultThemeVersion="166925"/>
  <mc:AlternateContent xmlns:mc="http://schemas.openxmlformats.org/markup-compatibility/2006">
    <mc:Choice Requires="x15">
      <x15ac:absPath xmlns:x15ac="http://schemas.microsoft.com/office/spreadsheetml/2010/11/ac" url="C:\Users\690538\Box\【02_課所共有】40_10_生徒指導課\R05年度\02_生徒指導・いじめ対策・非行防止担当\07_生徒指導\07_04_諸調査・報告\07_04_150_スマートフォン等に関する調査\06_1確定版←確認するときはこれ！\"/>
    </mc:Choice>
  </mc:AlternateContent>
  <xr:revisionPtr revIDLastSave="0" documentId="13_ncr:1_{A7A19B88-D7E4-45B8-AE3D-25E19F80F556}" xr6:coauthVersionLast="36" xr6:coauthVersionMax="36" xr10:uidLastSave="{00000000-0000-0000-0000-000000000000}"/>
  <bookViews>
    <workbookView xWindow="0" yWindow="0" windowWidth="28800" windowHeight="11910" tabRatio="772" xr2:uid="{00000000-000D-0000-FFFF-FFFF00000000}"/>
  </bookViews>
  <sheets>
    <sheet name="スマホ調査結果（学校）" sheetId="33" r:id="rId1"/>
  </sheets>
  <calcPr calcId="191029"/>
</workbook>
</file>

<file path=xl/calcChain.xml><?xml version="1.0" encoding="utf-8"?>
<calcChain xmlns="http://schemas.openxmlformats.org/spreadsheetml/2006/main">
  <c r="L185" i="33" l="1"/>
  <c r="K326" i="33" l="1"/>
  <c r="L326" i="33"/>
  <c r="M326" i="33"/>
  <c r="N326" i="33"/>
  <c r="O326" i="33"/>
  <c r="J326" i="33"/>
  <c r="K296" i="33"/>
  <c r="L296" i="33"/>
  <c r="M296" i="33"/>
  <c r="N296" i="33"/>
  <c r="O296" i="33"/>
  <c r="J296" i="33"/>
  <c r="K253" i="33"/>
  <c r="L253" i="33"/>
  <c r="M253" i="33"/>
  <c r="N253" i="33"/>
  <c r="O253" i="33"/>
  <c r="J253" i="33"/>
  <c r="K166" i="33"/>
  <c r="L166" i="33"/>
  <c r="M166" i="33"/>
  <c r="N166" i="33"/>
  <c r="O166" i="33"/>
  <c r="J166" i="33"/>
  <c r="J13" i="33"/>
  <c r="L34" i="33"/>
  <c r="L36" i="33" s="1"/>
  <c r="M34" i="33"/>
  <c r="M36" i="33" s="1"/>
  <c r="N34" i="33"/>
  <c r="N36" i="33" s="1"/>
  <c r="O34" i="33"/>
  <c r="O36" i="33" s="1"/>
  <c r="J34" i="33"/>
  <c r="J36" i="33" s="1"/>
  <c r="L13" i="33"/>
  <c r="M13" i="33"/>
  <c r="N13" i="33"/>
  <c r="O13" i="33"/>
  <c r="K13" i="33" l="1"/>
  <c r="K34" i="33"/>
  <c r="K36" i="33" s="1"/>
  <c r="K8" i="33" l="1"/>
  <c r="K12" i="33"/>
  <c r="K17" i="33"/>
  <c r="K19" i="33"/>
  <c r="K21" i="33"/>
  <c r="K23" i="33"/>
  <c r="K10" i="33"/>
  <c r="L333" i="33" l="1"/>
  <c r="P326" i="33" l="1"/>
  <c r="P296" i="33"/>
  <c r="P253" i="33"/>
  <c r="P166" i="33"/>
  <c r="P36" i="33"/>
  <c r="P13" i="33"/>
  <c r="O394" i="33"/>
  <c r="O390" i="33"/>
  <c r="O388" i="33"/>
  <c r="O386" i="33"/>
  <c r="O382" i="33"/>
  <c r="O392" i="33"/>
  <c r="O384" i="33"/>
  <c r="O380" i="33"/>
  <c r="N394" i="33" l="1"/>
  <c r="N392" i="33"/>
  <c r="N390" i="33"/>
  <c r="N388" i="33"/>
  <c r="N386" i="33"/>
  <c r="N384" i="33"/>
  <c r="N382" i="33"/>
  <c r="N380" i="33"/>
  <c r="N372" i="33"/>
  <c r="N369" i="33"/>
  <c r="N366" i="33"/>
  <c r="N363" i="33"/>
  <c r="N357" i="33"/>
  <c r="N354" i="33"/>
  <c r="N351" i="33"/>
  <c r="N345" i="33"/>
  <c r="N342" i="33"/>
  <c r="N339" i="33"/>
  <c r="N336" i="33"/>
  <c r="N375" i="33"/>
  <c r="N360" i="33"/>
  <c r="N348" i="33"/>
  <c r="N333" i="33"/>
  <c r="M394" i="33" l="1"/>
  <c r="M392" i="33"/>
  <c r="M390" i="33"/>
  <c r="M388" i="33"/>
  <c r="M386" i="33"/>
  <c r="M384" i="33"/>
  <c r="M382" i="33"/>
  <c r="M380" i="33"/>
  <c r="M375" i="33"/>
  <c r="M372" i="33"/>
  <c r="M369" i="33"/>
  <c r="M366" i="33"/>
  <c r="M363" i="33"/>
  <c r="M357" i="33"/>
  <c r="M354" i="33"/>
  <c r="M351" i="33"/>
  <c r="M348" i="33"/>
  <c r="M345" i="33"/>
  <c r="M342" i="33"/>
  <c r="M339" i="33"/>
  <c r="M336" i="33"/>
  <c r="M333" i="33"/>
  <c r="M325" i="33"/>
  <c r="M323" i="33"/>
  <c r="M318" i="33"/>
  <c r="M316" i="33"/>
  <c r="M314" i="33"/>
  <c r="M312" i="33"/>
  <c r="M310" i="33"/>
  <c r="M308" i="33"/>
  <c r="M306" i="33"/>
  <c r="M304" i="33"/>
  <c r="M302" i="33"/>
  <c r="M300" i="33"/>
  <c r="M295" i="33"/>
  <c r="M293" i="33"/>
  <c r="M288" i="33"/>
  <c r="M286" i="33"/>
  <c r="M284" i="33"/>
  <c r="M282" i="33"/>
  <c r="M280" i="33"/>
  <c r="M278" i="33"/>
  <c r="M276" i="33"/>
  <c r="M274" i="33"/>
  <c r="M272" i="33"/>
  <c r="M267" i="33"/>
  <c r="M265" i="33"/>
  <c r="M263" i="33"/>
  <c r="M261" i="33"/>
  <c r="M259" i="33"/>
  <c r="M257" i="33"/>
  <c r="M252" i="33"/>
  <c r="M250" i="33"/>
  <c r="M246" i="33"/>
  <c r="M243" i="33"/>
  <c r="M241" i="33"/>
  <c r="M239" i="33"/>
  <c r="M237" i="33"/>
  <c r="M235" i="33"/>
  <c r="M233" i="33"/>
  <c r="M231" i="33"/>
  <c r="M229" i="33"/>
  <c r="M227" i="33"/>
  <c r="M222" i="33"/>
  <c r="M220" i="33"/>
  <c r="M218" i="33"/>
  <c r="M216" i="33"/>
  <c r="M214" i="33"/>
  <c r="M212" i="33"/>
  <c r="M210" i="33"/>
  <c r="M208" i="33"/>
  <c r="M203" i="33"/>
  <c r="M201" i="33"/>
  <c r="M199" i="33"/>
  <c r="M197" i="33"/>
  <c r="M195" i="33"/>
  <c r="M193" i="33"/>
  <c r="M191" i="33"/>
  <c r="M189" i="33"/>
  <c r="M187" i="33"/>
  <c r="M185" i="33"/>
  <c r="M183" i="33"/>
  <c r="M178" i="33"/>
  <c r="M176" i="33"/>
  <c r="M174" i="33"/>
  <c r="M172" i="33"/>
  <c r="M170" i="33"/>
  <c r="M165" i="33"/>
  <c r="M163" i="33"/>
  <c r="M158" i="33"/>
  <c r="M155" i="33"/>
  <c r="M153" i="33"/>
  <c r="M151" i="33"/>
  <c r="M149" i="33"/>
  <c r="M147" i="33"/>
  <c r="M145" i="33"/>
  <c r="M143" i="33"/>
  <c r="M139" i="33"/>
  <c r="M136" i="33"/>
  <c r="M134" i="33"/>
  <c r="M132" i="33"/>
  <c r="M130" i="33"/>
  <c r="M128" i="33"/>
  <c r="M126" i="33"/>
  <c r="M124" i="33"/>
  <c r="M122" i="33"/>
  <c r="M120" i="33"/>
  <c r="M118" i="33"/>
  <c r="M116" i="33"/>
  <c r="M114" i="33"/>
  <c r="M112" i="33" l="1"/>
  <c r="M110" i="33"/>
  <c r="M106" i="33"/>
  <c r="M103" i="33"/>
  <c r="M101" i="33"/>
  <c r="M99" i="33"/>
  <c r="M97" i="33"/>
  <c r="M95" i="33"/>
  <c r="M91" i="33"/>
  <c r="M88" i="33"/>
  <c r="M86" i="33"/>
  <c r="M84" i="33"/>
  <c r="M82" i="33"/>
  <c r="M80" i="33"/>
  <c r="M78" i="33"/>
  <c r="M73" i="33"/>
  <c r="M71" i="33"/>
  <c r="M69" i="33"/>
  <c r="M67" i="33"/>
  <c r="M65" i="33"/>
  <c r="M63" i="33"/>
  <c r="M58" i="33"/>
  <c r="M56" i="33"/>
  <c r="M54" i="33"/>
  <c r="M52" i="33"/>
  <c r="M50" i="33"/>
  <c r="M48" i="33"/>
  <c r="M46" i="33"/>
  <c r="M44" i="33"/>
  <c r="M42" i="33"/>
  <c r="M40" i="33"/>
  <c r="M33" i="33"/>
  <c r="M31" i="33"/>
  <c r="M29" i="33"/>
  <c r="M27" i="33"/>
  <c r="M23" i="33"/>
  <c r="M21" i="33"/>
  <c r="M19" i="33"/>
  <c r="M17" i="33"/>
  <c r="M12" i="33"/>
  <c r="M10" i="33"/>
  <c r="M8" i="33"/>
  <c r="M35" i="33" l="1"/>
  <c r="L394" i="33"/>
  <c r="L392" i="33"/>
  <c r="L390" i="33"/>
  <c r="L388" i="33"/>
  <c r="L386" i="33"/>
  <c r="L384" i="33"/>
  <c r="L382" i="33"/>
  <c r="L380" i="33"/>
  <c r="L375" i="33"/>
  <c r="K354" i="33"/>
  <c r="J203" i="33" l="1"/>
  <c r="J246" i="33"/>
  <c r="J201" i="33"/>
  <c r="J199" i="33"/>
  <c r="J222" i="33"/>
  <c r="J197" i="33"/>
  <c r="J220" i="33"/>
  <c r="J195" i="33"/>
  <c r="J218" i="33"/>
  <c r="J193" i="33"/>
  <c r="J216" i="33"/>
  <c r="J191" i="33"/>
  <c r="J178" i="33"/>
  <c r="J214" i="33"/>
  <c r="J189" i="33"/>
  <c r="J176" i="33"/>
  <c r="J212" i="33"/>
  <c r="J187" i="33"/>
  <c r="J174" i="33"/>
  <c r="J252" i="33"/>
  <c r="J229" i="33"/>
  <c r="J210" i="33"/>
  <c r="J185" i="33"/>
  <c r="J165" i="33"/>
  <c r="J257" i="33"/>
  <c r="J250" i="33"/>
  <c r="J227" i="33"/>
  <c r="J208" i="33"/>
  <c r="J183" i="33"/>
  <c r="J170" i="33"/>
  <c r="J163" i="33"/>
  <c r="J17" i="33" l="1"/>
  <c r="J40" i="33"/>
  <c r="J78" i="33"/>
  <c r="J110" i="33"/>
  <c r="J293" i="33"/>
  <c r="J323" i="33"/>
  <c r="J380" i="33"/>
  <c r="J10" i="33"/>
  <c r="J29" i="33"/>
  <c r="J65" i="33"/>
  <c r="J97" i="33"/>
  <c r="J145" i="33"/>
  <c r="J172" i="33"/>
  <c r="J274" i="33"/>
  <c r="J302" i="33"/>
  <c r="J336" i="33"/>
  <c r="J21" i="33"/>
  <c r="J44" i="33"/>
  <c r="J82" i="33"/>
  <c r="J114" i="33"/>
  <c r="J261" i="33"/>
  <c r="J304" i="33"/>
  <c r="J384" i="33"/>
  <c r="J23" i="33"/>
  <c r="J46" i="33"/>
  <c r="J84" i="33"/>
  <c r="J116" i="33"/>
  <c r="J263" i="33"/>
  <c r="J306" i="33"/>
  <c r="J386" i="33"/>
  <c r="J48" i="33"/>
  <c r="J86" i="33"/>
  <c r="J118" i="33"/>
  <c r="J265" i="33"/>
  <c r="J308" i="33"/>
  <c r="J388" i="33"/>
  <c r="J50" i="33"/>
  <c r="J88" i="33"/>
  <c r="J120" i="33"/>
  <c r="J237" i="33"/>
  <c r="J282" i="33"/>
  <c r="J348" i="33"/>
  <c r="J91" i="33"/>
  <c r="J155" i="33"/>
  <c r="J284" i="33"/>
  <c r="J351" i="33"/>
  <c r="J124" i="33"/>
  <c r="J241" i="33"/>
  <c r="J314" i="33"/>
  <c r="J394" i="33"/>
  <c r="J126" i="33"/>
  <c r="J243" i="33"/>
  <c r="J316" i="33"/>
  <c r="J357" i="33"/>
  <c r="J128" i="33"/>
  <c r="J130" i="33"/>
  <c r="J132" i="33"/>
  <c r="J366" i="33"/>
  <c r="J136" i="33"/>
  <c r="J372" i="33"/>
  <c r="J375" i="33"/>
  <c r="J27" i="33"/>
  <c r="J63" i="33"/>
  <c r="J95" i="33"/>
  <c r="J143" i="33"/>
  <c r="J272" i="33"/>
  <c r="J300" i="33"/>
  <c r="J333" i="33"/>
  <c r="J19" i="33"/>
  <c r="J42" i="33"/>
  <c r="J80" i="33"/>
  <c r="J112" i="33"/>
  <c r="J259" i="33"/>
  <c r="J295" i="33"/>
  <c r="J325" i="33"/>
  <c r="J382" i="33"/>
  <c r="J12" i="33"/>
  <c r="J31" i="33"/>
  <c r="J67" i="33"/>
  <c r="J99" i="33"/>
  <c r="J147" i="33"/>
  <c r="J231" i="33"/>
  <c r="J276" i="33"/>
  <c r="J339" i="33"/>
  <c r="J33" i="33"/>
  <c r="J69" i="33"/>
  <c r="J101" i="33"/>
  <c r="J149" i="33"/>
  <c r="J233" i="33"/>
  <c r="J278" i="33"/>
  <c r="J342" i="33"/>
  <c r="J71" i="33"/>
  <c r="J103" i="33"/>
  <c r="J151" i="33"/>
  <c r="J235" i="33"/>
  <c r="J280" i="33"/>
  <c r="J345" i="33"/>
  <c r="J73" i="33"/>
  <c r="J106" i="33"/>
  <c r="J153" i="33"/>
  <c r="J267" i="33"/>
  <c r="J310" i="33"/>
  <c r="J390" i="33"/>
  <c r="J52" i="33"/>
  <c r="J122" i="33"/>
  <c r="J239" i="33"/>
  <c r="J312" i="33"/>
  <c r="J392" i="33"/>
  <c r="J54" i="33"/>
  <c r="J158" i="33"/>
  <c r="J286" i="33"/>
  <c r="J354" i="33"/>
  <c r="J288" i="33"/>
  <c r="J58" i="33"/>
  <c r="J318" i="33"/>
  <c r="J360" i="33"/>
  <c r="J363" i="33"/>
  <c r="J134" i="33"/>
  <c r="J369" i="33"/>
  <c r="J139" i="33"/>
  <c r="J35" i="33" l="1"/>
  <c r="J8" i="33"/>
  <c r="K165" i="33"/>
  <c r="K163" i="33"/>
  <c r="K40" i="33" l="1"/>
  <c r="K78" i="33"/>
  <c r="K110" i="33"/>
  <c r="K183" i="33"/>
  <c r="K227" i="33"/>
  <c r="K257" i="33"/>
  <c r="K293" i="33"/>
  <c r="K323" i="33"/>
  <c r="K380" i="33"/>
  <c r="P379" i="33"/>
  <c r="P380" i="33" s="1"/>
  <c r="K29" i="33"/>
  <c r="K65" i="33"/>
  <c r="K97" i="33"/>
  <c r="K145" i="33"/>
  <c r="K172" i="33"/>
  <c r="K210" i="33"/>
  <c r="K252" i="33"/>
  <c r="K274" i="33"/>
  <c r="K302" i="33"/>
  <c r="K336" i="33"/>
  <c r="K44" i="33"/>
  <c r="K82" i="33"/>
  <c r="K114" i="33"/>
  <c r="K174" i="33"/>
  <c r="K212" i="33"/>
  <c r="K261" i="33"/>
  <c r="K304" i="33"/>
  <c r="K384" i="33"/>
  <c r="P383" i="33"/>
  <c r="P384" i="33" s="1"/>
  <c r="K46" i="33"/>
  <c r="K84" i="33"/>
  <c r="K116" i="33"/>
  <c r="K176" i="33"/>
  <c r="K214" i="33"/>
  <c r="K263" i="33"/>
  <c r="K306" i="33"/>
  <c r="K386" i="33"/>
  <c r="P385" i="33"/>
  <c r="P386" i="33" s="1"/>
  <c r="K48" i="33"/>
  <c r="K86" i="33"/>
  <c r="K118" i="33"/>
  <c r="K178" i="33"/>
  <c r="K216" i="33"/>
  <c r="K265" i="33"/>
  <c r="K308" i="33"/>
  <c r="K388" i="33"/>
  <c r="P387" i="33"/>
  <c r="P388" i="33" s="1"/>
  <c r="K50" i="33"/>
  <c r="K88" i="33"/>
  <c r="K120" i="33"/>
  <c r="K193" i="33"/>
  <c r="K237" i="33"/>
  <c r="K282" i="33"/>
  <c r="K348" i="33"/>
  <c r="K91" i="33"/>
  <c r="K155" i="33"/>
  <c r="K220" i="33"/>
  <c r="K284" i="33"/>
  <c r="K351" i="33"/>
  <c r="K124" i="33"/>
  <c r="K197" i="33"/>
  <c r="K241" i="33"/>
  <c r="K314" i="33"/>
  <c r="K56" i="33"/>
  <c r="K199" i="33"/>
  <c r="K288" i="33"/>
  <c r="K58" i="33"/>
  <c r="K201" i="33"/>
  <c r="K318" i="33"/>
  <c r="K360" i="33"/>
  <c r="K203" i="33"/>
  <c r="K363" i="33"/>
  <c r="K134" i="33"/>
  <c r="K369" i="33"/>
  <c r="K139" i="33"/>
  <c r="K27" i="33"/>
  <c r="K63" i="33"/>
  <c r="K95" i="33"/>
  <c r="K143" i="33"/>
  <c r="K170" i="33"/>
  <c r="K208" i="33"/>
  <c r="K250" i="33"/>
  <c r="K272" i="33"/>
  <c r="K300" i="33"/>
  <c r="K333" i="33"/>
  <c r="K42" i="33"/>
  <c r="K80" i="33"/>
  <c r="K112" i="33"/>
  <c r="K185" i="33"/>
  <c r="K229" i="33"/>
  <c r="K259" i="33"/>
  <c r="K295" i="33"/>
  <c r="K325" i="33"/>
  <c r="K382" i="33"/>
  <c r="P381" i="33"/>
  <c r="P382" i="33" s="1"/>
  <c r="K31" i="33"/>
  <c r="K67" i="33"/>
  <c r="K99" i="33"/>
  <c r="K147" i="33"/>
  <c r="K187" i="33"/>
  <c r="K231" i="33"/>
  <c r="K276" i="33"/>
  <c r="K339" i="33"/>
  <c r="K33" i="33"/>
  <c r="K69" i="33"/>
  <c r="K101" i="33"/>
  <c r="K149" i="33"/>
  <c r="K189" i="33"/>
  <c r="K233" i="33"/>
  <c r="K278" i="33"/>
  <c r="K342" i="33"/>
  <c r="K71" i="33"/>
  <c r="K103" i="33"/>
  <c r="K151" i="33"/>
  <c r="K191" i="33"/>
  <c r="K235" i="33"/>
  <c r="K280" i="33"/>
  <c r="K345" i="33"/>
  <c r="K73" i="33"/>
  <c r="K106" i="33"/>
  <c r="K153" i="33"/>
  <c r="K218" i="33"/>
  <c r="K267" i="33"/>
  <c r="K310" i="33"/>
  <c r="K390" i="33"/>
  <c r="P389" i="33"/>
  <c r="P390" i="33" s="1"/>
  <c r="K52" i="33"/>
  <c r="K122" i="33"/>
  <c r="K195" i="33"/>
  <c r="K239" i="33"/>
  <c r="K312" i="33"/>
  <c r="K392" i="33"/>
  <c r="P391" i="33"/>
  <c r="P392" i="33" s="1"/>
  <c r="K54" i="33"/>
  <c r="K158" i="33"/>
  <c r="K222" i="33"/>
  <c r="K286" i="33"/>
  <c r="K394" i="33"/>
  <c r="P393" i="33"/>
  <c r="P394" i="33" s="1"/>
  <c r="K126" i="33"/>
  <c r="K243" i="33"/>
  <c r="K316" i="33"/>
  <c r="K357" i="33"/>
  <c r="K128" i="33"/>
  <c r="K246" i="33"/>
  <c r="K130" i="33"/>
  <c r="K132" i="33"/>
  <c r="K366" i="33"/>
  <c r="K136" i="33"/>
  <c r="K372" i="33"/>
  <c r="K375" i="33"/>
  <c r="K35" i="33" l="1"/>
  <c r="L163" i="33" l="1"/>
  <c r="L165" i="33"/>
  <c r="L27" i="33"/>
  <c r="L63" i="33"/>
  <c r="L95" i="33"/>
  <c r="L143" i="33"/>
  <c r="L170" i="33"/>
  <c r="L208" i="33"/>
  <c r="L250" i="33"/>
  <c r="L272" i="33"/>
  <c r="L300" i="33"/>
  <c r="L10" i="33"/>
  <c r="L29" i="33"/>
  <c r="L65" i="33"/>
  <c r="L97" i="33"/>
  <c r="L145" i="33"/>
  <c r="L172" i="33"/>
  <c r="L210" i="33"/>
  <c r="L252" i="33"/>
  <c r="L274" i="33"/>
  <c r="L302" i="33"/>
  <c r="L12" i="33"/>
  <c r="L31" i="33"/>
  <c r="L67" i="33"/>
  <c r="L99" i="33"/>
  <c r="L147" i="33"/>
  <c r="L187" i="33"/>
  <c r="L231" i="33"/>
  <c r="L276" i="33"/>
  <c r="L23" i="33"/>
  <c r="L46" i="33"/>
  <c r="L84" i="33"/>
  <c r="L116" i="33"/>
  <c r="L176" i="33"/>
  <c r="L214" i="33"/>
  <c r="L263" i="33"/>
  <c r="L306" i="33"/>
  <c r="L71" i="33"/>
  <c r="L103" i="33"/>
  <c r="L151" i="33"/>
  <c r="L191" i="33"/>
  <c r="L235" i="33"/>
  <c r="L280" i="33"/>
  <c r="L50" i="33"/>
  <c r="L88" i="33"/>
  <c r="L120" i="33"/>
  <c r="L193" i="33"/>
  <c r="L237" i="33"/>
  <c r="L282" i="33"/>
  <c r="L52" i="33"/>
  <c r="L122" i="33"/>
  <c r="L195" i="33"/>
  <c r="L239" i="33"/>
  <c r="L312" i="33"/>
  <c r="L124" i="33"/>
  <c r="L197" i="33"/>
  <c r="L241" i="33"/>
  <c r="L314" i="33"/>
  <c r="L126" i="33"/>
  <c r="L243" i="33"/>
  <c r="L316" i="33"/>
  <c r="L128" i="33"/>
  <c r="L246" i="33"/>
  <c r="L130" i="33"/>
  <c r="L132" i="33"/>
  <c r="L136" i="33"/>
  <c r="L17" i="33"/>
  <c r="L40" i="33"/>
  <c r="L78" i="33"/>
  <c r="L110" i="33"/>
  <c r="L183" i="33"/>
  <c r="L227" i="33"/>
  <c r="L257" i="33"/>
  <c r="L293" i="33"/>
  <c r="L323" i="33"/>
  <c r="L19" i="33"/>
  <c r="L42" i="33"/>
  <c r="L80" i="33"/>
  <c r="L112" i="33"/>
  <c r="L229" i="33"/>
  <c r="L259" i="33"/>
  <c r="L295" i="33"/>
  <c r="L325" i="33"/>
  <c r="L21" i="33"/>
  <c r="L44" i="33"/>
  <c r="L82" i="33"/>
  <c r="L114" i="33"/>
  <c r="L174" i="33"/>
  <c r="L212" i="33"/>
  <c r="L261" i="33"/>
  <c r="L304" i="33"/>
  <c r="L33" i="33"/>
  <c r="L69" i="33"/>
  <c r="L101" i="33"/>
  <c r="L149" i="33"/>
  <c r="L189" i="33"/>
  <c r="L233" i="33"/>
  <c r="L278" i="33"/>
  <c r="L48" i="33"/>
  <c r="L86" i="33"/>
  <c r="L118" i="33"/>
  <c r="L178" i="33"/>
  <c r="L216" i="33"/>
  <c r="L265" i="33"/>
  <c r="L308" i="33"/>
  <c r="L73" i="33"/>
  <c r="L106" i="33"/>
  <c r="L153" i="33"/>
  <c r="L218" i="33"/>
  <c r="L267" i="33"/>
  <c r="L310" i="33"/>
  <c r="L91" i="33"/>
  <c r="L155" i="33"/>
  <c r="L220" i="33"/>
  <c r="L284" i="33"/>
  <c r="L54" i="33"/>
  <c r="L158" i="33"/>
  <c r="L222" i="33"/>
  <c r="L286" i="33"/>
  <c r="L56" i="33"/>
  <c r="L199" i="33"/>
  <c r="L288" i="33"/>
  <c r="L58" i="33"/>
  <c r="L201" i="33"/>
  <c r="L318" i="33"/>
  <c r="L203" i="33"/>
  <c r="L134" i="33"/>
  <c r="L139" i="33"/>
  <c r="L8" i="33"/>
  <c r="L35" i="33" l="1"/>
  <c r="M360" i="33" l="1"/>
  <c r="N163" i="33" l="1"/>
  <c r="N165" i="33"/>
  <c r="N27" i="33"/>
  <c r="N63" i="33"/>
  <c r="N95" i="33"/>
  <c r="N143" i="33"/>
  <c r="N170" i="33"/>
  <c r="N208" i="33"/>
  <c r="N250" i="33"/>
  <c r="N272" i="33"/>
  <c r="N300" i="33"/>
  <c r="N10" i="33"/>
  <c r="N29" i="33"/>
  <c r="N65" i="33"/>
  <c r="N97" i="33"/>
  <c r="N145" i="33"/>
  <c r="N172" i="33"/>
  <c r="N210" i="33"/>
  <c r="N252" i="33"/>
  <c r="N274" i="33"/>
  <c r="N302" i="33"/>
  <c r="N12" i="33"/>
  <c r="N31" i="33"/>
  <c r="N67" i="33"/>
  <c r="N99" i="33"/>
  <c r="N147" i="33"/>
  <c r="N187" i="33"/>
  <c r="N231" i="33"/>
  <c r="N276" i="33"/>
  <c r="N23" i="33"/>
  <c r="N46" i="33"/>
  <c r="N84" i="33"/>
  <c r="N116" i="33"/>
  <c r="N176" i="33"/>
  <c r="N214" i="33"/>
  <c r="N263" i="33"/>
  <c r="N306" i="33"/>
  <c r="N71" i="33"/>
  <c r="N103" i="33"/>
  <c r="N151" i="33"/>
  <c r="N191" i="33"/>
  <c r="N235" i="33"/>
  <c r="N280" i="33"/>
  <c r="N50" i="33"/>
  <c r="N88" i="33"/>
  <c r="N120" i="33"/>
  <c r="N193" i="33"/>
  <c r="N237" i="33"/>
  <c r="N282" i="33"/>
  <c r="N52" i="33"/>
  <c r="N122" i="33"/>
  <c r="N195" i="33"/>
  <c r="N239" i="33"/>
  <c r="N312" i="33"/>
  <c r="N124" i="33"/>
  <c r="N197" i="33"/>
  <c r="N241" i="33"/>
  <c r="N314" i="33"/>
  <c r="N126" i="33"/>
  <c r="N243" i="33"/>
  <c r="N316" i="33"/>
  <c r="N128" i="33"/>
  <c r="N246" i="33"/>
  <c r="N130" i="33"/>
  <c r="N132" i="33"/>
  <c r="N136" i="33"/>
  <c r="N17" i="33"/>
  <c r="N40" i="33"/>
  <c r="N78" i="33"/>
  <c r="N110" i="33"/>
  <c r="N183" i="33"/>
  <c r="N227" i="33"/>
  <c r="N257" i="33"/>
  <c r="N293" i="33"/>
  <c r="N323" i="33"/>
  <c r="N19" i="33"/>
  <c r="N42" i="33"/>
  <c r="N80" i="33"/>
  <c r="N112" i="33"/>
  <c r="N185" i="33"/>
  <c r="N229" i="33"/>
  <c r="N259" i="33"/>
  <c r="N295" i="33"/>
  <c r="N325" i="33"/>
  <c r="N21" i="33"/>
  <c r="N44" i="33"/>
  <c r="N82" i="33"/>
  <c r="N114" i="33"/>
  <c r="N174" i="33"/>
  <c r="N212" i="33"/>
  <c r="N261" i="33"/>
  <c r="N304" i="33"/>
  <c r="N33" i="33"/>
  <c r="N69" i="33"/>
  <c r="N101" i="33"/>
  <c r="N149" i="33"/>
  <c r="N189" i="33"/>
  <c r="N233" i="33"/>
  <c r="N278" i="33"/>
  <c r="N48" i="33"/>
  <c r="N86" i="33"/>
  <c r="N118" i="33"/>
  <c r="N178" i="33"/>
  <c r="N216" i="33"/>
  <c r="N265" i="33"/>
  <c r="N308" i="33"/>
  <c r="N73" i="33"/>
  <c r="N106" i="33"/>
  <c r="N153" i="33"/>
  <c r="N218" i="33"/>
  <c r="N267" i="33"/>
  <c r="N310" i="33"/>
  <c r="N91" i="33"/>
  <c r="N155" i="33"/>
  <c r="N220" i="33"/>
  <c r="N284" i="33"/>
  <c r="N54" i="33"/>
  <c r="N158" i="33"/>
  <c r="N222" i="33"/>
  <c r="N286" i="33"/>
  <c r="N56" i="33"/>
  <c r="N199" i="33"/>
  <c r="N288" i="33"/>
  <c r="N58" i="33"/>
  <c r="N201" i="33"/>
  <c r="N318" i="33"/>
  <c r="N203" i="33"/>
  <c r="N134" i="33"/>
  <c r="N139" i="33"/>
  <c r="N8" i="33"/>
  <c r="N35" i="33" l="1"/>
  <c r="P373" i="33"/>
  <c r="P226" i="33"/>
  <c r="P207" i="33"/>
  <c r="P182" i="33"/>
  <c r="P169" i="33"/>
  <c r="P7" i="33"/>
  <c r="P8" i="33" s="1"/>
  <c r="O163" i="33" l="1"/>
  <c r="P162" i="33"/>
  <c r="P163" i="33" s="1"/>
  <c r="O165" i="33"/>
  <c r="P164" i="33"/>
  <c r="P165" i="33" s="1"/>
  <c r="O27" i="33"/>
  <c r="P26" i="33"/>
  <c r="P27" i="33" s="1"/>
  <c r="O63" i="33"/>
  <c r="P62" i="33"/>
  <c r="P63" i="33" s="1"/>
  <c r="O95" i="33"/>
  <c r="P94" i="33"/>
  <c r="P95" i="33" s="1"/>
  <c r="O143" i="33"/>
  <c r="P142" i="33"/>
  <c r="P143" i="33" s="1"/>
  <c r="O170" i="33"/>
  <c r="P170" i="33"/>
  <c r="O208" i="33"/>
  <c r="P208" i="33"/>
  <c r="O250" i="33"/>
  <c r="P249" i="33"/>
  <c r="P250" i="33" s="1"/>
  <c r="O272" i="33"/>
  <c r="P271" i="33"/>
  <c r="P272" i="33" s="1"/>
  <c r="O300" i="33"/>
  <c r="P299" i="33"/>
  <c r="P300" i="33" s="1"/>
  <c r="O10" i="33"/>
  <c r="P9" i="33"/>
  <c r="P10" i="33" s="1"/>
  <c r="O29" i="33"/>
  <c r="P28" i="33"/>
  <c r="P29" i="33" s="1"/>
  <c r="O65" i="33"/>
  <c r="P64" i="33"/>
  <c r="P65" i="33" s="1"/>
  <c r="O97" i="33"/>
  <c r="P96" i="33"/>
  <c r="P97" i="33" s="1"/>
  <c r="O145" i="33"/>
  <c r="P144" i="33"/>
  <c r="P145" i="33" s="1"/>
  <c r="O172" i="33"/>
  <c r="P171" i="33"/>
  <c r="P172" i="33" s="1"/>
  <c r="O210" i="33"/>
  <c r="P209" i="33"/>
  <c r="P210" i="33" s="1"/>
  <c r="O252" i="33"/>
  <c r="P251" i="33"/>
  <c r="P252" i="33" s="1"/>
  <c r="O274" i="33"/>
  <c r="P273" i="33"/>
  <c r="P274" i="33" s="1"/>
  <c r="O302" i="33"/>
  <c r="P301" i="33"/>
  <c r="P302" i="33" s="1"/>
  <c r="O12" i="33"/>
  <c r="P11" i="33"/>
  <c r="P12" i="33" s="1"/>
  <c r="O31" i="33"/>
  <c r="P30" i="33"/>
  <c r="P31" i="33" s="1"/>
  <c r="O67" i="33"/>
  <c r="P66" i="33"/>
  <c r="P67" i="33" s="1"/>
  <c r="O99" i="33"/>
  <c r="P98" i="33"/>
  <c r="P99" i="33" s="1"/>
  <c r="O147" i="33"/>
  <c r="P146" i="33"/>
  <c r="P147" i="33" s="1"/>
  <c r="O187" i="33"/>
  <c r="P186" i="33"/>
  <c r="P187" i="33" s="1"/>
  <c r="O231" i="33"/>
  <c r="P230" i="33"/>
  <c r="P231" i="33" s="1"/>
  <c r="O276" i="33"/>
  <c r="P275" i="33"/>
  <c r="P276" i="33" s="1"/>
  <c r="O23" i="33"/>
  <c r="P22" i="33"/>
  <c r="P23" i="33" s="1"/>
  <c r="O46" i="33"/>
  <c r="P45" i="33"/>
  <c r="P46" i="33" s="1"/>
  <c r="O84" i="33"/>
  <c r="P83" i="33"/>
  <c r="P84" i="33" s="1"/>
  <c r="O116" i="33"/>
  <c r="P115" i="33"/>
  <c r="P116" i="33" s="1"/>
  <c r="O176" i="33"/>
  <c r="P175" i="33"/>
  <c r="P176" i="33" s="1"/>
  <c r="O214" i="33"/>
  <c r="P213" i="33"/>
  <c r="P214" i="33" s="1"/>
  <c r="O263" i="33"/>
  <c r="P262" i="33"/>
  <c r="P263" i="33" s="1"/>
  <c r="O306" i="33"/>
  <c r="P305" i="33"/>
  <c r="P306" i="33" s="1"/>
  <c r="O342" i="33"/>
  <c r="O71" i="33"/>
  <c r="P70" i="33"/>
  <c r="P71" i="33" s="1"/>
  <c r="O103" i="33"/>
  <c r="P102" i="33"/>
  <c r="P103" i="33" s="1"/>
  <c r="O151" i="33"/>
  <c r="P150" i="33"/>
  <c r="P151" i="33" s="1"/>
  <c r="O191" i="33"/>
  <c r="P190" i="33"/>
  <c r="P191" i="33" s="1"/>
  <c r="O235" i="33"/>
  <c r="P234" i="33"/>
  <c r="P235" i="33" s="1"/>
  <c r="O280" i="33"/>
  <c r="P279" i="33"/>
  <c r="P280" i="33" s="1"/>
  <c r="O50" i="33"/>
  <c r="P49" i="33"/>
  <c r="P50" i="33" s="1"/>
  <c r="O88" i="33"/>
  <c r="P87" i="33"/>
  <c r="P88" i="33" s="1"/>
  <c r="O120" i="33"/>
  <c r="P119" i="33"/>
  <c r="P120" i="33" s="1"/>
  <c r="O193" i="33"/>
  <c r="P192" i="33"/>
  <c r="P193" i="33" s="1"/>
  <c r="O237" i="33"/>
  <c r="P236" i="33"/>
  <c r="P237" i="33" s="1"/>
  <c r="O282" i="33"/>
  <c r="P281" i="33"/>
  <c r="P282" i="33" s="1"/>
  <c r="O52" i="33"/>
  <c r="P51" i="33"/>
  <c r="P52" i="33" s="1"/>
  <c r="O122" i="33"/>
  <c r="P121" i="33"/>
  <c r="P122" i="33" s="1"/>
  <c r="O195" i="33"/>
  <c r="P194" i="33"/>
  <c r="P195" i="33" s="1"/>
  <c r="O239" i="33"/>
  <c r="P238" i="33"/>
  <c r="P239" i="33" s="1"/>
  <c r="O312" i="33"/>
  <c r="P311" i="33"/>
  <c r="P312" i="33" s="1"/>
  <c r="O351" i="33"/>
  <c r="O124" i="33"/>
  <c r="P123" i="33"/>
  <c r="P124" i="33" s="1"/>
  <c r="O197" i="33"/>
  <c r="P196" i="33"/>
  <c r="P197" i="33" s="1"/>
  <c r="O241" i="33"/>
  <c r="P240" i="33"/>
  <c r="P241" i="33" s="1"/>
  <c r="O314" i="33"/>
  <c r="P313" i="33"/>
  <c r="P314" i="33" s="1"/>
  <c r="O354" i="33"/>
  <c r="O126" i="33"/>
  <c r="P125" i="33"/>
  <c r="P126" i="33" s="1"/>
  <c r="O243" i="33"/>
  <c r="P242" i="33"/>
  <c r="P243" i="33" s="1"/>
  <c r="O316" i="33"/>
  <c r="P315" i="33"/>
  <c r="P316" i="33" s="1"/>
  <c r="O357" i="33"/>
  <c r="O128" i="33"/>
  <c r="P127" i="33"/>
  <c r="P128" i="33" s="1"/>
  <c r="O246" i="33"/>
  <c r="P245" i="33"/>
  <c r="P246" i="33" s="1"/>
  <c r="O130" i="33"/>
  <c r="P129" i="33"/>
  <c r="P130" i="33" s="1"/>
  <c r="O132" i="33"/>
  <c r="P131" i="33"/>
  <c r="P132" i="33" s="1"/>
  <c r="O366" i="33"/>
  <c r="O136" i="33"/>
  <c r="P135" i="33"/>
  <c r="P136" i="33" s="1"/>
  <c r="O372" i="33"/>
  <c r="O17" i="33"/>
  <c r="P16" i="33"/>
  <c r="P17" i="33" s="1"/>
  <c r="O40" i="33"/>
  <c r="P39" i="33"/>
  <c r="P40" i="33" s="1"/>
  <c r="O78" i="33"/>
  <c r="P77" i="33"/>
  <c r="P78" i="33" s="1"/>
  <c r="O110" i="33"/>
  <c r="P109" i="33"/>
  <c r="P110" i="33" s="1"/>
  <c r="O183" i="33"/>
  <c r="P183" i="33"/>
  <c r="O227" i="33"/>
  <c r="P227" i="33"/>
  <c r="O257" i="33"/>
  <c r="P256" i="33"/>
  <c r="P257" i="33" s="1"/>
  <c r="O293" i="33"/>
  <c r="P292" i="33"/>
  <c r="P293" i="33" s="1"/>
  <c r="O323" i="33"/>
  <c r="P322" i="33"/>
  <c r="P323" i="33" s="1"/>
  <c r="O333" i="33"/>
  <c r="O19" i="33"/>
  <c r="P18" i="33"/>
  <c r="P19" i="33" s="1"/>
  <c r="O42" i="33"/>
  <c r="P41" i="33"/>
  <c r="P42" i="33" s="1"/>
  <c r="O80" i="33"/>
  <c r="P79" i="33"/>
  <c r="P80" i="33" s="1"/>
  <c r="O112" i="33"/>
  <c r="P111" i="33"/>
  <c r="P112" i="33" s="1"/>
  <c r="O185" i="33"/>
  <c r="P184" i="33"/>
  <c r="P185" i="33" s="1"/>
  <c r="O229" i="33"/>
  <c r="P228" i="33"/>
  <c r="P229" i="33" s="1"/>
  <c r="O259" i="33"/>
  <c r="P258" i="33"/>
  <c r="P259" i="33" s="1"/>
  <c r="O295" i="33"/>
  <c r="P294" i="33"/>
  <c r="P295" i="33" s="1"/>
  <c r="O325" i="33"/>
  <c r="P324" i="33"/>
  <c r="P325" i="33" s="1"/>
  <c r="O336" i="33"/>
  <c r="O21" i="33"/>
  <c r="P20" i="33"/>
  <c r="P21" i="33" s="1"/>
  <c r="O44" i="33"/>
  <c r="P43" i="33"/>
  <c r="P44" i="33" s="1"/>
  <c r="O82" i="33"/>
  <c r="P81" i="33"/>
  <c r="P82" i="33" s="1"/>
  <c r="O114" i="33"/>
  <c r="P113" i="33"/>
  <c r="P114" i="33" s="1"/>
  <c r="O174" i="33"/>
  <c r="P173" i="33"/>
  <c r="P174" i="33" s="1"/>
  <c r="O212" i="33"/>
  <c r="P211" i="33"/>
  <c r="P212" i="33" s="1"/>
  <c r="O261" i="33"/>
  <c r="P260" i="33"/>
  <c r="P261" i="33" s="1"/>
  <c r="O304" i="33"/>
  <c r="P303" i="33"/>
  <c r="P304" i="33" s="1"/>
  <c r="O339" i="33"/>
  <c r="O33" i="33"/>
  <c r="P32" i="33"/>
  <c r="P33" i="33" s="1"/>
  <c r="O69" i="33"/>
  <c r="P68" i="33"/>
  <c r="P69" i="33" s="1"/>
  <c r="O101" i="33"/>
  <c r="P100" i="33"/>
  <c r="P101" i="33" s="1"/>
  <c r="O149" i="33"/>
  <c r="P148" i="33"/>
  <c r="P149" i="33" s="1"/>
  <c r="O189" i="33"/>
  <c r="P188" i="33"/>
  <c r="P189" i="33" s="1"/>
  <c r="O233" i="33"/>
  <c r="P232" i="33"/>
  <c r="P233" i="33" s="1"/>
  <c r="O278" i="33"/>
  <c r="P277" i="33"/>
  <c r="P278" i="33" s="1"/>
  <c r="O48" i="33"/>
  <c r="P47" i="33"/>
  <c r="P48" i="33" s="1"/>
  <c r="O86" i="33"/>
  <c r="P85" i="33"/>
  <c r="P86" i="33" s="1"/>
  <c r="O118" i="33"/>
  <c r="P117" i="33"/>
  <c r="P118" i="33" s="1"/>
  <c r="O178" i="33"/>
  <c r="P177" i="33"/>
  <c r="P178" i="33" s="1"/>
  <c r="O216" i="33"/>
  <c r="P215" i="33"/>
  <c r="P216" i="33" s="1"/>
  <c r="O265" i="33"/>
  <c r="P264" i="33"/>
  <c r="P265" i="33" s="1"/>
  <c r="O308" i="33"/>
  <c r="P307" i="33"/>
  <c r="P308" i="33" s="1"/>
  <c r="O345" i="33"/>
  <c r="O73" i="33"/>
  <c r="P72" i="33"/>
  <c r="P73" i="33" s="1"/>
  <c r="O106" i="33"/>
  <c r="P105" i="33"/>
  <c r="P106" i="33" s="1"/>
  <c r="O153" i="33"/>
  <c r="P152" i="33"/>
  <c r="P153" i="33" s="1"/>
  <c r="O218" i="33"/>
  <c r="P217" i="33"/>
  <c r="P218" i="33" s="1"/>
  <c r="O267" i="33"/>
  <c r="P266" i="33"/>
  <c r="P267" i="33" s="1"/>
  <c r="O310" i="33"/>
  <c r="P309" i="33"/>
  <c r="P310" i="33" s="1"/>
  <c r="O348" i="33"/>
  <c r="O91" i="33"/>
  <c r="P90" i="33"/>
  <c r="P91" i="33" s="1"/>
  <c r="O155" i="33"/>
  <c r="P154" i="33"/>
  <c r="P155" i="33" s="1"/>
  <c r="O220" i="33"/>
  <c r="P219" i="33"/>
  <c r="P220" i="33" s="1"/>
  <c r="O284" i="33"/>
  <c r="P283" i="33"/>
  <c r="P284" i="33" s="1"/>
  <c r="O54" i="33"/>
  <c r="P53" i="33"/>
  <c r="P54" i="33" s="1"/>
  <c r="O158" i="33"/>
  <c r="P157" i="33"/>
  <c r="P158" i="33" s="1"/>
  <c r="O222" i="33"/>
  <c r="P221" i="33"/>
  <c r="P222" i="33" s="1"/>
  <c r="O286" i="33"/>
  <c r="P285" i="33"/>
  <c r="P286" i="33" s="1"/>
  <c r="O56" i="33"/>
  <c r="P55" i="33"/>
  <c r="P56" i="33" s="1"/>
  <c r="O199" i="33"/>
  <c r="P198" i="33"/>
  <c r="P199" i="33" s="1"/>
  <c r="O288" i="33"/>
  <c r="P287" i="33"/>
  <c r="P288" i="33" s="1"/>
  <c r="O58" i="33"/>
  <c r="P57" i="33"/>
  <c r="P58" i="33" s="1"/>
  <c r="O201" i="33"/>
  <c r="P200" i="33"/>
  <c r="P201" i="33" s="1"/>
  <c r="O318" i="33"/>
  <c r="P317" i="33"/>
  <c r="P318" i="33" s="1"/>
  <c r="O360" i="33"/>
  <c r="O203" i="33"/>
  <c r="P202" i="33"/>
  <c r="P203" i="33" s="1"/>
  <c r="O363" i="33"/>
  <c r="O134" i="33"/>
  <c r="P133" i="33"/>
  <c r="P134" i="33" s="1"/>
  <c r="O369" i="33"/>
  <c r="O139" i="33"/>
  <c r="P138" i="33"/>
  <c r="P139" i="33" s="1"/>
  <c r="O375" i="33"/>
  <c r="P374" i="33"/>
  <c r="P375" i="33" s="1"/>
  <c r="O8" i="33"/>
  <c r="O35" i="33" l="1"/>
  <c r="P34" i="33"/>
  <c r="P35" i="33" s="1"/>
  <c r="P370" i="33" l="1"/>
  <c r="P367" i="33"/>
  <c r="P364" i="33"/>
  <c r="P361" i="33"/>
  <c r="P358" i="33"/>
  <c r="P355" i="33"/>
  <c r="P352" i="33"/>
  <c r="P349" i="33"/>
  <c r="P346" i="33"/>
  <c r="P343" i="33"/>
  <c r="P340" i="33"/>
  <c r="P337" i="33"/>
  <c r="P334" i="33"/>
  <c r="L372" i="33" l="1"/>
  <c r="P371" i="33"/>
  <c r="P372" i="33" s="1"/>
  <c r="L369" i="33"/>
  <c r="P368" i="33"/>
  <c r="P369" i="33" s="1"/>
  <c r="L366" i="33"/>
  <c r="P365" i="33"/>
  <c r="P366" i="33" s="1"/>
  <c r="L363" i="33"/>
  <c r="P362" i="33"/>
  <c r="P363" i="33" s="1"/>
  <c r="L360" i="33"/>
  <c r="P359" i="33"/>
  <c r="P360" i="33" s="1"/>
  <c r="L357" i="33"/>
  <c r="P356" i="33"/>
  <c r="P357" i="33" s="1"/>
  <c r="L354" i="33"/>
  <c r="P353" i="33"/>
  <c r="P354" i="33" s="1"/>
  <c r="L351" i="33"/>
  <c r="P350" i="33"/>
  <c r="P351" i="33" s="1"/>
  <c r="L348" i="33"/>
  <c r="P347" i="33"/>
  <c r="P348" i="33" s="1"/>
  <c r="L345" i="33"/>
  <c r="P344" i="33"/>
  <c r="P345" i="33" s="1"/>
  <c r="L342" i="33"/>
  <c r="P341" i="33"/>
  <c r="P342" i="33" s="1"/>
  <c r="L339" i="33"/>
  <c r="P338" i="33"/>
  <c r="P339" i="33" s="1"/>
  <c r="L336" i="33"/>
  <c r="P335" i="33"/>
  <c r="P336" i="33" s="1"/>
  <c r="P331" i="33" l="1"/>
  <c r="P332" i="33" l="1"/>
  <c r="P333" i="33" s="1"/>
</calcChain>
</file>

<file path=xl/sharedStrings.xml><?xml version="1.0" encoding="utf-8"?>
<sst xmlns="http://schemas.openxmlformats.org/spreadsheetml/2006/main" count="390" uniqueCount="202">
  <si>
    <t>合計</t>
    <rPh sb="0" eb="2">
      <t>ゴウケイ</t>
    </rPh>
    <phoneticPr fontId="4"/>
  </si>
  <si>
    <t>埼玉県公立学校におけるスマートフォン等の利用状況等に関する調査結果</t>
    <rPh sb="0" eb="3">
      <t>サイタマケン</t>
    </rPh>
    <rPh sb="3" eb="5">
      <t>コウリツ</t>
    </rPh>
    <rPh sb="5" eb="7">
      <t>ガッコウ</t>
    </rPh>
    <rPh sb="18" eb="19">
      <t>トウ</t>
    </rPh>
    <rPh sb="20" eb="22">
      <t>リヨウ</t>
    </rPh>
    <rPh sb="22" eb="24">
      <t>ジョウキョウ</t>
    </rPh>
    <rPh sb="24" eb="25">
      <t>トウ</t>
    </rPh>
    <rPh sb="26" eb="27">
      <t>カン</t>
    </rPh>
    <rPh sb="29" eb="31">
      <t>チョウサ</t>
    </rPh>
    <rPh sb="31" eb="33">
      <t>ケッカ</t>
    </rPh>
    <phoneticPr fontId="4"/>
  </si>
  <si>
    <t>はい</t>
    <phoneticPr fontId="4"/>
  </si>
  <si>
    <t>いいえ</t>
    <phoneticPr fontId="4"/>
  </si>
  <si>
    <t>小学校</t>
    <rPh sb="0" eb="3">
      <t>ショウガッコウ</t>
    </rPh>
    <phoneticPr fontId="4"/>
  </si>
  <si>
    <t>中学校</t>
    <rPh sb="0" eb="3">
      <t>チュウガッコウ</t>
    </rPh>
    <phoneticPr fontId="4"/>
  </si>
  <si>
    <t>高等学校</t>
    <rPh sb="0" eb="2">
      <t>コウトウ</t>
    </rPh>
    <rPh sb="2" eb="4">
      <t>ガッコウ</t>
    </rPh>
    <phoneticPr fontId="4"/>
  </si>
  <si>
    <t>特別支援学校
(小学部)</t>
    <phoneticPr fontId="4"/>
  </si>
  <si>
    <t>特別支援学校
(中学部)</t>
    <rPh sb="8" eb="9">
      <t>チュウ</t>
    </rPh>
    <phoneticPr fontId="4"/>
  </si>
  <si>
    <t>特別支援学校
(高等部)</t>
    <rPh sb="8" eb="10">
      <t>コウトウ</t>
    </rPh>
    <phoneticPr fontId="4"/>
  </si>
  <si>
    <t>外部講師による講演会</t>
    <phoneticPr fontId="4"/>
  </si>
  <si>
    <t>一般の人からの誹謗中傷等</t>
    <phoneticPr fontId="4"/>
  </si>
  <si>
    <t>学校数</t>
    <rPh sb="0" eb="2">
      <t>ガッコウ</t>
    </rPh>
    <rPh sb="2" eb="3">
      <t>スウ</t>
    </rPh>
    <phoneticPr fontId="4"/>
  </si>
  <si>
    <t>件数</t>
    <rPh sb="0" eb="2">
      <t>ケンスウ</t>
    </rPh>
    <phoneticPr fontId="4"/>
  </si>
  <si>
    <t>1-1</t>
    <phoneticPr fontId="4"/>
  </si>
  <si>
    <t>ア．持込み一律禁止</t>
    <phoneticPr fontId="4"/>
  </si>
  <si>
    <t>イ．原則持込み禁止（やむを得ない場合例外的に許可）</t>
    <phoneticPr fontId="4"/>
  </si>
  <si>
    <t>ウ．持込み許可</t>
    <rPh sb="2" eb="4">
      <t>モチコ</t>
    </rPh>
    <rPh sb="5" eb="7">
      <t>キョカ</t>
    </rPh>
    <phoneticPr fontId="4"/>
  </si>
  <si>
    <t>1-2</t>
    <phoneticPr fontId="4"/>
  </si>
  <si>
    <t>児童生徒の携帯電話の持込み等の基本的指導方針の内容（１つ回答）</t>
    <phoneticPr fontId="4"/>
  </si>
  <si>
    <t>スマートフォン</t>
    <phoneticPr fontId="4"/>
  </si>
  <si>
    <t>携帯電話の種類の決まりを定めていない</t>
    <phoneticPr fontId="4"/>
  </si>
  <si>
    <t>1-3</t>
    <phoneticPr fontId="4"/>
  </si>
  <si>
    <t>【１－１】で「イまたはウ」と回答した学校　校内での携帯電話使用の制限内容（１つ回答）</t>
    <rPh sb="14" eb="16">
      <t>カイトウ</t>
    </rPh>
    <rPh sb="18" eb="20">
      <t>ガッコウ</t>
    </rPh>
    <rPh sb="21" eb="23">
      <t>コウナイ</t>
    </rPh>
    <rPh sb="25" eb="27">
      <t>ケイタイ</t>
    </rPh>
    <rPh sb="27" eb="29">
      <t>デンワ</t>
    </rPh>
    <rPh sb="29" eb="31">
      <t>シヨウ</t>
    </rPh>
    <rPh sb="32" eb="34">
      <t>セイゲン</t>
    </rPh>
    <rPh sb="34" eb="36">
      <t>ナイヨウ</t>
    </rPh>
    <rPh sb="39" eb="41">
      <t>カイトウ</t>
    </rPh>
    <phoneticPr fontId="4"/>
  </si>
  <si>
    <t>学校内使用禁止</t>
    <phoneticPr fontId="4"/>
  </si>
  <si>
    <t>授業中・休み時間使用禁止（放課後は使用可）</t>
    <phoneticPr fontId="4"/>
  </si>
  <si>
    <t>授業中使用禁止（休み時間、放課後は使用可）</t>
    <phoneticPr fontId="4"/>
  </si>
  <si>
    <t>使用制限の決まりを定めていない</t>
    <phoneticPr fontId="4"/>
  </si>
  <si>
    <t>（持込み一律禁止）</t>
    <phoneticPr fontId="4"/>
  </si>
  <si>
    <t>1-4</t>
    <phoneticPr fontId="4"/>
  </si>
  <si>
    <t>通学距離や通学時間が一定以上ある</t>
    <phoneticPr fontId="4"/>
  </si>
  <si>
    <t>登校や下校の際、防犯上危険な箇所で一定時間一人になる</t>
    <phoneticPr fontId="4"/>
  </si>
  <si>
    <t>学区外から通学している</t>
    <rPh sb="0" eb="2">
      <t>ガック</t>
    </rPh>
    <rPh sb="2" eb="3">
      <t>ガイ</t>
    </rPh>
    <rPh sb="5" eb="7">
      <t>ツウガク</t>
    </rPh>
    <phoneticPr fontId="4"/>
  </si>
  <si>
    <t>公共交通機関を利用して登下校している</t>
    <phoneticPr fontId="4"/>
  </si>
  <si>
    <t>病気のため登下校中に体調をくずす心配がある</t>
    <phoneticPr fontId="4"/>
  </si>
  <si>
    <t>登下校中の子どもの居場所把握の保護者ニーズが強い</t>
    <phoneticPr fontId="4"/>
  </si>
  <si>
    <t>児童生徒の送り迎えを保護者等が行っている</t>
    <rPh sb="0" eb="2">
      <t>ジドウ</t>
    </rPh>
    <rPh sb="2" eb="4">
      <t>セイト</t>
    </rPh>
    <rPh sb="5" eb="6">
      <t>オク</t>
    </rPh>
    <rPh sb="7" eb="8">
      <t>ムカ</t>
    </rPh>
    <rPh sb="10" eb="13">
      <t>ホゴシャ</t>
    </rPh>
    <rPh sb="13" eb="14">
      <t>トウ</t>
    </rPh>
    <rPh sb="15" eb="16">
      <t>オコナ</t>
    </rPh>
    <phoneticPr fontId="4"/>
  </si>
  <si>
    <t>部活動のため下校時間が遅くなる</t>
    <phoneticPr fontId="4"/>
  </si>
  <si>
    <t>その他</t>
    <phoneticPr fontId="4"/>
  </si>
  <si>
    <t>1-5</t>
    <phoneticPr fontId="4"/>
  </si>
  <si>
    <t>【１－１】で「イまたはウ」と回答した学校　携帯電話の持込みを認める際に実施している手続きの内容（複数回答可）</t>
    <rPh sb="18" eb="20">
      <t>ガッコウ</t>
    </rPh>
    <rPh sb="35" eb="37">
      <t>ジッシ</t>
    </rPh>
    <rPh sb="45" eb="47">
      <t>ナイヨウ</t>
    </rPh>
    <phoneticPr fontId="4"/>
  </si>
  <si>
    <t>保護者から連絡の必要なし</t>
    <phoneticPr fontId="4"/>
  </si>
  <si>
    <t>児童生徒と保護者から決まり（持込み・普段の利用）の同意書を提出させる</t>
    <rPh sb="0" eb="2">
      <t>ジドウ</t>
    </rPh>
    <rPh sb="2" eb="4">
      <t>セイト</t>
    </rPh>
    <rPh sb="5" eb="8">
      <t>ホゴシャ</t>
    </rPh>
    <rPh sb="10" eb="11">
      <t>キ</t>
    </rPh>
    <rPh sb="14" eb="16">
      <t>モチコ</t>
    </rPh>
    <rPh sb="18" eb="20">
      <t>フダン</t>
    </rPh>
    <rPh sb="21" eb="23">
      <t>リヨウ</t>
    </rPh>
    <rPh sb="25" eb="28">
      <t>ドウイショ</t>
    </rPh>
    <rPh sb="29" eb="31">
      <t>テイシュツ</t>
    </rPh>
    <phoneticPr fontId="4"/>
  </si>
  <si>
    <t>保護者と持込みに関する面談（決まりの説明含む）を実施</t>
    <phoneticPr fontId="4"/>
  </si>
  <si>
    <t>申請事由を校内で検討し、可否を判断し保護者に連絡</t>
    <phoneticPr fontId="4"/>
  </si>
  <si>
    <t>1-6</t>
    <phoneticPr fontId="4"/>
  </si>
  <si>
    <t>児童生徒のカバンやロッカーなどで自己管理</t>
    <phoneticPr fontId="4"/>
  </si>
  <si>
    <t>教員が回収し、鍵のかかるロッカーなどに保管</t>
    <phoneticPr fontId="4"/>
  </si>
  <si>
    <t>教員が回収し、職員室などで管理</t>
    <rPh sb="0" eb="2">
      <t>キョウイン</t>
    </rPh>
    <rPh sb="3" eb="5">
      <t>カイシュウ</t>
    </rPh>
    <rPh sb="7" eb="10">
      <t>ショクインシツ</t>
    </rPh>
    <rPh sb="13" eb="15">
      <t>カンリ</t>
    </rPh>
    <phoneticPr fontId="4"/>
  </si>
  <si>
    <t>児童生徒が職員室などの所定のスペースに自ら預け、下校時に受け取る</t>
    <phoneticPr fontId="4"/>
  </si>
  <si>
    <t>校内で管理する決まりを定めていない</t>
    <phoneticPr fontId="4"/>
  </si>
  <si>
    <t>1-7</t>
    <phoneticPr fontId="4"/>
  </si>
  <si>
    <t>【１－１】で「イまたはウ」と回答した学校　携帯電話の登下校中の取扱いの内容（複数回答可）</t>
    <rPh sb="18" eb="20">
      <t>ガッコウ</t>
    </rPh>
    <phoneticPr fontId="4"/>
  </si>
  <si>
    <t>電源を切って、カバンに入れる</t>
    <phoneticPr fontId="4"/>
  </si>
  <si>
    <t>電源を入れて、カバンに入れる</t>
    <phoneticPr fontId="4"/>
  </si>
  <si>
    <t>緊急時以外使用しない</t>
    <rPh sb="0" eb="3">
      <t>キンキュウジ</t>
    </rPh>
    <rPh sb="3" eb="5">
      <t>イガイ</t>
    </rPh>
    <rPh sb="5" eb="7">
      <t>シヨウ</t>
    </rPh>
    <phoneticPr fontId="4"/>
  </si>
  <si>
    <t>登下校中の取扱いの決まりを定めていない</t>
    <phoneticPr fontId="4"/>
  </si>
  <si>
    <t>1-8</t>
    <phoneticPr fontId="4"/>
  </si>
  <si>
    <t>【１－１】で「イまたはウ」と回答した学校　携帯電話を校内に持ち込むにあたって事前に家庭と合意するルールとして想定している内容（複数回答可）</t>
    <rPh sb="18" eb="20">
      <t>ガッコウ</t>
    </rPh>
    <rPh sb="60" eb="62">
      <t>ナイヨウ</t>
    </rPh>
    <phoneticPr fontId="4"/>
  </si>
  <si>
    <t>携帯電話の破損・盗難・個人情報の漏洩等は保護者の責任とする</t>
    <phoneticPr fontId="4"/>
  </si>
  <si>
    <t>保護者は災害時等の緊急時以外で子供の携帯電話に連絡しない</t>
    <phoneticPr fontId="4"/>
  </si>
  <si>
    <t>携帯電話の適切な利用や利用時間などについて家庭で定期的にルールを話し合う</t>
    <rPh sb="0" eb="2">
      <t>ケイタイ</t>
    </rPh>
    <rPh sb="2" eb="4">
      <t>デンワ</t>
    </rPh>
    <rPh sb="5" eb="7">
      <t>テキセツ</t>
    </rPh>
    <rPh sb="8" eb="10">
      <t>リヨウ</t>
    </rPh>
    <rPh sb="11" eb="13">
      <t>リヨウ</t>
    </rPh>
    <rPh sb="13" eb="15">
      <t>ジカン</t>
    </rPh>
    <rPh sb="21" eb="23">
      <t>カテイ</t>
    </rPh>
    <rPh sb="24" eb="27">
      <t>テイキテキ</t>
    </rPh>
    <rPh sb="32" eb="33">
      <t>ハナ</t>
    </rPh>
    <rPh sb="34" eb="35">
      <t>ア</t>
    </rPh>
    <phoneticPr fontId="4"/>
  </si>
  <si>
    <t>インターネット上のいじめ・誹謗中傷はしない</t>
    <phoneticPr fontId="4"/>
  </si>
  <si>
    <t>個人情報（自分、他人）を大切に扱う</t>
    <phoneticPr fontId="4"/>
  </si>
  <si>
    <t>インターネット上で知り合った人との付き合い方を家庭で話し合う</t>
    <phoneticPr fontId="4"/>
  </si>
  <si>
    <t>校内外問わず勝手に録音や撮影をしない</t>
    <phoneticPr fontId="4"/>
  </si>
  <si>
    <t>校内外問わず勝手に録音や撮影をしない</t>
    <rPh sb="0" eb="2">
      <t>コウナイ</t>
    </rPh>
    <rPh sb="2" eb="3">
      <t>ガイ</t>
    </rPh>
    <rPh sb="3" eb="4">
      <t>ト</t>
    </rPh>
    <rPh sb="6" eb="8">
      <t>カッテ</t>
    </rPh>
    <rPh sb="9" eb="11">
      <t>ロクオン</t>
    </rPh>
    <rPh sb="12" eb="14">
      <t>サツエイ</t>
    </rPh>
    <phoneticPr fontId="4"/>
  </si>
  <si>
    <t>使用するアプリやサービスは保護者の許可を得て使用する</t>
    <phoneticPr fontId="4"/>
  </si>
  <si>
    <t>携帯電話のパスワードを保護者が把握する</t>
    <phoneticPr fontId="4"/>
  </si>
  <si>
    <t>適切なフィルタリングを家庭の責任で行う</t>
    <phoneticPr fontId="4"/>
  </si>
  <si>
    <t>携帯電話を校内に持ち込む際のルールが守れない場合は、学校の指導に従う</t>
    <phoneticPr fontId="4"/>
  </si>
  <si>
    <t>特にルールはない</t>
    <phoneticPr fontId="4"/>
  </si>
  <si>
    <t>1-9</t>
    <phoneticPr fontId="4"/>
  </si>
  <si>
    <t>【１－１】で「イまたはウ」と回答した学校　携帯電話を校内に持ち込む際のルール違反があった場合の指導方針として想定している内容（複数回答可）</t>
    <rPh sb="18" eb="20">
      <t>ガッコウ</t>
    </rPh>
    <rPh sb="60" eb="62">
      <t>ナイヨウ</t>
    </rPh>
    <phoneticPr fontId="4"/>
  </si>
  <si>
    <t>違反があったらその都度、児童生徒に口頭注意を行う</t>
    <phoneticPr fontId="4"/>
  </si>
  <si>
    <t>違反があった時点で児童生徒の携帯電話を下校時まで学校で預かる</t>
    <phoneticPr fontId="4"/>
  </si>
  <si>
    <t>２回以上違反の際は、児童生徒から預かった携帯電話を保護者に取りに来てもらう</t>
    <phoneticPr fontId="4"/>
  </si>
  <si>
    <t>２回以上違反の際は、児童生徒・保護者と面談を行う</t>
    <phoneticPr fontId="4"/>
  </si>
  <si>
    <t>違反が何度も続く際は、該当児童生徒の携帯電話の校内持込みの許可を取り消す</t>
    <phoneticPr fontId="4"/>
  </si>
  <si>
    <t>ルール違反があった場合の指導方針を定めていない</t>
    <phoneticPr fontId="4"/>
  </si>
  <si>
    <t>2-1</t>
    <phoneticPr fontId="4"/>
  </si>
  <si>
    <t>・校則等で定めていなくても、実態として指導が行われている場合や保護者等から持込みに関する要望があった場合どのように対応するかについて、該当する選択肢を回答</t>
    <phoneticPr fontId="4"/>
  </si>
  <si>
    <t>2-2</t>
    <phoneticPr fontId="4"/>
  </si>
  <si>
    <t>ネットトラブルを経験している児童生徒が少ないから</t>
    <phoneticPr fontId="4"/>
  </si>
  <si>
    <t>2-3</t>
    <phoneticPr fontId="4"/>
  </si>
  <si>
    <t>スマートフォン等の適切な利用や利用時間などについて家庭で定期的に話し合う</t>
    <phoneticPr fontId="4"/>
  </si>
  <si>
    <t>個人情報（自分、他人）を大切に扱う</t>
    <rPh sb="0" eb="2">
      <t>コジン</t>
    </rPh>
    <rPh sb="2" eb="4">
      <t>ジョウホウ</t>
    </rPh>
    <rPh sb="5" eb="7">
      <t>ジブン</t>
    </rPh>
    <rPh sb="8" eb="10">
      <t>タニン</t>
    </rPh>
    <rPh sb="12" eb="14">
      <t>タイセツ</t>
    </rPh>
    <rPh sb="15" eb="16">
      <t>アツカ</t>
    </rPh>
    <phoneticPr fontId="4"/>
  </si>
  <si>
    <t>その他</t>
  </si>
  <si>
    <t>2-4</t>
    <phoneticPr fontId="4"/>
  </si>
  <si>
    <t>児童会や生徒会、委員会活動など（有志の活動含む）</t>
    <phoneticPr fontId="4"/>
  </si>
  <si>
    <t>3-1</t>
    <phoneticPr fontId="4"/>
  </si>
  <si>
    <t>県が示している資料（ネットトラブル注意報等）を活用した授業</t>
    <rPh sb="0" eb="1">
      <t>ケン</t>
    </rPh>
    <rPh sb="2" eb="3">
      <t>シメ</t>
    </rPh>
    <rPh sb="7" eb="9">
      <t>シリョウ</t>
    </rPh>
    <rPh sb="17" eb="21">
      <t>チュウイホウナド</t>
    </rPh>
    <rPh sb="23" eb="25">
      <t>カツヨウ</t>
    </rPh>
    <rPh sb="27" eb="29">
      <t>ジュギョウ</t>
    </rPh>
    <phoneticPr fontId="4"/>
  </si>
  <si>
    <t>市町村が示している資料を活用した授業</t>
    <phoneticPr fontId="4"/>
  </si>
  <si>
    <t>4-1</t>
    <phoneticPr fontId="4"/>
  </si>
  <si>
    <t>ここ1年間、学校でネットトラブル防止を目的とした教職員研修を実施したか（１つ回答）</t>
    <phoneticPr fontId="4"/>
  </si>
  <si>
    <t>4-2</t>
    <phoneticPr fontId="4"/>
  </si>
  <si>
    <t>【４－１】で「はい」と回答した学校　学校で実施したネットトラブル防止を目的とした教職員研修の方法（複数回答可）</t>
    <rPh sb="15" eb="17">
      <t>ガッコウ</t>
    </rPh>
    <phoneticPr fontId="4"/>
  </si>
  <si>
    <t>文部科学省が示している資料を活用した研修</t>
    <phoneticPr fontId="4"/>
  </si>
  <si>
    <t>市町村が示している資料を活用した研修</t>
    <phoneticPr fontId="4"/>
  </si>
  <si>
    <t>5-1</t>
    <phoneticPr fontId="4"/>
  </si>
  <si>
    <t>外部講師による講演会</t>
    <phoneticPr fontId="4"/>
  </si>
  <si>
    <t>学校便り等の家庭向け文書の配布</t>
    <phoneticPr fontId="4"/>
  </si>
  <si>
    <t>家庭訪問や各種面談での啓発</t>
    <phoneticPr fontId="4"/>
  </si>
  <si>
    <t>その他</t>
    <phoneticPr fontId="4"/>
  </si>
  <si>
    <t>6-1</t>
    <phoneticPr fontId="4"/>
  </si>
  <si>
    <t>児童生徒のスマートフォン等の使い方に関する取組について困っている事はあるか（１つ回答）</t>
    <phoneticPr fontId="4"/>
  </si>
  <si>
    <t>6-2</t>
    <phoneticPr fontId="4"/>
  </si>
  <si>
    <t>児童生徒のネットいじめやトラブルの把握が難しい</t>
    <phoneticPr fontId="4"/>
  </si>
  <si>
    <t>教員より児童生徒の方がスマートフォン等を扱うスキルが高い</t>
    <phoneticPr fontId="4"/>
  </si>
  <si>
    <t>ネット依存（ゲーム障害）傾向の児童生徒への指導・支援方法が分からない</t>
    <phoneticPr fontId="4"/>
  </si>
  <si>
    <t>情報モラルに関する効果的な授業の行い方が分からない</t>
    <phoneticPr fontId="4"/>
  </si>
  <si>
    <t>適切な外部講師が見つからない</t>
    <phoneticPr fontId="4"/>
  </si>
  <si>
    <t>7-1</t>
    <phoneticPr fontId="4"/>
  </si>
  <si>
    <t>7-2</t>
    <phoneticPr fontId="4"/>
  </si>
  <si>
    <t>ネット上での危険な小遣い稼ぎ（オレオレ詐欺、パパ活等）</t>
    <phoneticPr fontId="4"/>
  </si>
  <si>
    <t>児童生徒による著作権侵害・犯行予告など軽率な行動</t>
    <phoneticPr fontId="4"/>
  </si>
  <si>
    <t>自画撮り被害（加害も含む）</t>
  </si>
  <si>
    <t>ネット上でのなりすまし被害</t>
  </si>
  <si>
    <t>ネット上で知り合った人からの誘い出し被害</t>
  </si>
  <si>
    <t>過度の使用による健康被害（学校で個別の保健指導等を実施したもの）</t>
  </si>
  <si>
    <t>過度の使用による依存症等の診断</t>
  </si>
  <si>
    <t>ながらスマホによる事故（加害・被害含む）</t>
  </si>
  <si>
    <t>7-3</t>
    <phoneticPr fontId="4"/>
  </si>
  <si>
    <t>教職員等の観察や面談、アンケート</t>
    <phoneticPr fontId="4"/>
  </si>
  <si>
    <t>児童生徒本人からの訴え</t>
    <phoneticPr fontId="4"/>
  </si>
  <si>
    <t>児童生徒（本人を除く）からの情報</t>
    <phoneticPr fontId="4"/>
  </si>
  <si>
    <t>児童生徒本人の保護者からの情報</t>
    <phoneticPr fontId="4"/>
  </si>
  <si>
    <t>保護者（本人の保護者除く）・地域からの情報</t>
    <phoneticPr fontId="4"/>
  </si>
  <si>
    <t>関係機関（警察や相談機関等）からの情報</t>
    <phoneticPr fontId="4"/>
  </si>
  <si>
    <t>一般の方からの通報</t>
    <phoneticPr fontId="4"/>
  </si>
  <si>
    <t>児童生徒の個人情報（名前、住所、電話番号、写真等）の流出</t>
    <phoneticPr fontId="4"/>
  </si>
  <si>
    <t>悪ふざけ（危険な場所への立ち入り、飲酒等）など不適切な投稿</t>
    <phoneticPr fontId="4"/>
  </si>
  <si>
    <t>ネット上での取り引き（フリマやチケット転売等）被害</t>
    <phoneticPr fontId="4"/>
  </si>
  <si>
    <t>フィーチャーフォン（いわゆるガラケー）</t>
    <phoneticPr fontId="4"/>
  </si>
  <si>
    <t>調査Ⅱ　小・中・義務教育・高等・特別支援学校</t>
    <rPh sb="0" eb="2">
      <t>チョウサ</t>
    </rPh>
    <rPh sb="4" eb="5">
      <t>ショウ</t>
    </rPh>
    <rPh sb="6" eb="7">
      <t>ナカ</t>
    </rPh>
    <rPh sb="8" eb="10">
      <t>ギム</t>
    </rPh>
    <rPh sb="10" eb="12">
      <t>キョウイク</t>
    </rPh>
    <rPh sb="13" eb="15">
      <t>コウトウ</t>
    </rPh>
    <rPh sb="16" eb="18">
      <t>トクベツ</t>
    </rPh>
    <rPh sb="18" eb="20">
      <t>シエン</t>
    </rPh>
    <rPh sb="20" eb="22">
      <t>ガッコウ</t>
    </rPh>
    <phoneticPr fontId="4"/>
  </si>
  <si>
    <t>【１－１】で「イまたはウ」と回答した学校　学校への持込みを許可する携帯電話の種類（複数回答可）</t>
    <rPh sb="18" eb="20">
      <t>ガッコウ</t>
    </rPh>
    <rPh sb="21" eb="23">
      <t>ガッコウ</t>
    </rPh>
    <rPh sb="25" eb="27">
      <t>モチコ</t>
    </rPh>
    <phoneticPr fontId="4"/>
  </si>
  <si>
    <t>子供向け携帯電話（基本的な通話・メール機能やGPS機能のみ搭載）</t>
    <rPh sb="0" eb="3">
      <t>コドモム</t>
    </rPh>
    <rPh sb="4" eb="6">
      <t>ケイタイ</t>
    </rPh>
    <rPh sb="6" eb="8">
      <t>デンワ</t>
    </rPh>
    <rPh sb="9" eb="12">
      <t>キホンテキ</t>
    </rPh>
    <rPh sb="13" eb="15">
      <t>ツウワ</t>
    </rPh>
    <rPh sb="19" eb="21">
      <t>キノウ</t>
    </rPh>
    <rPh sb="25" eb="27">
      <t>キノウ</t>
    </rPh>
    <rPh sb="29" eb="31">
      <t>トウサイ</t>
    </rPh>
    <phoneticPr fontId="4"/>
  </si>
  <si>
    <t>【１－１】で「イ」と回答した学校　携帯電話の持込みを許可する際に想定している「やむを得ない場合」の内容（複数回答可）</t>
    <rPh sb="14" eb="16">
      <t>ガッコウ</t>
    </rPh>
    <rPh sb="17" eb="19">
      <t>ケイタイ</t>
    </rPh>
    <rPh sb="19" eb="21">
      <t>デンワ</t>
    </rPh>
    <rPh sb="22" eb="24">
      <t>モチコ</t>
    </rPh>
    <rPh sb="26" eb="28">
      <t>キョカ</t>
    </rPh>
    <rPh sb="30" eb="31">
      <t>サイ</t>
    </rPh>
    <rPh sb="32" eb="34">
      <t>ソウテイ</t>
    </rPh>
    <rPh sb="49" eb="51">
      <t>ナイヨウ</t>
    </rPh>
    <phoneticPr fontId="4"/>
  </si>
  <si>
    <t>冠婚葬祭や大会等の日のみの要望</t>
    <rPh sb="0" eb="2">
      <t>カンコン</t>
    </rPh>
    <rPh sb="2" eb="4">
      <t>ソウサイ</t>
    </rPh>
    <rPh sb="5" eb="7">
      <t>タイカイ</t>
    </rPh>
    <rPh sb="7" eb="8">
      <t>トウ</t>
    </rPh>
    <rPh sb="9" eb="10">
      <t>ヒ</t>
    </rPh>
    <rPh sb="13" eb="15">
      <t>ヨウボウ</t>
    </rPh>
    <phoneticPr fontId="4"/>
  </si>
  <si>
    <t>保護者から持込みに関する申請（簡易な届や連絡等）が必要</t>
    <rPh sb="20" eb="22">
      <t>レンラク</t>
    </rPh>
    <rPh sb="22" eb="23">
      <t>トウ</t>
    </rPh>
    <rPh sb="25" eb="27">
      <t>ヒツヨウ</t>
    </rPh>
    <phoneticPr fontId="4"/>
  </si>
  <si>
    <t>【１－１】で「イまたはウ」と回答した学校　持込みを許可した携帯電話の管理方法（複数回答可）</t>
    <rPh sb="18" eb="20">
      <t>ガッコウ</t>
    </rPh>
    <rPh sb="21" eb="23">
      <t>モチコ</t>
    </rPh>
    <rPh sb="25" eb="27">
      <t>キョカ</t>
    </rPh>
    <rPh sb="29" eb="31">
      <t>ケイタイ</t>
    </rPh>
    <rPh sb="31" eb="33">
      <t>デンワ</t>
    </rPh>
    <rPh sb="34" eb="36">
      <t>カンリ</t>
    </rPh>
    <phoneticPr fontId="4"/>
  </si>
  <si>
    <t>個々の児童生徒の状況に応じて管理方法を検討</t>
    <rPh sb="0" eb="2">
      <t>ココ</t>
    </rPh>
    <rPh sb="3" eb="5">
      <t>ジドウ</t>
    </rPh>
    <rPh sb="5" eb="7">
      <t>セイト</t>
    </rPh>
    <rPh sb="8" eb="10">
      <t>ジョウキョウ</t>
    </rPh>
    <rPh sb="11" eb="12">
      <t>オウ</t>
    </rPh>
    <rPh sb="14" eb="16">
      <t>カンリ</t>
    </rPh>
    <rPh sb="16" eb="18">
      <t>ホウホウ</t>
    </rPh>
    <rPh sb="19" eb="21">
      <t>ケントウ</t>
    </rPh>
    <phoneticPr fontId="4"/>
  </si>
  <si>
    <t>使用する際は、マナー（ながら使用、大声での使用などをしない）を守る</t>
    <phoneticPr fontId="4"/>
  </si>
  <si>
    <t>ながら使用（登下校中、食事中など）はしない</t>
    <rPh sb="6" eb="9">
      <t>トウゲコウ</t>
    </rPh>
    <phoneticPr fontId="4"/>
  </si>
  <si>
    <t>違反があったらその都度、保護者に連絡（面談含む）する</t>
    <rPh sb="0" eb="2">
      <t>イハン</t>
    </rPh>
    <rPh sb="9" eb="11">
      <t>ツド</t>
    </rPh>
    <rPh sb="12" eb="15">
      <t>ホゴシャ</t>
    </rPh>
    <rPh sb="16" eb="18">
      <t>レンラク</t>
    </rPh>
    <rPh sb="19" eb="21">
      <t>メンダン</t>
    </rPh>
    <rPh sb="21" eb="22">
      <t>フク</t>
    </rPh>
    <phoneticPr fontId="4"/>
  </si>
  <si>
    <t>・「児童生徒自身によるネット利用ルールづくり活動（以下①②を満たす活動）」の実施に関する回答
　① ネットトラブル防止を目的としたルールを学校で作成すること
　② ルール作成の際に、児童生徒が主体となった活動（学級での協議など）を実施すること
 　（既に市町村等で決まっているルール等をもとに、学校で児童生徒にネット利用について考えさせる活動含む）
・ここでいうルールは、校則や校内規程のように守らないと懲戒処分の対象となるものではなく、活動指針やマナーのようなもの</t>
    <rPh sb="25" eb="27">
      <t>イカ</t>
    </rPh>
    <rPh sb="30" eb="31">
      <t>ミ</t>
    </rPh>
    <rPh sb="33" eb="35">
      <t>カツドウ</t>
    </rPh>
    <rPh sb="44" eb="46">
      <t>カイトウ</t>
    </rPh>
    <rPh sb="88" eb="89">
      <t>サイ</t>
    </rPh>
    <rPh sb="109" eb="111">
      <t>キョウギ</t>
    </rPh>
    <phoneticPr fontId="4"/>
  </si>
  <si>
    <t>ここ1年間で、児童生徒自身によるネット利用ルールづくり活動を実施したか（１つ回答）</t>
    <rPh sb="7" eb="9">
      <t>ジドウ</t>
    </rPh>
    <rPh sb="9" eb="11">
      <t>セイト</t>
    </rPh>
    <rPh sb="11" eb="13">
      <t>ジシン</t>
    </rPh>
    <rPh sb="19" eb="21">
      <t>リヨウ</t>
    </rPh>
    <phoneticPr fontId="4"/>
  </si>
  <si>
    <t>ネットトラブルは主に家庭の問題だから</t>
    <rPh sb="8" eb="9">
      <t>オモ</t>
    </rPh>
    <phoneticPr fontId="4"/>
  </si>
  <si>
    <t>ネットトラブル防止よりも喫緊な課題があり、取り組む時間を確保できなかったから</t>
    <rPh sb="7" eb="9">
      <t>ボウシ</t>
    </rPh>
    <rPh sb="12" eb="14">
      <t>キッキン</t>
    </rPh>
    <rPh sb="15" eb="17">
      <t>カダイ</t>
    </rPh>
    <rPh sb="21" eb="22">
      <t>ト</t>
    </rPh>
    <rPh sb="23" eb="24">
      <t>ク</t>
    </rPh>
    <rPh sb="25" eb="27">
      <t>ジカン</t>
    </rPh>
    <rPh sb="28" eb="30">
      <t>カクホ</t>
    </rPh>
    <phoneticPr fontId="4"/>
  </si>
  <si>
    <t>新型コロナウイルス感染防止の影響で話合い等の学習活動が制限されたから</t>
    <rPh sb="0" eb="2">
      <t>シンガタ</t>
    </rPh>
    <rPh sb="9" eb="11">
      <t>カンセン</t>
    </rPh>
    <rPh sb="11" eb="13">
      <t>ボウシ</t>
    </rPh>
    <rPh sb="14" eb="16">
      <t>エイキョウ</t>
    </rPh>
    <rPh sb="17" eb="19">
      <t>ハナシア</t>
    </rPh>
    <rPh sb="20" eb="21">
      <t>ナド</t>
    </rPh>
    <rPh sb="22" eb="24">
      <t>ガクシュウ</t>
    </rPh>
    <rPh sb="24" eb="26">
      <t>カツドウ</t>
    </rPh>
    <rPh sb="27" eb="29">
      <t>セイゲン</t>
    </rPh>
    <phoneticPr fontId="4"/>
  </si>
  <si>
    <t>【２－１】で「いいえ」と回答した学校　児童生徒自身によるネット利用ルールづくり活動を実施しなかった理由（複数回答可）</t>
    <rPh sb="16" eb="18">
      <t>ガッコウ</t>
    </rPh>
    <rPh sb="19" eb="21">
      <t>ジドウ</t>
    </rPh>
    <rPh sb="21" eb="23">
      <t>セイト</t>
    </rPh>
    <rPh sb="23" eb="25">
      <t>ジシン</t>
    </rPh>
    <rPh sb="31" eb="33">
      <t>リヨウ</t>
    </rPh>
    <phoneticPr fontId="4"/>
  </si>
  <si>
    <t>【２－１】で「はい」と回答した学校　児童生徒自身によるネット利用ルールづくり活動により作成したルールの内容（複数回答可）</t>
    <rPh sb="18" eb="24">
      <t>ジドウセイトジシン</t>
    </rPh>
    <rPh sb="30" eb="32">
      <t>リヨウ</t>
    </rPh>
    <phoneticPr fontId="4"/>
  </si>
  <si>
    <t>インターネット上のいじめやトラブルがあった時には学校や警察等に相談する</t>
    <rPh sb="27" eb="29">
      <t>ケイサツ</t>
    </rPh>
    <phoneticPr fontId="4"/>
  </si>
  <si>
    <t>【２－１】で「はい」と回答した学校　児童生徒自身によるネット利用ルールづくり活動で児童生徒が主体となった活動の内容（複数回答可）</t>
    <rPh sb="15" eb="17">
      <t>ガッコウ</t>
    </rPh>
    <rPh sb="18" eb="24">
      <t>ジドウセイトジシン</t>
    </rPh>
    <rPh sb="30" eb="32">
      <t>リヨウ</t>
    </rPh>
    <rPh sb="55" eb="57">
      <t>ナイヨウ</t>
    </rPh>
    <phoneticPr fontId="4"/>
  </si>
  <si>
    <t>実態調査の実施・集計</t>
    <rPh sb="5" eb="7">
      <t>ジッシ</t>
    </rPh>
    <rPh sb="8" eb="10">
      <t>シュウケイ</t>
    </rPh>
    <phoneticPr fontId="4"/>
  </si>
  <si>
    <t>集会での啓発・説明</t>
    <rPh sb="0" eb="2">
      <t>シュウカイ</t>
    </rPh>
    <rPh sb="4" eb="6">
      <t>ケイハツ</t>
    </rPh>
    <rPh sb="7" eb="9">
      <t>セツメイ</t>
    </rPh>
    <phoneticPr fontId="4"/>
  </si>
  <si>
    <t>授業での話合い（学級での協議等）</t>
    <rPh sb="8" eb="10">
      <t>ガッキュウ</t>
    </rPh>
    <rPh sb="12" eb="14">
      <t>キョウギ</t>
    </rPh>
    <rPh sb="14" eb="15">
      <t>ナド</t>
    </rPh>
    <phoneticPr fontId="4"/>
  </si>
  <si>
    <t>啓発資料の作成（通信・新聞、ポスター等）</t>
    <rPh sb="8" eb="10">
      <t>ツウシン</t>
    </rPh>
    <rPh sb="11" eb="13">
      <t>シンブン</t>
    </rPh>
    <rPh sb="18" eb="19">
      <t>ナド</t>
    </rPh>
    <phoneticPr fontId="4"/>
  </si>
  <si>
    <t>家庭への啓発</t>
    <phoneticPr fontId="4"/>
  </si>
  <si>
    <t>地域への啓発</t>
    <rPh sb="4" eb="6">
      <t>ケイハツ</t>
    </rPh>
    <phoneticPr fontId="4"/>
  </si>
  <si>
    <t>ここ１年間で、学校で情報モラル教育を実施する際、工夫した内容（複数回答可）</t>
    <rPh sb="3" eb="5">
      <t>ネンカン</t>
    </rPh>
    <rPh sb="18" eb="20">
      <t>ジッシ</t>
    </rPh>
    <rPh sb="22" eb="23">
      <t>サイ</t>
    </rPh>
    <rPh sb="24" eb="26">
      <t>クフウ</t>
    </rPh>
    <rPh sb="28" eb="30">
      <t>ナイヨウ</t>
    </rPh>
    <phoneticPr fontId="4"/>
  </si>
  <si>
    <t>情報モラル教育の指導計画（年間指導計画含む）を作成・実施</t>
    <rPh sb="0" eb="2">
      <t>ジョウホウ</t>
    </rPh>
    <rPh sb="5" eb="7">
      <t>キョウイク</t>
    </rPh>
    <rPh sb="8" eb="10">
      <t>シドウ</t>
    </rPh>
    <rPh sb="10" eb="12">
      <t>ケイカク</t>
    </rPh>
    <rPh sb="13" eb="15">
      <t>ネンカン</t>
    </rPh>
    <rPh sb="15" eb="17">
      <t>シドウ</t>
    </rPh>
    <rPh sb="17" eb="19">
      <t>ケイカク</t>
    </rPh>
    <rPh sb="19" eb="20">
      <t>フク</t>
    </rPh>
    <rPh sb="23" eb="25">
      <t>サクセイ</t>
    </rPh>
    <rPh sb="26" eb="28">
      <t>ジッシ</t>
    </rPh>
    <phoneticPr fontId="4"/>
  </si>
  <si>
    <t>児童生徒自身によるネット利用ルールづくり活動の実施</t>
    <rPh sb="4" eb="6">
      <t>ジシン</t>
    </rPh>
    <rPh sb="12" eb="14">
      <t>リヨウ</t>
    </rPh>
    <rPh sb="20" eb="22">
      <t>カツドウ</t>
    </rPh>
    <rPh sb="23" eb="25">
      <t>ジッシ</t>
    </rPh>
    <phoneticPr fontId="4"/>
  </si>
  <si>
    <t>教科書と他の教材を組み合わせた授業の実施</t>
    <rPh sb="0" eb="3">
      <t>キョウカショ</t>
    </rPh>
    <rPh sb="4" eb="5">
      <t>ホカ</t>
    </rPh>
    <rPh sb="6" eb="8">
      <t>キョウザイ</t>
    </rPh>
    <rPh sb="9" eb="10">
      <t>ク</t>
    </rPh>
    <rPh sb="11" eb="12">
      <t>ア</t>
    </rPh>
    <rPh sb="15" eb="17">
      <t>ジュギョウ</t>
    </rPh>
    <rPh sb="18" eb="20">
      <t>ジッシ</t>
    </rPh>
    <phoneticPr fontId="4"/>
  </si>
  <si>
    <t>文部科学省等が示している資料（インターネットトラブル事例集等）を活用した授業</t>
    <rPh sb="5" eb="6">
      <t>トウ</t>
    </rPh>
    <phoneticPr fontId="4"/>
  </si>
  <si>
    <t>校内職員等が作成した資料を活用した授業</t>
    <rPh sb="0" eb="2">
      <t>コウナイ</t>
    </rPh>
    <rPh sb="2" eb="4">
      <t>ショクイン</t>
    </rPh>
    <rPh sb="4" eb="5">
      <t>トウ</t>
    </rPh>
    <rPh sb="6" eb="8">
      <t>サクセイ</t>
    </rPh>
    <rPh sb="10" eb="12">
      <t>シリョウ</t>
    </rPh>
    <rPh sb="13" eb="15">
      <t>カツヨウ</t>
    </rPh>
    <rPh sb="17" eb="19">
      <t>ジュギョウ</t>
    </rPh>
    <phoneticPr fontId="4"/>
  </si>
  <si>
    <t>外部講師による講演会や授業</t>
    <rPh sb="11" eb="13">
      <t>ジュギョウ</t>
    </rPh>
    <phoneticPr fontId="4"/>
  </si>
  <si>
    <t>工夫した取組は実施していない</t>
    <rPh sb="0" eb="2">
      <t>クフウ</t>
    </rPh>
    <rPh sb="4" eb="6">
      <t>トリクミ</t>
    </rPh>
    <rPh sb="7" eb="9">
      <t>ジッシ</t>
    </rPh>
    <phoneticPr fontId="4"/>
  </si>
  <si>
    <t>県が示している資料を活用した研修
※各種通知、生徒指導ハンドブックI's2019、ネットトラブル注意報、ネット利用ルールづくり活動研修資料、ネット・ゲーム依存症の研修動画等</t>
    <rPh sb="23" eb="25">
      <t>セイト</t>
    </rPh>
    <rPh sb="25" eb="27">
      <t>シドウ</t>
    </rPh>
    <rPh sb="55" eb="57">
      <t>リヨウ</t>
    </rPh>
    <rPh sb="63" eb="65">
      <t>カツドウ</t>
    </rPh>
    <rPh sb="65" eb="67">
      <t>ケンシュウ</t>
    </rPh>
    <rPh sb="67" eb="69">
      <t>シリョウ</t>
    </rPh>
    <rPh sb="77" eb="79">
      <t>イゾン</t>
    </rPh>
    <rPh sb="79" eb="80">
      <t>ショウ</t>
    </rPh>
    <rPh sb="81" eb="83">
      <t>ケンシュウ</t>
    </rPh>
    <rPh sb="83" eb="85">
      <t>ドウガ</t>
    </rPh>
    <rPh sb="85" eb="86">
      <t>トウ</t>
    </rPh>
    <phoneticPr fontId="4"/>
  </si>
  <si>
    <t>校内職員等が作成した資料を活用した研修</t>
    <rPh sb="0" eb="2">
      <t>コウナイ</t>
    </rPh>
    <rPh sb="2" eb="4">
      <t>ショクイン</t>
    </rPh>
    <rPh sb="4" eb="5">
      <t>トウ</t>
    </rPh>
    <rPh sb="17" eb="19">
      <t>ケンシュウ</t>
    </rPh>
    <phoneticPr fontId="4"/>
  </si>
  <si>
    <t>ここ1年間、学校で実施したネットトラブル防止を目的とした家庭・地域への啓発活動の内容（複数回答可）</t>
    <rPh sb="9" eb="11">
      <t>ジッシ</t>
    </rPh>
    <rPh sb="40" eb="42">
      <t>ナイヨウ</t>
    </rPh>
    <rPh sb="43" eb="45">
      <t>フクスウ</t>
    </rPh>
    <rPh sb="45" eb="47">
      <t>カイトウ</t>
    </rPh>
    <rPh sb="47" eb="48">
      <t>カ</t>
    </rPh>
    <phoneticPr fontId="4"/>
  </si>
  <si>
    <t>文部科学省が示している資料の配布</t>
    <phoneticPr fontId="4"/>
  </si>
  <si>
    <t>県が示している資料（ネットトラブル注意報等）の配布</t>
    <phoneticPr fontId="4"/>
  </si>
  <si>
    <t>市町村が示している資料の配布</t>
    <phoneticPr fontId="4"/>
  </si>
  <si>
    <t>各種行事（PTA 行事含む）・保護者会（説明会含む）での啓発</t>
    <rPh sb="20" eb="23">
      <t>セツメイカイ</t>
    </rPh>
    <rPh sb="23" eb="24">
      <t>フク</t>
    </rPh>
    <phoneticPr fontId="4"/>
  </si>
  <si>
    <t>ホームページに注意喚起資料を掲載</t>
    <phoneticPr fontId="4"/>
  </si>
  <si>
    <t>【６－１】で「はい」と回答した学校　児童生徒のスマートフォン等の使い方に関する取組で困っている事の内容（複数回答可）</t>
    <rPh sb="15" eb="17">
      <t>ガッコウ</t>
    </rPh>
    <rPh sb="18" eb="20">
      <t>ジドウ</t>
    </rPh>
    <rPh sb="20" eb="22">
      <t>セイト</t>
    </rPh>
    <rPh sb="30" eb="31">
      <t>トウ</t>
    </rPh>
    <rPh sb="32" eb="33">
      <t>ツカ</t>
    </rPh>
    <rPh sb="34" eb="35">
      <t>カタ</t>
    </rPh>
    <rPh sb="36" eb="37">
      <t>カン</t>
    </rPh>
    <rPh sb="39" eb="41">
      <t>トリクミ</t>
    </rPh>
    <phoneticPr fontId="4"/>
  </si>
  <si>
    <t>子供のネットトラブル防止について家庭の意識が様々で啓発が難しい</t>
    <rPh sb="0" eb="2">
      <t>コドモ</t>
    </rPh>
    <rPh sb="10" eb="12">
      <t>ボウシ</t>
    </rPh>
    <phoneticPr fontId="4"/>
  </si>
  <si>
    <t>学校で対応すること、家庭で対応することの判断が難しい</t>
    <rPh sb="0" eb="2">
      <t>ガッコウ</t>
    </rPh>
    <rPh sb="3" eb="5">
      <t>タイオウ</t>
    </rPh>
    <rPh sb="10" eb="12">
      <t>カテイ</t>
    </rPh>
    <rPh sb="13" eb="15">
      <t>タイオウ</t>
    </rPh>
    <rPh sb="20" eb="22">
      <t>ハンダン</t>
    </rPh>
    <rPh sb="23" eb="24">
      <t>ムズカ</t>
    </rPh>
    <phoneticPr fontId="4"/>
  </si>
  <si>
    <t>課金トラブルの相談について保護者をどの機関につなぐと良いか分からない</t>
    <rPh sb="0" eb="2">
      <t>カキン</t>
    </rPh>
    <rPh sb="7" eb="9">
      <t>ソウダン</t>
    </rPh>
    <rPh sb="13" eb="16">
      <t>ホゴシャ</t>
    </rPh>
    <rPh sb="19" eb="21">
      <t>キカン</t>
    </rPh>
    <rPh sb="26" eb="27">
      <t>ヨ</t>
    </rPh>
    <rPh sb="29" eb="30">
      <t>ワ</t>
    </rPh>
    <phoneticPr fontId="4"/>
  </si>
  <si>
    <t>ネットトラブル防止に関する取組を推進する時間の捻出が難しい</t>
    <rPh sb="7" eb="9">
      <t>ボウシ</t>
    </rPh>
    <rPh sb="10" eb="11">
      <t>カン</t>
    </rPh>
    <phoneticPr fontId="4"/>
  </si>
  <si>
    <t>ここ１年間で、学校が認知・把握したネットトラブル（オンラインゲームでのもの含む）はあったか（１つ回答）</t>
    <phoneticPr fontId="4"/>
  </si>
  <si>
    <t>【７－１】で「はい」と回答した学校　学校が認知・把握したネットトラブルの件数</t>
    <rPh sb="15" eb="17">
      <t>ガッコウ</t>
    </rPh>
    <phoneticPr fontId="4"/>
  </si>
  <si>
    <t>ネット上の児童生徒間でのからかい、悪口、仲間外れ等（ゲーム含む）</t>
    <rPh sb="29" eb="30">
      <t>フク</t>
    </rPh>
    <phoneticPr fontId="4"/>
  </si>
  <si>
    <t>オンラインゲームにおける課金被害</t>
    <rPh sb="12" eb="14">
      <t>カキン</t>
    </rPh>
    <rPh sb="14" eb="16">
      <t>ヒガイ</t>
    </rPh>
    <phoneticPr fontId="4"/>
  </si>
  <si>
    <t>【７－１】で「はい」と回答した学校　児童生徒のネットトラブルを認知・把握したきっかけ（複数回答可）</t>
    <rPh sb="15" eb="17">
      <t>ガッコウ</t>
    </rPh>
    <rPh sb="18" eb="20">
      <t>ジドウ</t>
    </rPh>
    <rPh sb="20" eb="22">
      <t>セイト</t>
    </rPh>
    <phoneticPr fontId="4"/>
  </si>
  <si>
    <t>※その他の具体的な内容　
　小学校（教育委員会からの情報提供，電子書籍サービスの管理者からの情報提供，教師がたまたま問題の動画を発見した　等）
　中学校（卒業生からの情報提供，学年集会）　高等学校（なし）　　特別支援学校（なし）</t>
    <rPh sb="3" eb="4">
      <t>ホカ</t>
    </rPh>
    <rPh sb="5" eb="8">
      <t>グタイテキ</t>
    </rPh>
    <rPh sb="9" eb="11">
      <t>ナイヨウ</t>
    </rPh>
    <rPh sb="14" eb="15">
      <t>ショウ</t>
    </rPh>
    <rPh sb="18" eb="23">
      <t>キョウイクイインカイ</t>
    </rPh>
    <rPh sb="26" eb="30">
      <t>ジョウホウテイキョウ</t>
    </rPh>
    <rPh sb="31" eb="35">
      <t>デンシショセキ</t>
    </rPh>
    <rPh sb="40" eb="43">
      <t>カンリシャ</t>
    </rPh>
    <rPh sb="46" eb="50">
      <t>ジョウホウテイキョウ</t>
    </rPh>
    <rPh sb="51" eb="53">
      <t>キョウシ</t>
    </rPh>
    <rPh sb="58" eb="60">
      <t>モンダイ</t>
    </rPh>
    <rPh sb="61" eb="63">
      <t>ドウガ</t>
    </rPh>
    <rPh sb="64" eb="66">
      <t>ハッケン</t>
    </rPh>
    <rPh sb="69" eb="70">
      <t>トウ</t>
    </rPh>
    <rPh sb="73" eb="74">
      <t>ナカ</t>
    </rPh>
    <rPh sb="77" eb="80">
      <t>ソツギョウセイ</t>
    </rPh>
    <rPh sb="83" eb="87">
      <t>ジョウホウテイキョウ</t>
    </rPh>
    <rPh sb="88" eb="92">
      <t>ガクネンシュウカイ</t>
    </rPh>
    <rPh sb="94" eb="96">
      <t>コウトウ</t>
    </rPh>
    <rPh sb="96" eb="98">
      <t>ガッコウ</t>
    </rPh>
    <rPh sb="104" eb="106">
      <t>トクベツ</t>
    </rPh>
    <rPh sb="106" eb="108">
      <t>シエン</t>
    </rPh>
    <rPh sb="108" eb="110">
      <t>ガッコウ</t>
    </rPh>
    <phoneticPr fontId="4"/>
  </si>
  <si>
    <t>　　※調査対象：小学校694校,中学校360校,高等学校166校,特別支援学校小学部43校・中学部41校・高等部45校
　　※小学校には義務教育学校前期課程、中学校には義務教育学校後期課程を含む
　　※調査結果は令和6年1月16日時点の内容</t>
    <rPh sb="3" eb="5">
      <t>チョウサ</t>
    </rPh>
    <rPh sb="5" eb="7">
      <t>タイショウ</t>
    </rPh>
    <rPh sb="8" eb="11">
      <t>ショウガッコウ</t>
    </rPh>
    <rPh sb="14" eb="15">
      <t>コウ</t>
    </rPh>
    <rPh sb="16" eb="19">
      <t>チュウガッコウ</t>
    </rPh>
    <rPh sb="22" eb="23">
      <t>コウ</t>
    </rPh>
    <rPh sb="24" eb="26">
      <t>コウトウ</t>
    </rPh>
    <rPh sb="26" eb="28">
      <t>ガッコウ</t>
    </rPh>
    <rPh sb="31" eb="32">
      <t>コウ</t>
    </rPh>
    <rPh sb="33" eb="35">
      <t>トクベツ</t>
    </rPh>
    <rPh sb="35" eb="37">
      <t>シエン</t>
    </rPh>
    <rPh sb="37" eb="39">
      <t>ガッコウ</t>
    </rPh>
    <rPh sb="39" eb="41">
      <t>ショウガク</t>
    </rPh>
    <rPh sb="41" eb="42">
      <t>ブ</t>
    </rPh>
    <rPh sb="44" eb="45">
      <t>コウ</t>
    </rPh>
    <rPh sb="46" eb="48">
      <t>チュウガク</t>
    </rPh>
    <rPh sb="48" eb="49">
      <t>ブ</t>
    </rPh>
    <rPh sb="51" eb="52">
      <t>コウ</t>
    </rPh>
    <rPh sb="53" eb="56">
      <t>コウトウブ</t>
    </rPh>
    <rPh sb="58" eb="59">
      <t>コウ</t>
    </rPh>
    <rPh sb="101" eb="103">
      <t>チョウサ</t>
    </rPh>
    <rPh sb="103" eb="105">
      <t>ケッカ</t>
    </rPh>
    <rPh sb="118" eb="120">
      <t>ナイヨウ</t>
    </rPh>
    <phoneticPr fontId="4"/>
  </si>
  <si>
    <t>※その他の具体的な内容　
小学校（防犯ベル機能，学国籍の方で、言葉が通じないため一人で下校するのが心配，学校から直接習い事に行くため，保護者からの要望に応じて検討　等）　
中学校（個別の事情や内容を考慮して決定，ケアセンターへ直接移動するため，学校から直接習い事に通うため，重大災害に対する不安，家の鍵がスマートフォン認証のため　等）
高等学校（BYOD端末として使用するため）　
特別支援学校（授業で使用する場合のみ，緊急時の連絡手段，登下校時のGPSを使用した位置確認，授業での活用，生徒の心理的安定をはかるため　等）</t>
    <rPh sb="3" eb="4">
      <t>ホカ</t>
    </rPh>
    <rPh sb="5" eb="8">
      <t>グタイテキ</t>
    </rPh>
    <rPh sb="9" eb="11">
      <t>ナイヨウ</t>
    </rPh>
    <rPh sb="13" eb="14">
      <t>ショウ</t>
    </rPh>
    <rPh sb="17" eb="19">
      <t>ボウハン</t>
    </rPh>
    <rPh sb="21" eb="23">
      <t>キノウ</t>
    </rPh>
    <rPh sb="24" eb="27">
      <t>ガクコクセキ</t>
    </rPh>
    <rPh sb="28" eb="29">
      <t>カタ</t>
    </rPh>
    <rPh sb="31" eb="33">
      <t>コトバ</t>
    </rPh>
    <rPh sb="34" eb="35">
      <t>ツウ</t>
    </rPh>
    <rPh sb="40" eb="42">
      <t>ヒトリ</t>
    </rPh>
    <rPh sb="43" eb="45">
      <t>ゲコウ</t>
    </rPh>
    <rPh sb="49" eb="51">
      <t>シンパイ</t>
    </rPh>
    <rPh sb="52" eb="54">
      <t>ガッコウ</t>
    </rPh>
    <rPh sb="56" eb="58">
      <t>チョクセツ</t>
    </rPh>
    <rPh sb="58" eb="59">
      <t>ナラ</t>
    </rPh>
    <rPh sb="60" eb="61">
      <t>ゴト</t>
    </rPh>
    <rPh sb="62" eb="63">
      <t>イ</t>
    </rPh>
    <rPh sb="67" eb="70">
      <t>ホゴシャ</t>
    </rPh>
    <rPh sb="73" eb="75">
      <t>ヨウボウ</t>
    </rPh>
    <rPh sb="76" eb="77">
      <t>オウ</t>
    </rPh>
    <rPh sb="79" eb="81">
      <t>ケントウ</t>
    </rPh>
    <rPh sb="82" eb="83">
      <t>ナド</t>
    </rPh>
    <rPh sb="86" eb="87">
      <t>ナカ</t>
    </rPh>
    <rPh sb="168" eb="170">
      <t>コウトウ</t>
    </rPh>
    <rPh sb="170" eb="172">
      <t>ガッコウ</t>
    </rPh>
    <rPh sb="191" eb="193">
      <t>トクベツ</t>
    </rPh>
    <rPh sb="193" eb="195">
      <t>シエン</t>
    </rPh>
    <rPh sb="195" eb="197">
      <t>ガッコウ</t>
    </rPh>
    <rPh sb="259" eb="260">
      <t>ナド</t>
    </rPh>
    <phoneticPr fontId="4"/>
  </si>
  <si>
    <t>※その他の具体的な内容　
小学校（管理職の許可が下りたら，保護者からの申請の上、持ち込む際の約束を確認　等）　中学校（保護者からの申請後に校長と面談，年度ごとに許可　等）
　高等学校（手続きは行なっておらず、入学説明会等で保護者に説明している　等）　　特別支援学校（面談などで確認　等）</t>
    <rPh sb="3" eb="4">
      <t>ホカ</t>
    </rPh>
    <rPh sb="5" eb="8">
      <t>グタイテキ</t>
    </rPh>
    <rPh sb="9" eb="11">
      <t>ナイヨウ</t>
    </rPh>
    <rPh sb="13" eb="14">
      <t>ショウ</t>
    </rPh>
    <rPh sb="17" eb="20">
      <t>カンリショク</t>
    </rPh>
    <rPh sb="21" eb="23">
      <t>キョカ</t>
    </rPh>
    <rPh sb="24" eb="25">
      <t>オ</t>
    </rPh>
    <rPh sb="29" eb="32">
      <t>ホゴシャ</t>
    </rPh>
    <rPh sb="35" eb="37">
      <t>シンセイ</t>
    </rPh>
    <rPh sb="38" eb="39">
      <t>ウエ</t>
    </rPh>
    <rPh sb="40" eb="41">
      <t>モ</t>
    </rPh>
    <rPh sb="42" eb="43">
      <t>コ</t>
    </rPh>
    <rPh sb="44" eb="45">
      <t>サイ</t>
    </rPh>
    <rPh sb="46" eb="48">
      <t>ヤクソク</t>
    </rPh>
    <rPh sb="49" eb="51">
      <t>カクニン</t>
    </rPh>
    <rPh sb="52" eb="53">
      <t>ナド</t>
    </rPh>
    <rPh sb="55" eb="56">
      <t>ナカ</t>
    </rPh>
    <rPh sb="75" eb="77">
      <t>ネンド</t>
    </rPh>
    <rPh sb="80" eb="82">
      <t>キョカ</t>
    </rPh>
    <rPh sb="87" eb="89">
      <t>コウトウ</t>
    </rPh>
    <rPh sb="89" eb="91">
      <t>ガッコウ</t>
    </rPh>
    <rPh sb="122" eb="123">
      <t>ナド</t>
    </rPh>
    <rPh sb="126" eb="128">
      <t>トクベツ</t>
    </rPh>
    <rPh sb="128" eb="130">
      <t>シエン</t>
    </rPh>
    <rPh sb="130" eb="132">
      <t>ガッコウ</t>
    </rPh>
    <rPh sb="141" eb="142">
      <t>ナド</t>
    </rPh>
    <phoneticPr fontId="4"/>
  </si>
  <si>
    <t>※その他の具体的な内容　
小学校（個別の案件に応じて適切に対応する，登校後は管理職が預かり、下校の際に返却する　等）　中学校（なし）
高等学校（移動教室の際は貴重品として携帯することを推奨している，生徒自身に求めている　等）　　特別支援学校（なし）</t>
    <rPh sb="3" eb="4">
      <t>ホカ</t>
    </rPh>
    <rPh sb="5" eb="8">
      <t>グタイテキ</t>
    </rPh>
    <rPh sb="9" eb="11">
      <t>ナイヨウ</t>
    </rPh>
    <rPh sb="13" eb="14">
      <t>ショウ</t>
    </rPh>
    <rPh sb="34" eb="37">
      <t>トウコウゴ</t>
    </rPh>
    <rPh sb="38" eb="41">
      <t>カンリショク</t>
    </rPh>
    <rPh sb="42" eb="43">
      <t>アズ</t>
    </rPh>
    <rPh sb="46" eb="48">
      <t>ゲコウ</t>
    </rPh>
    <rPh sb="49" eb="50">
      <t>サイ</t>
    </rPh>
    <rPh sb="51" eb="53">
      <t>ヘンキャク</t>
    </rPh>
    <rPh sb="56" eb="57">
      <t>ナド</t>
    </rPh>
    <rPh sb="59" eb="60">
      <t>ナカ</t>
    </rPh>
    <rPh sb="67" eb="69">
      <t>コウトウ</t>
    </rPh>
    <rPh sb="69" eb="71">
      <t>ガッコウ</t>
    </rPh>
    <rPh sb="99" eb="103">
      <t>セイトジシン</t>
    </rPh>
    <rPh sb="104" eb="105">
      <t>モト</t>
    </rPh>
    <rPh sb="110" eb="111">
      <t>トウ</t>
    </rPh>
    <rPh sb="114" eb="116">
      <t>トクベツ</t>
    </rPh>
    <rPh sb="116" eb="118">
      <t>シエン</t>
    </rPh>
    <rPh sb="118" eb="120">
      <t>ガッコウ</t>
    </rPh>
    <phoneticPr fontId="4"/>
  </si>
  <si>
    <t>※その他の具体的な内容　
小学校（歩きながら使用しない，マナーモードに設定する，周りの人に見せたりしない　等）
中学校（連絡を取るときのみ使用，申請があった理由以外の使用はしない，マナーモードにしてカバンに入れる）
高等学校（歩きスマホは禁止　等）　　特別支援学校（児童生徒の実態に合わせて設定　等）</t>
    <rPh sb="3" eb="4">
      <t>ホカ</t>
    </rPh>
    <rPh sb="5" eb="8">
      <t>グタイテキ</t>
    </rPh>
    <rPh sb="9" eb="11">
      <t>ナイヨウ</t>
    </rPh>
    <rPh sb="13" eb="14">
      <t>ショウ</t>
    </rPh>
    <rPh sb="17" eb="18">
      <t>アル</t>
    </rPh>
    <rPh sb="22" eb="24">
      <t>シヨウ</t>
    </rPh>
    <rPh sb="35" eb="37">
      <t>セッテイ</t>
    </rPh>
    <rPh sb="40" eb="41">
      <t>マワ</t>
    </rPh>
    <rPh sb="43" eb="44">
      <t>ヒト</t>
    </rPh>
    <rPh sb="45" eb="46">
      <t>ミ</t>
    </rPh>
    <rPh sb="53" eb="54">
      <t>ナド</t>
    </rPh>
    <rPh sb="56" eb="57">
      <t>ナカ</t>
    </rPh>
    <rPh sb="60" eb="62">
      <t>レンラク</t>
    </rPh>
    <rPh sb="63" eb="64">
      <t>ト</t>
    </rPh>
    <rPh sb="69" eb="71">
      <t>シヨウ</t>
    </rPh>
    <rPh sb="72" eb="74">
      <t>シンセイ</t>
    </rPh>
    <rPh sb="78" eb="82">
      <t>リユウイガイ</t>
    </rPh>
    <rPh sb="103" eb="104">
      <t>イ</t>
    </rPh>
    <rPh sb="108" eb="110">
      <t>コウトウ</t>
    </rPh>
    <rPh sb="110" eb="112">
      <t>ガッコウ</t>
    </rPh>
    <rPh sb="122" eb="123">
      <t>ナド</t>
    </rPh>
    <rPh sb="126" eb="128">
      <t>トクベツ</t>
    </rPh>
    <rPh sb="128" eb="130">
      <t>シエン</t>
    </rPh>
    <rPh sb="130" eb="132">
      <t>ガッコウ</t>
    </rPh>
    <rPh sb="145" eb="147">
      <t>セッテイ</t>
    </rPh>
    <rPh sb="148" eb="149">
      <t>トウ</t>
    </rPh>
    <phoneticPr fontId="4"/>
  </si>
  <si>
    <t>※その他の具体的な内容　
小学校（保護者の目的と個々の児童の状況に応じてルールを検討，目的以外の使い方をしない，校内での使用はしない，携帯電話の持ち込みを他の家庭や友達に分からないように留意する，音が鳴ったり振動したりする設定にしない，持ち込みは使用する日のみ，GPS機能での安全確認のみで使用　等）
中学校（破損・紛失に関しの責任は負えない，他生徒に持っているところ・使用しているところを見られないようにする，使用は必要最低限，守れない場合持ち込みを認めない，学年ごとに申請を更新する　等）
高等学校（合意ではなく、スマートフォン使用については注意喚起という形で保護者に連絡している　等）
特別支援学校（緊急の生徒指導対応で、生徒の携帯内を確認する際は事前に保護者に確認や許可を取る）</t>
    <rPh sb="3" eb="4">
      <t>ホカ</t>
    </rPh>
    <rPh sb="5" eb="8">
      <t>グタイテキ</t>
    </rPh>
    <rPh sb="9" eb="11">
      <t>ナイヨウ</t>
    </rPh>
    <rPh sb="13" eb="14">
      <t>ショウ</t>
    </rPh>
    <rPh sb="134" eb="136">
      <t>キノウ</t>
    </rPh>
    <rPh sb="138" eb="142">
      <t>アンゼンカクニン</t>
    </rPh>
    <rPh sb="145" eb="147">
      <t>シヨウ</t>
    </rPh>
    <rPh sb="148" eb="149">
      <t>ナド</t>
    </rPh>
    <rPh sb="151" eb="152">
      <t>ナカ</t>
    </rPh>
    <rPh sb="244" eb="245">
      <t>ナド</t>
    </rPh>
    <rPh sb="247" eb="249">
      <t>コウトウ</t>
    </rPh>
    <rPh sb="249" eb="251">
      <t>ガッコウ</t>
    </rPh>
    <rPh sb="293" eb="294">
      <t>トウ</t>
    </rPh>
    <rPh sb="296" eb="298">
      <t>トクベツ</t>
    </rPh>
    <rPh sb="298" eb="300">
      <t>シエン</t>
    </rPh>
    <rPh sb="300" eb="302">
      <t>ガッコウ</t>
    </rPh>
    <phoneticPr fontId="4"/>
  </si>
  <si>
    <t>※その他の具体的な内容　
小学校（違反があった場合、学校が携帯電話を預かり、保護者に直接返却する，一時的、または長期的に登下校中の所持を制限する，校内持ち込みの許可を取り消す場合がある　等）
中学校（違反した時点で持ち込みを禁止，１回目であっても保護者に取りに来てもらう，違反があった時点で、保護者と面談を行う　等）
高等学校（違反があった場合はその場で預かり、該当学年で当日指導する　等）
特別支援学校（個に応じて状況を確認し、実態に応じて指導方針を立て、保護者と連携して指導に当たる　等）</t>
    <rPh sb="3" eb="4">
      <t>ホカ</t>
    </rPh>
    <rPh sb="5" eb="8">
      <t>グタイテキ</t>
    </rPh>
    <rPh sb="9" eb="11">
      <t>ナイヨウ</t>
    </rPh>
    <rPh sb="13" eb="14">
      <t>ショウ</t>
    </rPh>
    <rPh sb="93" eb="94">
      <t>ナド</t>
    </rPh>
    <rPh sb="96" eb="97">
      <t>ナカ</t>
    </rPh>
    <rPh sb="100" eb="102">
      <t>イハン</t>
    </rPh>
    <rPh sb="104" eb="106">
      <t>ジテン</t>
    </rPh>
    <rPh sb="107" eb="108">
      <t>モ</t>
    </rPh>
    <rPh sb="109" eb="110">
      <t>コ</t>
    </rPh>
    <rPh sb="112" eb="114">
      <t>キンシ</t>
    </rPh>
    <rPh sb="159" eb="161">
      <t>コウトウ</t>
    </rPh>
    <rPh sb="161" eb="163">
      <t>ガッコウ</t>
    </rPh>
    <rPh sb="193" eb="194">
      <t>ナド</t>
    </rPh>
    <rPh sb="196" eb="198">
      <t>トクベツ</t>
    </rPh>
    <rPh sb="198" eb="200">
      <t>シエン</t>
    </rPh>
    <rPh sb="200" eb="202">
      <t>ガッコウ</t>
    </rPh>
    <rPh sb="244" eb="245">
      <t>ナド</t>
    </rPh>
    <phoneticPr fontId="4"/>
  </si>
  <si>
    <t>※その他の具体的な内容　
小学校（学校主体でのインターネット利用についての指導を優先したため，非行防止教室にてご指導いただいているため，外部機関によるネットトラブルの啓蒙活動を実施したから，今年度中に実施予定である，配当時数がないため，現在、校内の規程を使用，市町村で決まっているルール等を、その理由を含めて児童に指導した後、ネットトラブルが発生していないため，ルールをつくるのではなく、その必要性を確認する指導を行っていたため　等）
中学校（生徒会内で計画中，過去に生徒会で決めたものを踏襲している，近隣校共通のルールが設定されているため，外部講師を複数回呼んで生徒への啓発を行う他、県教委からの「ネットトラブル注意報」を毎号保護者にも周知、HPにアップして啓蒙しているため　等）
高等学校（数年前に生徒によるルール作りをしているため，講演会を通して、自己管理の必要性を訴えていえいるから，今年度中に実施　等）
特別支援学校（実態に応じて授業などでの実施あり，これから実施する予定　等）</t>
    <rPh sb="3" eb="4">
      <t>ホカ</t>
    </rPh>
    <rPh sb="5" eb="8">
      <t>グタイテキ</t>
    </rPh>
    <rPh sb="9" eb="11">
      <t>ナイヨウ</t>
    </rPh>
    <rPh sb="13" eb="14">
      <t>ショウ</t>
    </rPh>
    <rPh sb="215" eb="216">
      <t>ナド</t>
    </rPh>
    <rPh sb="218" eb="219">
      <t>ナカ</t>
    </rPh>
    <rPh sb="222" eb="226">
      <t>セイトカイナイ</t>
    </rPh>
    <rPh sb="227" eb="230">
      <t>ケイカクチュウ</t>
    </rPh>
    <rPh sb="341" eb="343">
      <t>コウトウ</t>
    </rPh>
    <rPh sb="343" eb="345">
      <t>ガッコウ</t>
    </rPh>
    <rPh sb="396" eb="400">
      <t>コンネンドチュウ</t>
    </rPh>
    <rPh sb="401" eb="403">
      <t>ジッシ</t>
    </rPh>
    <rPh sb="403" eb="404">
      <t>ナド</t>
    </rPh>
    <rPh sb="406" eb="408">
      <t>トクベツ</t>
    </rPh>
    <rPh sb="408" eb="410">
      <t>シエン</t>
    </rPh>
    <rPh sb="410" eb="412">
      <t>ガッコウ</t>
    </rPh>
    <rPh sb="435" eb="437">
      <t>ジッシ</t>
    </rPh>
    <rPh sb="439" eb="441">
      <t>ヨテイ</t>
    </rPh>
    <rPh sb="441" eb="442">
      <t>ナド</t>
    </rPh>
    <phoneticPr fontId="4"/>
  </si>
  <si>
    <t>※その他の具体的な内容　
小学校（学習のために使う，時間を守って使う，人の話を聞くときには、半閉じにする，困った時には家族や大人に相談する，あやしいサイトには、アクセスしない，広告はクリックしない，投稿する前に、文章を確かめる，知らない人とやり取りしない，インターネットの使用時間についてPTAと連携して設定している　等）
中学校（多角的な情報で正確な判断をする，情報の精査、情報に惑わされないようにする，ネットの言葉を安易に信じない，重要なことは直接会って話す，家庭で定期的にスマホを確認してもらう，健康面　等）
　高等学校（校内の使用方法，学校行事(生徒会行事でのスマホ)　等）　　特別支援学校（スマホの時間を決める，メールなどの送信前に再度内容を確認，　等）</t>
    <rPh sb="3" eb="4">
      <t>ホカ</t>
    </rPh>
    <rPh sb="5" eb="8">
      <t>グタイテキ</t>
    </rPh>
    <rPh sb="9" eb="11">
      <t>ナイヨウ</t>
    </rPh>
    <rPh sb="13" eb="14">
      <t>ショウ</t>
    </rPh>
    <rPh sb="159" eb="160">
      <t>ナド</t>
    </rPh>
    <rPh sb="162" eb="163">
      <t>ナカ</t>
    </rPh>
    <rPh sb="251" eb="254">
      <t>ケンコウメン</t>
    </rPh>
    <rPh sb="259" eb="261">
      <t>コウトウ</t>
    </rPh>
    <rPh sb="261" eb="263">
      <t>ガッコウ</t>
    </rPh>
    <rPh sb="289" eb="290">
      <t>ナド</t>
    </rPh>
    <rPh sb="293" eb="295">
      <t>トクベツ</t>
    </rPh>
    <rPh sb="295" eb="297">
      <t>シエン</t>
    </rPh>
    <rPh sb="297" eb="299">
      <t>ガッコウ</t>
    </rPh>
    <rPh sb="330" eb="331">
      <t>ナド</t>
    </rPh>
    <phoneticPr fontId="4"/>
  </si>
  <si>
    <t>※その他の具体的な内容　
　小学校（家庭のルールを保護者と話し合う，問題となった時などに、その都度、児童に考えさせる，非行防止教室で啓発を行った）　中学校（情報モラル教室を全校生徒対象に実施，動画の視聴　等）　　高等学校（情報モラル講演会の事後指導　等）　　特別支援学校（スマホ安全教室，「生徒心得」を手話による動画として作成した）</t>
    <rPh sb="3" eb="4">
      <t>ホカ</t>
    </rPh>
    <rPh sb="5" eb="8">
      <t>グタイテキ</t>
    </rPh>
    <rPh sb="9" eb="11">
      <t>ナイヨウ</t>
    </rPh>
    <rPh sb="14" eb="15">
      <t>ショウ</t>
    </rPh>
    <rPh sb="18" eb="20">
      <t>カテイ</t>
    </rPh>
    <rPh sb="25" eb="28">
      <t>ホゴシャ</t>
    </rPh>
    <rPh sb="29" eb="30">
      <t>ハナ</t>
    </rPh>
    <rPh sb="31" eb="32">
      <t>ア</t>
    </rPh>
    <rPh sb="74" eb="75">
      <t>ナカ</t>
    </rPh>
    <rPh sb="96" eb="98">
      <t>ドウガ</t>
    </rPh>
    <rPh sb="99" eb="101">
      <t>シチョウ</t>
    </rPh>
    <rPh sb="102" eb="103">
      <t>トウ</t>
    </rPh>
    <rPh sb="106" eb="108">
      <t>コウトウ</t>
    </rPh>
    <rPh sb="108" eb="110">
      <t>ガッコウ</t>
    </rPh>
    <rPh sb="125" eb="126">
      <t>ナド</t>
    </rPh>
    <rPh sb="129" eb="131">
      <t>トクベツ</t>
    </rPh>
    <rPh sb="131" eb="133">
      <t>シエン</t>
    </rPh>
    <rPh sb="133" eb="135">
      <t>ガッコウ</t>
    </rPh>
    <phoneticPr fontId="4"/>
  </si>
  <si>
    <t>※その他の具体的な内容　
小学校（外部指導者を呼ばず、YouTubeなどを利用した授業をすることで、クラス単位で余裕をもって取り組むことができた，小中一貫連携の約束作成，学校公開日全校でネットモラルについて保護者と考え家庭のルール作りを行った，人権教育と絡めて、校長がビデオを活用しながら授業を実施した，医療ネットワーク支援センター作成の資料を基に授業を実施，外部企業が作成したネットトラブル防止冊子を活用した指導，ネットトラブル注意報をホームページに掲載　等）
中学校（道徳の授業を通して、情報モラルに関わる内容を取り上げた，携帯会社が掲載している動画やワークシートの活用，学年集会などでの定期的なネット使用ルールの確認　等）
高等学校（人権教育において実施，ネットトラブル注意報等の資料の教室掲示　等）　　特別支援学校（夏季休業前の全校集会，道徳の教材の「ネットトラブルを防ぐには」を扱った　等）</t>
    <rPh sb="3" eb="4">
      <t>ホカ</t>
    </rPh>
    <rPh sb="5" eb="8">
      <t>グタイテキ</t>
    </rPh>
    <rPh sb="9" eb="11">
      <t>ナイヨウ</t>
    </rPh>
    <rPh sb="13" eb="14">
      <t>ショウ</t>
    </rPh>
    <rPh sb="228" eb="229">
      <t>ナド</t>
    </rPh>
    <rPh sb="316" eb="318">
      <t>ガッコウ</t>
    </rPh>
    <rPh sb="350" eb="351">
      <t>ナド</t>
    </rPh>
    <rPh sb="354" eb="356">
      <t>トクベツ</t>
    </rPh>
    <rPh sb="356" eb="358">
      <t>シエン</t>
    </rPh>
    <rPh sb="358" eb="360">
      <t>ガッコウ</t>
    </rPh>
    <rPh sb="397" eb="398">
      <t>ナド</t>
    </rPh>
    <phoneticPr fontId="4"/>
  </si>
  <si>
    <t>※その他の具体的な内容　
　小学校（人権教育の一環としてPTA研修会を合同実施，外部機関が作成した資料を活用した研修、新聞記事やネットニュースからの記事を活用，ICT支援員を講師とした研修　等）
　中学校（なし）
　高等学校（生徒指導主任による注意喚起　等）　　特別支援学校（ネットトラブルを扱った　等）</t>
    <rPh sb="3" eb="4">
      <t>ホカ</t>
    </rPh>
    <rPh sb="5" eb="8">
      <t>グタイテキ</t>
    </rPh>
    <rPh sb="9" eb="11">
      <t>ナイヨウ</t>
    </rPh>
    <rPh sb="14" eb="15">
      <t>ショウ</t>
    </rPh>
    <rPh sb="95" eb="96">
      <t>ナド</t>
    </rPh>
    <rPh sb="99" eb="100">
      <t>ナカ</t>
    </rPh>
    <rPh sb="108" eb="110">
      <t>コウトウ</t>
    </rPh>
    <rPh sb="110" eb="112">
      <t>ガッコウ</t>
    </rPh>
    <rPh sb="127" eb="128">
      <t>ナド</t>
    </rPh>
    <rPh sb="131" eb="133">
      <t>トクベツ</t>
    </rPh>
    <rPh sb="133" eb="135">
      <t>シエン</t>
    </rPh>
    <rPh sb="135" eb="137">
      <t>ガッコウ</t>
    </rPh>
    <rPh sb="146" eb="147">
      <t>アツカ</t>
    </rPh>
    <rPh sb="150" eb="151">
      <t>ナド</t>
    </rPh>
    <phoneticPr fontId="4"/>
  </si>
  <si>
    <t>※その他の具体的な内容　
小学校（一人一台端末を用いた情報発信，学校保健委員会におけるスマートフォン等の使い方を保護者と一緒に考える機会をつくった，児童が作成したルールを手紙として配布，児童がネットを使用する時間について目標を立て、各家庭で保護者と共に取り組む、チェックシートを配布した，ノーデジタルデー，メール配信　等）
中学校（eネットキャラバンのビデオオンデマンドの視聴を学校で申し込み、各家庭に推奨した，学校運営協議会、健全育成協議会、PTAと学校の連名でリーフレット作成しクリアファイルにプリントし各家庭へ配布し啓発，メール配信　等）　高等学校（各家庭での親子による啓発動画視聴，google　クラスルームでの個人向け配信　等）
特別支援学校（長期休業前に資料を配布，家庭での啓発，県が示している資料（ネットトラブル注意報）　等）</t>
    <rPh sb="3" eb="4">
      <t>ホカ</t>
    </rPh>
    <rPh sb="5" eb="8">
      <t>グタイテキ</t>
    </rPh>
    <rPh sb="9" eb="11">
      <t>ナイヨウ</t>
    </rPh>
    <rPh sb="13" eb="14">
      <t>ショウ</t>
    </rPh>
    <rPh sb="159" eb="160">
      <t>ナド</t>
    </rPh>
    <rPh sb="162" eb="163">
      <t>ナカ</t>
    </rPh>
    <rPh sb="267" eb="269">
      <t>ハイシン</t>
    </rPh>
    <rPh sb="270" eb="271">
      <t>ナド</t>
    </rPh>
    <rPh sb="273" eb="275">
      <t>コウトウ</t>
    </rPh>
    <rPh sb="275" eb="277">
      <t>ガッコウ</t>
    </rPh>
    <rPh sb="317" eb="318">
      <t>ナド</t>
    </rPh>
    <rPh sb="320" eb="322">
      <t>トクベツ</t>
    </rPh>
    <rPh sb="322" eb="324">
      <t>シエン</t>
    </rPh>
    <rPh sb="324" eb="326">
      <t>ガッコウ</t>
    </rPh>
    <rPh sb="327" eb="332">
      <t>チョウキキュウギョウマエ</t>
    </rPh>
    <rPh sb="333" eb="335">
      <t>シリョウ</t>
    </rPh>
    <rPh sb="336" eb="338">
      <t>ハイフ</t>
    </rPh>
    <rPh sb="339" eb="341">
      <t>カテイ</t>
    </rPh>
    <rPh sb="343" eb="345">
      <t>ケイハツ</t>
    </rPh>
    <rPh sb="368" eb="369">
      <t>トウ</t>
    </rPh>
    <phoneticPr fontId="4"/>
  </si>
  <si>
    <t>※その他の具体的な内容　
小学校（児童の健康状態に変化が生じている（視力の低下、睡眠時間の短縮）ことについての方策を、どう講じるか，保護者の問題意識の有無により解決に至らないケースが多い　等）
中学校（SNSでの友人とのトラブルへの対応，SNSへの依存が重く心身に悪影響を与える情報に多く触れてしまっていることや昼夜逆転から登校できなくなる生徒も増えつつある　等）
高等学校（スマートフォンの使用のタイミングやモラルについての指導が難しい　等）　　特別支援学校（学校だけの指導では対処しきれない現状がある　等）</t>
    <rPh sb="3" eb="4">
      <t>ホカ</t>
    </rPh>
    <rPh sb="5" eb="8">
      <t>グタイテキ</t>
    </rPh>
    <rPh sb="9" eb="11">
      <t>ナイヨウ</t>
    </rPh>
    <rPh sb="13" eb="14">
      <t>ショウ</t>
    </rPh>
    <rPh sb="94" eb="95">
      <t>ナド</t>
    </rPh>
    <rPh sb="97" eb="98">
      <t>ナカ</t>
    </rPh>
    <rPh sb="183" eb="185">
      <t>コウトウ</t>
    </rPh>
    <rPh sb="185" eb="187">
      <t>ガッコウ</t>
    </rPh>
    <rPh sb="220" eb="221">
      <t>ナド</t>
    </rPh>
    <rPh sb="224" eb="226">
      <t>トクベツ</t>
    </rPh>
    <rPh sb="226" eb="228">
      <t>シエン</t>
    </rPh>
    <rPh sb="228" eb="230">
      <t>ガッコウ</t>
    </rPh>
    <rPh sb="253" eb="254">
      <t>トウ</t>
    </rPh>
    <phoneticPr fontId="4"/>
  </si>
  <si>
    <t>※その他の具体的な内容　
小学校（無許可で撮影した他人の画像をSNSに流失，保護者の知らないところで、アカウントを勝手に作成し、動画をアップしようとした，チェーンメール，ネットの動画をみて、安易にその行動をまねてしまいトラブルとなった，保護者の許可なく、LINEグループに入った，家庭内で保護者が子供の携帯電話を取り上げると「携帯を取るなら学校には行かない」と保護者に言っている，SNSを使用して自分のメールアドレスが外部に流出した，通販サイトにおいて、子供の誤ったボタン操作により、結果的に買い物をしてしまった，自殺をほのめかすような書き込み，オンラインゲーム上でのアイテムのやり取りに関するトラブル　等）
中学校（一般の人の容姿を盗撮，教員の画像の加工、投稿，タブレット端末のウイルスの感染，他者（生徒画像等）のアップ，卑猥な写真が送られてくる，卑猥な写真を送るよう要求される，スナッフフィルムをクラスラインに投稿　等）
高等学校（Xへの不適切な投稿　等）
特別支援学校（SNS上で好意を持つ生徒にしつこくしてしまった，友人同士の文字上での行き違い、勘違いトラブル，ライン内でスタンプやメッセージを多数入れてしまう。　等）</t>
    <rPh sb="3" eb="4">
      <t>ホカ</t>
    </rPh>
    <rPh sb="5" eb="8">
      <t>グタイテキ</t>
    </rPh>
    <rPh sb="9" eb="11">
      <t>ナイヨウ</t>
    </rPh>
    <rPh sb="13" eb="14">
      <t>ショウ</t>
    </rPh>
    <rPh sb="302" eb="303">
      <t>ナド</t>
    </rPh>
    <rPh sb="410" eb="411">
      <t>ナド</t>
    </rPh>
    <rPh sb="413" eb="415">
      <t>コウトウ</t>
    </rPh>
    <rPh sb="415" eb="417">
      <t>ガッコウ</t>
    </rPh>
    <rPh sb="428" eb="429">
      <t>ナド</t>
    </rPh>
    <rPh sb="431" eb="433">
      <t>トクベツ</t>
    </rPh>
    <rPh sb="433" eb="435">
      <t>シエン</t>
    </rPh>
    <rPh sb="435" eb="437">
      <t>ガッコウ</t>
    </rPh>
    <rPh sb="511" eb="51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</si>
</sst>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7">
    <font>
      <sz val="11"/>
      <name val="ＭＳ Ｐゴシック"/>
      <family val="3"/>
      <charset val="128"/>
    </font>
    <font>
      <sz val="11"/>
      <color theme="1"/>
      <name val="ＭＳ Ｐゴシック"/>
      <family val="2"/>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8"/>
      <name val="ＭＳ Ｐゴシック"/>
      <family val="3"/>
      <charset val="128"/>
    </font>
    <font>
      <sz val="24"/>
      <name val="ＭＳ Ｐゴシック"/>
      <family val="3"/>
      <charset val="128"/>
    </font>
    <font>
      <sz val="14"/>
      <name val="ＭＳ Ｐゴシック"/>
      <family val="3"/>
      <charset val="128"/>
    </font>
    <font>
      <sz val="10"/>
      <color rgb="FF000000"/>
      <name val="Arial"/>
      <family val="2"/>
    </font>
    <font>
      <sz val="11"/>
      <color theme="1"/>
      <name val="游ゴシック"/>
      <family val="3"/>
      <charset val="128"/>
      <scheme val="minor"/>
    </font>
    <font>
      <b/>
      <sz val="11"/>
      <color theme="0"/>
      <name val="ＭＳ Ｐゴシック"/>
      <family val="3"/>
      <charset val="128"/>
    </font>
    <font>
      <sz val="10"/>
      <color rgb="FFFF0000"/>
      <name val="ＭＳ Ｐゴシック"/>
      <family val="3"/>
      <charset val="128"/>
    </font>
    <font>
      <sz val="9"/>
      <color theme="0"/>
      <name val="ＭＳ Ｐゴシック"/>
      <family val="3"/>
      <charset val="128"/>
    </font>
    <font>
      <sz val="8"/>
      <color theme="0"/>
      <name val="ＭＳ Ｐゴシック"/>
      <family val="3"/>
      <charset val="128"/>
    </font>
    <font>
      <sz val="12"/>
      <color rgb="FFFF0000"/>
      <name val="ＭＳ Ｐゴシック"/>
      <family val="3"/>
      <charset val="128"/>
    </font>
    <font>
      <sz val="12"/>
      <color theme="0"/>
      <name val="ＭＳ Ｐゴシック"/>
      <family val="3"/>
      <charset val="128"/>
    </font>
    <font>
      <sz val="9"/>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diagonal/>
    </border>
    <border>
      <left/>
      <right style="hair">
        <color theme="0"/>
      </right>
      <top/>
      <bottom/>
      <diagonal/>
    </border>
    <border>
      <left style="hair">
        <color indexed="64"/>
      </left>
      <right style="hair">
        <color theme="0"/>
      </right>
      <top/>
      <bottom style="hair">
        <color indexed="64"/>
      </bottom>
      <diagonal/>
    </border>
    <border>
      <left style="thin">
        <color theme="0"/>
      </left>
      <right style="hair">
        <color theme="0"/>
      </right>
      <top style="thin">
        <color theme="0"/>
      </top>
      <bottom style="thin">
        <color theme="0"/>
      </bottom>
      <diagonal/>
    </border>
    <border>
      <left style="thin">
        <color theme="0"/>
      </left>
      <right style="hair">
        <color theme="0"/>
      </right>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theme="0"/>
      </left>
      <right/>
      <top style="hair">
        <color indexed="64"/>
      </top>
      <bottom/>
      <diagonal/>
    </border>
    <border>
      <left/>
      <right/>
      <top style="hair">
        <color indexed="64"/>
      </top>
      <bottom/>
      <diagonal/>
    </border>
    <border>
      <left/>
      <right style="hair">
        <color theme="0"/>
      </right>
      <top style="hair">
        <color indexed="64"/>
      </top>
      <bottom/>
      <diagonal/>
    </border>
    <border>
      <left style="hair">
        <color theme="0"/>
      </left>
      <right/>
      <top style="hair">
        <color theme="0"/>
      </top>
      <bottom/>
      <diagonal/>
    </border>
    <border>
      <left/>
      <right/>
      <top style="hair">
        <color theme="0"/>
      </top>
      <bottom/>
      <diagonal/>
    </border>
    <border>
      <left/>
      <right style="hair">
        <color theme="0"/>
      </right>
      <top style="hair">
        <color theme="0"/>
      </top>
      <bottom/>
      <diagonal/>
    </border>
    <border>
      <left style="hair">
        <color theme="0"/>
      </left>
      <right/>
      <top/>
      <bottom style="thin">
        <color theme="0"/>
      </bottom>
      <diagonal/>
    </border>
    <border>
      <left/>
      <right/>
      <top style="thin">
        <color theme="0"/>
      </top>
      <bottom style="thin">
        <color theme="0"/>
      </bottom>
      <diagonal/>
    </border>
    <border>
      <left style="hair">
        <color theme="0"/>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auto="1"/>
      </left>
      <right style="hair">
        <color indexed="64"/>
      </right>
      <top style="thin">
        <color theme="0"/>
      </top>
      <bottom/>
      <diagonal/>
    </border>
    <border>
      <left style="hair">
        <color indexed="64"/>
      </left>
      <right style="hair">
        <color auto="1"/>
      </right>
      <top style="thin">
        <color theme="0"/>
      </top>
      <bottom style="hair">
        <color indexed="64"/>
      </bottom>
      <diagonal/>
    </border>
    <border>
      <left/>
      <right style="hair">
        <color auto="1"/>
      </right>
      <top/>
      <bottom/>
      <diagonal/>
    </border>
    <border>
      <left style="hair">
        <color auto="1"/>
      </left>
      <right style="hair">
        <color indexed="64"/>
      </right>
      <top/>
      <bottom style="thin">
        <color theme="0"/>
      </bottom>
      <diagonal/>
    </border>
    <border>
      <left style="dotted">
        <color indexed="64"/>
      </left>
      <right/>
      <top/>
      <bottom/>
      <diagonal/>
    </border>
    <border>
      <left/>
      <right style="hair">
        <color theme="0"/>
      </right>
      <top/>
      <bottom style="thin">
        <color theme="0"/>
      </bottom>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3" fillId="4"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4">
    <xf numFmtId="0" fontId="0" fillId="0" borderId="0" xfId="0">
      <alignment vertical="center"/>
    </xf>
    <xf numFmtId="0" fontId="3" fillId="0" borderId="0" xfId="0" applyFont="1">
      <alignment vertical="center"/>
    </xf>
    <xf numFmtId="0" fontId="0" fillId="0" borderId="0" xfId="0" applyAlignment="1">
      <alignment vertical="center" wrapText="1"/>
    </xf>
    <xf numFmtId="0" fontId="2" fillId="0" borderId="0" xfId="0" applyFont="1" applyAlignment="1">
      <alignment vertical="center" shrinkToFit="1"/>
    </xf>
    <xf numFmtId="0" fontId="2" fillId="0" borderId="0" xfId="0" applyFont="1" applyAlignment="1">
      <alignment vertical="center" wrapText="1"/>
    </xf>
    <xf numFmtId="0" fontId="2" fillId="0" borderId="0" xfId="0" applyFont="1" applyAlignment="1">
      <alignment horizontal="left" vertical="center" shrinkToFit="1"/>
    </xf>
    <xf numFmtId="0" fontId="3" fillId="0" borderId="0" xfId="0" applyFont="1" applyBorder="1" applyAlignment="1">
      <alignment horizontal="center" vertical="center" wrapText="1"/>
    </xf>
    <xf numFmtId="0" fontId="30" fillId="0" borderId="0" xfId="0" applyFont="1" applyFill="1" applyBorder="1" applyAlignment="1">
      <alignment vertical="center" wrapText="1"/>
    </xf>
    <xf numFmtId="0" fontId="3" fillId="0" borderId="0" xfId="0" applyFont="1" applyFill="1">
      <alignment vertical="center"/>
    </xf>
    <xf numFmtId="0" fontId="26" fillId="0" borderId="0" xfId="0" applyFont="1" applyFill="1" applyBorder="1" applyAlignment="1">
      <alignment vertical="center" shrinkToFit="1"/>
    </xf>
    <xf numFmtId="0" fontId="3" fillId="0" borderId="0" xfId="0" applyFont="1" applyBorder="1">
      <alignment vertical="center"/>
    </xf>
    <xf numFmtId="0" fontId="30" fillId="25" borderId="12" xfId="0" applyFont="1" applyFill="1" applyBorder="1" applyAlignment="1">
      <alignment horizontal="center" vertical="center" wrapText="1"/>
    </xf>
    <xf numFmtId="0" fontId="10" fillId="24" borderId="12" xfId="0" applyFont="1" applyFill="1" applyBorder="1" applyAlignment="1">
      <alignment horizontal="center" vertical="center" shrinkToFit="1"/>
    </xf>
    <xf numFmtId="0" fontId="26" fillId="0" borderId="0" xfId="0" applyFont="1" applyFill="1" applyBorder="1" applyAlignment="1">
      <alignment vertical="center" wrapText="1"/>
    </xf>
    <xf numFmtId="0" fontId="3" fillId="0" borderId="0" xfId="0" applyFont="1" applyFill="1" applyBorder="1" applyAlignment="1">
      <alignment vertical="center" wrapText="1"/>
    </xf>
    <xf numFmtId="9" fontId="3" fillId="0" borderId="0" xfId="0" applyNumberFormat="1" applyFont="1" applyFill="1" applyBorder="1" applyAlignment="1">
      <alignment vertical="center" wrapText="1"/>
    </xf>
    <xf numFmtId="0" fontId="3" fillId="0" borderId="0" xfId="0" applyFont="1" applyFill="1" applyBorder="1">
      <alignment vertical="center"/>
    </xf>
    <xf numFmtId="0" fontId="10" fillId="0" borderId="0" xfId="0" applyFont="1" applyFill="1" applyBorder="1" applyAlignment="1">
      <alignment vertical="center" shrinkToFit="1"/>
    </xf>
    <xf numFmtId="0" fontId="32" fillId="0" borderId="0" xfId="0" applyFont="1" applyFill="1" applyBorder="1" applyAlignment="1">
      <alignment vertical="center" wrapText="1"/>
    </xf>
    <xf numFmtId="176" fontId="3" fillId="0" borderId="0" xfId="0" applyNumberFormat="1" applyFont="1" applyFill="1" applyBorder="1" applyAlignment="1">
      <alignment vertical="center" wrapText="1"/>
    </xf>
    <xf numFmtId="0" fontId="26" fillId="0" borderId="0" xfId="0" applyFont="1" applyFill="1" applyBorder="1" applyAlignment="1">
      <alignment vertical="center"/>
    </xf>
    <xf numFmtId="176" fontId="3" fillId="0" borderId="0" xfId="0" applyNumberFormat="1" applyFont="1" applyFill="1" applyBorder="1" applyAlignment="1">
      <alignment vertical="center"/>
    </xf>
    <xf numFmtId="0" fontId="33" fillId="25" borderId="13" xfId="0" applyFont="1" applyFill="1" applyBorder="1" applyAlignment="1">
      <alignment horizontal="center" vertical="center" wrapText="1"/>
    </xf>
    <xf numFmtId="0" fontId="33" fillId="25" borderId="12" xfId="0" applyFont="1" applyFill="1" applyBorder="1" applyAlignment="1">
      <alignment horizontal="center" vertical="center" wrapText="1"/>
    </xf>
    <xf numFmtId="176" fontId="24" fillId="26" borderId="14" xfId="0" applyNumberFormat="1" applyFont="1" applyFill="1" applyBorder="1" applyAlignment="1">
      <alignment vertical="center"/>
    </xf>
    <xf numFmtId="0" fontId="27" fillId="26" borderId="13" xfId="0" applyFont="1" applyFill="1" applyBorder="1" applyAlignment="1">
      <alignment vertical="center"/>
    </xf>
    <xf numFmtId="0" fontId="27" fillId="26" borderId="13" xfId="0" applyFont="1" applyFill="1" applyBorder="1">
      <alignment vertical="center"/>
    </xf>
    <xf numFmtId="0" fontId="33" fillId="25" borderId="18" xfId="0" applyFont="1" applyFill="1" applyBorder="1" applyAlignment="1">
      <alignment horizontal="center" vertical="center" wrapText="1"/>
    </xf>
    <xf numFmtId="0" fontId="32" fillId="25" borderId="18" xfId="0" applyFont="1" applyFill="1" applyBorder="1" applyAlignment="1">
      <alignment horizontal="center" vertical="center" wrapText="1"/>
    </xf>
    <xf numFmtId="0" fontId="27" fillId="27" borderId="10" xfId="0" applyFont="1" applyFill="1" applyBorder="1" applyAlignment="1">
      <alignment vertical="center"/>
    </xf>
    <xf numFmtId="0" fontId="30" fillId="24" borderId="12" xfId="0" applyFont="1" applyFill="1" applyBorder="1" applyAlignment="1">
      <alignment horizontal="center" vertical="center" shrinkToFit="1"/>
    </xf>
    <xf numFmtId="0" fontId="35" fillId="25" borderId="13" xfId="0" applyFont="1" applyFill="1" applyBorder="1" applyAlignment="1">
      <alignment horizontal="center" vertical="center" wrapText="1"/>
    </xf>
    <xf numFmtId="0" fontId="32" fillId="25" borderId="13" xfId="0" applyFont="1" applyFill="1" applyBorder="1" applyAlignment="1">
      <alignment horizontal="center" vertical="center" wrapText="1"/>
    </xf>
    <xf numFmtId="0" fontId="27" fillId="27" borderId="11" xfId="0" applyFont="1" applyFill="1" applyBorder="1" applyAlignment="1">
      <alignment vertical="center"/>
    </xf>
    <xf numFmtId="0" fontId="0" fillId="26" borderId="24" xfId="0" applyFill="1" applyBorder="1">
      <alignment vertical="center"/>
    </xf>
    <xf numFmtId="0" fontId="0" fillId="26" borderId="25" xfId="0" applyFill="1" applyBorder="1">
      <alignment vertical="center"/>
    </xf>
    <xf numFmtId="176" fontId="24" fillId="27" borderId="11" xfId="0" applyNumberFormat="1" applyFont="1" applyFill="1" applyBorder="1" applyAlignment="1">
      <alignment vertical="center"/>
    </xf>
    <xf numFmtId="0" fontId="30" fillId="25" borderId="18" xfId="0" applyFont="1" applyFill="1" applyBorder="1" applyAlignment="1">
      <alignment horizontal="center" vertical="center" wrapText="1"/>
    </xf>
    <xf numFmtId="0" fontId="10" fillId="24" borderId="18" xfId="0" applyFont="1" applyFill="1" applyBorder="1" applyAlignment="1">
      <alignment horizontal="center" vertical="center" shrinkToFit="1"/>
    </xf>
    <xf numFmtId="0" fontId="27" fillId="27" borderId="11" xfId="0" applyFont="1" applyFill="1" applyBorder="1">
      <alignment vertical="center"/>
    </xf>
    <xf numFmtId="0" fontId="27" fillId="27" borderId="10" xfId="0" applyFont="1" applyFill="1" applyBorder="1">
      <alignment vertical="center"/>
    </xf>
    <xf numFmtId="0" fontId="25" fillId="0" borderId="18" xfId="0" applyFont="1" applyBorder="1" applyAlignment="1">
      <alignment vertical="top" wrapText="1"/>
    </xf>
    <xf numFmtId="0" fontId="25" fillId="0" borderId="18" xfId="0" applyFont="1" applyBorder="1" applyAlignment="1">
      <alignment vertical="center" wrapText="1"/>
    </xf>
    <xf numFmtId="0" fontId="31" fillId="0" borderId="18" xfId="0" applyFont="1" applyBorder="1" applyAlignment="1">
      <alignment vertical="top" wrapText="1"/>
    </xf>
    <xf numFmtId="0" fontId="3" fillId="0" borderId="18" xfId="0" applyFont="1" applyBorder="1" applyAlignment="1">
      <alignment vertical="center" wrapText="1"/>
    </xf>
    <xf numFmtId="0" fontId="27" fillId="0" borderId="18" xfId="0" applyFont="1" applyBorder="1" applyAlignment="1">
      <alignment vertical="center"/>
    </xf>
    <xf numFmtId="49" fontId="27" fillId="0" borderId="13" xfId="0" applyNumberFormat="1" applyFont="1" applyBorder="1" applyAlignment="1"/>
    <xf numFmtId="0" fontId="3" fillId="0" borderId="13" xfId="0" applyFont="1" applyBorder="1" applyAlignment="1">
      <alignment vertical="center" wrapText="1"/>
    </xf>
    <xf numFmtId="0" fontId="6" fillId="0" borderId="13" xfId="0" applyFont="1" applyBorder="1" applyAlignment="1">
      <alignment vertical="center"/>
    </xf>
    <xf numFmtId="0" fontId="3" fillId="0" borderId="13" xfId="0" applyFont="1" applyBorder="1">
      <alignment vertical="center"/>
    </xf>
    <xf numFmtId="0" fontId="6" fillId="0" borderId="28" xfId="0" applyFont="1" applyBorder="1" applyAlignment="1">
      <alignment horizontal="center" vertical="center"/>
    </xf>
    <xf numFmtId="49" fontId="27" fillId="0" borderId="28" xfId="0" applyNumberFormat="1" applyFont="1" applyBorder="1" applyAlignment="1"/>
    <xf numFmtId="0" fontId="6" fillId="0" borderId="28" xfId="0" applyFont="1" applyBorder="1" applyAlignment="1">
      <alignment vertical="center"/>
    </xf>
    <xf numFmtId="0" fontId="3" fillId="0" borderId="28" xfId="0" applyFont="1" applyBorder="1">
      <alignment vertical="center"/>
    </xf>
    <xf numFmtId="0" fontId="27" fillId="0" borderId="28" xfId="0" applyFont="1" applyBorder="1" applyAlignment="1">
      <alignment vertical="center"/>
    </xf>
    <xf numFmtId="0" fontId="0" fillId="0" borderId="28" xfId="0" applyBorder="1">
      <alignment vertical="center"/>
    </xf>
    <xf numFmtId="0" fontId="3" fillId="0" borderId="18" xfId="0" applyFont="1" applyBorder="1">
      <alignment vertical="center"/>
    </xf>
    <xf numFmtId="0" fontId="3" fillId="0" borderId="18" xfId="0" applyFont="1" applyBorder="1" applyAlignment="1">
      <alignment horizontal="left" vertical="center" wrapText="1"/>
    </xf>
    <xf numFmtId="0" fontId="3" fillId="0" borderId="29" xfId="0" applyFont="1" applyBorder="1" applyAlignment="1">
      <alignment vertical="center" wrapText="1"/>
    </xf>
    <xf numFmtId="0" fontId="0" fillId="0" borderId="18" xfId="0" applyBorder="1">
      <alignment vertical="center"/>
    </xf>
    <xf numFmtId="176" fontId="34" fillId="0" borderId="0" xfId="0" applyNumberFormat="1" applyFont="1" applyFill="1">
      <alignment vertical="center"/>
    </xf>
    <xf numFmtId="176" fontId="24" fillId="27" borderId="14" xfId="0" applyNumberFormat="1" applyFont="1" applyFill="1" applyBorder="1" applyAlignment="1">
      <alignment horizontal="right" vertical="center" wrapText="1"/>
    </xf>
    <xf numFmtId="176" fontId="24" fillId="27" borderId="0" xfId="0" applyNumberFormat="1" applyFont="1" applyFill="1" applyBorder="1" applyAlignment="1">
      <alignment horizontal="right" vertical="center" wrapText="1"/>
    </xf>
    <xf numFmtId="0" fontId="3" fillId="27" borderId="17" xfId="0" applyFont="1" applyFill="1" applyBorder="1" applyAlignment="1">
      <alignment horizontal="right" vertical="center" wrapText="1"/>
    </xf>
    <xf numFmtId="0" fontId="27" fillId="27" borderId="17" xfId="0" applyFont="1" applyFill="1" applyBorder="1" applyAlignment="1">
      <alignment horizontal="right" vertical="center" wrapText="1"/>
    </xf>
    <xf numFmtId="0" fontId="3" fillId="0" borderId="27" xfId="0" applyFont="1" applyBorder="1" applyAlignment="1">
      <alignment vertical="center" wrapText="1"/>
    </xf>
    <xf numFmtId="0" fontId="0" fillId="27" borderId="23" xfId="0" applyFill="1" applyBorder="1">
      <alignment vertical="center"/>
    </xf>
    <xf numFmtId="0" fontId="0" fillId="27" borderId="22" xfId="0" applyFill="1" applyBorder="1">
      <alignment vertical="center"/>
    </xf>
    <xf numFmtId="0" fontId="27" fillId="27" borderId="42" xfId="0" applyFont="1" applyFill="1" applyBorder="1" applyAlignment="1">
      <alignment vertical="center"/>
    </xf>
    <xf numFmtId="0" fontId="27" fillId="27" borderId="42" xfId="0" applyFont="1" applyFill="1" applyBorder="1">
      <alignment vertical="center"/>
    </xf>
    <xf numFmtId="0" fontId="0" fillId="27" borderId="43" xfId="0" applyFill="1" applyBorder="1">
      <alignment vertical="center"/>
    </xf>
    <xf numFmtId="0" fontId="0" fillId="27" borderId="44" xfId="0" applyFill="1" applyBorder="1">
      <alignment vertical="center"/>
    </xf>
    <xf numFmtId="176" fontId="24" fillId="27" borderId="45" xfId="0" applyNumberFormat="1" applyFont="1" applyFill="1" applyBorder="1" applyAlignment="1">
      <alignment vertical="center"/>
    </xf>
    <xf numFmtId="176" fontId="24" fillId="26" borderId="17" xfId="0" applyNumberFormat="1" applyFont="1" applyFill="1" applyBorder="1" applyAlignment="1">
      <alignment vertical="center"/>
    </xf>
    <xf numFmtId="0" fontId="27" fillId="26" borderId="13" xfId="0" applyFont="1" applyFill="1" applyBorder="1" applyAlignment="1">
      <alignment horizontal="right" vertical="center" wrapText="1"/>
    </xf>
    <xf numFmtId="176" fontId="24" fillId="26" borderId="14" xfId="0" applyNumberFormat="1" applyFont="1" applyFill="1" applyBorder="1" applyAlignment="1">
      <alignment horizontal="right" vertical="center" wrapText="1"/>
    </xf>
    <xf numFmtId="0" fontId="27" fillId="0" borderId="14" xfId="0" applyFont="1" applyBorder="1" applyAlignment="1">
      <alignment horizontal="right" vertical="center"/>
    </xf>
    <xf numFmtId="176" fontId="24" fillId="0" borderId="13" xfId="0" applyNumberFormat="1" applyFont="1" applyBorder="1" applyAlignment="1">
      <alignment horizontal="right" vertical="center"/>
    </xf>
    <xf numFmtId="0" fontId="24" fillId="0" borderId="14" xfId="0" applyFont="1" applyBorder="1" applyAlignment="1">
      <alignment horizontal="right" vertical="center"/>
    </xf>
    <xf numFmtId="0" fontId="27" fillId="27" borderId="0" xfId="0" applyFont="1" applyFill="1" applyBorder="1" applyAlignment="1">
      <alignment vertical="center"/>
    </xf>
    <xf numFmtId="176" fontId="24" fillId="27" borderId="0" xfId="0" applyNumberFormat="1" applyFont="1" applyFill="1" applyBorder="1" applyAlignment="1">
      <alignment vertical="center"/>
    </xf>
    <xf numFmtId="0" fontId="27" fillId="26" borderId="13" xfId="0" applyFont="1" applyFill="1" applyBorder="1" applyAlignment="1">
      <alignment vertical="center" wrapText="1"/>
    </xf>
    <xf numFmtId="176" fontId="24" fillId="26" borderId="14" xfId="0" applyNumberFormat="1" applyFont="1" applyFill="1" applyBorder="1" applyAlignment="1">
      <alignment vertical="center" wrapText="1"/>
    </xf>
    <xf numFmtId="0" fontId="24" fillId="27" borderId="0" xfId="0" applyFont="1" applyFill="1" applyBorder="1" applyAlignment="1">
      <alignment vertical="center" wrapText="1"/>
    </xf>
    <xf numFmtId="0" fontId="27" fillId="27" borderId="14" xfId="0" applyNumberFormat="1" applyFont="1" applyFill="1" applyBorder="1" applyAlignment="1">
      <alignment horizontal="right" vertical="center" wrapText="1"/>
    </xf>
    <xf numFmtId="176" fontId="24" fillId="27" borderId="17" xfId="0" applyNumberFormat="1" applyFont="1" applyFill="1" applyBorder="1" applyAlignment="1">
      <alignment horizontal="right" vertical="center" wrapText="1"/>
    </xf>
    <xf numFmtId="0" fontId="27" fillId="26" borderId="13" xfId="0" applyFont="1" applyFill="1" applyBorder="1" applyAlignment="1">
      <alignment horizontal="right" vertical="center"/>
    </xf>
    <xf numFmtId="176" fontId="24" fillId="26" borderId="14" xfId="0" applyNumberFormat="1" applyFont="1" applyFill="1" applyBorder="1" applyAlignment="1">
      <alignment horizontal="right" vertical="center"/>
    </xf>
    <xf numFmtId="0" fontId="27" fillId="27" borderId="13" xfId="0" applyFont="1" applyFill="1" applyBorder="1" applyAlignment="1">
      <alignment horizontal="right" vertical="center" wrapText="1"/>
    </xf>
    <xf numFmtId="0" fontId="27" fillId="26" borderId="17" xfId="0" applyFont="1" applyFill="1" applyBorder="1" applyAlignment="1">
      <alignment horizontal="right" vertical="center"/>
    </xf>
    <xf numFmtId="176" fontId="24" fillId="26" borderId="17" xfId="0" applyNumberFormat="1" applyFont="1" applyFill="1" applyBorder="1" applyAlignment="1">
      <alignment horizontal="right" vertical="center"/>
    </xf>
    <xf numFmtId="0" fontId="27" fillId="26" borderId="17" xfId="0" applyFont="1" applyFill="1" applyBorder="1" applyAlignment="1">
      <alignment horizontal="right" vertical="center" wrapText="1"/>
    </xf>
    <xf numFmtId="0" fontId="24" fillId="26" borderId="13" xfId="0" applyFont="1" applyFill="1" applyBorder="1" applyAlignment="1">
      <alignment horizontal="right" vertical="center" wrapText="1"/>
    </xf>
    <xf numFmtId="0" fontId="27" fillId="26" borderId="13" xfId="0" applyNumberFormat="1" applyFont="1" applyFill="1" applyBorder="1" applyAlignment="1">
      <alignment horizontal="right" vertical="center"/>
    </xf>
    <xf numFmtId="176" fontId="24" fillId="26" borderId="17" xfId="0" applyNumberFormat="1" applyFont="1" applyFill="1" applyBorder="1" applyAlignment="1">
      <alignment horizontal="right" vertical="center" wrapText="1"/>
    </xf>
    <xf numFmtId="0" fontId="27" fillId="26" borderId="17" xfId="0" applyNumberFormat="1" applyFont="1" applyFill="1" applyBorder="1" applyAlignment="1">
      <alignment horizontal="right" vertical="center" wrapText="1"/>
    </xf>
    <xf numFmtId="0" fontId="27" fillId="27" borderId="13" xfId="0" applyNumberFormat="1" applyFont="1" applyFill="1" applyBorder="1" applyAlignment="1">
      <alignment horizontal="right" vertical="center" wrapText="1"/>
    </xf>
    <xf numFmtId="0" fontId="27" fillId="26" borderId="13" xfId="0" applyFont="1" applyFill="1" applyBorder="1" applyAlignment="1">
      <alignment horizontal="right" vertical="center" shrinkToFit="1"/>
    </xf>
    <xf numFmtId="0" fontId="27" fillId="27" borderId="15" xfId="0" applyFont="1" applyFill="1" applyBorder="1" applyAlignment="1">
      <alignment vertical="center"/>
    </xf>
    <xf numFmtId="0" fontId="3" fillId="0" borderId="14" xfId="0" applyFont="1" applyBorder="1" applyAlignment="1">
      <alignment vertical="center" wrapText="1"/>
    </xf>
    <xf numFmtId="0" fontId="27" fillId="0" borderId="11" xfId="0" applyFont="1" applyBorder="1">
      <alignment vertical="center"/>
    </xf>
    <xf numFmtId="0" fontId="27" fillId="0" borderId="10" xfId="0" applyFont="1" applyBorder="1">
      <alignment vertical="center"/>
    </xf>
    <xf numFmtId="0" fontId="27" fillId="27" borderId="16" xfId="0" applyFont="1" applyFill="1" applyBorder="1" applyAlignment="1">
      <alignment vertical="center"/>
    </xf>
    <xf numFmtId="0" fontId="27" fillId="27" borderId="0" xfId="0" applyNumberFormat="1" applyFont="1" applyFill="1" applyBorder="1" applyAlignment="1">
      <alignment horizontal="right" vertical="center" wrapText="1"/>
    </xf>
    <xf numFmtId="0" fontId="27" fillId="0" borderId="14" xfId="0" applyFont="1" applyBorder="1" applyAlignment="1">
      <alignment horizontal="right" vertical="center" wrapText="1"/>
    </xf>
    <xf numFmtId="0" fontId="27" fillId="27" borderId="17" xfId="0" applyFont="1" applyFill="1" applyBorder="1" applyAlignment="1">
      <alignment vertical="center"/>
    </xf>
    <xf numFmtId="0" fontId="27" fillId="0" borderId="0" xfId="0" applyFont="1" applyFill="1" applyBorder="1" applyAlignment="1">
      <alignment vertical="center" wrapText="1"/>
    </xf>
    <xf numFmtId="0" fontId="27" fillId="0" borderId="14" xfId="0" applyFont="1" applyBorder="1" applyAlignment="1">
      <alignment horizontal="right" vertical="center" shrinkToFit="1"/>
    </xf>
    <xf numFmtId="0" fontId="27" fillId="27" borderId="0" xfId="0" applyFont="1" applyFill="1">
      <alignment vertical="center"/>
    </xf>
    <xf numFmtId="0" fontId="27" fillId="0" borderId="0" xfId="0" applyFont="1">
      <alignment vertical="center"/>
    </xf>
    <xf numFmtId="0" fontId="3" fillId="0" borderId="47" xfId="0" applyFont="1" applyBorder="1" applyAlignment="1">
      <alignment vertical="center" wrapText="1"/>
    </xf>
    <xf numFmtId="0" fontId="3" fillId="26" borderId="17" xfId="0" applyFont="1" applyFill="1" applyBorder="1" applyAlignment="1">
      <alignment horizontal="right" vertical="center" wrapText="1"/>
    </xf>
    <xf numFmtId="0" fontId="3" fillId="0" borderId="0" xfId="0" applyFont="1" applyBorder="1" applyAlignment="1">
      <alignment horizontal="right" vertical="center" wrapText="1"/>
    </xf>
    <xf numFmtId="0" fontId="3" fillId="26" borderId="13" xfId="0" applyFont="1" applyFill="1" applyBorder="1" applyAlignment="1">
      <alignment horizontal="right" vertical="center" wrapText="1"/>
    </xf>
    <xf numFmtId="0" fontId="3" fillId="26" borderId="13" xfId="0" applyFont="1" applyFill="1" applyBorder="1">
      <alignment vertical="center"/>
    </xf>
    <xf numFmtId="0" fontId="3" fillId="0" borderId="20" xfId="0" applyFont="1" applyBorder="1">
      <alignment vertical="center"/>
    </xf>
    <xf numFmtId="0" fontId="3" fillId="27" borderId="13" xfId="0" applyFont="1" applyFill="1" applyBorder="1" applyAlignment="1">
      <alignment horizontal="right" vertical="center" wrapText="1"/>
    </xf>
    <xf numFmtId="0" fontId="3" fillId="26" borderId="21" xfId="0" applyFont="1" applyFill="1" applyBorder="1" applyAlignment="1">
      <alignment horizontal="right" vertical="center" wrapText="1"/>
    </xf>
    <xf numFmtId="0" fontId="27" fillId="26" borderId="0" xfId="0" applyNumberFormat="1" applyFont="1" applyFill="1" applyBorder="1" applyAlignment="1">
      <alignment horizontal="right" vertical="center" wrapText="1"/>
    </xf>
    <xf numFmtId="176" fontId="24" fillId="26" borderId="0" xfId="0" applyNumberFormat="1" applyFont="1" applyFill="1" applyBorder="1" applyAlignment="1">
      <alignment horizontal="right" vertical="center" wrapText="1"/>
    </xf>
    <xf numFmtId="0" fontId="3" fillId="26" borderId="0" xfId="0" applyFont="1" applyFill="1" applyBorder="1" applyAlignment="1">
      <alignment horizontal="right" vertical="center" wrapText="1"/>
    </xf>
    <xf numFmtId="0" fontId="3" fillId="0" borderId="14" xfId="0" applyFont="1" applyBorder="1" applyAlignment="1">
      <alignment horizontal="right" vertical="center" wrapText="1"/>
    </xf>
    <xf numFmtId="0" fontId="0" fillId="26" borderId="24" xfId="0" applyFont="1" applyFill="1" applyBorder="1">
      <alignment vertical="center"/>
    </xf>
    <xf numFmtId="0" fontId="0" fillId="26" borderId="25" xfId="0" applyFont="1" applyFill="1" applyBorder="1">
      <alignment vertical="center"/>
    </xf>
    <xf numFmtId="0" fontId="0" fillId="0" borderId="23" xfId="0" applyFont="1" applyBorder="1">
      <alignment vertical="center"/>
    </xf>
    <xf numFmtId="0" fontId="0" fillId="0" borderId="22" xfId="0" applyFont="1" applyBorder="1">
      <alignment vertical="center"/>
    </xf>
    <xf numFmtId="0" fontId="3" fillId="0" borderId="17" xfId="0" applyFont="1" applyBorder="1" applyAlignment="1">
      <alignment vertical="center" wrapText="1"/>
    </xf>
    <xf numFmtId="0" fontId="36" fillId="26" borderId="13" xfId="0" applyFont="1" applyFill="1" applyBorder="1" applyAlignment="1">
      <alignment horizontal="right" vertical="center" wrapText="1"/>
    </xf>
    <xf numFmtId="0" fontId="36" fillId="0" borderId="20" xfId="0" applyFont="1" applyBorder="1">
      <alignment vertical="center"/>
    </xf>
    <xf numFmtId="0" fontId="36" fillId="0" borderId="0" xfId="0" applyFont="1" applyBorder="1" applyAlignment="1">
      <alignment horizontal="right" vertical="center" wrapText="1"/>
    </xf>
    <xf numFmtId="0" fontId="27" fillId="0" borderId="42" xfId="0" applyFont="1" applyFill="1" applyBorder="1" applyAlignment="1">
      <alignment vertical="center"/>
    </xf>
    <xf numFmtId="0" fontId="27" fillId="0" borderId="10" xfId="0" applyFont="1" applyFill="1" applyBorder="1" applyAlignment="1">
      <alignment vertical="center"/>
    </xf>
    <xf numFmtId="0" fontId="27" fillId="27" borderId="14" xfId="0" applyFont="1" applyFill="1" applyBorder="1" applyAlignment="1">
      <alignment horizontal="right" vertical="center"/>
    </xf>
    <xf numFmtId="0" fontId="27" fillId="0" borderId="14" xfId="0" applyFont="1" applyFill="1" applyBorder="1" applyAlignment="1">
      <alignment horizontal="right" vertical="center"/>
    </xf>
    <xf numFmtId="0" fontId="36" fillId="26" borderId="39" xfId="0" applyFont="1" applyFill="1" applyBorder="1" applyAlignment="1">
      <alignment horizontal="left" vertical="center" wrapText="1"/>
    </xf>
    <xf numFmtId="0" fontId="36" fillId="26" borderId="40" xfId="0" applyFont="1" applyFill="1" applyBorder="1" applyAlignment="1">
      <alignment horizontal="left" vertical="center" wrapText="1"/>
    </xf>
    <xf numFmtId="0" fontId="36" fillId="26" borderId="41" xfId="0" applyFont="1" applyFill="1" applyBorder="1" applyAlignment="1">
      <alignment horizontal="left" vertical="center" wrapText="1"/>
    </xf>
    <xf numFmtId="0" fontId="36" fillId="0" borderId="46"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6" fillId="0" borderId="39" xfId="0" applyFont="1" applyFill="1" applyBorder="1" applyAlignment="1">
      <alignment horizontal="left" vertical="center" wrapText="1"/>
    </xf>
    <xf numFmtId="0" fontId="36" fillId="0" borderId="40" xfId="0" applyFont="1" applyFill="1" applyBorder="1" applyAlignment="1">
      <alignment horizontal="left" vertical="center" wrapText="1"/>
    </xf>
    <xf numFmtId="0" fontId="36" fillId="0" borderId="41" xfId="0" applyFont="1" applyFill="1" applyBorder="1" applyAlignment="1">
      <alignment horizontal="left" vertical="center" wrapText="1"/>
    </xf>
    <xf numFmtId="0" fontId="24" fillId="0" borderId="28" xfId="0" applyFont="1" applyBorder="1" applyAlignment="1">
      <alignment horizontal="left" vertical="center"/>
    </xf>
    <xf numFmtId="0" fontId="24" fillId="0" borderId="37" xfId="0" applyFont="1" applyBorder="1" applyAlignment="1">
      <alignment horizontal="left" vertical="center"/>
    </xf>
    <xf numFmtId="0" fontId="24" fillId="0" borderId="29" xfId="0" applyFont="1" applyBorder="1" applyAlignment="1">
      <alignment horizontal="left" vertical="center"/>
    </xf>
    <xf numFmtId="0" fontId="24" fillId="26" borderId="28" xfId="0" applyFont="1" applyFill="1" applyBorder="1" applyAlignment="1">
      <alignment horizontal="left" vertical="center" wrapText="1"/>
    </xf>
    <xf numFmtId="0" fontId="24" fillId="26" borderId="37" xfId="0" applyFont="1" applyFill="1" applyBorder="1" applyAlignment="1">
      <alignment horizontal="left" vertical="center" wrapText="1"/>
    </xf>
    <xf numFmtId="0" fontId="24" fillId="26" borderId="29" xfId="0" applyFont="1" applyFill="1" applyBorder="1" applyAlignment="1">
      <alignment horizontal="left" vertical="center" wrapText="1"/>
    </xf>
    <xf numFmtId="0" fontId="24" fillId="0" borderId="12" xfId="0" applyFont="1" applyBorder="1" applyAlignment="1">
      <alignment horizontal="left" vertical="center"/>
    </xf>
    <xf numFmtId="0" fontId="24" fillId="0" borderId="21" xfId="0" applyFont="1" applyBorder="1" applyAlignment="1">
      <alignment horizontal="left" vertical="center"/>
    </xf>
    <xf numFmtId="0" fontId="24" fillId="0" borderId="26" xfId="0" applyFont="1" applyBorder="1" applyAlignment="1">
      <alignment horizontal="left" vertical="center"/>
    </xf>
    <xf numFmtId="0" fontId="24" fillId="27" borderId="13" xfId="0" applyFont="1" applyFill="1" applyBorder="1" applyAlignment="1">
      <alignment horizontal="left" vertical="center" wrapText="1"/>
    </xf>
    <xf numFmtId="0" fontId="24" fillId="27" borderId="12" xfId="0" applyFont="1" applyFill="1" applyBorder="1" applyAlignment="1">
      <alignment horizontal="left" vertical="center" wrapText="1"/>
    </xf>
    <xf numFmtId="0" fontId="24" fillId="27" borderId="17" xfId="0" applyFont="1" applyFill="1" applyBorder="1" applyAlignment="1">
      <alignment horizontal="left" vertical="center" wrapText="1"/>
    </xf>
    <xf numFmtId="0" fontId="24" fillId="27" borderId="16" xfId="0" applyFont="1" applyFill="1" applyBorder="1" applyAlignment="1">
      <alignment horizontal="left" vertical="center" wrapText="1"/>
    </xf>
    <xf numFmtId="0" fontId="24" fillId="27" borderId="14" xfId="0" applyFont="1" applyFill="1" applyBorder="1" applyAlignment="1">
      <alignment horizontal="left" vertical="center" wrapText="1"/>
    </xf>
    <xf numFmtId="0" fontId="24" fillId="27" borderId="19" xfId="0" applyFont="1" applyFill="1" applyBorder="1" applyAlignment="1">
      <alignment horizontal="left" vertical="center" wrapText="1"/>
    </xf>
    <xf numFmtId="0" fontId="24" fillId="26" borderId="0" xfId="0" applyFont="1" applyFill="1" applyBorder="1" applyAlignment="1">
      <alignment horizontal="left" vertical="center" wrapText="1"/>
    </xf>
    <xf numFmtId="0" fontId="24" fillId="27" borderId="21" xfId="0" applyFont="1" applyFill="1" applyBorder="1" applyAlignment="1">
      <alignment horizontal="left" vertical="center" wrapText="1"/>
    </xf>
    <xf numFmtId="0" fontId="24" fillId="27" borderId="0" xfId="0" applyFont="1" applyFill="1" applyBorder="1" applyAlignment="1">
      <alignment horizontal="left" vertical="center" wrapText="1"/>
    </xf>
    <xf numFmtId="0" fontId="5" fillId="0" borderId="38" xfId="0" applyFont="1" applyBorder="1" applyAlignment="1">
      <alignment horizontal="left" wrapText="1"/>
    </xf>
    <xf numFmtId="0" fontId="5" fillId="0" borderId="0" xfId="0" applyFont="1" applyBorder="1" applyAlignment="1">
      <alignment horizontal="left" wrapText="1"/>
    </xf>
    <xf numFmtId="0" fontId="5" fillId="0" borderId="22" xfId="0" applyFont="1" applyBorder="1" applyAlignment="1">
      <alignment horizontal="left" wrapText="1"/>
    </xf>
    <xf numFmtId="0" fontId="24" fillId="26" borderId="18" xfId="0" applyFont="1" applyFill="1" applyBorder="1" applyAlignment="1">
      <alignment horizontal="left" vertical="center" wrapText="1"/>
    </xf>
    <xf numFmtId="0" fontId="5" fillId="0" borderId="13" xfId="0" applyFont="1" applyBorder="1" applyAlignment="1">
      <alignment horizontal="left" wrapText="1"/>
    </xf>
    <xf numFmtId="0" fontId="24" fillId="0" borderId="17" xfId="0" applyFont="1" applyBorder="1" applyAlignment="1">
      <alignment horizontal="left" vertical="center"/>
    </xf>
    <xf numFmtId="0" fontId="24" fillId="26" borderId="17" xfId="0" applyFont="1" applyFill="1" applyBorder="1" applyAlignment="1">
      <alignment horizontal="left" vertical="center" wrapText="1"/>
    </xf>
    <xf numFmtId="0" fontId="24" fillId="26" borderId="28" xfId="0" applyFont="1" applyFill="1" applyBorder="1" applyAlignment="1">
      <alignment horizontal="left" vertical="center"/>
    </xf>
    <xf numFmtId="0" fontId="24" fillId="26" borderId="37" xfId="0" applyFont="1" applyFill="1" applyBorder="1" applyAlignment="1">
      <alignment horizontal="left" vertical="center"/>
    </xf>
    <xf numFmtId="0" fontId="24" fillId="26" borderId="29" xfId="0" applyFont="1" applyFill="1" applyBorder="1" applyAlignment="1">
      <alignment horizontal="left" vertical="center"/>
    </xf>
    <xf numFmtId="0" fontId="24" fillId="27" borderId="28" xfId="0" applyFont="1" applyFill="1" applyBorder="1" applyAlignment="1">
      <alignment horizontal="left" vertical="center" wrapText="1"/>
    </xf>
    <xf numFmtId="0" fontId="24" fillId="27" borderId="37" xfId="0" applyFont="1" applyFill="1" applyBorder="1" applyAlignment="1">
      <alignment horizontal="left" vertical="center" wrapText="1"/>
    </xf>
    <xf numFmtId="0" fontId="24" fillId="27" borderId="29" xfId="0" applyFont="1" applyFill="1" applyBorder="1" applyAlignment="1">
      <alignment horizontal="left" vertical="center" wrapText="1"/>
    </xf>
    <xf numFmtId="0" fontId="24" fillId="27" borderId="15" xfId="0" applyFont="1" applyFill="1" applyBorder="1" applyAlignment="1">
      <alignment horizontal="left" vertical="center" wrapText="1"/>
    </xf>
    <xf numFmtId="0" fontId="24" fillId="26" borderId="0" xfId="0" applyFont="1" applyFill="1" applyBorder="1" applyAlignment="1">
      <alignment horizontal="left" vertical="center"/>
    </xf>
    <xf numFmtId="0" fontId="24" fillId="26" borderId="13" xfId="0" applyFont="1" applyFill="1" applyBorder="1" applyAlignment="1">
      <alignment horizontal="left" vertical="center"/>
    </xf>
    <xf numFmtId="0" fontId="24" fillId="26" borderId="17" xfId="0" applyFont="1" applyFill="1" applyBorder="1" applyAlignment="1">
      <alignment horizontal="left" vertical="center"/>
    </xf>
    <xf numFmtId="0" fontId="24" fillId="26" borderId="14" xfId="0" applyFont="1" applyFill="1" applyBorder="1" applyAlignment="1">
      <alignment horizontal="left" vertical="center"/>
    </xf>
    <xf numFmtId="0" fontId="24" fillId="27" borderId="0" xfId="0" applyFont="1" applyFill="1" applyBorder="1" applyAlignment="1">
      <alignment horizontal="left" vertical="center"/>
    </xf>
    <xf numFmtId="0" fontId="24" fillId="26" borderId="13" xfId="0" applyFont="1" applyFill="1" applyBorder="1" applyAlignment="1">
      <alignment horizontal="left" vertical="center" wrapText="1"/>
    </xf>
    <xf numFmtId="0" fontId="24" fillId="26" borderId="14" xfId="0" applyFont="1" applyFill="1" applyBorder="1" applyAlignment="1">
      <alignment horizontal="left" vertical="center" wrapText="1"/>
    </xf>
    <xf numFmtId="0" fontId="24" fillId="26" borderId="12" xfId="0" applyFont="1" applyFill="1" applyBorder="1" applyAlignment="1">
      <alignment horizontal="left" vertical="center"/>
    </xf>
    <xf numFmtId="0" fontId="24" fillId="26" borderId="21" xfId="0" applyFont="1" applyFill="1" applyBorder="1" applyAlignment="1">
      <alignment horizontal="left" vertical="center"/>
    </xf>
    <xf numFmtId="0" fontId="24" fillId="26" borderId="26" xfId="0" applyFont="1" applyFill="1" applyBorder="1" applyAlignment="1">
      <alignment horizontal="left" vertical="center"/>
    </xf>
    <xf numFmtId="0" fontId="24" fillId="26" borderId="16" xfId="0" applyFont="1" applyFill="1" applyBorder="1" applyAlignment="1">
      <alignment horizontal="left" vertical="center"/>
    </xf>
    <xf numFmtId="0" fontId="24" fillId="26" borderId="15" xfId="0" applyFont="1" applyFill="1" applyBorder="1" applyAlignment="1">
      <alignment horizontal="left" vertical="center"/>
    </xf>
    <xf numFmtId="0" fontId="5" fillId="0" borderId="33" xfId="0" applyFont="1" applyBorder="1" applyAlignment="1">
      <alignment horizontal="left" wrapText="1"/>
    </xf>
    <xf numFmtId="0" fontId="5" fillId="0" borderId="34" xfId="0" applyFont="1" applyBorder="1" applyAlignment="1">
      <alignment horizontal="left" wrapText="1"/>
    </xf>
    <xf numFmtId="0" fontId="5" fillId="0" borderId="35" xfId="0" applyFont="1" applyBorder="1" applyAlignment="1">
      <alignment horizontal="left" wrapText="1"/>
    </xf>
    <xf numFmtId="0" fontId="5" fillId="0" borderId="15" xfId="0" applyFont="1" applyBorder="1" applyAlignment="1">
      <alignment horizontal="left" wrapText="1"/>
    </xf>
    <xf numFmtId="0" fontId="24" fillId="26" borderId="18" xfId="0" applyFont="1" applyFill="1" applyBorder="1" applyAlignment="1">
      <alignment horizontal="left" vertical="center"/>
    </xf>
    <xf numFmtId="0" fontId="5" fillId="0" borderId="17" xfId="0" applyFont="1" applyBorder="1" applyAlignment="1">
      <alignment horizontal="left" wrapText="1"/>
    </xf>
    <xf numFmtId="0" fontId="24" fillId="26" borderId="12" xfId="0" applyFont="1" applyFill="1" applyBorder="1" applyAlignment="1">
      <alignment horizontal="left" vertical="center" wrapText="1"/>
    </xf>
    <xf numFmtId="0" fontId="24" fillId="26" borderId="21" xfId="0" applyFont="1" applyFill="1" applyBorder="1" applyAlignment="1">
      <alignment horizontal="left" vertical="center" wrapText="1"/>
    </xf>
    <xf numFmtId="0" fontId="24" fillId="26" borderId="26" xfId="0" applyFont="1" applyFill="1" applyBorder="1" applyAlignment="1">
      <alignment horizontal="left" vertical="center" wrapText="1"/>
    </xf>
    <xf numFmtId="0" fontId="24" fillId="0" borderId="0" xfId="0" applyFont="1" applyAlignment="1">
      <alignment horizontal="left" vertical="center"/>
    </xf>
    <xf numFmtId="0" fontId="24" fillId="27" borderId="18" xfId="0" applyFont="1" applyFill="1" applyBorder="1" applyAlignment="1">
      <alignment horizontal="left" vertical="center" wrapText="1"/>
    </xf>
    <xf numFmtId="0" fontId="24" fillId="27" borderId="20" xfId="0" applyFont="1" applyFill="1" applyBorder="1" applyAlignment="1">
      <alignment horizontal="left" vertical="center" wrapText="1"/>
    </xf>
    <xf numFmtId="0" fontId="5" fillId="0" borderId="30" xfId="0" applyFont="1" applyBorder="1" applyAlignment="1">
      <alignment horizontal="left" wrapText="1"/>
    </xf>
    <xf numFmtId="0" fontId="5" fillId="0" borderId="31" xfId="0" applyFont="1" applyBorder="1" applyAlignment="1">
      <alignment horizontal="left" wrapText="1"/>
    </xf>
    <xf numFmtId="0" fontId="5" fillId="0" borderId="32" xfId="0" applyFont="1" applyBorder="1" applyAlignment="1">
      <alignment horizontal="left" wrapText="1"/>
    </xf>
    <xf numFmtId="0" fontId="5" fillId="0" borderId="18" xfId="0" applyFont="1" applyBorder="1" applyAlignment="1">
      <alignment horizontal="left" vertical="center" wrapText="1"/>
    </xf>
    <xf numFmtId="0" fontId="5" fillId="0" borderId="28" xfId="0" applyFont="1" applyBorder="1" applyAlignment="1">
      <alignment horizontal="left" vertical="center" wrapText="1"/>
    </xf>
    <xf numFmtId="0" fontId="24" fillId="26" borderId="19" xfId="0" applyFont="1" applyFill="1" applyBorder="1" applyAlignment="1">
      <alignment horizontal="left" vertical="center" wrapText="1"/>
    </xf>
    <xf numFmtId="0" fontId="24" fillId="26" borderId="20" xfId="0" applyFont="1" applyFill="1" applyBorder="1" applyAlignment="1">
      <alignment horizontal="left" vertical="center" wrapText="1"/>
    </xf>
    <xf numFmtId="0" fontId="24" fillId="26" borderId="27" xfId="0" applyFont="1" applyFill="1" applyBorder="1" applyAlignment="1">
      <alignment horizontal="left" vertical="center" wrapText="1"/>
    </xf>
    <xf numFmtId="0" fontId="24" fillId="27" borderId="26" xfId="0" applyFont="1" applyFill="1" applyBorder="1" applyAlignment="1">
      <alignment horizontal="left" vertical="center" wrapText="1"/>
    </xf>
    <xf numFmtId="0" fontId="5" fillId="0" borderId="12" xfId="0" applyFont="1" applyBorder="1" applyAlignment="1">
      <alignment horizontal="left"/>
    </xf>
    <xf numFmtId="0" fontId="5" fillId="0" borderId="21" xfId="0" applyFont="1" applyBorder="1" applyAlignment="1">
      <alignment horizontal="left"/>
    </xf>
    <xf numFmtId="0" fontId="5" fillId="0" borderId="26" xfId="0" applyFont="1" applyBorder="1" applyAlignment="1">
      <alignment horizontal="left"/>
    </xf>
    <xf numFmtId="0" fontId="24" fillId="26" borderId="16" xfId="0" applyFont="1" applyFill="1" applyBorder="1" applyAlignment="1">
      <alignment horizontal="left" vertical="center" wrapText="1"/>
    </xf>
    <xf numFmtId="0" fontId="24" fillId="0" borderId="16" xfId="0" applyFont="1" applyBorder="1" applyAlignment="1">
      <alignment horizontal="left" vertical="center"/>
    </xf>
    <xf numFmtId="0" fontId="24" fillId="0" borderId="0" xfId="0" applyFont="1" applyBorder="1" applyAlignment="1">
      <alignment horizontal="left" vertical="center"/>
    </xf>
    <xf numFmtId="0" fontId="24" fillId="0" borderId="15" xfId="0" applyFont="1" applyBorder="1" applyAlignment="1">
      <alignment horizontal="left" vertical="center"/>
    </xf>
    <xf numFmtId="0" fontId="24" fillId="0" borderId="28" xfId="0" applyFont="1" applyBorder="1" applyAlignment="1">
      <alignment horizontal="left" vertical="center" wrapText="1"/>
    </xf>
    <xf numFmtId="0" fontId="24" fillId="0" borderId="37"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24" fillId="0" borderId="21" xfId="0" applyFont="1" applyBorder="1" applyAlignment="1">
      <alignment horizontal="left" vertical="center" wrapText="1"/>
    </xf>
    <xf numFmtId="0" fontId="24" fillId="0" borderId="26" xfId="0" applyFont="1" applyBorder="1" applyAlignment="1">
      <alignment horizontal="left" vertical="center" wrapText="1"/>
    </xf>
    <xf numFmtId="0" fontId="5" fillId="0" borderId="36" xfId="0" applyFont="1" applyBorder="1" applyAlignment="1">
      <alignment horizontal="left" wrapText="1"/>
    </xf>
    <xf numFmtId="0" fontId="5" fillId="0" borderId="20" xfId="0" applyFont="1" applyBorder="1" applyAlignment="1">
      <alignment horizontal="left" wrapText="1"/>
    </xf>
    <xf numFmtId="0" fontId="5" fillId="0" borderId="27" xfId="0" applyFont="1" applyBorder="1" applyAlignment="1">
      <alignment horizontal="left" wrapText="1"/>
    </xf>
    <xf numFmtId="0" fontId="24" fillId="0" borderId="39" xfId="0" applyFont="1" applyFill="1" applyBorder="1" applyAlignment="1">
      <alignment horizontal="left" vertical="center" wrapText="1"/>
    </xf>
    <xf numFmtId="0" fontId="24" fillId="0" borderId="4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5" fillId="0" borderId="16" xfId="0" applyFont="1" applyBorder="1" applyAlignment="1">
      <alignment horizontal="left" wrapText="1"/>
    </xf>
    <xf numFmtId="0" fontId="25" fillId="0" borderId="18" xfId="0" applyFont="1" applyBorder="1" applyAlignment="1">
      <alignment horizontal="center" vertical="top" wrapText="1"/>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27" xfId="0" applyFont="1" applyBorder="1" applyAlignment="1">
      <alignment horizontal="left" vertical="center"/>
    </xf>
    <xf numFmtId="0" fontId="25" fillId="0" borderId="18" xfId="0" applyFont="1" applyBorder="1" applyAlignment="1">
      <alignment horizontal="left" vertical="center" wrapText="1"/>
    </xf>
    <xf numFmtId="0" fontId="5" fillId="0" borderId="18" xfId="0" applyFont="1" applyBorder="1" applyAlignment="1">
      <alignment horizontal="left" vertical="top"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2" xr:uid="{00000000-0005-0000-0000-00002B000000}"/>
    <cellStyle name="標準 4" xfId="43" xr:uid="{00000000-0005-0000-0000-00002C000000}"/>
    <cellStyle name="標準 5" xfId="44" xr:uid="{00000000-0005-0000-0000-00002D000000}"/>
    <cellStyle name="標準 6" xfId="46" xr:uid="{00000000-0005-0000-0000-00002E000000}"/>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AD395"/>
  <sheetViews>
    <sheetView tabSelected="1" view="pageBreakPreview" zoomScaleNormal="100" zoomScaleSheetLayoutView="100" workbookViewId="0">
      <selection activeCell="T337" sqref="T337"/>
    </sheetView>
  </sheetViews>
  <sheetFormatPr defaultRowHeight="13.5"/>
  <cols>
    <col min="1" max="1" width="4.25" customWidth="1"/>
    <col min="2" max="2" width="7" customWidth="1"/>
    <col min="3" max="3" width="7" style="4" customWidth="1"/>
    <col min="4" max="5" width="7" style="3" customWidth="1"/>
    <col min="6" max="6" width="7" style="5" customWidth="1"/>
    <col min="7" max="8" width="7" style="2" customWidth="1"/>
    <col min="9" max="9" width="7" customWidth="1"/>
    <col min="10" max="14" width="9.5" customWidth="1"/>
    <col min="15" max="15" width="9.625" customWidth="1"/>
    <col min="16" max="16" width="6.375" customWidth="1"/>
    <col min="17" max="17" width="9" customWidth="1"/>
  </cols>
  <sheetData>
    <row r="1" spans="1:30" s="1" customFormat="1" ht="28.5" customHeight="1">
      <c r="A1" s="228" t="s">
        <v>1</v>
      </c>
      <c r="B1" s="228"/>
      <c r="C1" s="228"/>
      <c r="D1" s="228"/>
      <c r="E1" s="228"/>
      <c r="F1" s="228"/>
      <c r="G1" s="228"/>
      <c r="H1" s="228"/>
      <c r="I1" s="228"/>
      <c r="J1" s="228"/>
      <c r="K1" s="228"/>
      <c r="L1" s="228"/>
      <c r="M1" s="228"/>
      <c r="N1" s="228"/>
      <c r="O1" s="228"/>
      <c r="P1" s="41"/>
    </row>
    <row r="2" spans="1:30" s="1" customFormat="1" ht="22.5" customHeight="1">
      <c r="A2" s="232" t="s">
        <v>134</v>
      </c>
      <c r="B2" s="232"/>
      <c r="C2" s="232"/>
      <c r="D2" s="232"/>
      <c r="E2" s="232"/>
      <c r="F2" s="232"/>
      <c r="G2" s="232"/>
      <c r="H2" s="232"/>
      <c r="I2" s="232"/>
      <c r="J2" s="232"/>
      <c r="K2" s="232"/>
      <c r="L2" s="232"/>
      <c r="M2" s="232"/>
      <c r="N2" s="232"/>
      <c r="O2" s="232"/>
      <c r="P2" s="42"/>
    </row>
    <row r="3" spans="1:30" s="1" customFormat="1" ht="52.5" customHeight="1">
      <c r="A3" s="233" t="s">
        <v>187</v>
      </c>
      <c r="B3" s="233"/>
      <c r="C3" s="233"/>
      <c r="D3" s="233"/>
      <c r="E3" s="233"/>
      <c r="F3" s="233"/>
      <c r="G3" s="233"/>
      <c r="H3" s="233"/>
      <c r="I3" s="233"/>
      <c r="J3" s="233"/>
      <c r="K3" s="233"/>
      <c r="L3" s="233"/>
      <c r="M3" s="233"/>
      <c r="N3" s="233"/>
      <c r="O3" s="233"/>
      <c r="P3" s="43"/>
    </row>
    <row r="4" spans="1:30" s="1" customFormat="1" ht="21" customHeight="1">
      <c r="A4" s="46" t="s">
        <v>14</v>
      </c>
      <c r="B4" s="165" t="s">
        <v>19</v>
      </c>
      <c r="C4" s="165"/>
      <c r="D4" s="165"/>
      <c r="E4" s="165"/>
      <c r="F4" s="165"/>
      <c r="G4" s="165"/>
      <c r="H4" s="165"/>
      <c r="I4" s="165"/>
      <c r="J4" s="165"/>
      <c r="K4" s="165"/>
      <c r="L4" s="165"/>
      <c r="M4" s="165"/>
      <c r="N4" s="165"/>
      <c r="O4" s="165"/>
      <c r="P4" s="44"/>
      <c r="Q4" s="10"/>
      <c r="R4" s="10"/>
      <c r="S4" s="10"/>
      <c r="T4" s="10"/>
      <c r="U4" s="10"/>
      <c r="V4" s="10"/>
      <c r="W4" s="10"/>
      <c r="X4" s="10"/>
      <c r="Y4" s="10"/>
      <c r="Z4" s="10"/>
      <c r="AA4" s="10"/>
      <c r="AB4" s="10"/>
      <c r="AC4" s="10"/>
      <c r="AD4" s="10"/>
    </row>
    <row r="5" spans="1:30" s="1" customFormat="1" ht="25.5" customHeight="1">
      <c r="A5" s="45"/>
      <c r="B5" s="202" t="s">
        <v>81</v>
      </c>
      <c r="C5" s="202"/>
      <c r="D5" s="202"/>
      <c r="E5" s="202"/>
      <c r="F5" s="202"/>
      <c r="G5" s="202"/>
      <c r="H5" s="202"/>
      <c r="I5" s="202"/>
      <c r="J5" s="202"/>
      <c r="K5" s="202"/>
      <c r="L5" s="202"/>
      <c r="M5" s="202"/>
      <c r="N5" s="202"/>
      <c r="O5" s="202"/>
      <c r="P5" s="202"/>
      <c r="Q5" s="10"/>
      <c r="R5" s="10"/>
      <c r="S5" s="10"/>
      <c r="T5" s="10"/>
      <c r="U5" s="10"/>
      <c r="V5" s="10"/>
      <c r="W5" s="10"/>
      <c r="X5" s="10"/>
      <c r="Y5" s="10"/>
      <c r="Z5" s="10"/>
      <c r="AA5" s="10"/>
      <c r="AB5" s="10"/>
      <c r="AC5" s="10"/>
      <c r="AD5" s="10"/>
    </row>
    <row r="6" spans="1:30" s="1" customFormat="1" ht="24" customHeight="1">
      <c r="A6" s="48"/>
      <c r="B6" s="47"/>
      <c r="C6" s="47"/>
      <c r="D6" s="49"/>
      <c r="E6" s="49"/>
      <c r="F6" s="49"/>
      <c r="G6" s="49"/>
      <c r="H6" s="49"/>
      <c r="I6" s="49"/>
      <c r="J6" s="11" t="s">
        <v>4</v>
      </c>
      <c r="K6" s="12" t="s">
        <v>5</v>
      </c>
      <c r="L6" s="30" t="s">
        <v>6</v>
      </c>
      <c r="M6" s="22" t="s">
        <v>7</v>
      </c>
      <c r="N6" s="22" t="s">
        <v>8</v>
      </c>
      <c r="O6" s="22" t="s">
        <v>9</v>
      </c>
      <c r="P6" s="31" t="s">
        <v>0</v>
      </c>
      <c r="Q6" s="10"/>
      <c r="R6" s="7"/>
      <c r="S6" s="16"/>
      <c r="T6" s="17"/>
      <c r="U6" s="16"/>
      <c r="V6" s="17"/>
      <c r="W6" s="16"/>
      <c r="X6" s="18"/>
      <c r="Y6" s="16"/>
      <c r="Z6" s="18"/>
      <c r="AA6" s="16"/>
      <c r="AB6" s="18"/>
      <c r="AC6" s="10"/>
      <c r="AD6" s="10"/>
    </row>
    <row r="7" spans="1:30" s="1" customFormat="1" ht="17.25" customHeight="1">
      <c r="A7" s="50"/>
      <c r="B7" s="146" t="s">
        <v>15</v>
      </c>
      <c r="C7" s="147"/>
      <c r="D7" s="147"/>
      <c r="E7" s="147"/>
      <c r="F7" s="147"/>
      <c r="G7" s="147"/>
      <c r="H7" s="147"/>
      <c r="I7" s="148"/>
      <c r="J7" s="74">
        <v>262</v>
      </c>
      <c r="K7" s="97">
        <v>135</v>
      </c>
      <c r="L7" s="97">
        <v>0</v>
      </c>
      <c r="M7" s="74">
        <v>13</v>
      </c>
      <c r="N7" s="97">
        <v>10</v>
      </c>
      <c r="O7" s="97">
        <v>0</v>
      </c>
      <c r="P7" s="111">
        <f>SUM(J7:O7)</f>
        <v>420</v>
      </c>
      <c r="Q7" s="10"/>
      <c r="R7" s="13"/>
      <c r="S7" s="16"/>
      <c r="T7" s="9"/>
      <c r="U7" s="16"/>
      <c r="V7" s="9"/>
      <c r="W7" s="16"/>
      <c r="X7" s="13"/>
      <c r="Y7" s="16"/>
      <c r="Z7" s="9"/>
      <c r="AA7" s="16"/>
      <c r="AB7" s="9"/>
      <c r="AC7" s="10"/>
      <c r="AD7" s="10"/>
    </row>
    <row r="8" spans="1:30" s="1" customFormat="1" ht="12" customHeight="1">
      <c r="A8" s="50"/>
      <c r="B8" s="146"/>
      <c r="C8" s="147"/>
      <c r="D8" s="147"/>
      <c r="E8" s="147"/>
      <c r="F8" s="147"/>
      <c r="G8" s="147"/>
      <c r="H8" s="147"/>
      <c r="I8" s="148"/>
      <c r="J8" s="75">
        <f>J7/J13</f>
        <v>0.37752161383285304</v>
      </c>
      <c r="K8" s="75">
        <f>K7/K13</f>
        <v>0.375</v>
      </c>
      <c r="L8" s="75">
        <f>L7/L13</f>
        <v>0</v>
      </c>
      <c r="M8" s="75">
        <f>M7/M13</f>
        <v>0.30232558139534882</v>
      </c>
      <c r="N8" s="75">
        <f>N7/N13</f>
        <v>0.24390243902439024</v>
      </c>
      <c r="O8" s="75">
        <f>O7/$O$13</f>
        <v>0</v>
      </c>
      <c r="P8" s="75">
        <f>P7/$P$13</f>
        <v>0.31134173461823572</v>
      </c>
      <c r="Q8" s="10"/>
      <c r="R8" s="19"/>
      <c r="S8" s="16"/>
      <c r="T8" s="19"/>
      <c r="U8" s="16"/>
      <c r="V8" s="19"/>
      <c r="W8" s="16"/>
      <c r="X8" s="19"/>
      <c r="Y8" s="16"/>
      <c r="Z8" s="19"/>
      <c r="AA8" s="16"/>
      <c r="AB8" s="19"/>
      <c r="AC8" s="10"/>
      <c r="AD8" s="10"/>
    </row>
    <row r="9" spans="1:30" s="1" customFormat="1" ht="17.25" customHeight="1">
      <c r="A9" s="50"/>
      <c r="B9" s="143" t="s">
        <v>16</v>
      </c>
      <c r="C9" s="144"/>
      <c r="D9" s="144"/>
      <c r="E9" s="144"/>
      <c r="F9" s="144"/>
      <c r="G9" s="144"/>
      <c r="H9" s="144"/>
      <c r="I9" s="145"/>
      <c r="J9" s="76">
        <v>429</v>
      </c>
      <c r="K9" s="76">
        <v>222</v>
      </c>
      <c r="L9" s="76">
        <v>3</v>
      </c>
      <c r="M9" s="104">
        <v>24</v>
      </c>
      <c r="N9" s="107">
        <v>23</v>
      </c>
      <c r="O9" s="107">
        <v>14</v>
      </c>
      <c r="P9" s="112">
        <f t="shared" ref="P9" si="0">SUM(J9:O9)</f>
        <v>715</v>
      </c>
      <c r="Q9" s="10"/>
      <c r="R9" s="20"/>
      <c r="S9" s="16"/>
      <c r="T9" s="20"/>
      <c r="U9" s="16"/>
      <c r="V9" s="20"/>
      <c r="W9" s="16"/>
      <c r="X9" s="13"/>
      <c r="Y9" s="16"/>
      <c r="Z9" s="9"/>
      <c r="AA9" s="16"/>
      <c r="AB9" s="9"/>
      <c r="AC9" s="10"/>
      <c r="AD9" s="10"/>
    </row>
    <row r="10" spans="1:30" s="1" customFormat="1" ht="12" customHeight="1">
      <c r="A10" s="50"/>
      <c r="B10" s="143"/>
      <c r="C10" s="144"/>
      <c r="D10" s="144"/>
      <c r="E10" s="144"/>
      <c r="F10" s="144"/>
      <c r="G10" s="144"/>
      <c r="H10" s="144"/>
      <c r="I10" s="145"/>
      <c r="J10" s="77">
        <f>J9/J13</f>
        <v>0.61815561959654175</v>
      </c>
      <c r="K10" s="77">
        <f>K9/K13</f>
        <v>0.6166666666666667</v>
      </c>
      <c r="L10" s="77">
        <f>L9/L13</f>
        <v>1.8072289156626505E-2</v>
      </c>
      <c r="M10" s="77">
        <f>M9/M13</f>
        <v>0.55813953488372092</v>
      </c>
      <c r="N10" s="77">
        <f>N9/N13</f>
        <v>0.56097560975609762</v>
      </c>
      <c r="O10" s="77">
        <f t="shared" ref="O10" si="1">O9/$O$13</f>
        <v>0.31111111111111112</v>
      </c>
      <c r="P10" s="77">
        <f t="shared" ref="P10" si="2">P9/$P$13</f>
        <v>0.53002223869532983</v>
      </c>
      <c r="Q10" s="10"/>
      <c r="R10" s="21"/>
      <c r="S10" s="16"/>
      <c r="T10" s="21"/>
      <c r="U10" s="16"/>
      <c r="V10" s="21"/>
      <c r="W10" s="16"/>
      <c r="X10" s="21"/>
      <c r="Y10" s="16"/>
      <c r="Z10" s="21"/>
      <c r="AA10" s="16"/>
      <c r="AB10" s="21"/>
      <c r="AC10" s="10"/>
      <c r="AD10" s="10"/>
    </row>
    <row r="11" spans="1:30" s="1" customFormat="1" ht="17.25" customHeight="1">
      <c r="A11" s="50"/>
      <c r="B11" s="164" t="s">
        <v>17</v>
      </c>
      <c r="C11" s="164"/>
      <c r="D11" s="164"/>
      <c r="E11" s="164"/>
      <c r="F11" s="164"/>
      <c r="G11" s="164"/>
      <c r="H11" s="164"/>
      <c r="I11" s="164"/>
      <c r="J11" s="74">
        <v>3</v>
      </c>
      <c r="K11" s="74">
        <v>3</v>
      </c>
      <c r="L11" s="74">
        <v>163</v>
      </c>
      <c r="M11" s="74">
        <v>6</v>
      </c>
      <c r="N11" s="74">
        <v>8</v>
      </c>
      <c r="O11" s="74">
        <v>31</v>
      </c>
      <c r="P11" s="74">
        <f t="shared" ref="P11" si="3">SUM(J11:O11)</f>
        <v>214</v>
      </c>
      <c r="R11" s="14"/>
      <c r="S11" s="8"/>
      <c r="T11" s="14"/>
      <c r="U11" s="8"/>
      <c r="V11" s="14"/>
      <c r="W11" s="8"/>
      <c r="X11" s="14"/>
      <c r="Y11" s="8"/>
      <c r="Z11" s="14"/>
      <c r="AA11" s="8"/>
      <c r="AB11" s="14"/>
    </row>
    <row r="12" spans="1:30" s="1" customFormat="1" ht="12" customHeight="1">
      <c r="A12" s="50"/>
      <c r="B12" s="164"/>
      <c r="C12" s="164"/>
      <c r="D12" s="164"/>
      <c r="E12" s="164"/>
      <c r="F12" s="164"/>
      <c r="G12" s="164"/>
      <c r="H12" s="164"/>
      <c r="I12" s="164"/>
      <c r="J12" s="75">
        <f>J11/J13</f>
        <v>4.3227665706051877E-3</v>
      </c>
      <c r="K12" s="75">
        <f>K11/K13</f>
        <v>8.3333333333333332E-3</v>
      </c>
      <c r="L12" s="75">
        <f>L11/L13</f>
        <v>0.98192771084337349</v>
      </c>
      <c r="M12" s="75">
        <f>M11/M13</f>
        <v>0.13953488372093023</v>
      </c>
      <c r="N12" s="75">
        <f>N11/N13</f>
        <v>0.1951219512195122</v>
      </c>
      <c r="O12" s="75">
        <f t="shared" ref="O12" si="4">O11/$O$13</f>
        <v>0.68888888888888888</v>
      </c>
      <c r="P12" s="75">
        <f t="shared" ref="P12" si="5">P11/$P$13</f>
        <v>0.15863602668643439</v>
      </c>
      <c r="R12" s="15"/>
      <c r="S12" s="8"/>
      <c r="T12" s="15"/>
      <c r="U12" s="8"/>
      <c r="V12" s="15"/>
      <c r="W12" s="8"/>
      <c r="X12" s="15"/>
      <c r="Y12" s="8"/>
      <c r="Z12" s="15"/>
      <c r="AA12" s="8"/>
      <c r="AB12" s="15"/>
    </row>
    <row r="13" spans="1:30" s="1" customFormat="1" ht="17.25" customHeight="1">
      <c r="A13" s="50"/>
      <c r="B13" s="143" t="s">
        <v>0</v>
      </c>
      <c r="C13" s="144"/>
      <c r="D13" s="144"/>
      <c r="E13" s="144"/>
      <c r="F13" s="144"/>
      <c r="G13" s="144"/>
      <c r="H13" s="144"/>
      <c r="I13" s="145"/>
      <c r="J13" s="78">
        <f>J7+J9+J11</f>
        <v>694</v>
      </c>
      <c r="K13" s="78">
        <f t="shared" ref="K13:O13" si="6">K7+K9+K11</f>
        <v>360</v>
      </c>
      <c r="L13" s="78">
        <f t="shared" si="6"/>
        <v>166</v>
      </c>
      <c r="M13" s="78">
        <f t="shared" si="6"/>
        <v>43</v>
      </c>
      <c r="N13" s="78">
        <f t="shared" si="6"/>
        <v>41</v>
      </c>
      <c r="O13" s="78">
        <f t="shared" si="6"/>
        <v>45</v>
      </c>
      <c r="P13" s="129">
        <f>SUM(J13:O13)</f>
        <v>1349</v>
      </c>
      <c r="Q13" s="10"/>
      <c r="R13" s="20"/>
      <c r="S13" s="16"/>
      <c r="T13" s="20"/>
      <c r="U13" s="16"/>
      <c r="V13" s="20"/>
      <c r="W13" s="16"/>
      <c r="X13" s="13"/>
      <c r="Y13" s="16"/>
      <c r="Z13" s="9"/>
      <c r="AA13" s="16"/>
      <c r="AB13" s="9"/>
      <c r="AC13" s="10"/>
      <c r="AD13" s="10"/>
    </row>
    <row r="14" spans="1:30" s="1" customFormat="1" ht="21" customHeight="1">
      <c r="A14" s="51" t="s">
        <v>18</v>
      </c>
      <c r="B14" s="165" t="s">
        <v>135</v>
      </c>
      <c r="C14" s="165"/>
      <c r="D14" s="165"/>
      <c r="E14" s="165"/>
      <c r="F14" s="165"/>
      <c r="G14" s="165"/>
      <c r="H14" s="165"/>
      <c r="I14" s="165"/>
      <c r="J14" s="165"/>
      <c r="K14" s="165"/>
      <c r="L14" s="165"/>
      <c r="M14" s="165"/>
      <c r="N14" s="165"/>
      <c r="O14" s="165"/>
      <c r="P14" s="47"/>
      <c r="Q14" s="10"/>
      <c r="R14" s="10"/>
      <c r="S14" s="10"/>
      <c r="T14" s="10"/>
      <c r="U14" s="10"/>
      <c r="V14" s="10"/>
      <c r="W14" s="10"/>
      <c r="X14" s="10"/>
      <c r="Y14" s="10"/>
      <c r="Z14" s="10"/>
      <c r="AA14" s="10"/>
      <c r="AB14" s="10"/>
      <c r="AC14" s="10"/>
      <c r="AD14" s="10"/>
    </row>
    <row r="15" spans="1:30" s="1" customFormat="1" ht="24" customHeight="1">
      <c r="A15" s="52"/>
      <c r="B15" s="44"/>
      <c r="C15" s="44"/>
      <c r="D15" s="56"/>
      <c r="E15" s="56"/>
      <c r="F15" s="56"/>
      <c r="G15" s="56"/>
      <c r="H15" s="56"/>
      <c r="I15" s="56"/>
      <c r="J15" s="11" t="s">
        <v>4</v>
      </c>
      <c r="K15" s="12" t="s">
        <v>5</v>
      </c>
      <c r="L15" s="30" t="s">
        <v>6</v>
      </c>
      <c r="M15" s="22" t="s">
        <v>7</v>
      </c>
      <c r="N15" s="22" t="s">
        <v>8</v>
      </c>
      <c r="O15" s="22" t="s">
        <v>9</v>
      </c>
      <c r="P15" s="31" t="s">
        <v>0</v>
      </c>
      <c r="Q15" s="10"/>
      <c r="R15" s="7"/>
      <c r="S15" s="16"/>
      <c r="T15" s="17"/>
      <c r="U15" s="16"/>
      <c r="V15" s="17"/>
      <c r="W15" s="16"/>
      <c r="X15" s="18"/>
      <c r="Y15" s="16"/>
      <c r="Z15" s="18"/>
      <c r="AA15" s="16"/>
      <c r="AB15" s="18"/>
      <c r="AC15" s="10"/>
      <c r="AD15" s="10"/>
    </row>
    <row r="16" spans="1:30" s="1" customFormat="1" ht="17.25" customHeight="1">
      <c r="A16" s="50"/>
      <c r="B16" s="146" t="s">
        <v>133</v>
      </c>
      <c r="C16" s="147"/>
      <c r="D16" s="147"/>
      <c r="E16" s="147"/>
      <c r="F16" s="147"/>
      <c r="G16" s="147"/>
      <c r="H16" s="147"/>
      <c r="I16" s="148"/>
      <c r="J16" s="74">
        <v>8</v>
      </c>
      <c r="K16" s="74">
        <v>10</v>
      </c>
      <c r="L16" s="74">
        <v>1</v>
      </c>
      <c r="M16" s="74">
        <v>0</v>
      </c>
      <c r="N16" s="74">
        <v>0</v>
      </c>
      <c r="O16" s="74">
        <v>1</v>
      </c>
      <c r="P16" s="111">
        <f t="shared" ref="P16" si="7">SUM(J16:O16)</f>
        <v>20</v>
      </c>
      <c r="Q16" s="10"/>
      <c r="R16" s="13"/>
      <c r="S16" s="16"/>
      <c r="T16" s="9"/>
      <c r="U16" s="16"/>
      <c r="V16" s="9"/>
      <c r="W16" s="16"/>
      <c r="X16" s="13"/>
      <c r="Y16" s="16"/>
      <c r="Z16" s="9"/>
      <c r="AA16" s="16"/>
      <c r="AB16" s="9"/>
      <c r="AC16" s="10"/>
      <c r="AD16" s="10"/>
    </row>
    <row r="17" spans="1:30" s="1" customFormat="1" ht="12" customHeight="1">
      <c r="A17" s="50"/>
      <c r="B17" s="146"/>
      <c r="C17" s="147"/>
      <c r="D17" s="147"/>
      <c r="E17" s="147"/>
      <c r="F17" s="147"/>
      <c r="G17" s="147"/>
      <c r="H17" s="147"/>
      <c r="I17" s="148"/>
      <c r="J17" s="75">
        <f>J16/J13</f>
        <v>1.1527377521613832E-2</v>
      </c>
      <c r="K17" s="75">
        <f>K16/K13</f>
        <v>2.7777777777777776E-2</v>
      </c>
      <c r="L17" s="75">
        <f>L16/L13</f>
        <v>6.024096385542169E-3</v>
      </c>
      <c r="M17" s="75">
        <f>M16/M13</f>
        <v>0</v>
      </c>
      <c r="N17" s="75">
        <f>N16/N13</f>
        <v>0</v>
      </c>
      <c r="O17" s="75">
        <f>O16/$O$13</f>
        <v>2.2222222222222223E-2</v>
      </c>
      <c r="P17" s="75">
        <f t="shared" ref="P17" si="8">P16/$P$13</f>
        <v>1.4825796886582653E-2</v>
      </c>
      <c r="Q17" s="10"/>
      <c r="R17" s="19"/>
      <c r="S17" s="16"/>
      <c r="T17" s="19"/>
      <c r="U17" s="16"/>
      <c r="V17" s="19"/>
      <c r="W17" s="16"/>
      <c r="X17" s="19"/>
      <c r="Y17" s="16"/>
      <c r="Z17" s="19"/>
      <c r="AA17" s="16"/>
      <c r="AB17" s="19"/>
      <c r="AC17" s="10"/>
      <c r="AD17" s="10"/>
    </row>
    <row r="18" spans="1:30" s="1" customFormat="1" ht="17.25" customHeight="1">
      <c r="A18" s="50"/>
      <c r="B18" s="143" t="s">
        <v>20</v>
      </c>
      <c r="C18" s="144"/>
      <c r="D18" s="144"/>
      <c r="E18" s="144"/>
      <c r="F18" s="144"/>
      <c r="G18" s="144"/>
      <c r="H18" s="144"/>
      <c r="I18" s="145"/>
      <c r="J18" s="76">
        <v>16</v>
      </c>
      <c r="K18" s="76">
        <v>21</v>
      </c>
      <c r="L18" s="76">
        <v>7</v>
      </c>
      <c r="M18" s="76">
        <v>3</v>
      </c>
      <c r="N18" s="76">
        <v>3</v>
      </c>
      <c r="O18" s="76">
        <v>2</v>
      </c>
      <c r="P18" s="112">
        <f t="shared" ref="P18" si="9">SUM(J18:O18)</f>
        <v>52</v>
      </c>
      <c r="Q18" s="10"/>
      <c r="R18" s="20"/>
      <c r="S18" s="16"/>
      <c r="T18" s="20"/>
      <c r="U18" s="16"/>
      <c r="V18" s="20"/>
      <c r="W18" s="16"/>
      <c r="X18" s="13"/>
      <c r="Y18" s="16"/>
      <c r="Z18" s="9"/>
      <c r="AA18" s="16"/>
      <c r="AB18" s="9"/>
      <c r="AC18" s="10"/>
      <c r="AD18" s="10"/>
    </row>
    <row r="19" spans="1:30" s="1" customFormat="1" ht="12" customHeight="1">
      <c r="A19" s="50"/>
      <c r="B19" s="143"/>
      <c r="C19" s="144"/>
      <c r="D19" s="144"/>
      <c r="E19" s="144"/>
      <c r="F19" s="144"/>
      <c r="G19" s="144"/>
      <c r="H19" s="144"/>
      <c r="I19" s="145"/>
      <c r="J19" s="77">
        <f>J18/J13</f>
        <v>2.3054755043227664E-2</v>
      </c>
      <c r="K19" s="77">
        <f>K18/K13</f>
        <v>5.8333333333333334E-2</v>
      </c>
      <c r="L19" s="77">
        <f>L18/L13</f>
        <v>4.2168674698795178E-2</v>
      </c>
      <c r="M19" s="77">
        <f>M18/M13</f>
        <v>6.9767441860465115E-2</v>
      </c>
      <c r="N19" s="77">
        <f>N18/N13</f>
        <v>7.3170731707317069E-2</v>
      </c>
      <c r="O19" s="77">
        <f t="shared" ref="O19" si="10">O18/$O$13</f>
        <v>4.4444444444444446E-2</v>
      </c>
      <c r="P19" s="77">
        <f t="shared" ref="P19" si="11">P18/$P$13</f>
        <v>3.8547071905114902E-2</v>
      </c>
      <c r="Q19" s="10"/>
      <c r="R19" s="21"/>
      <c r="S19" s="16"/>
      <c r="T19" s="21"/>
      <c r="U19" s="16"/>
      <c r="V19" s="21"/>
      <c r="W19" s="16"/>
      <c r="X19" s="21"/>
      <c r="Y19" s="16"/>
      <c r="Z19" s="21"/>
      <c r="AA19" s="16"/>
      <c r="AB19" s="21"/>
      <c r="AC19" s="10"/>
      <c r="AD19" s="10"/>
    </row>
    <row r="20" spans="1:30" s="1" customFormat="1" ht="17.25" customHeight="1">
      <c r="A20" s="50"/>
      <c r="B20" s="164" t="s">
        <v>136</v>
      </c>
      <c r="C20" s="164"/>
      <c r="D20" s="164"/>
      <c r="E20" s="164"/>
      <c r="F20" s="164"/>
      <c r="G20" s="164"/>
      <c r="H20" s="164"/>
      <c r="I20" s="164"/>
      <c r="J20" s="74">
        <v>87</v>
      </c>
      <c r="K20" s="74">
        <v>11</v>
      </c>
      <c r="L20" s="74">
        <v>0</v>
      </c>
      <c r="M20" s="74">
        <v>3</v>
      </c>
      <c r="N20" s="74">
        <v>1</v>
      </c>
      <c r="O20" s="74">
        <v>1</v>
      </c>
      <c r="P20" s="113">
        <f t="shared" ref="P20" si="12">SUM(J20:O20)</f>
        <v>103</v>
      </c>
      <c r="R20" s="14"/>
      <c r="S20" s="8"/>
      <c r="T20" s="14"/>
      <c r="U20" s="8"/>
      <c r="V20" s="14"/>
      <c r="W20" s="8"/>
      <c r="X20" s="14"/>
      <c r="Y20" s="8"/>
      <c r="Z20" s="14"/>
      <c r="AA20" s="8"/>
      <c r="AB20" s="14"/>
    </row>
    <row r="21" spans="1:30" s="1" customFormat="1" ht="12" customHeight="1">
      <c r="A21" s="50"/>
      <c r="B21" s="164"/>
      <c r="C21" s="164"/>
      <c r="D21" s="164"/>
      <c r="E21" s="164"/>
      <c r="F21" s="164"/>
      <c r="G21" s="164"/>
      <c r="H21" s="164"/>
      <c r="I21" s="164"/>
      <c r="J21" s="75">
        <f>J20/J13</f>
        <v>0.12536023054755044</v>
      </c>
      <c r="K21" s="75">
        <f>K20/K13</f>
        <v>3.0555555555555555E-2</v>
      </c>
      <c r="L21" s="75">
        <f>L20/L13</f>
        <v>0</v>
      </c>
      <c r="M21" s="75">
        <f>M20/M13</f>
        <v>6.9767441860465115E-2</v>
      </c>
      <c r="N21" s="75">
        <f>N20/N13</f>
        <v>2.4390243902439025E-2</v>
      </c>
      <c r="O21" s="75">
        <f t="shared" ref="O21" si="13">O20/$O$13</f>
        <v>2.2222222222222223E-2</v>
      </c>
      <c r="P21" s="75">
        <f t="shared" ref="P21" si="14">P20/$P$13</f>
        <v>7.6352853965900663E-2</v>
      </c>
      <c r="R21" s="15"/>
      <c r="S21" s="8"/>
      <c r="T21" s="15"/>
      <c r="U21" s="8"/>
      <c r="V21" s="15"/>
      <c r="W21" s="8"/>
      <c r="X21" s="15"/>
      <c r="Y21" s="8"/>
      <c r="Z21" s="15"/>
      <c r="AA21" s="8"/>
      <c r="AB21" s="15"/>
    </row>
    <row r="22" spans="1:30" s="1" customFormat="1" ht="17.25" customHeight="1">
      <c r="A22" s="50"/>
      <c r="B22" s="149" t="s">
        <v>21</v>
      </c>
      <c r="C22" s="150"/>
      <c r="D22" s="150"/>
      <c r="E22" s="150"/>
      <c r="F22" s="150"/>
      <c r="G22" s="150"/>
      <c r="H22" s="150"/>
      <c r="I22" s="151"/>
      <c r="J22" s="76">
        <v>345</v>
      </c>
      <c r="K22" s="76">
        <v>205</v>
      </c>
      <c r="L22" s="76">
        <v>159</v>
      </c>
      <c r="M22" s="76">
        <v>25</v>
      </c>
      <c r="N22" s="76">
        <v>29</v>
      </c>
      <c r="O22" s="76">
        <v>43</v>
      </c>
      <c r="P22" s="112">
        <f t="shared" ref="P22" si="15">SUM(J22:O22)</f>
        <v>806</v>
      </c>
      <c r="Q22" s="10"/>
      <c r="R22" s="20"/>
      <c r="S22" s="16"/>
      <c r="T22" s="20"/>
      <c r="U22" s="16"/>
      <c r="V22" s="20"/>
      <c r="W22" s="16"/>
      <c r="X22" s="13"/>
      <c r="Y22" s="16"/>
      <c r="Z22" s="9"/>
      <c r="AA22" s="16"/>
      <c r="AB22" s="9"/>
      <c r="AC22" s="10"/>
      <c r="AD22" s="10"/>
    </row>
    <row r="23" spans="1:30" s="1" customFormat="1" ht="12" customHeight="1">
      <c r="A23" s="50"/>
      <c r="B23" s="229"/>
      <c r="C23" s="230"/>
      <c r="D23" s="230"/>
      <c r="E23" s="230"/>
      <c r="F23" s="230"/>
      <c r="G23" s="230"/>
      <c r="H23" s="230"/>
      <c r="I23" s="231"/>
      <c r="J23" s="77">
        <f>J22/J13</f>
        <v>0.49711815561959655</v>
      </c>
      <c r="K23" s="77">
        <f>K22/K13</f>
        <v>0.56944444444444442</v>
      </c>
      <c r="L23" s="77">
        <f>L22/L13</f>
        <v>0.95783132530120485</v>
      </c>
      <c r="M23" s="77">
        <f>M22/M13</f>
        <v>0.58139534883720934</v>
      </c>
      <c r="N23" s="77">
        <f>N22/N13</f>
        <v>0.70731707317073167</v>
      </c>
      <c r="O23" s="77">
        <f t="shared" ref="O23" si="16">O22/$O$13</f>
        <v>0.9555555555555556</v>
      </c>
      <c r="P23" s="77">
        <f t="shared" ref="P23" si="17">P22/$P$13</f>
        <v>0.597479614529281</v>
      </c>
      <c r="Q23" s="10"/>
      <c r="R23" s="21"/>
      <c r="S23" s="16"/>
      <c r="T23" s="21"/>
      <c r="U23" s="16"/>
      <c r="V23" s="21"/>
      <c r="W23" s="16"/>
      <c r="X23" s="21"/>
      <c r="Y23" s="16"/>
      <c r="Z23" s="21"/>
      <c r="AA23" s="16"/>
      <c r="AB23" s="21"/>
      <c r="AC23" s="10"/>
      <c r="AD23" s="10"/>
    </row>
    <row r="24" spans="1:30" s="1" customFormat="1" ht="21" customHeight="1">
      <c r="A24" s="51" t="s">
        <v>22</v>
      </c>
      <c r="B24" s="208" t="s">
        <v>23</v>
      </c>
      <c r="C24" s="209"/>
      <c r="D24" s="209"/>
      <c r="E24" s="209"/>
      <c r="F24" s="209"/>
      <c r="G24" s="209"/>
      <c r="H24" s="209"/>
      <c r="I24" s="209"/>
      <c r="J24" s="209"/>
      <c r="K24" s="209"/>
      <c r="L24" s="209"/>
      <c r="M24" s="209"/>
      <c r="N24" s="209"/>
      <c r="O24" s="209"/>
      <c r="P24" s="210"/>
      <c r="Q24" s="6"/>
    </row>
    <row r="25" spans="1:30" s="1" customFormat="1" ht="24" customHeight="1">
      <c r="A25" s="50"/>
      <c r="B25" s="57"/>
      <c r="C25" s="57"/>
      <c r="D25" s="57"/>
      <c r="E25" s="57"/>
      <c r="F25" s="57"/>
      <c r="G25" s="57"/>
      <c r="H25" s="57"/>
      <c r="I25" s="57"/>
      <c r="J25" s="11" t="s">
        <v>4</v>
      </c>
      <c r="K25" s="12" t="s">
        <v>5</v>
      </c>
      <c r="L25" s="12" t="s">
        <v>6</v>
      </c>
      <c r="M25" s="22" t="s">
        <v>7</v>
      </c>
      <c r="N25" s="22" t="s">
        <v>8</v>
      </c>
      <c r="O25" s="23" t="s">
        <v>9</v>
      </c>
      <c r="P25" s="31" t="s">
        <v>0</v>
      </c>
      <c r="Q25" s="6"/>
    </row>
    <row r="26" spans="1:30" s="1" customFormat="1" ht="16.5" customHeight="1">
      <c r="A26" s="50"/>
      <c r="B26" s="176" t="s">
        <v>24</v>
      </c>
      <c r="C26" s="176"/>
      <c r="D26" s="176"/>
      <c r="E26" s="176"/>
      <c r="F26" s="176"/>
      <c r="G26" s="176"/>
      <c r="H26" s="176"/>
      <c r="I26" s="176"/>
      <c r="J26" s="25">
        <v>390</v>
      </c>
      <c r="K26" s="25">
        <v>207</v>
      </c>
      <c r="L26" s="81">
        <v>32</v>
      </c>
      <c r="M26" s="26">
        <v>21</v>
      </c>
      <c r="N26" s="26">
        <v>25</v>
      </c>
      <c r="O26" s="26">
        <v>32</v>
      </c>
      <c r="P26" s="114">
        <f t="shared" ref="P26:P34" si="18">SUM(J26:O26)</f>
        <v>707</v>
      </c>
    </row>
    <row r="27" spans="1:30" s="1" customFormat="1" ht="12" customHeight="1">
      <c r="A27" s="50"/>
      <c r="B27" s="178"/>
      <c r="C27" s="178"/>
      <c r="D27" s="178"/>
      <c r="E27" s="178"/>
      <c r="F27" s="178"/>
      <c r="G27" s="178"/>
      <c r="H27" s="178"/>
      <c r="I27" s="178"/>
      <c r="J27" s="24">
        <f>J26/J36</f>
        <v>0.56195965417867433</v>
      </c>
      <c r="K27" s="24">
        <f>K26/K36</f>
        <v>0.57499999999999996</v>
      </c>
      <c r="L27" s="24">
        <f>L26/L36</f>
        <v>0.19277108433734941</v>
      </c>
      <c r="M27" s="24">
        <f>M26/M36</f>
        <v>0.48837209302325579</v>
      </c>
      <c r="N27" s="24">
        <f>N26/$N$36</f>
        <v>0.6097560975609756</v>
      </c>
      <c r="O27" s="24">
        <f>O26/$O$36</f>
        <v>0.71111111111111114</v>
      </c>
      <c r="P27" s="24">
        <f>P26/$P$36</f>
        <v>0.52409191994069682</v>
      </c>
      <c r="Q27" s="6"/>
    </row>
    <row r="28" spans="1:30" s="1" customFormat="1" ht="16.5" customHeight="1">
      <c r="A28" s="50"/>
      <c r="B28" s="179" t="s">
        <v>25</v>
      </c>
      <c r="C28" s="179"/>
      <c r="D28" s="179"/>
      <c r="E28" s="179"/>
      <c r="F28" s="179"/>
      <c r="G28" s="179"/>
      <c r="H28" s="179"/>
      <c r="I28" s="179"/>
      <c r="J28" s="79">
        <v>19</v>
      </c>
      <c r="K28" s="98">
        <v>11</v>
      </c>
      <c r="L28" s="102">
        <v>29</v>
      </c>
      <c r="M28" s="105">
        <v>1</v>
      </c>
      <c r="N28" s="108">
        <v>4</v>
      </c>
      <c r="O28" s="108">
        <v>3</v>
      </c>
      <c r="P28" s="115">
        <f t="shared" si="18"/>
        <v>67</v>
      </c>
      <c r="Q28" s="6"/>
    </row>
    <row r="29" spans="1:30" s="1" customFormat="1" ht="12" customHeight="1">
      <c r="A29" s="50"/>
      <c r="B29" s="179"/>
      <c r="C29" s="179"/>
      <c r="D29" s="179"/>
      <c r="E29" s="179"/>
      <c r="F29" s="179"/>
      <c r="G29" s="179"/>
      <c r="H29" s="179"/>
      <c r="I29" s="179"/>
      <c r="J29" s="80">
        <f>J28/J36</f>
        <v>2.7377521613832854E-2</v>
      </c>
      <c r="K29" s="80">
        <f>K28/K36</f>
        <v>3.0555555555555555E-2</v>
      </c>
      <c r="L29" s="80">
        <f>L28/L36</f>
        <v>0.1746987951807229</v>
      </c>
      <c r="M29" s="80">
        <f>M28/M36</f>
        <v>2.3255813953488372E-2</v>
      </c>
      <c r="N29" s="80">
        <f>N28/$N$36</f>
        <v>9.7560975609756101E-2</v>
      </c>
      <c r="O29" s="80">
        <f t="shared" ref="O29" si="19">O28/$O$36</f>
        <v>6.6666666666666666E-2</v>
      </c>
      <c r="P29" s="80">
        <f t="shared" ref="P29" si="20">P28/$P$36</f>
        <v>4.9666419570051891E-2</v>
      </c>
      <c r="Q29" s="6"/>
    </row>
    <row r="30" spans="1:30" s="1" customFormat="1" ht="16.5" customHeight="1">
      <c r="A30" s="50"/>
      <c r="B30" s="176" t="s">
        <v>26</v>
      </c>
      <c r="C30" s="176"/>
      <c r="D30" s="176"/>
      <c r="E30" s="176"/>
      <c r="F30" s="176"/>
      <c r="G30" s="176"/>
      <c r="H30" s="176"/>
      <c r="I30" s="176"/>
      <c r="J30" s="25">
        <v>4</v>
      </c>
      <c r="K30" s="25">
        <v>1</v>
      </c>
      <c r="L30" s="25">
        <v>87</v>
      </c>
      <c r="M30" s="26">
        <v>4</v>
      </c>
      <c r="N30" s="26">
        <v>1</v>
      </c>
      <c r="O30" s="26">
        <v>6</v>
      </c>
      <c r="P30" s="114">
        <f t="shared" si="18"/>
        <v>103</v>
      </c>
      <c r="Q30" s="6"/>
      <c r="R30" s="60"/>
    </row>
    <row r="31" spans="1:30" s="1" customFormat="1" ht="12" customHeight="1">
      <c r="A31" s="50"/>
      <c r="B31" s="178"/>
      <c r="C31" s="178"/>
      <c r="D31" s="178"/>
      <c r="E31" s="178"/>
      <c r="F31" s="178"/>
      <c r="G31" s="178"/>
      <c r="H31" s="178"/>
      <c r="I31" s="178"/>
      <c r="J31" s="24">
        <f>J30/J36</f>
        <v>5.763688760806916E-3</v>
      </c>
      <c r="K31" s="24">
        <f>K30/K36</f>
        <v>2.7777777777777779E-3</v>
      </c>
      <c r="L31" s="24">
        <f>L30/L36</f>
        <v>0.52409638554216864</v>
      </c>
      <c r="M31" s="24">
        <f>M30/M36</f>
        <v>9.3023255813953487E-2</v>
      </c>
      <c r="N31" s="24">
        <f>N30/$N$36</f>
        <v>2.4390243902439025E-2</v>
      </c>
      <c r="O31" s="24">
        <f t="shared" ref="O31" si="21">O30/$O$36</f>
        <v>0.13333333333333333</v>
      </c>
      <c r="P31" s="24">
        <f t="shared" ref="P31" si="22">P30/$P$36</f>
        <v>7.6352853965900663E-2</v>
      </c>
      <c r="Q31" s="6"/>
    </row>
    <row r="32" spans="1:30" s="1" customFormat="1" ht="16.5" customHeight="1">
      <c r="A32" s="50"/>
      <c r="B32" s="179" t="s">
        <v>27</v>
      </c>
      <c r="C32" s="179"/>
      <c r="D32" s="179"/>
      <c r="E32" s="179"/>
      <c r="F32" s="179"/>
      <c r="G32" s="179"/>
      <c r="H32" s="179"/>
      <c r="I32" s="179"/>
      <c r="J32" s="79">
        <v>19</v>
      </c>
      <c r="K32" s="98">
        <v>6</v>
      </c>
      <c r="L32" s="102">
        <v>18</v>
      </c>
      <c r="M32" s="106">
        <v>4</v>
      </c>
      <c r="N32" s="109">
        <v>1</v>
      </c>
      <c r="O32" s="109">
        <v>4</v>
      </c>
      <c r="P32" s="115">
        <f t="shared" si="18"/>
        <v>52</v>
      </c>
      <c r="Q32" s="6"/>
    </row>
    <row r="33" spans="1:30" s="1" customFormat="1" ht="12" customHeight="1">
      <c r="A33" s="50"/>
      <c r="B33" s="179"/>
      <c r="C33" s="179"/>
      <c r="D33" s="179"/>
      <c r="E33" s="179"/>
      <c r="F33" s="179"/>
      <c r="G33" s="179"/>
      <c r="H33" s="179"/>
      <c r="I33" s="179"/>
      <c r="J33" s="80">
        <f>J32/J36</f>
        <v>2.7377521613832854E-2</v>
      </c>
      <c r="K33" s="80">
        <f>K32/K36</f>
        <v>1.6666666666666666E-2</v>
      </c>
      <c r="L33" s="80">
        <f>L32/L36</f>
        <v>0.10843373493975904</v>
      </c>
      <c r="M33" s="80">
        <f>M32/M36</f>
        <v>9.3023255813953487E-2</v>
      </c>
      <c r="N33" s="80">
        <f>N32/$N$36</f>
        <v>2.4390243902439025E-2</v>
      </c>
      <c r="O33" s="80">
        <f t="shared" ref="O33" si="23">O32/$O$36</f>
        <v>8.8888888888888892E-2</v>
      </c>
      <c r="P33" s="80">
        <f t="shared" ref="P33" si="24">P32/$P$36</f>
        <v>3.8547071905114902E-2</v>
      </c>
      <c r="Q33" s="6"/>
    </row>
    <row r="34" spans="1:30" s="1" customFormat="1" ht="16.5" customHeight="1">
      <c r="A34" s="50"/>
      <c r="B34" s="176" t="s">
        <v>28</v>
      </c>
      <c r="C34" s="176"/>
      <c r="D34" s="176"/>
      <c r="E34" s="176"/>
      <c r="F34" s="176"/>
      <c r="G34" s="176"/>
      <c r="H34" s="176"/>
      <c r="I34" s="176"/>
      <c r="J34" s="81">
        <f>J7</f>
        <v>262</v>
      </c>
      <c r="K34" s="81">
        <f t="shared" ref="K34:O34" si="25">K7</f>
        <v>135</v>
      </c>
      <c r="L34" s="81">
        <f t="shared" si="25"/>
        <v>0</v>
      </c>
      <c r="M34" s="81">
        <f t="shared" si="25"/>
        <v>13</v>
      </c>
      <c r="N34" s="81">
        <f t="shared" si="25"/>
        <v>10</v>
      </c>
      <c r="O34" s="81">
        <f t="shared" si="25"/>
        <v>0</v>
      </c>
      <c r="P34" s="114">
        <f t="shared" si="18"/>
        <v>420</v>
      </c>
      <c r="Q34" s="6"/>
    </row>
    <row r="35" spans="1:30" s="1" customFormat="1" ht="12" customHeight="1">
      <c r="A35" s="50"/>
      <c r="B35" s="178"/>
      <c r="C35" s="178"/>
      <c r="D35" s="178"/>
      <c r="E35" s="178"/>
      <c r="F35" s="178"/>
      <c r="G35" s="178"/>
      <c r="H35" s="178"/>
      <c r="I35" s="178"/>
      <c r="J35" s="82">
        <f>J34/J36</f>
        <v>0.37752161383285304</v>
      </c>
      <c r="K35" s="82">
        <f>K34/K36</f>
        <v>0.375</v>
      </c>
      <c r="L35" s="82">
        <f>L34/L36</f>
        <v>0</v>
      </c>
      <c r="M35" s="82">
        <f>M34/M36</f>
        <v>0.30232558139534882</v>
      </c>
      <c r="N35" s="82">
        <f>N34/$N$36</f>
        <v>0.24390243902439024</v>
      </c>
      <c r="O35" s="82">
        <f t="shared" ref="O35" si="26">O34/$O$36</f>
        <v>0</v>
      </c>
      <c r="P35" s="82">
        <f t="shared" ref="P35" si="27">P34/$P$36</f>
        <v>0.31134173461823572</v>
      </c>
      <c r="Q35" s="6"/>
    </row>
    <row r="36" spans="1:30" s="1" customFormat="1" ht="16.5" customHeight="1">
      <c r="A36" s="50"/>
      <c r="B36" s="179" t="s">
        <v>0</v>
      </c>
      <c r="C36" s="179"/>
      <c r="D36" s="179"/>
      <c r="E36" s="179"/>
      <c r="F36" s="179"/>
      <c r="G36" s="179"/>
      <c r="H36" s="179"/>
      <c r="I36" s="179"/>
      <c r="J36" s="83">
        <f>J26+J28+J30+J32+J34</f>
        <v>694</v>
      </c>
      <c r="K36" s="83">
        <f t="shared" ref="K36:O36" si="28">K26+K28+K30+K32+K34</f>
        <v>360</v>
      </c>
      <c r="L36" s="83">
        <f t="shared" si="28"/>
        <v>166</v>
      </c>
      <c r="M36" s="83">
        <f t="shared" si="28"/>
        <v>43</v>
      </c>
      <c r="N36" s="83">
        <f t="shared" si="28"/>
        <v>41</v>
      </c>
      <c r="O36" s="83">
        <f t="shared" si="28"/>
        <v>45</v>
      </c>
      <c r="P36" s="128">
        <f t="shared" ref="P36" si="29">SUM(J36:O36)</f>
        <v>1349</v>
      </c>
      <c r="Q36" s="6"/>
    </row>
    <row r="37" spans="1:30" s="1" customFormat="1" ht="21" customHeight="1">
      <c r="A37" s="51" t="s">
        <v>29</v>
      </c>
      <c r="B37" s="227" t="s">
        <v>137</v>
      </c>
      <c r="C37" s="162"/>
      <c r="D37" s="162"/>
      <c r="E37" s="162"/>
      <c r="F37" s="162"/>
      <c r="G37" s="162"/>
      <c r="H37" s="162"/>
      <c r="I37" s="162"/>
      <c r="J37" s="162"/>
      <c r="K37" s="162"/>
      <c r="L37" s="162"/>
      <c r="M37" s="162"/>
      <c r="N37" s="162"/>
      <c r="O37" s="162"/>
      <c r="P37" s="44"/>
      <c r="Q37" s="10"/>
      <c r="R37" s="10"/>
      <c r="S37" s="10"/>
      <c r="T37" s="10"/>
      <c r="U37" s="10"/>
      <c r="V37" s="10"/>
      <c r="W37" s="10"/>
      <c r="X37" s="10"/>
      <c r="Y37" s="10"/>
      <c r="Z37" s="10"/>
      <c r="AA37" s="10"/>
      <c r="AB37" s="10"/>
      <c r="AC37" s="10"/>
      <c r="AD37" s="10"/>
    </row>
    <row r="38" spans="1:30" s="1" customFormat="1" ht="24" customHeight="1">
      <c r="A38" s="52"/>
      <c r="B38" s="44"/>
      <c r="C38" s="44"/>
      <c r="D38" s="56"/>
      <c r="E38" s="56"/>
      <c r="F38" s="56"/>
      <c r="G38" s="56"/>
      <c r="H38" s="56"/>
      <c r="I38" s="56"/>
      <c r="J38" s="11" t="s">
        <v>4</v>
      </c>
      <c r="K38" s="12" t="s">
        <v>5</v>
      </c>
      <c r="L38" s="30" t="s">
        <v>6</v>
      </c>
      <c r="M38" s="22" t="s">
        <v>7</v>
      </c>
      <c r="N38" s="22" t="s">
        <v>8</v>
      </c>
      <c r="O38" s="22" t="s">
        <v>9</v>
      </c>
      <c r="P38" s="31" t="s">
        <v>0</v>
      </c>
      <c r="Q38" s="10"/>
      <c r="R38" s="7"/>
      <c r="S38" s="16"/>
      <c r="T38" s="17"/>
      <c r="U38" s="16"/>
      <c r="V38" s="17"/>
      <c r="W38" s="16"/>
      <c r="X38" s="18"/>
      <c r="Y38" s="16"/>
      <c r="Z38" s="18"/>
      <c r="AA38" s="16"/>
      <c r="AB38" s="18"/>
      <c r="AC38" s="10"/>
      <c r="AD38" s="10"/>
    </row>
    <row r="39" spans="1:30" s="1" customFormat="1" ht="17.25" customHeight="1">
      <c r="A39" s="50"/>
      <c r="B39" s="146" t="s">
        <v>30</v>
      </c>
      <c r="C39" s="147"/>
      <c r="D39" s="147"/>
      <c r="E39" s="147"/>
      <c r="F39" s="147"/>
      <c r="G39" s="147"/>
      <c r="H39" s="147"/>
      <c r="I39" s="148"/>
      <c r="J39" s="74">
        <v>96</v>
      </c>
      <c r="K39" s="74">
        <v>53</v>
      </c>
      <c r="L39" s="74">
        <v>2</v>
      </c>
      <c r="M39" s="74">
        <v>9</v>
      </c>
      <c r="N39" s="74">
        <v>9</v>
      </c>
      <c r="O39" s="74">
        <v>9</v>
      </c>
      <c r="P39" s="111">
        <f t="shared" ref="P39:P57" si="30">SUM(J39:O39)</f>
        <v>178</v>
      </c>
      <c r="Q39" s="10"/>
      <c r="R39" s="13"/>
      <c r="S39" s="16"/>
      <c r="T39" s="9"/>
      <c r="U39" s="16"/>
      <c r="V39" s="9"/>
      <c r="W39" s="16"/>
      <c r="X39" s="13"/>
      <c r="Y39" s="16"/>
      <c r="Z39" s="9"/>
      <c r="AA39" s="16"/>
      <c r="AB39" s="9"/>
      <c r="AC39" s="10"/>
      <c r="AD39" s="10"/>
    </row>
    <row r="40" spans="1:30" s="1" customFormat="1" ht="12" customHeight="1">
      <c r="A40" s="50"/>
      <c r="B40" s="146"/>
      <c r="C40" s="147"/>
      <c r="D40" s="147"/>
      <c r="E40" s="147"/>
      <c r="F40" s="147"/>
      <c r="G40" s="147"/>
      <c r="H40" s="147"/>
      <c r="I40" s="148"/>
      <c r="J40" s="75">
        <f>J39/J36</f>
        <v>0.13832853025936601</v>
      </c>
      <c r="K40" s="75">
        <f>K39/K36</f>
        <v>0.14722222222222223</v>
      </c>
      <c r="L40" s="75">
        <f>L39/L36</f>
        <v>1.2048192771084338E-2</v>
      </c>
      <c r="M40" s="75">
        <f>M39/M36</f>
        <v>0.20930232558139536</v>
      </c>
      <c r="N40" s="75">
        <f>N39/$N$36</f>
        <v>0.21951219512195122</v>
      </c>
      <c r="O40" s="75">
        <f>O39/$O$36</f>
        <v>0.2</v>
      </c>
      <c r="P40" s="75">
        <f t="shared" ref="P40:P58" si="31">P39/$P$36</f>
        <v>0.13194959229058562</v>
      </c>
      <c r="Q40" s="10"/>
      <c r="R40" s="19"/>
      <c r="S40" s="16"/>
      <c r="T40" s="19"/>
      <c r="U40" s="16"/>
      <c r="V40" s="19"/>
      <c r="W40" s="16"/>
      <c r="X40" s="19"/>
      <c r="Y40" s="16"/>
      <c r="Z40" s="19"/>
      <c r="AA40" s="16"/>
      <c r="AB40" s="19"/>
      <c r="AC40" s="10"/>
      <c r="AD40" s="10"/>
    </row>
    <row r="41" spans="1:30" s="1" customFormat="1" ht="17.25" customHeight="1">
      <c r="A41" s="50"/>
      <c r="B41" s="143" t="s">
        <v>31</v>
      </c>
      <c r="C41" s="144"/>
      <c r="D41" s="144"/>
      <c r="E41" s="144"/>
      <c r="F41" s="144"/>
      <c r="G41" s="144"/>
      <c r="H41" s="144"/>
      <c r="I41" s="145"/>
      <c r="J41" s="76">
        <v>220</v>
      </c>
      <c r="K41" s="76">
        <v>75</v>
      </c>
      <c r="L41" s="76">
        <v>3</v>
      </c>
      <c r="M41" s="76">
        <v>13</v>
      </c>
      <c r="N41" s="76">
        <v>10</v>
      </c>
      <c r="O41" s="76">
        <v>7</v>
      </c>
      <c r="P41" s="112">
        <f t="shared" si="30"/>
        <v>328</v>
      </c>
      <c r="Q41" s="10"/>
      <c r="R41" s="20"/>
      <c r="S41" s="16"/>
      <c r="T41" s="20"/>
      <c r="U41" s="16"/>
      <c r="V41" s="20"/>
      <c r="W41" s="16"/>
      <c r="X41" s="13"/>
      <c r="Y41" s="16"/>
      <c r="Z41" s="9"/>
      <c r="AA41" s="16"/>
      <c r="AB41" s="9"/>
      <c r="AC41" s="10"/>
      <c r="AD41" s="10"/>
    </row>
    <row r="42" spans="1:30" s="1" customFormat="1" ht="12" customHeight="1">
      <c r="A42" s="50"/>
      <c r="B42" s="143"/>
      <c r="C42" s="144"/>
      <c r="D42" s="144"/>
      <c r="E42" s="144"/>
      <c r="F42" s="144"/>
      <c r="G42" s="144"/>
      <c r="H42" s="144"/>
      <c r="I42" s="145"/>
      <c r="J42" s="77">
        <f>J41/J36</f>
        <v>0.31700288184438041</v>
      </c>
      <c r="K42" s="77">
        <f>K41/K36</f>
        <v>0.20833333333333334</v>
      </c>
      <c r="L42" s="77">
        <f>L41/L36</f>
        <v>1.8072289156626505E-2</v>
      </c>
      <c r="M42" s="77">
        <f>M41/M36</f>
        <v>0.30232558139534882</v>
      </c>
      <c r="N42" s="77">
        <f>N41/$N$36</f>
        <v>0.24390243902439024</v>
      </c>
      <c r="O42" s="77">
        <f>O41/$O$36</f>
        <v>0.15555555555555556</v>
      </c>
      <c r="P42" s="77">
        <f t="shared" si="31"/>
        <v>0.24314306893995552</v>
      </c>
      <c r="Q42" s="10"/>
      <c r="R42" s="21"/>
      <c r="S42" s="16"/>
      <c r="T42" s="21"/>
      <c r="U42" s="16"/>
      <c r="V42" s="21"/>
      <c r="W42" s="16"/>
      <c r="X42" s="21"/>
      <c r="Y42" s="16"/>
      <c r="Z42" s="21"/>
      <c r="AA42" s="16"/>
      <c r="AB42" s="21"/>
      <c r="AC42" s="10"/>
      <c r="AD42" s="10"/>
    </row>
    <row r="43" spans="1:30" s="1" customFormat="1" ht="17.25" customHeight="1">
      <c r="A43" s="50"/>
      <c r="B43" s="164" t="s">
        <v>32</v>
      </c>
      <c r="C43" s="164"/>
      <c r="D43" s="164"/>
      <c r="E43" s="164"/>
      <c r="F43" s="164"/>
      <c r="G43" s="164"/>
      <c r="H43" s="164"/>
      <c r="I43" s="164"/>
      <c r="J43" s="74">
        <v>75</v>
      </c>
      <c r="K43" s="74">
        <v>77</v>
      </c>
      <c r="L43" s="74">
        <v>0</v>
      </c>
      <c r="M43" s="74">
        <v>4</v>
      </c>
      <c r="N43" s="74">
        <v>1</v>
      </c>
      <c r="O43" s="74">
        <v>0</v>
      </c>
      <c r="P43" s="113">
        <f t="shared" si="30"/>
        <v>157</v>
      </c>
      <c r="R43" s="14"/>
      <c r="S43" s="8"/>
      <c r="T43" s="14"/>
      <c r="U43" s="8"/>
      <c r="V43" s="14"/>
      <c r="W43" s="8"/>
      <c r="X43" s="14"/>
      <c r="Y43" s="8"/>
      <c r="Z43" s="14"/>
      <c r="AA43" s="8"/>
      <c r="AB43" s="14"/>
    </row>
    <row r="44" spans="1:30" s="1" customFormat="1" ht="12" customHeight="1">
      <c r="A44" s="50"/>
      <c r="B44" s="164"/>
      <c r="C44" s="164"/>
      <c r="D44" s="164"/>
      <c r="E44" s="164"/>
      <c r="F44" s="164"/>
      <c r="G44" s="164"/>
      <c r="H44" s="164"/>
      <c r="I44" s="164"/>
      <c r="J44" s="75">
        <f>J43/J36</f>
        <v>0.10806916426512968</v>
      </c>
      <c r="K44" s="75">
        <f>K43/K36</f>
        <v>0.21388888888888888</v>
      </c>
      <c r="L44" s="75">
        <f>L43/L36</f>
        <v>0</v>
      </c>
      <c r="M44" s="75">
        <f>M43/M36</f>
        <v>9.3023255813953487E-2</v>
      </c>
      <c r="N44" s="75">
        <f>N43/$N$36</f>
        <v>2.4390243902439025E-2</v>
      </c>
      <c r="O44" s="75">
        <f>O43/$O$36</f>
        <v>0</v>
      </c>
      <c r="P44" s="75">
        <f t="shared" si="31"/>
        <v>0.11638250555967383</v>
      </c>
      <c r="R44" s="15"/>
      <c r="S44" s="8"/>
      <c r="T44" s="15"/>
      <c r="U44" s="8"/>
      <c r="V44" s="15"/>
      <c r="W44" s="8"/>
      <c r="X44" s="15"/>
      <c r="Y44" s="8"/>
      <c r="Z44" s="15"/>
      <c r="AA44" s="8"/>
      <c r="AB44" s="15"/>
    </row>
    <row r="45" spans="1:30" s="1" customFormat="1" ht="17.25" customHeight="1">
      <c r="A45" s="50"/>
      <c r="B45" s="143" t="s">
        <v>33</v>
      </c>
      <c r="C45" s="144"/>
      <c r="D45" s="144"/>
      <c r="E45" s="144"/>
      <c r="F45" s="144"/>
      <c r="G45" s="144"/>
      <c r="H45" s="144"/>
      <c r="I45" s="145"/>
      <c r="J45" s="76">
        <v>23</v>
      </c>
      <c r="K45" s="76">
        <v>57</v>
      </c>
      <c r="L45" s="76">
        <v>0</v>
      </c>
      <c r="M45" s="76">
        <v>11</v>
      </c>
      <c r="N45" s="76">
        <v>9</v>
      </c>
      <c r="O45" s="76">
        <v>9</v>
      </c>
      <c r="P45" s="112">
        <f t="shared" si="30"/>
        <v>109</v>
      </c>
      <c r="Q45" s="10"/>
      <c r="R45" s="20"/>
      <c r="S45" s="16"/>
      <c r="T45" s="20"/>
      <c r="U45" s="16"/>
      <c r="V45" s="20"/>
      <c r="W45" s="16"/>
      <c r="X45" s="13"/>
      <c r="Y45" s="16"/>
      <c r="Z45" s="9"/>
      <c r="AA45" s="16"/>
      <c r="AB45" s="9"/>
      <c r="AC45" s="10"/>
      <c r="AD45" s="10"/>
    </row>
    <row r="46" spans="1:30" s="1" customFormat="1" ht="12" customHeight="1">
      <c r="A46" s="50"/>
      <c r="B46" s="143"/>
      <c r="C46" s="144"/>
      <c r="D46" s="144"/>
      <c r="E46" s="144"/>
      <c r="F46" s="144"/>
      <c r="G46" s="144"/>
      <c r="H46" s="144"/>
      <c r="I46" s="145"/>
      <c r="J46" s="77">
        <f>J45/J36</f>
        <v>3.3141210374639768E-2</v>
      </c>
      <c r="K46" s="77">
        <f>K45/K36</f>
        <v>0.15833333333333333</v>
      </c>
      <c r="L46" s="77">
        <f>L45/L36</f>
        <v>0</v>
      </c>
      <c r="M46" s="77">
        <f>M45/M36</f>
        <v>0.2558139534883721</v>
      </c>
      <c r="N46" s="77">
        <f>N45/$N$36</f>
        <v>0.21951219512195122</v>
      </c>
      <c r="O46" s="77">
        <f>O45/$O$36</f>
        <v>0.2</v>
      </c>
      <c r="P46" s="77">
        <f t="shared" si="31"/>
        <v>8.0800593031875464E-2</v>
      </c>
      <c r="Q46" s="10"/>
      <c r="R46" s="21"/>
      <c r="S46" s="16"/>
      <c r="T46" s="21"/>
      <c r="U46" s="16"/>
      <c r="V46" s="21"/>
      <c r="W46" s="16"/>
      <c r="X46" s="21"/>
      <c r="Y46" s="16"/>
      <c r="Z46" s="21"/>
      <c r="AA46" s="16"/>
      <c r="AB46" s="21"/>
      <c r="AC46" s="10"/>
      <c r="AD46" s="10"/>
    </row>
    <row r="47" spans="1:30" s="1" customFormat="1" ht="17.25" customHeight="1">
      <c r="A47" s="50"/>
      <c r="B47" s="146" t="s">
        <v>34</v>
      </c>
      <c r="C47" s="147"/>
      <c r="D47" s="147"/>
      <c r="E47" s="147"/>
      <c r="F47" s="147"/>
      <c r="G47" s="147"/>
      <c r="H47" s="147"/>
      <c r="I47" s="148"/>
      <c r="J47" s="74">
        <v>74</v>
      </c>
      <c r="K47" s="74">
        <v>58</v>
      </c>
      <c r="L47" s="74">
        <v>1</v>
      </c>
      <c r="M47" s="74">
        <v>5</v>
      </c>
      <c r="N47" s="74">
        <v>3</v>
      </c>
      <c r="O47" s="74">
        <v>5</v>
      </c>
      <c r="P47" s="111">
        <f t="shared" si="30"/>
        <v>146</v>
      </c>
      <c r="Q47" s="10"/>
      <c r="R47" s="13"/>
      <c r="S47" s="16"/>
      <c r="T47" s="9"/>
      <c r="U47" s="16"/>
      <c r="V47" s="9"/>
      <c r="W47" s="16"/>
      <c r="X47" s="13"/>
      <c r="Y47" s="16"/>
      <c r="Z47" s="9"/>
      <c r="AA47" s="16"/>
      <c r="AB47" s="9"/>
      <c r="AC47" s="10"/>
      <c r="AD47" s="10"/>
    </row>
    <row r="48" spans="1:30" s="1" customFormat="1" ht="12" customHeight="1">
      <c r="A48" s="50"/>
      <c r="B48" s="146"/>
      <c r="C48" s="147"/>
      <c r="D48" s="147"/>
      <c r="E48" s="147"/>
      <c r="F48" s="147"/>
      <c r="G48" s="147"/>
      <c r="H48" s="147"/>
      <c r="I48" s="148"/>
      <c r="J48" s="75">
        <f>J47/J36</f>
        <v>0.10662824207492795</v>
      </c>
      <c r="K48" s="75">
        <f>K47/K36</f>
        <v>0.16111111111111112</v>
      </c>
      <c r="L48" s="75">
        <f>L47/L36</f>
        <v>6.024096385542169E-3</v>
      </c>
      <c r="M48" s="75">
        <f>M47/M36</f>
        <v>0.11627906976744186</v>
      </c>
      <c r="N48" s="75">
        <f>N47/$N$36</f>
        <v>7.3170731707317069E-2</v>
      </c>
      <c r="O48" s="75">
        <f>O47/$O$36</f>
        <v>0.1111111111111111</v>
      </c>
      <c r="P48" s="75">
        <f t="shared" si="31"/>
        <v>0.10822831727205337</v>
      </c>
      <c r="Q48" s="10"/>
      <c r="R48" s="19"/>
      <c r="S48" s="16"/>
      <c r="T48" s="19"/>
      <c r="U48" s="16"/>
      <c r="V48" s="19"/>
      <c r="W48" s="16"/>
      <c r="X48" s="19"/>
      <c r="Y48" s="16"/>
      <c r="Z48" s="19"/>
      <c r="AA48" s="16"/>
      <c r="AB48" s="19"/>
      <c r="AC48" s="10"/>
      <c r="AD48" s="10"/>
    </row>
    <row r="49" spans="1:30" s="1" customFormat="1" ht="17.25" customHeight="1">
      <c r="A49" s="50"/>
      <c r="B49" s="143" t="s">
        <v>35</v>
      </c>
      <c r="C49" s="144"/>
      <c r="D49" s="144"/>
      <c r="E49" s="144"/>
      <c r="F49" s="144"/>
      <c r="G49" s="144"/>
      <c r="H49" s="144"/>
      <c r="I49" s="145"/>
      <c r="J49" s="76">
        <v>250</v>
      </c>
      <c r="K49" s="76">
        <v>60</v>
      </c>
      <c r="L49" s="76">
        <v>2</v>
      </c>
      <c r="M49" s="76">
        <v>16</v>
      </c>
      <c r="N49" s="76">
        <v>9</v>
      </c>
      <c r="O49" s="76">
        <v>4</v>
      </c>
      <c r="P49" s="112">
        <f t="shared" si="30"/>
        <v>341</v>
      </c>
      <c r="Q49" s="10"/>
      <c r="R49" s="20"/>
      <c r="S49" s="16"/>
      <c r="T49" s="20"/>
      <c r="U49" s="16"/>
      <c r="V49" s="20"/>
      <c r="W49" s="16"/>
      <c r="X49" s="13"/>
      <c r="Y49" s="16"/>
      <c r="Z49" s="9"/>
      <c r="AA49" s="16"/>
      <c r="AB49" s="9"/>
      <c r="AC49" s="10"/>
      <c r="AD49" s="10"/>
    </row>
    <row r="50" spans="1:30" s="1" customFormat="1" ht="12" customHeight="1">
      <c r="A50" s="50"/>
      <c r="B50" s="143"/>
      <c r="C50" s="144"/>
      <c r="D50" s="144"/>
      <c r="E50" s="144"/>
      <c r="F50" s="144"/>
      <c r="G50" s="144"/>
      <c r="H50" s="144"/>
      <c r="I50" s="145"/>
      <c r="J50" s="77">
        <f>J49/J36</f>
        <v>0.36023054755043227</v>
      </c>
      <c r="K50" s="77">
        <f>K49/K36</f>
        <v>0.16666666666666666</v>
      </c>
      <c r="L50" s="77">
        <f>L49/L36</f>
        <v>1.2048192771084338E-2</v>
      </c>
      <c r="M50" s="77">
        <f>M49/M36</f>
        <v>0.37209302325581395</v>
      </c>
      <c r="N50" s="77">
        <f>N49/$N$36</f>
        <v>0.21951219512195122</v>
      </c>
      <c r="O50" s="77">
        <f>O49/$O$36</f>
        <v>8.8888888888888892E-2</v>
      </c>
      <c r="P50" s="77">
        <f t="shared" si="31"/>
        <v>0.25277983691623424</v>
      </c>
      <c r="Q50" s="10"/>
      <c r="R50" s="21"/>
      <c r="S50" s="16"/>
      <c r="T50" s="21"/>
      <c r="U50" s="16"/>
      <c r="V50" s="21"/>
      <c r="W50" s="16"/>
      <c r="X50" s="21"/>
      <c r="Y50" s="16"/>
      <c r="Z50" s="21"/>
      <c r="AA50" s="16"/>
      <c r="AB50" s="21"/>
      <c r="AC50" s="10"/>
      <c r="AD50" s="10"/>
    </row>
    <row r="51" spans="1:30" s="1" customFormat="1" ht="17.25" customHeight="1">
      <c r="A51" s="50"/>
      <c r="B51" s="164" t="s">
        <v>36</v>
      </c>
      <c r="C51" s="164"/>
      <c r="D51" s="164"/>
      <c r="E51" s="164"/>
      <c r="F51" s="164"/>
      <c r="G51" s="164"/>
      <c r="H51" s="164"/>
      <c r="I51" s="164"/>
      <c r="J51" s="74">
        <v>63</v>
      </c>
      <c r="K51" s="74">
        <v>37</v>
      </c>
      <c r="L51" s="74">
        <v>1</v>
      </c>
      <c r="M51" s="74">
        <v>4</v>
      </c>
      <c r="N51" s="74">
        <v>6</v>
      </c>
      <c r="O51" s="74">
        <v>5</v>
      </c>
      <c r="P51" s="113">
        <f t="shared" si="30"/>
        <v>116</v>
      </c>
      <c r="R51" s="14"/>
      <c r="S51" s="8"/>
      <c r="T51" s="14"/>
      <c r="U51" s="8"/>
      <c r="V51" s="14"/>
      <c r="W51" s="8"/>
      <c r="X51" s="14"/>
      <c r="Y51" s="8"/>
      <c r="Z51" s="14"/>
      <c r="AA51" s="8"/>
      <c r="AB51" s="14"/>
    </row>
    <row r="52" spans="1:30" s="1" customFormat="1" ht="12" customHeight="1">
      <c r="A52" s="50"/>
      <c r="B52" s="164"/>
      <c r="C52" s="164"/>
      <c r="D52" s="164"/>
      <c r="E52" s="164"/>
      <c r="F52" s="164"/>
      <c r="G52" s="164"/>
      <c r="H52" s="164"/>
      <c r="I52" s="164"/>
      <c r="J52" s="75">
        <f>J51/J36</f>
        <v>9.077809798270893E-2</v>
      </c>
      <c r="K52" s="75">
        <f>K51/K36</f>
        <v>0.10277777777777777</v>
      </c>
      <c r="L52" s="75">
        <f>L51/L36</f>
        <v>6.024096385542169E-3</v>
      </c>
      <c r="M52" s="75">
        <f>M51/M36</f>
        <v>9.3023255813953487E-2</v>
      </c>
      <c r="N52" s="75">
        <f>N51/$N$36</f>
        <v>0.14634146341463414</v>
      </c>
      <c r="O52" s="75">
        <f>O51/$O$36</f>
        <v>0.1111111111111111</v>
      </c>
      <c r="P52" s="75">
        <f t="shared" si="31"/>
        <v>8.5989621942179392E-2</v>
      </c>
      <c r="R52" s="15"/>
      <c r="S52" s="8"/>
      <c r="T52" s="15"/>
      <c r="U52" s="8"/>
      <c r="V52" s="15"/>
      <c r="W52" s="8"/>
      <c r="X52" s="15"/>
      <c r="Y52" s="8"/>
      <c r="Z52" s="15"/>
      <c r="AA52" s="8"/>
      <c r="AB52" s="15"/>
    </row>
    <row r="53" spans="1:30" s="1" customFormat="1" ht="17.25" customHeight="1">
      <c r="A53" s="50"/>
      <c r="B53" s="171" t="s">
        <v>138</v>
      </c>
      <c r="C53" s="172"/>
      <c r="D53" s="172"/>
      <c r="E53" s="172"/>
      <c r="F53" s="172"/>
      <c r="G53" s="172"/>
      <c r="H53" s="172"/>
      <c r="I53" s="173"/>
      <c r="J53" s="84">
        <v>9</v>
      </c>
      <c r="K53" s="84">
        <v>17</v>
      </c>
      <c r="L53" s="84">
        <v>0</v>
      </c>
      <c r="M53" s="84">
        <v>1</v>
      </c>
      <c r="N53" s="84">
        <v>0</v>
      </c>
      <c r="O53" s="84">
        <v>0</v>
      </c>
      <c r="P53" s="103">
        <f t="shared" si="30"/>
        <v>27</v>
      </c>
      <c r="R53" s="15"/>
      <c r="S53" s="8"/>
      <c r="T53" s="15"/>
      <c r="U53" s="8"/>
      <c r="V53" s="15"/>
      <c r="W53" s="8"/>
      <c r="X53" s="15"/>
      <c r="Y53" s="8"/>
      <c r="Z53" s="15"/>
      <c r="AA53" s="8"/>
      <c r="AB53" s="15"/>
    </row>
    <row r="54" spans="1:30" s="1" customFormat="1" ht="12" customHeight="1">
      <c r="A54" s="50"/>
      <c r="B54" s="171"/>
      <c r="C54" s="172"/>
      <c r="D54" s="172"/>
      <c r="E54" s="172"/>
      <c r="F54" s="172"/>
      <c r="G54" s="172"/>
      <c r="H54" s="172"/>
      <c r="I54" s="173"/>
      <c r="J54" s="85">
        <f>J53/J36</f>
        <v>1.2968299711815562E-2</v>
      </c>
      <c r="K54" s="85">
        <f>K53/K36</f>
        <v>4.7222222222222221E-2</v>
      </c>
      <c r="L54" s="85">
        <f>L53/L36</f>
        <v>0</v>
      </c>
      <c r="M54" s="85">
        <f>M53/M36</f>
        <v>2.3255813953488372E-2</v>
      </c>
      <c r="N54" s="85">
        <f>N53/$N$36</f>
        <v>0</v>
      </c>
      <c r="O54" s="85">
        <f>O53/$O$36</f>
        <v>0</v>
      </c>
      <c r="P54" s="62">
        <f t="shared" si="31"/>
        <v>2.0014825796886581E-2</v>
      </c>
      <c r="R54" s="15"/>
      <c r="S54" s="8"/>
      <c r="T54" s="15"/>
      <c r="U54" s="8"/>
      <c r="V54" s="15"/>
      <c r="W54" s="8"/>
      <c r="X54" s="15"/>
      <c r="Y54" s="8"/>
      <c r="Z54" s="15"/>
      <c r="AA54" s="8"/>
      <c r="AB54" s="15"/>
    </row>
    <row r="55" spans="1:30" s="1" customFormat="1" ht="17.25" customHeight="1">
      <c r="A55" s="50"/>
      <c r="B55" s="168" t="s">
        <v>37</v>
      </c>
      <c r="C55" s="169"/>
      <c r="D55" s="169"/>
      <c r="E55" s="169"/>
      <c r="F55" s="169"/>
      <c r="G55" s="169"/>
      <c r="H55" s="169"/>
      <c r="I55" s="170"/>
      <c r="J55" s="86"/>
      <c r="K55" s="86">
        <v>16</v>
      </c>
      <c r="L55" s="86">
        <v>2</v>
      </c>
      <c r="M55" s="86">
        <v>2</v>
      </c>
      <c r="N55" s="86">
        <v>0</v>
      </c>
      <c r="O55" s="86">
        <v>3</v>
      </c>
      <c r="P55" s="113">
        <f t="shared" si="30"/>
        <v>23</v>
      </c>
      <c r="Q55" s="10"/>
      <c r="R55" s="20"/>
      <c r="S55" s="16"/>
      <c r="T55" s="20"/>
      <c r="U55" s="16"/>
      <c r="V55" s="20"/>
      <c r="W55" s="16"/>
      <c r="X55" s="13"/>
      <c r="Y55" s="16"/>
      <c r="Z55" s="9"/>
      <c r="AA55" s="16"/>
      <c r="AB55" s="9"/>
      <c r="AC55" s="10"/>
      <c r="AD55" s="10"/>
    </row>
    <row r="56" spans="1:30" s="1" customFormat="1" ht="12" customHeight="1">
      <c r="A56" s="50"/>
      <c r="B56" s="168"/>
      <c r="C56" s="169"/>
      <c r="D56" s="169"/>
      <c r="E56" s="169"/>
      <c r="F56" s="169"/>
      <c r="G56" s="169"/>
      <c r="H56" s="169"/>
      <c r="I56" s="170"/>
      <c r="J56" s="87"/>
      <c r="K56" s="87">
        <f>K55/K36</f>
        <v>4.4444444444444446E-2</v>
      </c>
      <c r="L56" s="87">
        <f>L55/L36</f>
        <v>1.2048192771084338E-2</v>
      </c>
      <c r="M56" s="87">
        <f>M55/M36</f>
        <v>4.6511627906976744E-2</v>
      </c>
      <c r="N56" s="87">
        <f>N55/$N$36</f>
        <v>0</v>
      </c>
      <c r="O56" s="87">
        <f>O55/$O$36</f>
        <v>6.6666666666666666E-2</v>
      </c>
      <c r="P56" s="87">
        <f t="shared" si="31"/>
        <v>1.704966641957005E-2</v>
      </c>
      <c r="Q56" s="10"/>
      <c r="R56" s="21"/>
      <c r="S56" s="16"/>
      <c r="T56" s="21"/>
      <c r="U56" s="16"/>
      <c r="V56" s="21"/>
      <c r="W56" s="16"/>
      <c r="X56" s="21"/>
      <c r="Y56" s="16"/>
      <c r="Z56" s="21"/>
      <c r="AA56" s="16"/>
      <c r="AB56" s="21"/>
      <c r="AC56" s="10"/>
      <c r="AD56" s="10"/>
    </row>
    <row r="57" spans="1:30" s="1" customFormat="1" ht="17.25" customHeight="1">
      <c r="A57" s="50"/>
      <c r="B57" s="171" t="s">
        <v>38</v>
      </c>
      <c r="C57" s="172"/>
      <c r="D57" s="172"/>
      <c r="E57" s="172"/>
      <c r="F57" s="172"/>
      <c r="G57" s="172"/>
      <c r="H57" s="172"/>
      <c r="I57" s="173"/>
      <c r="J57" s="64">
        <v>60</v>
      </c>
      <c r="K57" s="64">
        <v>59</v>
      </c>
      <c r="L57" s="64">
        <v>1</v>
      </c>
      <c r="M57" s="64">
        <v>9</v>
      </c>
      <c r="N57" s="64">
        <v>5</v>
      </c>
      <c r="O57" s="64">
        <v>4</v>
      </c>
      <c r="P57" s="63">
        <f t="shared" si="30"/>
        <v>138</v>
      </c>
      <c r="Q57" s="10"/>
      <c r="R57" s="13"/>
      <c r="S57" s="16"/>
      <c r="T57" s="9"/>
      <c r="U57" s="16"/>
      <c r="V57" s="9"/>
      <c r="W57" s="16"/>
      <c r="X57" s="13"/>
      <c r="Y57" s="16"/>
      <c r="Z57" s="9"/>
      <c r="AA57" s="16"/>
      <c r="AB57" s="9"/>
      <c r="AC57" s="10"/>
      <c r="AD57" s="10"/>
    </row>
    <row r="58" spans="1:30" s="1" customFormat="1" ht="12" customHeight="1">
      <c r="A58" s="50"/>
      <c r="B58" s="153"/>
      <c r="C58" s="159"/>
      <c r="D58" s="159"/>
      <c r="E58" s="159"/>
      <c r="F58" s="159"/>
      <c r="G58" s="159"/>
      <c r="H58" s="159"/>
      <c r="I58" s="207"/>
      <c r="J58" s="85">
        <f>J57/J36</f>
        <v>8.645533141210375E-2</v>
      </c>
      <c r="K58" s="85">
        <f>K57/K36</f>
        <v>0.16388888888888889</v>
      </c>
      <c r="L58" s="85">
        <f>L57/L36</f>
        <v>6.024096385542169E-3</v>
      </c>
      <c r="M58" s="85">
        <f>M57/M36</f>
        <v>0.20930232558139536</v>
      </c>
      <c r="N58" s="85">
        <f>N57/$N$36</f>
        <v>0.12195121951219512</v>
      </c>
      <c r="O58" s="85">
        <f>O57/$O$36</f>
        <v>8.8888888888888892E-2</v>
      </c>
      <c r="P58" s="85">
        <f t="shared" si="31"/>
        <v>0.10229799851742032</v>
      </c>
      <c r="Q58" s="10"/>
      <c r="R58" s="19"/>
      <c r="S58" s="16"/>
      <c r="T58" s="19"/>
      <c r="U58" s="16"/>
      <c r="V58" s="19"/>
      <c r="W58" s="16"/>
      <c r="X58" s="19"/>
      <c r="Y58" s="16"/>
      <c r="Z58" s="19"/>
      <c r="AA58" s="16"/>
      <c r="AB58" s="19"/>
      <c r="AC58" s="10"/>
      <c r="AD58" s="10"/>
    </row>
    <row r="59" spans="1:30" s="1" customFormat="1" ht="76.5" customHeight="1">
      <c r="A59" s="53"/>
      <c r="B59" s="140" t="s">
        <v>188</v>
      </c>
      <c r="C59" s="141"/>
      <c r="D59" s="141"/>
      <c r="E59" s="141"/>
      <c r="F59" s="141"/>
      <c r="G59" s="141"/>
      <c r="H59" s="141"/>
      <c r="I59" s="141"/>
      <c r="J59" s="141"/>
      <c r="K59" s="141"/>
      <c r="L59" s="141"/>
      <c r="M59" s="141"/>
      <c r="N59" s="141"/>
      <c r="O59" s="141"/>
      <c r="P59" s="142"/>
    </row>
    <row r="60" spans="1:30" s="1" customFormat="1" ht="21" customHeight="1">
      <c r="A60" s="51" t="s">
        <v>39</v>
      </c>
      <c r="B60" s="192" t="s">
        <v>40</v>
      </c>
      <c r="C60" s="192"/>
      <c r="D60" s="192"/>
      <c r="E60" s="192"/>
      <c r="F60" s="192"/>
      <c r="G60" s="192"/>
      <c r="H60" s="192"/>
      <c r="I60" s="192"/>
      <c r="J60" s="192"/>
      <c r="K60" s="192"/>
      <c r="L60" s="192"/>
      <c r="M60" s="192"/>
      <c r="N60" s="192"/>
      <c r="O60" s="192"/>
      <c r="P60" s="99"/>
      <c r="Q60" s="10"/>
      <c r="R60" s="10"/>
      <c r="S60" s="10"/>
      <c r="T60" s="10"/>
      <c r="U60" s="10"/>
      <c r="V60" s="10"/>
      <c r="W60" s="10"/>
      <c r="X60" s="10"/>
      <c r="Y60" s="10"/>
      <c r="Z60" s="10"/>
      <c r="AA60" s="10"/>
      <c r="AB60" s="10"/>
      <c r="AC60" s="10"/>
      <c r="AD60" s="10"/>
    </row>
    <row r="61" spans="1:30" s="1" customFormat="1" ht="24" customHeight="1">
      <c r="A61" s="52"/>
      <c r="B61" s="44"/>
      <c r="C61" s="44"/>
      <c r="D61" s="56"/>
      <c r="E61" s="56"/>
      <c r="F61" s="56"/>
      <c r="G61" s="56"/>
      <c r="H61" s="56"/>
      <c r="I61" s="56"/>
      <c r="J61" s="11" t="s">
        <v>4</v>
      </c>
      <c r="K61" s="12" t="s">
        <v>5</v>
      </c>
      <c r="L61" s="30" t="s">
        <v>6</v>
      </c>
      <c r="M61" s="22" t="s">
        <v>7</v>
      </c>
      <c r="N61" s="22" t="s">
        <v>8</v>
      </c>
      <c r="O61" s="22" t="s">
        <v>9</v>
      </c>
      <c r="P61" s="31" t="s">
        <v>0</v>
      </c>
      <c r="Q61" s="10"/>
      <c r="R61" s="7"/>
      <c r="S61" s="16"/>
      <c r="T61" s="17"/>
      <c r="U61" s="16"/>
      <c r="V61" s="17"/>
      <c r="W61" s="16"/>
      <c r="X61" s="18"/>
      <c r="Y61" s="16"/>
      <c r="Z61" s="18"/>
      <c r="AA61" s="16"/>
      <c r="AB61" s="18"/>
      <c r="AC61" s="10"/>
      <c r="AD61" s="10"/>
    </row>
    <row r="62" spans="1:30" s="1" customFormat="1" ht="17.25" customHeight="1">
      <c r="A62" s="50"/>
      <c r="B62" s="146" t="s">
        <v>41</v>
      </c>
      <c r="C62" s="147"/>
      <c r="D62" s="147"/>
      <c r="E62" s="147"/>
      <c r="F62" s="147"/>
      <c r="G62" s="147"/>
      <c r="H62" s="147"/>
      <c r="I62" s="148"/>
      <c r="J62" s="74">
        <v>1</v>
      </c>
      <c r="K62" s="74">
        <v>1</v>
      </c>
      <c r="L62" s="74">
        <v>146</v>
      </c>
      <c r="M62" s="74">
        <v>3</v>
      </c>
      <c r="N62" s="74">
        <v>8</v>
      </c>
      <c r="O62" s="74">
        <v>20</v>
      </c>
      <c r="P62" s="111">
        <f t="shared" ref="P62:P72" si="32">SUM(J62:O62)</f>
        <v>179</v>
      </c>
      <c r="Q62" s="10"/>
      <c r="R62" s="13"/>
      <c r="S62" s="16"/>
      <c r="T62" s="9"/>
      <c r="U62" s="16"/>
      <c r="V62" s="9"/>
      <c r="W62" s="16"/>
      <c r="X62" s="13"/>
      <c r="Y62" s="16"/>
      <c r="Z62" s="9"/>
      <c r="AA62" s="16"/>
      <c r="AB62" s="9"/>
      <c r="AC62" s="10"/>
      <c r="AD62" s="10"/>
    </row>
    <row r="63" spans="1:30" s="1" customFormat="1" ht="12" customHeight="1">
      <c r="A63" s="50"/>
      <c r="B63" s="146"/>
      <c r="C63" s="147"/>
      <c r="D63" s="147"/>
      <c r="E63" s="147"/>
      <c r="F63" s="147"/>
      <c r="G63" s="147"/>
      <c r="H63" s="147"/>
      <c r="I63" s="148"/>
      <c r="J63" s="75">
        <f>J62/J36</f>
        <v>1.440922190201729E-3</v>
      </c>
      <c r="K63" s="75">
        <f>K62/K36</f>
        <v>2.7777777777777779E-3</v>
      </c>
      <c r="L63" s="75">
        <f>L62/L36</f>
        <v>0.87951807228915657</v>
      </c>
      <c r="M63" s="75">
        <f>M62/M36</f>
        <v>6.9767441860465115E-2</v>
      </c>
      <c r="N63" s="75">
        <f>N62/$N$36</f>
        <v>0.1951219512195122</v>
      </c>
      <c r="O63" s="75">
        <f>O62/$O$36</f>
        <v>0.44444444444444442</v>
      </c>
      <c r="P63" s="75">
        <f t="shared" ref="P63:P73" si="33">P62/$P$36</f>
        <v>0.13269088213491476</v>
      </c>
      <c r="Q63" s="10"/>
      <c r="R63" s="19"/>
      <c r="S63" s="16"/>
      <c r="T63" s="19"/>
      <c r="U63" s="16"/>
      <c r="V63" s="19"/>
      <c r="W63" s="16"/>
      <c r="X63" s="19"/>
      <c r="Y63" s="16"/>
      <c r="Z63" s="19"/>
      <c r="AA63" s="16"/>
      <c r="AB63" s="19"/>
      <c r="AC63" s="10"/>
      <c r="AD63" s="10"/>
    </row>
    <row r="64" spans="1:30" s="1" customFormat="1" ht="17.25" customHeight="1">
      <c r="A64" s="50"/>
      <c r="B64" s="143" t="s">
        <v>139</v>
      </c>
      <c r="C64" s="144"/>
      <c r="D64" s="144"/>
      <c r="E64" s="144"/>
      <c r="F64" s="144"/>
      <c r="G64" s="144"/>
      <c r="H64" s="144"/>
      <c r="I64" s="145"/>
      <c r="J64" s="76">
        <v>303</v>
      </c>
      <c r="K64" s="76">
        <v>128</v>
      </c>
      <c r="L64" s="76">
        <v>5</v>
      </c>
      <c r="M64" s="76">
        <v>16</v>
      </c>
      <c r="N64" s="76">
        <v>16</v>
      </c>
      <c r="O64" s="76">
        <v>19</v>
      </c>
      <c r="P64" s="112">
        <f t="shared" si="32"/>
        <v>487</v>
      </c>
      <c r="Q64" s="10"/>
      <c r="R64" s="20"/>
      <c r="S64" s="16"/>
      <c r="T64" s="20"/>
      <c r="U64" s="16"/>
      <c r="V64" s="20"/>
      <c r="W64" s="16"/>
      <c r="X64" s="13"/>
      <c r="Y64" s="16"/>
      <c r="Z64" s="9"/>
      <c r="AA64" s="16"/>
      <c r="AB64" s="9"/>
      <c r="AC64" s="10"/>
      <c r="AD64" s="10"/>
    </row>
    <row r="65" spans="1:30" s="1" customFormat="1" ht="12" customHeight="1">
      <c r="A65" s="50"/>
      <c r="B65" s="143"/>
      <c r="C65" s="144"/>
      <c r="D65" s="144"/>
      <c r="E65" s="144"/>
      <c r="F65" s="144"/>
      <c r="G65" s="144"/>
      <c r="H65" s="144"/>
      <c r="I65" s="145"/>
      <c r="J65" s="77">
        <f>J64/J36</f>
        <v>0.43659942363112392</v>
      </c>
      <c r="K65" s="77">
        <f>K64/K36</f>
        <v>0.35555555555555557</v>
      </c>
      <c r="L65" s="77">
        <f>L64/L36</f>
        <v>3.0120481927710843E-2</v>
      </c>
      <c r="M65" s="77">
        <f>M64/M36</f>
        <v>0.37209302325581395</v>
      </c>
      <c r="N65" s="77">
        <f t="shared" ref="N65" si="34">N64/$N$36</f>
        <v>0.3902439024390244</v>
      </c>
      <c r="O65" s="77">
        <f t="shared" ref="O65" si="35">O64/$O$36</f>
        <v>0.42222222222222222</v>
      </c>
      <c r="P65" s="77">
        <f t="shared" si="33"/>
        <v>0.36100815418828763</v>
      </c>
      <c r="Q65" s="10"/>
      <c r="R65" s="21"/>
      <c r="S65" s="16"/>
      <c r="T65" s="21"/>
      <c r="U65" s="16"/>
      <c r="V65" s="21"/>
      <c r="W65" s="16"/>
      <c r="X65" s="21"/>
      <c r="Y65" s="16"/>
      <c r="Z65" s="21"/>
      <c r="AA65" s="16"/>
      <c r="AB65" s="21"/>
      <c r="AC65" s="10"/>
      <c r="AD65" s="10"/>
    </row>
    <row r="66" spans="1:30" s="1" customFormat="1" ht="17.25" customHeight="1">
      <c r="A66" s="50"/>
      <c r="B66" s="164" t="s">
        <v>42</v>
      </c>
      <c r="C66" s="164"/>
      <c r="D66" s="164"/>
      <c r="E66" s="164"/>
      <c r="F66" s="164"/>
      <c r="G66" s="164"/>
      <c r="H66" s="164"/>
      <c r="I66" s="164"/>
      <c r="J66" s="74">
        <v>110</v>
      </c>
      <c r="K66" s="74">
        <v>51</v>
      </c>
      <c r="L66" s="74">
        <v>7</v>
      </c>
      <c r="M66" s="74">
        <v>11</v>
      </c>
      <c r="N66" s="74">
        <v>10</v>
      </c>
      <c r="O66" s="74">
        <v>8</v>
      </c>
      <c r="P66" s="113">
        <f t="shared" si="32"/>
        <v>197</v>
      </c>
      <c r="R66" s="14"/>
      <c r="S66" s="8"/>
      <c r="T66" s="14"/>
      <c r="U66" s="8"/>
      <c r="V66" s="14"/>
      <c r="W66" s="8"/>
      <c r="X66" s="14"/>
      <c r="Y66" s="8"/>
      <c r="Z66" s="14"/>
      <c r="AA66" s="8"/>
      <c r="AB66" s="14"/>
    </row>
    <row r="67" spans="1:30" s="1" customFormat="1" ht="12" customHeight="1">
      <c r="A67" s="50"/>
      <c r="B67" s="164"/>
      <c r="C67" s="164"/>
      <c r="D67" s="164"/>
      <c r="E67" s="164"/>
      <c r="F67" s="164"/>
      <c r="G67" s="164"/>
      <c r="H67" s="164"/>
      <c r="I67" s="164"/>
      <c r="J67" s="75">
        <f>J66/J36</f>
        <v>0.15850144092219021</v>
      </c>
      <c r="K67" s="75">
        <f>K66/K36</f>
        <v>0.14166666666666666</v>
      </c>
      <c r="L67" s="75">
        <f>L66/L36</f>
        <v>4.2168674698795178E-2</v>
      </c>
      <c r="M67" s="75">
        <f>M66/M36</f>
        <v>0.2558139534883721</v>
      </c>
      <c r="N67" s="75">
        <f t="shared" ref="N67" si="36">N66/$N$36</f>
        <v>0.24390243902439024</v>
      </c>
      <c r="O67" s="75">
        <f t="shared" ref="O67" si="37">O66/$O$36</f>
        <v>0.17777777777777778</v>
      </c>
      <c r="P67" s="75">
        <f t="shared" si="33"/>
        <v>0.14603409933283915</v>
      </c>
      <c r="R67" s="15"/>
      <c r="S67" s="8"/>
      <c r="T67" s="15"/>
      <c r="U67" s="8"/>
      <c r="V67" s="15"/>
      <c r="W67" s="8"/>
      <c r="X67" s="15"/>
      <c r="Y67" s="8"/>
      <c r="Z67" s="15"/>
      <c r="AA67" s="8"/>
      <c r="AB67" s="15"/>
    </row>
    <row r="68" spans="1:30" s="1" customFormat="1" ht="17.25" customHeight="1">
      <c r="A68" s="50"/>
      <c r="B68" s="143" t="s">
        <v>43</v>
      </c>
      <c r="C68" s="144"/>
      <c r="D68" s="144"/>
      <c r="E68" s="144"/>
      <c r="F68" s="144"/>
      <c r="G68" s="144"/>
      <c r="H68" s="144"/>
      <c r="I68" s="145"/>
      <c r="J68" s="76">
        <v>90</v>
      </c>
      <c r="K68" s="76">
        <v>67</v>
      </c>
      <c r="L68" s="76">
        <v>0</v>
      </c>
      <c r="M68" s="76">
        <v>7</v>
      </c>
      <c r="N68" s="76">
        <v>5</v>
      </c>
      <c r="O68" s="76">
        <v>2</v>
      </c>
      <c r="P68" s="112">
        <f t="shared" si="32"/>
        <v>171</v>
      </c>
      <c r="Q68" s="10"/>
      <c r="R68" s="20"/>
      <c r="S68" s="16"/>
      <c r="T68" s="20"/>
      <c r="U68" s="16"/>
      <c r="V68" s="20"/>
      <c r="W68" s="16"/>
      <c r="X68" s="13"/>
      <c r="Y68" s="16"/>
      <c r="Z68" s="9"/>
      <c r="AA68" s="16"/>
      <c r="AB68" s="9"/>
      <c r="AC68" s="10"/>
      <c r="AD68" s="10"/>
    </row>
    <row r="69" spans="1:30" s="1" customFormat="1" ht="12" customHeight="1">
      <c r="A69" s="50"/>
      <c r="B69" s="143"/>
      <c r="C69" s="144"/>
      <c r="D69" s="144"/>
      <c r="E69" s="144"/>
      <c r="F69" s="144"/>
      <c r="G69" s="144"/>
      <c r="H69" s="144"/>
      <c r="I69" s="145"/>
      <c r="J69" s="77">
        <f>J68/J36</f>
        <v>0.12968299711815562</v>
      </c>
      <c r="K69" s="77">
        <f>K68/K36</f>
        <v>0.18611111111111112</v>
      </c>
      <c r="L69" s="77">
        <f>L68/L36</f>
        <v>0</v>
      </c>
      <c r="M69" s="77">
        <f>M68/M36</f>
        <v>0.16279069767441862</v>
      </c>
      <c r="N69" s="77">
        <f t="shared" ref="N69" si="38">N68/$N$36</f>
        <v>0.12195121951219512</v>
      </c>
      <c r="O69" s="77">
        <f t="shared" ref="O69" si="39">O68/$O$36</f>
        <v>4.4444444444444446E-2</v>
      </c>
      <c r="P69" s="77">
        <f t="shared" si="33"/>
        <v>0.12676056338028169</v>
      </c>
      <c r="Q69" s="10"/>
      <c r="R69" s="21"/>
      <c r="S69" s="16"/>
      <c r="T69" s="21"/>
      <c r="U69" s="16"/>
      <c r="V69" s="21"/>
      <c r="W69" s="16"/>
      <c r="X69" s="21"/>
      <c r="Y69" s="16"/>
      <c r="Z69" s="21"/>
      <c r="AA69" s="16"/>
      <c r="AB69" s="21"/>
      <c r="AC69" s="10"/>
      <c r="AD69" s="10"/>
    </row>
    <row r="70" spans="1:30" s="1" customFormat="1" ht="17.25" customHeight="1">
      <c r="A70" s="50"/>
      <c r="B70" s="146" t="s">
        <v>44</v>
      </c>
      <c r="C70" s="147"/>
      <c r="D70" s="147"/>
      <c r="E70" s="147"/>
      <c r="F70" s="147"/>
      <c r="G70" s="147"/>
      <c r="H70" s="147"/>
      <c r="I70" s="148"/>
      <c r="J70" s="74">
        <v>157</v>
      </c>
      <c r="K70" s="74">
        <v>119</v>
      </c>
      <c r="L70" s="74">
        <v>1</v>
      </c>
      <c r="M70" s="74">
        <v>10</v>
      </c>
      <c r="N70" s="74">
        <v>6</v>
      </c>
      <c r="O70" s="74">
        <v>3</v>
      </c>
      <c r="P70" s="111">
        <f t="shared" si="32"/>
        <v>296</v>
      </c>
      <c r="Q70" s="10"/>
      <c r="R70" s="13"/>
      <c r="S70" s="16"/>
      <c r="T70" s="9"/>
      <c r="U70" s="16"/>
      <c r="V70" s="9"/>
      <c r="W70" s="16"/>
      <c r="X70" s="13"/>
      <c r="Y70" s="16"/>
      <c r="Z70" s="9"/>
      <c r="AA70" s="16"/>
      <c r="AB70" s="9"/>
      <c r="AC70" s="10"/>
      <c r="AD70" s="10"/>
    </row>
    <row r="71" spans="1:30" s="1" customFormat="1" ht="12" customHeight="1">
      <c r="A71" s="50"/>
      <c r="B71" s="146"/>
      <c r="C71" s="147"/>
      <c r="D71" s="147"/>
      <c r="E71" s="147"/>
      <c r="F71" s="147"/>
      <c r="G71" s="147"/>
      <c r="H71" s="147"/>
      <c r="I71" s="148"/>
      <c r="J71" s="75">
        <f>J70/J36</f>
        <v>0.22622478386167147</v>
      </c>
      <c r="K71" s="75">
        <f>K70/K36</f>
        <v>0.33055555555555555</v>
      </c>
      <c r="L71" s="75">
        <f>L70/L36</f>
        <v>6.024096385542169E-3</v>
      </c>
      <c r="M71" s="75">
        <f>M70/M36</f>
        <v>0.23255813953488372</v>
      </c>
      <c r="N71" s="75">
        <f t="shared" ref="N71" si="40">N70/$N$36</f>
        <v>0.14634146341463414</v>
      </c>
      <c r="O71" s="75">
        <f t="shared" ref="O71" si="41">O70/$O$36</f>
        <v>6.6666666666666666E-2</v>
      </c>
      <c r="P71" s="75">
        <f t="shared" si="33"/>
        <v>0.21942179392142327</v>
      </c>
      <c r="Q71" s="10"/>
      <c r="R71" s="19"/>
      <c r="S71" s="16"/>
      <c r="T71" s="19"/>
      <c r="U71" s="16"/>
      <c r="V71" s="19"/>
      <c r="W71" s="16"/>
      <c r="X71" s="19"/>
      <c r="Y71" s="16"/>
      <c r="Z71" s="19"/>
      <c r="AA71" s="16"/>
      <c r="AB71" s="19"/>
      <c r="AC71" s="10"/>
      <c r="AD71" s="10"/>
    </row>
    <row r="72" spans="1:30" s="1" customFormat="1" ht="17.25" customHeight="1">
      <c r="A72" s="50"/>
      <c r="B72" s="143" t="s">
        <v>38</v>
      </c>
      <c r="C72" s="144"/>
      <c r="D72" s="144"/>
      <c r="E72" s="144"/>
      <c r="F72" s="144"/>
      <c r="G72" s="144"/>
      <c r="H72" s="144"/>
      <c r="I72" s="145"/>
      <c r="J72" s="76">
        <v>3</v>
      </c>
      <c r="K72" s="76">
        <v>4</v>
      </c>
      <c r="L72" s="76">
        <v>8</v>
      </c>
      <c r="M72" s="76">
        <v>5</v>
      </c>
      <c r="N72" s="76">
        <v>3</v>
      </c>
      <c r="O72" s="76">
        <v>6</v>
      </c>
      <c r="P72" s="112">
        <f t="shared" si="32"/>
        <v>29</v>
      </c>
      <c r="Q72" s="10"/>
      <c r="R72" s="20"/>
      <c r="S72" s="16"/>
      <c r="T72" s="20"/>
      <c r="U72" s="16"/>
      <c r="V72" s="20"/>
      <c r="W72" s="16"/>
      <c r="X72" s="13"/>
      <c r="Y72" s="16"/>
      <c r="Z72" s="9"/>
      <c r="AA72" s="16"/>
      <c r="AB72" s="9"/>
      <c r="AC72" s="10"/>
      <c r="AD72" s="10"/>
    </row>
    <row r="73" spans="1:30" s="1" customFormat="1" ht="12" customHeight="1">
      <c r="A73" s="50"/>
      <c r="B73" s="149"/>
      <c r="C73" s="150"/>
      <c r="D73" s="150"/>
      <c r="E73" s="150"/>
      <c r="F73" s="150"/>
      <c r="G73" s="150"/>
      <c r="H73" s="150"/>
      <c r="I73" s="151"/>
      <c r="J73" s="77">
        <f>J72/J36</f>
        <v>4.3227665706051877E-3</v>
      </c>
      <c r="K73" s="77">
        <f>K72/K36</f>
        <v>1.1111111111111112E-2</v>
      </c>
      <c r="L73" s="77">
        <f>L72/L36</f>
        <v>4.8192771084337352E-2</v>
      </c>
      <c r="M73" s="77">
        <f>M72/M36</f>
        <v>0.11627906976744186</v>
      </c>
      <c r="N73" s="77">
        <f t="shared" ref="N73" si="42">N72/$N$36</f>
        <v>7.3170731707317069E-2</v>
      </c>
      <c r="O73" s="77">
        <f t="shared" ref="O73" si="43">O72/$O$36</f>
        <v>0.13333333333333333</v>
      </c>
      <c r="P73" s="77">
        <f t="shared" si="33"/>
        <v>2.1497405485544848E-2</v>
      </c>
      <c r="Q73" s="10"/>
      <c r="R73" s="21"/>
      <c r="S73" s="16"/>
      <c r="T73" s="21"/>
      <c r="U73" s="16"/>
      <c r="V73" s="21"/>
      <c r="W73" s="16"/>
      <c r="X73" s="21"/>
      <c r="Y73" s="16"/>
      <c r="Z73" s="21"/>
      <c r="AA73" s="16"/>
      <c r="AB73" s="21"/>
      <c r="AC73" s="10"/>
      <c r="AD73" s="10"/>
    </row>
    <row r="74" spans="1:30" s="1" customFormat="1" ht="39" customHeight="1">
      <c r="A74" s="53"/>
      <c r="B74" s="140" t="s">
        <v>189</v>
      </c>
      <c r="C74" s="141"/>
      <c r="D74" s="141"/>
      <c r="E74" s="141"/>
      <c r="F74" s="141"/>
      <c r="G74" s="141"/>
      <c r="H74" s="141"/>
      <c r="I74" s="141"/>
      <c r="J74" s="141"/>
      <c r="K74" s="141"/>
      <c r="L74" s="141"/>
      <c r="M74" s="141"/>
      <c r="N74" s="141"/>
      <c r="O74" s="141"/>
      <c r="P74" s="142"/>
    </row>
    <row r="75" spans="1:30" s="1" customFormat="1" ht="21" customHeight="1">
      <c r="A75" s="51" t="s">
        <v>45</v>
      </c>
      <c r="B75" s="192" t="s">
        <v>140</v>
      </c>
      <c r="C75" s="192"/>
      <c r="D75" s="192"/>
      <c r="E75" s="192"/>
      <c r="F75" s="192"/>
      <c r="G75" s="192"/>
      <c r="H75" s="192"/>
      <c r="I75" s="192"/>
      <c r="J75" s="192"/>
      <c r="K75" s="192"/>
      <c r="L75" s="192"/>
      <c r="M75" s="192"/>
      <c r="N75" s="192"/>
      <c r="O75" s="192"/>
      <c r="P75" s="99"/>
      <c r="Q75" s="10"/>
      <c r="R75" s="10"/>
      <c r="S75" s="10"/>
      <c r="T75" s="10"/>
      <c r="U75" s="10"/>
      <c r="V75" s="10"/>
      <c r="W75" s="10"/>
      <c r="X75" s="10"/>
      <c r="Y75" s="10"/>
      <c r="Z75" s="10"/>
      <c r="AA75" s="10"/>
      <c r="AB75" s="10"/>
      <c r="AC75" s="10"/>
      <c r="AD75" s="10"/>
    </row>
    <row r="76" spans="1:30" s="1" customFormat="1" ht="24" customHeight="1">
      <c r="A76" s="52"/>
      <c r="B76" s="44"/>
      <c r="C76" s="44"/>
      <c r="D76" s="56"/>
      <c r="E76" s="56"/>
      <c r="F76" s="56"/>
      <c r="G76" s="56"/>
      <c r="H76" s="56"/>
      <c r="I76" s="56"/>
      <c r="J76" s="11" t="s">
        <v>4</v>
      </c>
      <c r="K76" s="12" t="s">
        <v>5</v>
      </c>
      <c r="L76" s="30" t="s">
        <v>6</v>
      </c>
      <c r="M76" s="22" t="s">
        <v>7</v>
      </c>
      <c r="N76" s="22" t="s">
        <v>8</v>
      </c>
      <c r="O76" s="22" t="s">
        <v>9</v>
      </c>
      <c r="P76" s="31" t="s">
        <v>0</v>
      </c>
      <c r="Q76" s="10"/>
      <c r="R76" s="7"/>
      <c r="S76" s="16"/>
      <c r="T76" s="17"/>
      <c r="U76" s="16"/>
      <c r="V76" s="17"/>
      <c r="W76" s="16"/>
      <c r="X76" s="18"/>
      <c r="Y76" s="16"/>
      <c r="Z76" s="18"/>
      <c r="AA76" s="16"/>
      <c r="AB76" s="18"/>
      <c r="AC76" s="10"/>
      <c r="AD76" s="10"/>
    </row>
    <row r="77" spans="1:30" s="1" customFormat="1" ht="17.25" customHeight="1">
      <c r="A77" s="50"/>
      <c r="B77" s="193" t="s">
        <v>46</v>
      </c>
      <c r="C77" s="194"/>
      <c r="D77" s="194"/>
      <c r="E77" s="194"/>
      <c r="F77" s="194"/>
      <c r="G77" s="194"/>
      <c r="H77" s="194"/>
      <c r="I77" s="194"/>
      <c r="J77" s="74">
        <v>282</v>
      </c>
      <c r="K77" s="74">
        <v>9</v>
      </c>
      <c r="L77" s="74">
        <v>143</v>
      </c>
      <c r="M77" s="74">
        <v>17</v>
      </c>
      <c r="N77" s="74">
        <v>22</v>
      </c>
      <c r="O77" s="74">
        <v>33</v>
      </c>
      <c r="P77" s="111">
        <f t="shared" ref="P77:P87" si="44">SUM(J77:O77)</f>
        <v>506</v>
      </c>
      <c r="Q77" s="10"/>
      <c r="R77" s="13"/>
      <c r="S77" s="16"/>
      <c r="T77" s="9"/>
      <c r="U77" s="16"/>
      <c r="V77" s="9"/>
      <c r="W77" s="16"/>
      <c r="X77" s="13"/>
      <c r="Y77" s="16"/>
      <c r="Z77" s="9"/>
      <c r="AA77" s="16"/>
      <c r="AB77" s="9"/>
      <c r="AC77" s="10"/>
      <c r="AD77" s="10"/>
    </row>
    <row r="78" spans="1:30" s="1" customFormat="1" ht="12" customHeight="1">
      <c r="A78" s="50"/>
      <c r="B78" s="204"/>
      <c r="C78" s="205"/>
      <c r="D78" s="205"/>
      <c r="E78" s="205"/>
      <c r="F78" s="205"/>
      <c r="G78" s="205"/>
      <c r="H78" s="205"/>
      <c r="I78" s="205"/>
      <c r="J78" s="75">
        <f>J77/J36</f>
        <v>0.40634005763688763</v>
      </c>
      <c r="K78" s="75">
        <f>K77/K36</f>
        <v>2.5000000000000001E-2</v>
      </c>
      <c r="L78" s="75">
        <f>L77/L36</f>
        <v>0.86144578313253017</v>
      </c>
      <c r="M78" s="75">
        <f>M77/M36</f>
        <v>0.39534883720930231</v>
      </c>
      <c r="N78" s="75">
        <f>N77/$N$36</f>
        <v>0.53658536585365857</v>
      </c>
      <c r="O78" s="75">
        <f>O77/$O$36</f>
        <v>0.73333333333333328</v>
      </c>
      <c r="P78" s="75">
        <f t="shared" ref="P78:P88" si="45">P77/$P$36</f>
        <v>0.37509266123054114</v>
      </c>
      <c r="Q78" s="10"/>
      <c r="R78" s="19"/>
      <c r="S78" s="16"/>
      <c r="T78" s="19"/>
      <c r="U78" s="16"/>
      <c r="V78" s="19"/>
      <c r="W78" s="16"/>
      <c r="X78" s="19"/>
      <c r="Y78" s="16"/>
      <c r="Z78" s="19"/>
      <c r="AA78" s="16"/>
      <c r="AB78" s="19"/>
      <c r="AC78" s="10"/>
      <c r="AD78" s="10"/>
    </row>
    <row r="79" spans="1:30" s="1" customFormat="1" ht="17.25" customHeight="1">
      <c r="A79" s="50"/>
      <c r="B79" s="196" t="s">
        <v>47</v>
      </c>
      <c r="C79" s="196"/>
      <c r="D79" s="196"/>
      <c r="E79" s="196"/>
      <c r="F79" s="196"/>
      <c r="G79" s="196"/>
      <c r="H79" s="196"/>
      <c r="I79" s="196"/>
      <c r="J79" s="76">
        <v>10</v>
      </c>
      <c r="K79" s="76">
        <v>34</v>
      </c>
      <c r="L79" s="76">
        <v>1</v>
      </c>
      <c r="M79" s="76">
        <v>4</v>
      </c>
      <c r="N79" s="76">
        <v>5</v>
      </c>
      <c r="O79" s="76">
        <v>9</v>
      </c>
      <c r="P79" s="112">
        <f t="shared" si="44"/>
        <v>63</v>
      </c>
      <c r="Q79" s="10"/>
      <c r="R79" s="20"/>
      <c r="S79" s="16"/>
      <c r="T79" s="20"/>
      <c r="U79" s="16"/>
      <c r="V79" s="20"/>
      <c r="W79" s="16"/>
      <c r="X79" s="13"/>
      <c r="Y79" s="16"/>
      <c r="Z79" s="9"/>
      <c r="AA79" s="16"/>
      <c r="AB79" s="9"/>
      <c r="AC79" s="10"/>
      <c r="AD79" s="10"/>
    </row>
    <row r="80" spans="1:30" s="1" customFormat="1" ht="12" customHeight="1">
      <c r="A80" s="50"/>
      <c r="B80" s="196"/>
      <c r="C80" s="196"/>
      <c r="D80" s="196"/>
      <c r="E80" s="196"/>
      <c r="F80" s="196"/>
      <c r="G80" s="196"/>
      <c r="H80" s="196"/>
      <c r="I80" s="196"/>
      <c r="J80" s="77">
        <f>J79/J36</f>
        <v>1.4409221902017291E-2</v>
      </c>
      <c r="K80" s="77">
        <f>K79/K36</f>
        <v>9.4444444444444442E-2</v>
      </c>
      <c r="L80" s="77">
        <f>L79/L36</f>
        <v>6.024096385542169E-3</v>
      </c>
      <c r="M80" s="77">
        <f>M79/M36</f>
        <v>9.3023255813953487E-2</v>
      </c>
      <c r="N80" s="77">
        <f t="shared" ref="N80" si="46">N79/$N$36</f>
        <v>0.12195121951219512</v>
      </c>
      <c r="O80" s="77">
        <f t="shared" ref="O80" si="47">O79/$O$36</f>
        <v>0.2</v>
      </c>
      <c r="P80" s="77">
        <f t="shared" si="45"/>
        <v>4.6701260192735357E-2</v>
      </c>
      <c r="Q80" s="10"/>
      <c r="R80" s="21"/>
      <c r="S80" s="16"/>
      <c r="T80" s="21"/>
      <c r="U80" s="16"/>
      <c r="V80" s="21"/>
      <c r="W80" s="16"/>
      <c r="X80" s="21"/>
      <c r="Y80" s="16"/>
      <c r="Z80" s="21"/>
      <c r="AA80" s="16"/>
      <c r="AB80" s="21"/>
      <c r="AC80" s="10"/>
      <c r="AD80" s="10"/>
    </row>
    <row r="81" spans="1:30" s="1" customFormat="1" ht="17.25" customHeight="1">
      <c r="A81" s="50"/>
      <c r="B81" s="180" t="s">
        <v>48</v>
      </c>
      <c r="C81" s="180"/>
      <c r="D81" s="180"/>
      <c r="E81" s="180"/>
      <c r="F81" s="180"/>
      <c r="G81" s="180"/>
      <c r="H81" s="180"/>
      <c r="I81" s="180"/>
      <c r="J81" s="74">
        <v>83</v>
      </c>
      <c r="K81" s="74">
        <v>160</v>
      </c>
      <c r="L81" s="74">
        <v>0</v>
      </c>
      <c r="M81" s="74">
        <v>3</v>
      </c>
      <c r="N81" s="74">
        <v>8</v>
      </c>
      <c r="O81" s="74">
        <v>5</v>
      </c>
      <c r="P81" s="113">
        <f t="shared" si="44"/>
        <v>259</v>
      </c>
      <c r="R81" s="14"/>
      <c r="S81" s="8"/>
      <c r="T81" s="14"/>
      <c r="U81" s="8"/>
      <c r="V81" s="14"/>
      <c r="W81" s="8"/>
      <c r="X81" s="14"/>
      <c r="Y81" s="8"/>
      <c r="Z81" s="14"/>
      <c r="AA81" s="8"/>
      <c r="AB81" s="14"/>
    </row>
    <row r="82" spans="1:30" s="1" customFormat="1" ht="12" customHeight="1">
      <c r="A82" s="50"/>
      <c r="B82" s="181"/>
      <c r="C82" s="181"/>
      <c r="D82" s="181"/>
      <c r="E82" s="181"/>
      <c r="F82" s="181"/>
      <c r="G82" s="181"/>
      <c r="H82" s="181"/>
      <c r="I82" s="181"/>
      <c r="J82" s="75">
        <f>J81/J36</f>
        <v>0.11959654178674352</v>
      </c>
      <c r="K82" s="75">
        <f>K81/K36</f>
        <v>0.44444444444444442</v>
      </c>
      <c r="L82" s="75">
        <f>L81/L36</f>
        <v>0</v>
      </c>
      <c r="M82" s="75">
        <f>M81/M36</f>
        <v>6.9767441860465115E-2</v>
      </c>
      <c r="N82" s="75">
        <f t="shared" ref="N82" si="48">N81/$N$36</f>
        <v>0.1951219512195122</v>
      </c>
      <c r="O82" s="75">
        <f t="shared" ref="O82" si="49">O81/$O$36</f>
        <v>0.1111111111111111</v>
      </c>
      <c r="P82" s="75">
        <f t="shared" si="45"/>
        <v>0.19199406968124536</v>
      </c>
      <c r="R82" s="15"/>
      <c r="S82" s="8"/>
      <c r="T82" s="15"/>
      <c r="U82" s="8"/>
      <c r="V82" s="15"/>
      <c r="W82" s="8"/>
      <c r="X82" s="15"/>
      <c r="Y82" s="8"/>
      <c r="Z82" s="15"/>
      <c r="AA82" s="8"/>
      <c r="AB82" s="15"/>
    </row>
    <row r="83" spans="1:30" s="1" customFormat="1" ht="17.25" customHeight="1">
      <c r="A83" s="50"/>
      <c r="B83" s="196" t="s">
        <v>49</v>
      </c>
      <c r="C83" s="196"/>
      <c r="D83" s="196"/>
      <c r="E83" s="196"/>
      <c r="F83" s="196"/>
      <c r="G83" s="196"/>
      <c r="H83" s="196"/>
      <c r="I83" s="196"/>
      <c r="J83" s="76">
        <v>52</v>
      </c>
      <c r="K83" s="76">
        <v>47</v>
      </c>
      <c r="L83" s="132">
        <v>0</v>
      </c>
      <c r="M83" s="76">
        <v>0</v>
      </c>
      <c r="N83" s="76">
        <v>0</v>
      </c>
      <c r="O83" s="76">
        <v>0</v>
      </c>
      <c r="P83" s="112">
        <f t="shared" si="44"/>
        <v>99</v>
      </c>
      <c r="Q83" s="10"/>
      <c r="R83" s="20"/>
      <c r="S83" s="16"/>
      <c r="T83" s="20"/>
      <c r="U83" s="16"/>
      <c r="V83" s="20"/>
      <c r="W83" s="16"/>
      <c r="X83" s="13"/>
      <c r="Y83" s="16"/>
      <c r="Z83" s="9"/>
      <c r="AA83" s="16"/>
      <c r="AB83" s="9"/>
      <c r="AC83" s="10"/>
      <c r="AD83" s="10"/>
    </row>
    <row r="84" spans="1:30" s="1" customFormat="1" ht="12" customHeight="1">
      <c r="A84" s="50"/>
      <c r="B84" s="196"/>
      <c r="C84" s="196"/>
      <c r="D84" s="196"/>
      <c r="E84" s="196"/>
      <c r="F84" s="196"/>
      <c r="G84" s="196"/>
      <c r="H84" s="196"/>
      <c r="I84" s="196"/>
      <c r="J84" s="77">
        <f>J83/J36</f>
        <v>7.492795389048991E-2</v>
      </c>
      <c r="K84" s="77">
        <f>K83/K36</f>
        <v>0.13055555555555556</v>
      </c>
      <c r="L84" s="77">
        <f>L83/L36</f>
        <v>0</v>
      </c>
      <c r="M84" s="77">
        <f>M83/M36</f>
        <v>0</v>
      </c>
      <c r="N84" s="77">
        <f t="shared" ref="N84" si="50">N83/$N$36</f>
        <v>0</v>
      </c>
      <c r="O84" s="77">
        <f t="shared" ref="O84" si="51">O83/$O$36</f>
        <v>0</v>
      </c>
      <c r="P84" s="77">
        <f t="shared" si="45"/>
        <v>7.3387694588584143E-2</v>
      </c>
      <c r="Q84" s="10"/>
      <c r="R84" s="21"/>
      <c r="S84" s="16"/>
      <c r="T84" s="21"/>
      <c r="U84" s="16"/>
      <c r="V84" s="21"/>
      <c r="W84" s="16"/>
      <c r="X84" s="21"/>
      <c r="Y84" s="16"/>
      <c r="Z84" s="21"/>
      <c r="AA84" s="16"/>
      <c r="AB84" s="21"/>
      <c r="AC84" s="10"/>
      <c r="AD84" s="10"/>
    </row>
    <row r="85" spans="1:30" s="1" customFormat="1" ht="17.25" customHeight="1">
      <c r="A85" s="50"/>
      <c r="B85" s="193" t="s">
        <v>141</v>
      </c>
      <c r="C85" s="194"/>
      <c r="D85" s="194"/>
      <c r="E85" s="194"/>
      <c r="F85" s="194"/>
      <c r="G85" s="194"/>
      <c r="H85" s="194"/>
      <c r="I85" s="194"/>
      <c r="J85" s="74">
        <v>54</v>
      </c>
      <c r="K85" s="74">
        <v>6</v>
      </c>
      <c r="L85" s="74">
        <v>1</v>
      </c>
      <c r="M85" s="74">
        <v>10</v>
      </c>
      <c r="N85" s="74">
        <v>5</v>
      </c>
      <c r="O85" s="74">
        <v>7</v>
      </c>
      <c r="P85" s="111">
        <f t="shared" si="44"/>
        <v>83</v>
      </c>
      <c r="Q85" s="10"/>
      <c r="R85" s="13"/>
      <c r="S85" s="16"/>
      <c r="T85" s="9"/>
      <c r="U85" s="16"/>
      <c r="V85" s="9"/>
      <c r="W85" s="16"/>
      <c r="X85" s="13"/>
      <c r="Y85" s="16"/>
      <c r="Z85" s="9"/>
      <c r="AA85" s="16"/>
      <c r="AB85" s="9"/>
      <c r="AC85" s="10"/>
      <c r="AD85" s="10"/>
    </row>
    <row r="86" spans="1:30" s="1" customFormat="1" ht="12" customHeight="1">
      <c r="A86" s="50"/>
      <c r="B86" s="204"/>
      <c r="C86" s="205"/>
      <c r="D86" s="205"/>
      <c r="E86" s="205"/>
      <c r="F86" s="205"/>
      <c r="G86" s="205"/>
      <c r="H86" s="205"/>
      <c r="I86" s="205"/>
      <c r="J86" s="75">
        <f>J85/J36</f>
        <v>7.7809798270893377E-2</v>
      </c>
      <c r="K86" s="75">
        <f>K85/K36</f>
        <v>1.6666666666666666E-2</v>
      </c>
      <c r="L86" s="75">
        <f>L85/L36</f>
        <v>6.024096385542169E-3</v>
      </c>
      <c r="M86" s="75">
        <f>M85/M36</f>
        <v>0.23255813953488372</v>
      </c>
      <c r="N86" s="75">
        <f t="shared" ref="N86" si="52">N85/$N$36</f>
        <v>0.12195121951219512</v>
      </c>
      <c r="O86" s="75">
        <f t="shared" ref="O86" si="53">O85/$O$36</f>
        <v>0.15555555555555556</v>
      </c>
      <c r="P86" s="75">
        <f t="shared" si="45"/>
        <v>6.1527057079318014E-2</v>
      </c>
      <c r="Q86" s="10"/>
      <c r="R86" s="19"/>
      <c r="S86" s="16"/>
      <c r="T86" s="19"/>
      <c r="U86" s="16"/>
      <c r="V86" s="19"/>
      <c r="W86" s="16"/>
      <c r="X86" s="19"/>
      <c r="Y86" s="16"/>
      <c r="Z86" s="19"/>
      <c r="AA86" s="16"/>
      <c r="AB86" s="19"/>
      <c r="AC86" s="10"/>
      <c r="AD86" s="10"/>
    </row>
    <row r="87" spans="1:30" s="1" customFormat="1" ht="17.25" customHeight="1">
      <c r="A87" s="50"/>
      <c r="B87" s="153" t="s">
        <v>38</v>
      </c>
      <c r="C87" s="159"/>
      <c r="D87" s="159"/>
      <c r="E87" s="159"/>
      <c r="F87" s="159"/>
      <c r="G87" s="159"/>
      <c r="H87" s="159"/>
      <c r="I87" s="159"/>
      <c r="J87" s="88">
        <v>3</v>
      </c>
      <c r="K87" s="88">
        <v>0</v>
      </c>
      <c r="L87" s="88">
        <v>3</v>
      </c>
      <c r="M87" s="88">
        <v>0</v>
      </c>
      <c r="N87" s="88">
        <v>0</v>
      </c>
      <c r="O87" s="88">
        <v>0</v>
      </c>
      <c r="P87" s="63">
        <f t="shared" si="44"/>
        <v>6</v>
      </c>
      <c r="Q87" s="10"/>
      <c r="R87" s="13"/>
      <c r="S87" s="16"/>
      <c r="T87" s="9"/>
      <c r="U87" s="16"/>
      <c r="V87" s="9"/>
      <c r="W87" s="16"/>
      <c r="X87" s="13"/>
      <c r="Y87" s="16"/>
      <c r="Z87" s="9"/>
      <c r="AA87" s="16"/>
      <c r="AB87" s="9"/>
      <c r="AC87" s="10"/>
      <c r="AD87" s="10"/>
    </row>
    <row r="88" spans="1:30" s="1" customFormat="1" ht="12" customHeight="1">
      <c r="A88" s="50"/>
      <c r="B88" s="155"/>
      <c r="C88" s="160"/>
      <c r="D88" s="160"/>
      <c r="E88" s="160"/>
      <c r="F88" s="160"/>
      <c r="G88" s="160"/>
      <c r="H88" s="160"/>
      <c r="I88" s="160"/>
      <c r="J88" s="85">
        <f>J87/J36</f>
        <v>4.3227665706051877E-3</v>
      </c>
      <c r="K88" s="85">
        <f>K87/K36</f>
        <v>0</v>
      </c>
      <c r="L88" s="85">
        <f>L87/L36</f>
        <v>1.8072289156626505E-2</v>
      </c>
      <c r="M88" s="85">
        <f>M87/M36</f>
        <v>0</v>
      </c>
      <c r="N88" s="85">
        <f t="shared" ref="N88" si="54">N87/$N$36</f>
        <v>0</v>
      </c>
      <c r="O88" s="85">
        <f t="shared" ref="O88" si="55">O87/$O$36</f>
        <v>0</v>
      </c>
      <c r="P88" s="85">
        <f t="shared" si="45"/>
        <v>4.447739065974796E-3</v>
      </c>
      <c r="Q88" s="10"/>
      <c r="R88" s="19"/>
      <c r="S88" s="16"/>
      <c r="T88" s="19"/>
      <c r="U88" s="16"/>
      <c r="V88" s="19"/>
      <c r="W88" s="16"/>
      <c r="X88" s="19"/>
      <c r="Y88" s="16"/>
      <c r="Z88" s="19"/>
      <c r="AA88" s="16"/>
      <c r="AB88" s="19"/>
      <c r="AC88" s="10"/>
      <c r="AD88" s="10"/>
    </row>
    <row r="89" spans="1:30" s="1" customFormat="1" ht="39" customHeight="1">
      <c r="A89" s="53"/>
      <c r="B89" s="140" t="s">
        <v>190</v>
      </c>
      <c r="C89" s="141"/>
      <c r="D89" s="141"/>
      <c r="E89" s="141"/>
      <c r="F89" s="141"/>
      <c r="G89" s="141"/>
      <c r="H89" s="141"/>
      <c r="I89" s="141"/>
      <c r="J89" s="141"/>
      <c r="K89" s="141"/>
      <c r="L89" s="141"/>
      <c r="M89" s="141"/>
      <c r="N89" s="141"/>
      <c r="O89" s="141"/>
      <c r="P89" s="142"/>
    </row>
    <row r="90" spans="1:30" s="1" customFormat="1" ht="17.25" customHeight="1">
      <c r="A90" s="50"/>
      <c r="B90" s="177" t="s">
        <v>50</v>
      </c>
      <c r="C90" s="177"/>
      <c r="D90" s="177"/>
      <c r="E90" s="177"/>
      <c r="F90" s="177"/>
      <c r="G90" s="177"/>
      <c r="H90" s="177"/>
      <c r="I90" s="177"/>
      <c r="J90" s="89">
        <v>9</v>
      </c>
      <c r="K90" s="89">
        <v>2</v>
      </c>
      <c r="L90" s="89">
        <v>21</v>
      </c>
      <c r="M90" s="89">
        <v>3</v>
      </c>
      <c r="N90" s="89">
        <v>0</v>
      </c>
      <c r="O90" s="89">
        <v>2</v>
      </c>
      <c r="P90" s="111">
        <f t="shared" ref="P90" si="56">SUM(J90:O90)</f>
        <v>37</v>
      </c>
      <c r="Q90" s="10"/>
      <c r="R90" s="20"/>
      <c r="S90" s="16"/>
      <c r="T90" s="20"/>
      <c r="U90" s="16"/>
      <c r="V90" s="20"/>
      <c r="W90" s="16"/>
      <c r="X90" s="13"/>
      <c r="Y90" s="16"/>
      <c r="Z90" s="9"/>
      <c r="AA90" s="16"/>
      <c r="AB90" s="9"/>
      <c r="AC90" s="10"/>
      <c r="AD90" s="10"/>
    </row>
    <row r="91" spans="1:30" s="1" customFormat="1" ht="12" customHeight="1">
      <c r="A91" s="50"/>
      <c r="B91" s="178"/>
      <c r="C91" s="178"/>
      <c r="D91" s="178"/>
      <c r="E91" s="178"/>
      <c r="F91" s="178"/>
      <c r="G91" s="178"/>
      <c r="H91" s="178"/>
      <c r="I91" s="178"/>
      <c r="J91" s="87">
        <f>J90/J36</f>
        <v>1.2968299711815562E-2</v>
      </c>
      <c r="K91" s="87">
        <f>K90/K36</f>
        <v>5.5555555555555558E-3</v>
      </c>
      <c r="L91" s="87">
        <f>L90/L36</f>
        <v>0.12650602409638553</v>
      </c>
      <c r="M91" s="87">
        <f>M90/M36</f>
        <v>6.9767441860465115E-2</v>
      </c>
      <c r="N91" s="87">
        <f t="shared" ref="N91" si="57">N90/$N$36</f>
        <v>0</v>
      </c>
      <c r="O91" s="87">
        <f>O90/$O$36</f>
        <v>4.4444444444444446E-2</v>
      </c>
      <c r="P91" s="87">
        <f t="shared" ref="P91" si="58">P90/$P$36</f>
        <v>2.7427724240177909E-2</v>
      </c>
      <c r="Q91" s="10"/>
      <c r="R91" s="21"/>
      <c r="S91" s="16"/>
      <c r="T91" s="21"/>
      <c r="U91" s="16"/>
      <c r="V91" s="21"/>
      <c r="W91" s="16"/>
      <c r="X91" s="21"/>
      <c r="Y91" s="16"/>
      <c r="Z91" s="21"/>
      <c r="AA91" s="16"/>
      <c r="AB91" s="21"/>
      <c r="AC91" s="10"/>
      <c r="AD91" s="10"/>
    </row>
    <row r="92" spans="1:30" s="1" customFormat="1" ht="21" customHeight="1">
      <c r="A92" s="51" t="s">
        <v>51</v>
      </c>
      <c r="B92" s="161" t="s">
        <v>52</v>
      </c>
      <c r="C92" s="162"/>
      <c r="D92" s="162"/>
      <c r="E92" s="162"/>
      <c r="F92" s="162"/>
      <c r="G92" s="162"/>
      <c r="H92" s="162"/>
      <c r="I92" s="162"/>
      <c r="J92" s="162"/>
      <c r="K92" s="162"/>
      <c r="L92" s="162"/>
      <c r="M92" s="162"/>
      <c r="N92" s="162"/>
      <c r="O92" s="163"/>
      <c r="P92" s="65"/>
      <c r="Q92" s="10"/>
      <c r="R92" s="10"/>
      <c r="S92" s="10"/>
      <c r="T92" s="10"/>
      <c r="U92" s="10"/>
      <c r="V92" s="10"/>
      <c r="W92" s="10"/>
      <c r="X92" s="10"/>
      <c r="Y92" s="10"/>
      <c r="Z92" s="10"/>
      <c r="AA92" s="10"/>
      <c r="AB92" s="10"/>
      <c r="AC92" s="10"/>
      <c r="AD92" s="10"/>
    </row>
    <row r="93" spans="1:30" s="1" customFormat="1" ht="24" customHeight="1">
      <c r="A93" s="52"/>
      <c r="B93" s="44"/>
      <c r="C93" s="44"/>
      <c r="D93" s="56"/>
      <c r="E93" s="56"/>
      <c r="F93" s="56"/>
      <c r="G93" s="56"/>
      <c r="H93" s="56"/>
      <c r="I93" s="56"/>
      <c r="J93" s="11" t="s">
        <v>4</v>
      </c>
      <c r="K93" s="12" t="s">
        <v>5</v>
      </c>
      <c r="L93" s="30" t="s">
        <v>6</v>
      </c>
      <c r="M93" s="22" t="s">
        <v>7</v>
      </c>
      <c r="N93" s="22" t="s">
        <v>8</v>
      </c>
      <c r="O93" s="22" t="s">
        <v>9</v>
      </c>
      <c r="P93" s="31" t="s">
        <v>0</v>
      </c>
      <c r="Q93" s="10"/>
      <c r="R93" s="7"/>
      <c r="S93" s="16"/>
      <c r="T93" s="17"/>
      <c r="U93" s="16"/>
      <c r="V93" s="17"/>
      <c r="W93" s="16"/>
      <c r="X93" s="18"/>
      <c r="Y93" s="16"/>
      <c r="Z93" s="18"/>
      <c r="AA93" s="16"/>
      <c r="AB93" s="18"/>
      <c r="AC93" s="10"/>
      <c r="AD93" s="10"/>
    </row>
    <row r="94" spans="1:30" s="1" customFormat="1" ht="17.25" customHeight="1">
      <c r="A94" s="50"/>
      <c r="B94" s="146" t="s">
        <v>53</v>
      </c>
      <c r="C94" s="147"/>
      <c r="D94" s="147"/>
      <c r="E94" s="147"/>
      <c r="F94" s="147"/>
      <c r="G94" s="147"/>
      <c r="H94" s="147"/>
      <c r="I94" s="148"/>
      <c r="J94" s="74">
        <v>52</v>
      </c>
      <c r="K94" s="74">
        <v>31</v>
      </c>
      <c r="L94" s="74">
        <v>5</v>
      </c>
      <c r="M94" s="74">
        <v>6</v>
      </c>
      <c r="N94" s="74">
        <v>7</v>
      </c>
      <c r="O94" s="74">
        <v>6</v>
      </c>
      <c r="P94" s="111">
        <f t="shared" ref="P94:P102" si="59">SUM(J94:O94)</f>
        <v>107</v>
      </c>
      <c r="Q94" s="10"/>
      <c r="R94" s="13"/>
      <c r="S94" s="16"/>
      <c r="T94" s="9"/>
      <c r="U94" s="16"/>
      <c r="V94" s="9"/>
      <c r="W94" s="16"/>
      <c r="X94" s="13"/>
      <c r="Y94" s="16"/>
      <c r="Z94" s="9"/>
      <c r="AA94" s="16"/>
      <c r="AB94" s="9"/>
      <c r="AC94" s="10"/>
      <c r="AD94" s="10"/>
    </row>
    <row r="95" spans="1:30" s="1" customFormat="1" ht="12" customHeight="1">
      <c r="A95" s="50"/>
      <c r="B95" s="146"/>
      <c r="C95" s="147"/>
      <c r="D95" s="147"/>
      <c r="E95" s="147"/>
      <c r="F95" s="147"/>
      <c r="G95" s="147"/>
      <c r="H95" s="147"/>
      <c r="I95" s="148"/>
      <c r="J95" s="75">
        <f>J94/J36</f>
        <v>7.492795389048991E-2</v>
      </c>
      <c r="K95" s="75">
        <f>K94/K36</f>
        <v>8.611111111111111E-2</v>
      </c>
      <c r="L95" s="75">
        <f>L94/L36</f>
        <v>3.0120481927710843E-2</v>
      </c>
      <c r="M95" s="75">
        <f>M94/M36</f>
        <v>0.13953488372093023</v>
      </c>
      <c r="N95" s="75">
        <f>N94/$N$36</f>
        <v>0.17073170731707318</v>
      </c>
      <c r="O95" s="75">
        <f>O94/$O$36</f>
        <v>0.13333333333333333</v>
      </c>
      <c r="P95" s="75">
        <f t="shared" ref="P95:P103" si="60">P94/$P$36</f>
        <v>7.9318013343217197E-2</v>
      </c>
      <c r="Q95" s="10"/>
      <c r="R95" s="19"/>
      <c r="S95" s="16"/>
      <c r="T95" s="19"/>
      <c r="U95" s="16"/>
      <c r="V95" s="19"/>
      <c r="W95" s="16"/>
      <c r="X95" s="19"/>
      <c r="Y95" s="16"/>
      <c r="Z95" s="19"/>
      <c r="AA95" s="16"/>
      <c r="AB95" s="19"/>
      <c r="AC95" s="10"/>
      <c r="AD95" s="10"/>
    </row>
    <row r="96" spans="1:30" s="1" customFormat="1" ht="17.25" customHeight="1">
      <c r="A96" s="50"/>
      <c r="B96" s="143" t="s">
        <v>54</v>
      </c>
      <c r="C96" s="144"/>
      <c r="D96" s="144"/>
      <c r="E96" s="144"/>
      <c r="F96" s="144"/>
      <c r="G96" s="144"/>
      <c r="H96" s="144"/>
      <c r="I96" s="145"/>
      <c r="J96" s="76">
        <v>111</v>
      </c>
      <c r="K96" s="76">
        <v>26</v>
      </c>
      <c r="L96" s="132">
        <v>2</v>
      </c>
      <c r="M96" s="76">
        <v>9</v>
      </c>
      <c r="N96" s="76">
        <v>10</v>
      </c>
      <c r="O96" s="76">
        <v>8</v>
      </c>
      <c r="P96" s="112">
        <f t="shared" si="59"/>
        <v>166</v>
      </c>
      <c r="Q96" s="10"/>
      <c r="R96" s="20"/>
      <c r="S96" s="16"/>
      <c r="T96" s="20"/>
      <c r="U96" s="16"/>
      <c r="V96" s="20"/>
      <c r="W96" s="16"/>
      <c r="X96" s="13"/>
      <c r="Y96" s="16"/>
      <c r="Z96" s="9"/>
      <c r="AA96" s="16"/>
      <c r="AB96" s="9"/>
      <c r="AC96" s="10"/>
      <c r="AD96" s="10"/>
    </row>
    <row r="97" spans="1:30" s="1" customFormat="1" ht="12" customHeight="1">
      <c r="A97" s="50"/>
      <c r="B97" s="143"/>
      <c r="C97" s="144"/>
      <c r="D97" s="144"/>
      <c r="E97" s="144"/>
      <c r="F97" s="144"/>
      <c r="G97" s="144"/>
      <c r="H97" s="144"/>
      <c r="I97" s="145"/>
      <c r="J97" s="77">
        <f>J96/J36</f>
        <v>0.15994236311239193</v>
      </c>
      <c r="K97" s="77">
        <f>K96/K36</f>
        <v>7.2222222222222215E-2</v>
      </c>
      <c r="L97" s="77">
        <f>L96/L36</f>
        <v>1.2048192771084338E-2</v>
      </c>
      <c r="M97" s="77">
        <f>M96/M36</f>
        <v>0.20930232558139536</v>
      </c>
      <c r="N97" s="77">
        <f t="shared" ref="N97" si="61">N96/$N$36</f>
        <v>0.24390243902439024</v>
      </c>
      <c r="O97" s="77">
        <f t="shared" ref="O97" si="62">O96/$O$36</f>
        <v>0.17777777777777778</v>
      </c>
      <c r="P97" s="77">
        <f t="shared" si="60"/>
        <v>0.12305411415863603</v>
      </c>
      <c r="Q97" s="10"/>
      <c r="R97" s="21"/>
      <c r="S97" s="16"/>
      <c r="T97" s="21"/>
      <c r="U97" s="16"/>
      <c r="V97" s="21"/>
      <c r="W97" s="16"/>
      <c r="X97" s="21"/>
      <c r="Y97" s="16"/>
      <c r="Z97" s="21"/>
      <c r="AA97" s="16"/>
      <c r="AB97" s="21"/>
      <c r="AC97" s="10"/>
      <c r="AD97" s="10"/>
    </row>
    <row r="98" spans="1:30" s="1" customFormat="1" ht="17.25" customHeight="1">
      <c r="A98" s="50"/>
      <c r="B98" s="164" t="s">
        <v>55</v>
      </c>
      <c r="C98" s="164"/>
      <c r="D98" s="164"/>
      <c r="E98" s="164"/>
      <c r="F98" s="164"/>
      <c r="G98" s="164"/>
      <c r="H98" s="164"/>
      <c r="I98" s="164"/>
      <c r="J98" s="74">
        <v>301</v>
      </c>
      <c r="K98" s="74">
        <v>182</v>
      </c>
      <c r="L98" s="74">
        <v>2</v>
      </c>
      <c r="M98" s="74">
        <v>21</v>
      </c>
      <c r="N98" s="74">
        <v>18</v>
      </c>
      <c r="O98" s="74">
        <v>22</v>
      </c>
      <c r="P98" s="113">
        <f t="shared" si="59"/>
        <v>546</v>
      </c>
      <c r="R98" s="14"/>
      <c r="S98" s="8"/>
      <c r="T98" s="14"/>
      <c r="U98" s="8"/>
      <c r="V98" s="14"/>
      <c r="W98" s="8"/>
      <c r="X98" s="14"/>
      <c r="Y98" s="8"/>
      <c r="Z98" s="14"/>
      <c r="AA98" s="8"/>
      <c r="AB98" s="14"/>
    </row>
    <row r="99" spans="1:30" s="1" customFormat="1" ht="12" customHeight="1">
      <c r="A99" s="50"/>
      <c r="B99" s="164"/>
      <c r="C99" s="164"/>
      <c r="D99" s="164"/>
      <c r="E99" s="164"/>
      <c r="F99" s="164"/>
      <c r="G99" s="164"/>
      <c r="H99" s="164"/>
      <c r="I99" s="164"/>
      <c r="J99" s="75">
        <f>J98/J36</f>
        <v>0.43371757925072046</v>
      </c>
      <c r="K99" s="75">
        <f>K98/K36</f>
        <v>0.50555555555555554</v>
      </c>
      <c r="L99" s="75">
        <f>L98/L36</f>
        <v>1.2048192771084338E-2</v>
      </c>
      <c r="M99" s="75">
        <f>M98/M36</f>
        <v>0.48837209302325579</v>
      </c>
      <c r="N99" s="75">
        <f t="shared" ref="N99" si="63">N98/$N$36</f>
        <v>0.43902439024390244</v>
      </c>
      <c r="O99" s="75">
        <f t="shared" ref="O99" si="64">O98/$O$36</f>
        <v>0.48888888888888887</v>
      </c>
      <c r="P99" s="75">
        <f t="shared" si="60"/>
        <v>0.40474425500370648</v>
      </c>
      <c r="R99" s="15"/>
      <c r="S99" s="8"/>
      <c r="T99" s="15"/>
      <c r="U99" s="8"/>
      <c r="V99" s="15"/>
      <c r="W99" s="8"/>
      <c r="X99" s="15"/>
      <c r="Y99" s="8"/>
      <c r="Z99" s="15"/>
      <c r="AA99" s="8"/>
      <c r="AB99" s="15"/>
    </row>
    <row r="100" spans="1:30" s="1" customFormat="1" ht="17.25" customHeight="1">
      <c r="A100" s="50"/>
      <c r="B100" s="143" t="s">
        <v>142</v>
      </c>
      <c r="C100" s="144"/>
      <c r="D100" s="144"/>
      <c r="E100" s="144"/>
      <c r="F100" s="144"/>
      <c r="G100" s="144"/>
      <c r="H100" s="144"/>
      <c r="I100" s="145"/>
      <c r="J100" s="76">
        <v>37</v>
      </c>
      <c r="K100" s="76">
        <v>23</v>
      </c>
      <c r="L100" s="76">
        <v>79</v>
      </c>
      <c r="M100" s="76">
        <v>9</v>
      </c>
      <c r="N100" s="76">
        <v>9</v>
      </c>
      <c r="O100" s="76">
        <v>20</v>
      </c>
      <c r="P100" s="112">
        <f t="shared" si="59"/>
        <v>177</v>
      </c>
      <c r="Q100" s="10"/>
      <c r="R100" s="20"/>
      <c r="S100" s="16"/>
      <c r="T100" s="20"/>
      <c r="U100" s="16"/>
      <c r="V100" s="20"/>
      <c r="W100" s="16"/>
      <c r="X100" s="13"/>
      <c r="Y100" s="16"/>
      <c r="Z100" s="9"/>
      <c r="AA100" s="16"/>
      <c r="AB100" s="9"/>
      <c r="AC100" s="10"/>
      <c r="AD100" s="10"/>
    </row>
    <row r="101" spans="1:30" s="1" customFormat="1" ht="12" customHeight="1">
      <c r="A101" s="50"/>
      <c r="B101" s="143"/>
      <c r="C101" s="144"/>
      <c r="D101" s="144"/>
      <c r="E101" s="144"/>
      <c r="F101" s="144"/>
      <c r="G101" s="144"/>
      <c r="H101" s="144"/>
      <c r="I101" s="145"/>
      <c r="J101" s="77">
        <f>J100/J36</f>
        <v>5.3314121037463975E-2</v>
      </c>
      <c r="K101" s="77">
        <f>K100/K36</f>
        <v>6.3888888888888884E-2</v>
      </c>
      <c r="L101" s="77">
        <f>L100/L36</f>
        <v>0.4759036144578313</v>
      </c>
      <c r="M101" s="77">
        <f>M100/M36</f>
        <v>0.20930232558139536</v>
      </c>
      <c r="N101" s="77">
        <f t="shared" ref="N101" si="65">N100/$N$36</f>
        <v>0.21951219512195122</v>
      </c>
      <c r="O101" s="77">
        <f t="shared" ref="O101" si="66">O100/$O$36</f>
        <v>0.44444444444444442</v>
      </c>
      <c r="P101" s="77">
        <f t="shared" si="60"/>
        <v>0.13120830244625648</v>
      </c>
      <c r="Q101" s="10"/>
      <c r="R101" s="21"/>
      <c r="S101" s="16"/>
      <c r="T101" s="21"/>
      <c r="U101" s="16"/>
      <c r="V101" s="21"/>
      <c r="W101" s="16"/>
      <c r="X101" s="21"/>
      <c r="Y101" s="16"/>
      <c r="Z101" s="21"/>
      <c r="AA101" s="16"/>
      <c r="AB101" s="21"/>
      <c r="AC101" s="10"/>
      <c r="AD101" s="10"/>
    </row>
    <row r="102" spans="1:30" s="1" customFormat="1" ht="17.25" customHeight="1">
      <c r="A102" s="50"/>
      <c r="B102" s="168" t="s">
        <v>38</v>
      </c>
      <c r="C102" s="169"/>
      <c r="D102" s="169"/>
      <c r="E102" s="169"/>
      <c r="F102" s="169"/>
      <c r="G102" s="169"/>
      <c r="H102" s="169"/>
      <c r="I102" s="170"/>
      <c r="J102" s="86">
        <v>10</v>
      </c>
      <c r="K102" s="86">
        <v>3</v>
      </c>
      <c r="L102" s="86">
        <v>2</v>
      </c>
      <c r="M102" s="86">
        <v>1</v>
      </c>
      <c r="N102" s="86">
        <v>1</v>
      </c>
      <c r="O102" s="86">
        <v>3</v>
      </c>
      <c r="P102" s="113">
        <f t="shared" si="59"/>
        <v>20</v>
      </c>
      <c r="Q102" s="10"/>
      <c r="R102" s="20"/>
      <c r="S102" s="16"/>
      <c r="T102" s="20"/>
      <c r="U102" s="16"/>
      <c r="V102" s="20"/>
      <c r="W102" s="16"/>
      <c r="X102" s="13"/>
      <c r="Y102" s="16"/>
      <c r="Z102" s="9"/>
      <c r="AA102" s="16"/>
      <c r="AB102" s="9"/>
      <c r="AC102" s="10"/>
      <c r="AD102" s="10"/>
    </row>
    <row r="103" spans="1:30" s="1" customFormat="1" ht="12" customHeight="1">
      <c r="A103" s="50"/>
      <c r="B103" s="182"/>
      <c r="C103" s="183"/>
      <c r="D103" s="183"/>
      <c r="E103" s="183"/>
      <c r="F103" s="183"/>
      <c r="G103" s="183"/>
      <c r="H103" s="183"/>
      <c r="I103" s="184"/>
      <c r="J103" s="90">
        <f>J102/J36</f>
        <v>1.4409221902017291E-2</v>
      </c>
      <c r="K103" s="90">
        <f>K102/K36</f>
        <v>8.3333333333333332E-3</v>
      </c>
      <c r="L103" s="90">
        <f>L102/L36</f>
        <v>1.2048192771084338E-2</v>
      </c>
      <c r="M103" s="90">
        <f>M102/M36</f>
        <v>2.3255813953488372E-2</v>
      </c>
      <c r="N103" s="90">
        <f t="shared" ref="N103" si="67">N102/$N$36</f>
        <v>2.4390243902439025E-2</v>
      </c>
      <c r="O103" s="90">
        <f t="shared" ref="O103" si="68">O102/$O$36</f>
        <v>6.6666666666666666E-2</v>
      </c>
      <c r="P103" s="90">
        <f t="shared" si="60"/>
        <v>1.4825796886582653E-2</v>
      </c>
      <c r="Q103" s="10"/>
      <c r="R103" s="21"/>
      <c r="S103" s="16"/>
      <c r="T103" s="21"/>
      <c r="U103" s="16"/>
      <c r="V103" s="21"/>
      <c r="W103" s="16"/>
      <c r="X103" s="21"/>
      <c r="Y103" s="16"/>
      <c r="Z103" s="21"/>
      <c r="AA103" s="16"/>
      <c r="AB103" s="21"/>
      <c r="AC103" s="10"/>
      <c r="AD103" s="10"/>
    </row>
    <row r="104" spans="1:30" s="1" customFormat="1" ht="51" customHeight="1">
      <c r="A104" s="53"/>
      <c r="B104" s="134" t="s">
        <v>191</v>
      </c>
      <c r="C104" s="135"/>
      <c r="D104" s="135"/>
      <c r="E104" s="135"/>
      <c r="F104" s="135"/>
      <c r="G104" s="135"/>
      <c r="H104" s="135"/>
      <c r="I104" s="135"/>
      <c r="J104" s="135"/>
      <c r="K104" s="135"/>
      <c r="L104" s="135"/>
      <c r="M104" s="135"/>
      <c r="N104" s="135"/>
      <c r="O104" s="135"/>
      <c r="P104" s="136"/>
    </row>
    <row r="105" spans="1:30" s="1" customFormat="1" ht="17.25" customHeight="1">
      <c r="A105" s="50"/>
      <c r="B105" s="155" t="s">
        <v>56</v>
      </c>
      <c r="C105" s="160"/>
      <c r="D105" s="160"/>
      <c r="E105" s="160"/>
      <c r="F105" s="160"/>
      <c r="G105" s="160"/>
      <c r="H105" s="160"/>
      <c r="I105" s="160"/>
      <c r="J105" s="64">
        <v>55</v>
      </c>
      <c r="K105" s="64">
        <v>15</v>
      </c>
      <c r="L105" s="64">
        <v>80</v>
      </c>
      <c r="M105" s="64">
        <v>5</v>
      </c>
      <c r="N105" s="64">
        <v>4</v>
      </c>
      <c r="O105" s="64">
        <v>6</v>
      </c>
      <c r="P105" s="63">
        <f t="shared" ref="P105" si="69">SUM(J105:O105)</f>
        <v>165</v>
      </c>
      <c r="Q105" s="10"/>
      <c r="R105" s="13"/>
      <c r="S105" s="16"/>
      <c r="T105" s="9"/>
      <c r="U105" s="16"/>
      <c r="V105" s="9"/>
      <c r="W105" s="16"/>
      <c r="X105" s="13"/>
      <c r="Y105" s="16"/>
      <c r="Z105" s="9"/>
      <c r="AA105" s="16"/>
      <c r="AB105" s="9"/>
      <c r="AC105" s="10"/>
      <c r="AD105" s="10"/>
    </row>
    <row r="106" spans="1:30" s="1" customFormat="1" ht="12" customHeight="1">
      <c r="A106" s="50"/>
      <c r="B106" s="157"/>
      <c r="C106" s="198"/>
      <c r="D106" s="198"/>
      <c r="E106" s="198"/>
      <c r="F106" s="198"/>
      <c r="G106" s="198"/>
      <c r="H106" s="198"/>
      <c r="I106" s="198"/>
      <c r="J106" s="61">
        <f>J105/J36</f>
        <v>7.9250720461095103E-2</v>
      </c>
      <c r="K106" s="61">
        <f>K105/K36</f>
        <v>4.1666666666666664E-2</v>
      </c>
      <c r="L106" s="61">
        <f>L105/L36</f>
        <v>0.48192771084337349</v>
      </c>
      <c r="M106" s="61">
        <f>M105/M36</f>
        <v>0.11627906976744186</v>
      </c>
      <c r="N106" s="61">
        <f t="shared" ref="N106" si="70">N105/$N$36</f>
        <v>9.7560975609756101E-2</v>
      </c>
      <c r="O106" s="61">
        <f>O105/$O$36</f>
        <v>0.13333333333333333</v>
      </c>
      <c r="P106" s="61">
        <f t="shared" ref="P106" si="71">P105/$P$36</f>
        <v>0.1223128243143069</v>
      </c>
      <c r="Q106" s="10"/>
      <c r="R106" s="19"/>
      <c r="S106" s="16"/>
      <c r="T106" s="19"/>
      <c r="U106" s="16"/>
      <c r="V106" s="19"/>
      <c r="W106" s="16"/>
      <c r="X106" s="19"/>
      <c r="Y106" s="16"/>
      <c r="Z106" s="19"/>
      <c r="AA106" s="16"/>
      <c r="AB106" s="19"/>
      <c r="AC106" s="10"/>
      <c r="AD106" s="10"/>
    </row>
    <row r="107" spans="1:30" s="1" customFormat="1" ht="21" customHeight="1">
      <c r="A107" s="51" t="s">
        <v>57</v>
      </c>
      <c r="B107" s="199" t="s">
        <v>58</v>
      </c>
      <c r="C107" s="200"/>
      <c r="D107" s="200"/>
      <c r="E107" s="200"/>
      <c r="F107" s="200"/>
      <c r="G107" s="200"/>
      <c r="H107" s="200"/>
      <c r="I107" s="200"/>
      <c r="J107" s="200"/>
      <c r="K107" s="200"/>
      <c r="L107" s="200"/>
      <c r="M107" s="200"/>
      <c r="N107" s="200"/>
      <c r="O107" s="201"/>
      <c r="P107" s="58"/>
      <c r="Q107" s="10"/>
      <c r="R107" s="10"/>
      <c r="S107" s="10"/>
      <c r="T107" s="10"/>
      <c r="U107" s="10"/>
      <c r="V107" s="10"/>
      <c r="W107" s="10"/>
      <c r="X107" s="10"/>
      <c r="Y107" s="10"/>
      <c r="Z107" s="10"/>
      <c r="AA107" s="10"/>
      <c r="AB107" s="10"/>
      <c r="AC107" s="10"/>
      <c r="AD107" s="10"/>
    </row>
    <row r="108" spans="1:30" s="1" customFormat="1" ht="24" customHeight="1">
      <c r="A108" s="52"/>
      <c r="B108" s="44"/>
      <c r="C108" s="44"/>
      <c r="D108" s="56"/>
      <c r="E108" s="56"/>
      <c r="F108" s="56"/>
      <c r="G108" s="56"/>
      <c r="H108" s="56"/>
      <c r="I108" s="56"/>
      <c r="J108" s="11" t="s">
        <v>4</v>
      </c>
      <c r="K108" s="12" t="s">
        <v>5</v>
      </c>
      <c r="L108" s="30" t="s">
        <v>6</v>
      </c>
      <c r="M108" s="22" t="s">
        <v>7</v>
      </c>
      <c r="N108" s="22" t="s">
        <v>8</v>
      </c>
      <c r="O108" s="22" t="s">
        <v>9</v>
      </c>
      <c r="P108" s="31" t="s">
        <v>0</v>
      </c>
      <c r="Q108" s="10"/>
      <c r="R108" s="7"/>
      <c r="S108" s="16"/>
      <c r="T108" s="17"/>
      <c r="U108" s="16"/>
      <c r="V108" s="17"/>
      <c r="W108" s="16"/>
      <c r="X108" s="18"/>
      <c r="Y108" s="16"/>
      <c r="Z108" s="18"/>
      <c r="AA108" s="16"/>
      <c r="AB108" s="18"/>
      <c r="AC108" s="10"/>
      <c r="AD108" s="10"/>
    </row>
    <row r="109" spans="1:30" s="1" customFormat="1" ht="17.25" customHeight="1">
      <c r="A109" s="50"/>
      <c r="B109" s="146" t="s">
        <v>59</v>
      </c>
      <c r="C109" s="147"/>
      <c r="D109" s="147"/>
      <c r="E109" s="147"/>
      <c r="F109" s="147"/>
      <c r="G109" s="147"/>
      <c r="H109" s="147"/>
      <c r="I109" s="148"/>
      <c r="J109" s="74">
        <v>378</v>
      </c>
      <c r="K109" s="74">
        <v>155</v>
      </c>
      <c r="L109" s="74">
        <v>38</v>
      </c>
      <c r="M109" s="74">
        <v>22</v>
      </c>
      <c r="N109" s="74">
        <v>19</v>
      </c>
      <c r="O109" s="74">
        <v>32</v>
      </c>
      <c r="P109" s="111">
        <f t="shared" ref="P109:P125" si="72">SUM(J109:O109)</f>
        <v>644</v>
      </c>
      <c r="Q109" s="10"/>
      <c r="R109" s="13"/>
      <c r="S109" s="16"/>
      <c r="T109" s="9"/>
      <c r="U109" s="16"/>
      <c r="V109" s="9"/>
      <c r="W109" s="16"/>
      <c r="X109" s="13"/>
      <c r="Y109" s="16"/>
      <c r="Z109" s="9"/>
      <c r="AA109" s="16"/>
      <c r="AB109" s="9"/>
      <c r="AC109" s="10"/>
      <c r="AD109" s="10"/>
    </row>
    <row r="110" spans="1:30" s="1" customFormat="1" ht="12" customHeight="1">
      <c r="A110" s="50"/>
      <c r="B110" s="146"/>
      <c r="C110" s="147"/>
      <c r="D110" s="147"/>
      <c r="E110" s="147"/>
      <c r="F110" s="147"/>
      <c r="G110" s="147"/>
      <c r="H110" s="147"/>
      <c r="I110" s="148"/>
      <c r="J110" s="75">
        <f>J109/J36</f>
        <v>0.54466858789625361</v>
      </c>
      <c r="K110" s="75">
        <f>K109/K36</f>
        <v>0.43055555555555558</v>
      </c>
      <c r="L110" s="75">
        <f>L109/L36</f>
        <v>0.2289156626506024</v>
      </c>
      <c r="M110" s="75">
        <f>M109/M36</f>
        <v>0.51162790697674421</v>
      </c>
      <c r="N110" s="75">
        <f>N109/$N$36</f>
        <v>0.46341463414634149</v>
      </c>
      <c r="O110" s="75">
        <f>O109/$O$36</f>
        <v>0.71111111111111114</v>
      </c>
      <c r="P110" s="75">
        <f t="shared" ref="P110:P126" si="73">P109/$P$36</f>
        <v>0.47739065974796147</v>
      </c>
      <c r="R110" s="19"/>
      <c r="S110" s="16"/>
      <c r="T110" s="19"/>
      <c r="U110" s="16"/>
      <c r="V110" s="19"/>
      <c r="W110" s="16"/>
      <c r="X110" s="19"/>
      <c r="Y110" s="16"/>
      <c r="Z110" s="19"/>
      <c r="AA110" s="16"/>
      <c r="AB110" s="19"/>
      <c r="AC110" s="10"/>
      <c r="AD110" s="10"/>
    </row>
    <row r="111" spans="1:30" s="1" customFormat="1" ht="17.25" customHeight="1">
      <c r="A111" s="50"/>
      <c r="B111" s="143" t="s">
        <v>60</v>
      </c>
      <c r="C111" s="144"/>
      <c r="D111" s="144"/>
      <c r="E111" s="144"/>
      <c r="F111" s="144"/>
      <c r="G111" s="144"/>
      <c r="H111" s="144"/>
      <c r="I111" s="145"/>
      <c r="J111" s="76">
        <v>235</v>
      </c>
      <c r="K111" s="76">
        <v>113</v>
      </c>
      <c r="L111" s="76">
        <v>2</v>
      </c>
      <c r="M111" s="76">
        <v>10</v>
      </c>
      <c r="N111" s="76">
        <v>10</v>
      </c>
      <c r="O111" s="76">
        <v>13</v>
      </c>
      <c r="P111" s="112">
        <f t="shared" si="72"/>
        <v>383</v>
      </c>
      <c r="Q111" s="10"/>
      <c r="R111" s="20"/>
      <c r="S111" s="16"/>
      <c r="T111" s="20"/>
      <c r="U111" s="16"/>
      <c r="V111" s="20"/>
      <c r="W111" s="16"/>
      <c r="X111" s="13"/>
      <c r="Y111" s="16"/>
      <c r="Z111" s="9"/>
      <c r="AA111" s="16"/>
      <c r="AB111" s="9"/>
      <c r="AC111" s="10"/>
      <c r="AD111" s="10"/>
    </row>
    <row r="112" spans="1:30" s="1" customFormat="1" ht="12" customHeight="1">
      <c r="A112" s="50"/>
      <c r="B112" s="143"/>
      <c r="C112" s="144"/>
      <c r="D112" s="144"/>
      <c r="E112" s="144"/>
      <c r="F112" s="144"/>
      <c r="G112" s="144"/>
      <c r="H112" s="144"/>
      <c r="I112" s="145"/>
      <c r="J112" s="77">
        <f>J111/J36</f>
        <v>0.33861671469740634</v>
      </c>
      <c r="K112" s="77">
        <f>K111/K36</f>
        <v>0.31388888888888888</v>
      </c>
      <c r="L112" s="77">
        <f>L111/L36</f>
        <v>1.2048192771084338E-2</v>
      </c>
      <c r="M112" s="77">
        <f>M111/M36</f>
        <v>0.23255813953488372</v>
      </c>
      <c r="N112" s="77">
        <f t="shared" ref="N112" si="74">N111/$N$36</f>
        <v>0.24390243902439024</v>
      </c>
      <c r="O112" s="77">
        <f t="shared" ref="O112" si="75">O111/$O$36</f>
        <v>0.28888888888888886</v>
      </c>
      <c r="P112" s="77">
        <f t="shared" si="73"/>
        <v>0.2839140103780578</v>
      </c>
      <c r="R112" s="21"/>
      <c r="S112" s="16"/>
      <c r="T112" s="21"/>
      <c r="U112" s="16"/>
      <c r="V112" s="21"/>
      <c r="W112" s="16"/>
      <c r="X112" s="21"/>
      <c r="Y112" s="16"/>
      <c r="Z112" s="21"/>
      <c r="AA112" s="16"/>
      <c r="AB112" s="21"/>
      <c r="AC112" s="10"/>
      <c r="AD112" s="10"/>
    </row>
    <row r="113" spans="1:30" s="1" customFormat="1" ht="17.25" customHeight="1">
      <c r="A113" s="50"/>
      <c r="B113" s="164" t="s">
        <v>61</v>
      </c>
      <c r="C113" s="164"/>
      <c r="D113" s="164"/>
      <c r="E113" s="164"/>
      <c r="F113" s="164"/>
      <c r="G113" s="164"/>
      <c r="H113" s="164"/>
      <c r="I113" s="164"/>
      <c r="J113" s="74">
        <v>162</v>
      </c>
      <c r="K113" s="74">
        <v>72</v>
      </c>
      <c r="L113" s="74">
        <v>33</v>
      </c>
      <c r="M113" s="74">
        <v>11</v>
      </c>
      <c r="N113" s="74">
        <v>11</v>
      </c>
      <c r="O113" s="74">
        <v>18</v>
      </c>
      <c r="P113" s="113">
        <f t="shared" si="72"/>
        <v>307</v>
      </c>
      <c r="Q113" s="10"/>
      <c r="R113" s="14"/>
      <c r="S113" s="8"/>
      <c r="T113" s="14"/>
      <c r="U113" s="8"/>
      <c r="V113" s="14"/>
      <c r="W113" s="8"/>
      <c r="X113" s="14"/>
      <c r="Y113" s="8"/>
      <c r="Z113" s="14"/>
      <c r="AA113" s="8"/>
      <c r="AB113" s="14"/>
    </row>
    <row r="114" spans="1:30" s="1" customFormat="1" ht="12" customHeight="1">
      <c r="A114" s="50"/>
      <c r="B114" s="164"/>
      <c r="C114" s="164"/>
      <c r="D114" s="164"/>
      <c r="E114" s="164"/>
      <c r="F114" s="164"/>
      <c r="G114" s="164"/>
      <c r="H114" s="164"/>
      <c r="I114" s="164"/>
      <c r="J114" s="75">
        <f>J113/J36</f>
        <v>0.2334293948126801</v>
      </c>
      <c r="K114" s="75">
        <f>K113/K36</f>
        <v>0.2</v>
      </c>
      <c r="L114" s="75">
        <f>L113/L36</f>
        <v>0.19879518072289157</v>
      </c>
      <c r="M114" s="75">
        <f>M113/M36</f>
        <v>0.2558139534883721</v>
      </c>
      <c r="N114" s="75">
        <f t="shared" ref="N114" si="76">N113/$N$36</f>
        <v>0.26829268292682928</v>
      </c>
      <c r="O114" s="75">
        <f t="shared" ref="O114" si="77">O113/$O$36</f>
        <v>0.4</v>
      </c>
      <c r="P114" s="75">
        <f t="shared" si="73"/>
        <v>0.22757598220904374</v>
      </c>
      <c r="Q114" s="10"/>
      <c r="R114" s="15"/>
      <c r="S114" s="8"/>
      <c r="T114" s="15"/>
      <c r="U114" s="8"/>
      <c r="V114" s="15"/>
      <c r="W114" s="8"/>
      <c r="X114" s="15"/>
      <c r="Y114" s="8"/>
      <c r="Z114" s="15"/>
      <c r="AA114" s="8"/>
      <c r="AB114" s="15"/>
    </row>
    <row r="115" spans="1:30" s="1" customFormat="1" ht="17.25" customHeight="1">
      <c r="A115" s="50"/>
      <c r="B115" s="143" t="s">
        <v>62</v>
      </c>
      <c r="C115" s="144"/>
      <c r="D115" s="144"/>
      <c r="E115" s="144"/>
      <c r="F115" s="144"/>
      <c r="G115" s="144"/>
      <c r="H115" s="144"/>
      <c r="I115" s="145"/>
      <c r="J115" s="76">
        <v>109</v>
      </c>
      <c r="K115" s="76">
        <v>52</v>
      </c>
      <c r="L115" s="76">
        <v>81</v>
      </c>
      <c r="M115" s="76">
        <v>13</v>
      </c>
      <c r="N115" s="76">
        <v>7</v>
      </c>
      <c r="O115" s="76">
        <v>19</v>
      </c>
      <c r="P115" s="112">
        <f t="shared" si="72"/>
        <v>281</v>
      </c>
      <c r="R115" s="20"/>
      <c r="S115" s="16"/>
      <c r="T115" s="20"/>
      <c r="U115" s="16"/>
      <c r="V115" s="20"/>
      <c r="W115" s="16"/>
      <c r="X115" s="13"/>
      <c r="Y115" s="16"/>
      <c r="Z115" s="9"/>
      <c r="AA115" s="16"/>
      <c r="AB115" s="9"/>
      <c r="AC115" s="10"/>
      <c r="AD115" s="10"/>
    </row>
    <row r="116" spans="1:30" s="1" customFormat="1" ht="12" customHeight="1">
      <c r="A116" s="50"/>
      <c r="B116" s="143"/>
      <c r="C116" s="144"/>
      <c r="D116" s="144"/>
      <c r="E116" s="144"/>
      <c r="F116" s="144"/>
      <c r="G116" s="144"/>
      <c r="H116" s="144"/>
      <c r="I116" s="145"/>
      <c r="J116" s="77">
        <f>J115/J36</f>
        <v>0.15706051873198848</v>
      </c>
      <c r="K116" s="77">
        <f>K115/K36</f>
        <v>0.14444444444444443</v>
      </c>
      <c r="L116" s="77">
        <f>L115/L36</f>
        <v>0.48795180722891568</v>
      </c>
      <c r="M116" s="77">
        <f>M115/M36</f>
        <v>0.30232558139534882</v>
      </c>
      <c r="N116" s="77">
        <f t="shared" ref="N116" si="78">N115/$N$36</f>
        <v>0.17073170731707318</v>
      </c>
      <c r="O116" s="77">
        <f t="shared" ref="O116" si="79">O115/$O$36</f>
        <v>0.42222222222222222</v>
      </c>
      <c r="P116" s="77">
        <f t="shared" si="73"/>
        <v>0.20830244625648628</v>
      </c>
      <c r="R116" s="21"/>
      <c r="S116" s="16"/>
      <c r="T116" s="21"/>
      <c r="U116" s="16"/>
      <c r="V116" s="21"/>
      <c r="W116" s="16"/>
      <c r="X116" s="21"/>
      <c r="Y116" s="16"/>
      <c r="Z116" s="21"/>
      <c r="AA116" s="16"/>
      <c r="AB116" s="21"/>
      <c r="AC116" s="10"/>
      <c r="AD116" s="10"/>
    </row>
    <row r="117" spans="1:30" s="1" customFormat="1" ht="17.25" customHeight="1">
      <c r="A117" s="50"/>
      <c r="B117" s="146" t="s">
        <v>63</v>
      </c>
      <c r="C117" s="147"/>
      <c r="D117" s="147"/>
      <c r="E117" s="147"/>
      <c r="F117" s="147"/>
      <c r="G117" s="147"/>
      <c r="H117" s="147"/>
      <c r="I117" s="148"/>
      <c r="J117" s="74">
        <v>118</v>
      </c>
      <c r="K117" s="74">
        <v>54</v>
      </c>
      <c r="L117" s="74">
        <v>78</v>
      </c>
      <c r="M117" s="74">
        <v>15</v>
      </c>
      <c r="N117" s="74">
        <v>10</v>
      </c>
      <c r="O117" s="74">
        <v>21</v>
      </c>
      <c r="P117" s="111">
        <f t="shared" si="72"/>
        <v>296</v>
      </c>
      <c r="Q117" s="10"/>
      <c r="R117" s="13"/>
      <c r="S117" s="16"/>
      <c r="T117" s="9"/>
      <c r="U117" s="16"/>
      <c r="V117" s="9"/>
      <c r="W117" s="16"/>
      <c r="X117" s="13"/>
      <c r="Y117" s="16"/>
      <c r="Z117" s="9"/>
      <c r="AA117" s="16"/>
      <c r="AB117" s="9"/>
      <c r="AC117" s="10"/>
      <c r="AD117" s="10"/>
    </row>
    <row r="118" spans="1:30" s="1" customFormat="1" ht="12" customHeight="1">
      <c r="A118" s="50"/>
      <c r="B118" s="146"/>
      <c r="C118" s="147"/>
      <c r="D118" s="147"/>
      <c r="E118" s="147"/>
      <c r="F118" s="147"/>
      <c r="G118" s="147"/>
      <c r="H118" s="147"/>
      <c r="I118" s="148"/>
      <c r="J118" s="75">
        <f>J117/J36</f>
        <v>0.17002881844380405</v>
      </c>
      <c r="K118" s="75">
        <f>K117/K36</f>
        <v>0.15</v>
      </c>
      <c r="L118" s="75">
        <f>L117/L36</f>
        <v>0.46987951807228917</v>
      </c>
      <c r="M118" s="75">
        <f>M117/M36</f>
        <v>0.34883720930232559</v>
      </c>
      <c r="N118" s="75">
        <f t="shared" ref="N118" si="80">N117/$N$36</f>
        <v>0.24390243902439024</v>
      </c>
      <c r="O118" s="75">
        <f t="shared" ref="O118" si="81">O117/$O$36</f>
        <v>0.46666666666666667</v>
      </c>
      <c r="P118" s="75">
        <f t="shared" si="73"/>
        <v>0.21942179392142327</v>
      </c>
      <c r="Q118" s="10"/>
      <c r="R118" s="19"/>
      <c r="S118" s="16"/>
      <c r="T118" s="19"/>
      <c r="U118" s="16"/>
      <c r="V118" s="19"/>
      <c r="W118" s="16"/>
      <c r="X118" s="19"/>
      <c r="Y118" s="16"/>
      <c r="Z118" s="19"/>
      <c r="AA118" s="16"/>
      <c r="AB118" s="19"/>
      <c r="AC118" s="10"/>
      <c r="AD118" s="10"/>
    </row>
    <row r="119" spans="1:30" s="1" customFormat="1" ht="17.25" customHeight="1">
      <c r="A119" s="50"/>
      <c r="B119" s="143" t="s">
        <v>64</v>
      </c>
      <c r="C119" s="144"/>
      <c r="D119" s="144"/>
      <c r="E119" s="144"/>
      <c r="F119" s="144"/>
      <c r="G119" s="144"/>
      <c r="H119" s="144"/>
      <c r="I119" s="145"/>
      <c r="J119" s="76">
        <v>63</v>
      </c>
      <c r="K119" s="76">
        <v>29</v>
      </c>
      <c r="L119" s="76">
        <v>18</v>
      </c>
      <c r="M119" s="76">
        <v>7</v>
      </c>
      <c r="N119" s="76">
        <v>2</v>
      </c>
      <c r="O119" s="76">
        <v>10</v>
      </c>
      <c r="P119" s="112">
        <f t="shared" si="72"/>
        <v>129</v>
      </c>
      <c r="Q119" s="10"/>
      <c r="R119" s="20"/>
      <c r="S119" s="16"/>
      <c r="T119" s="20"/>
      <c r="U119" s="16"/>
      <c r="V119" s="20"/>
      <c r="W119" s="16"/>
      <c r="X119" s="13"/>
      <c r="Y119" s="16"/>
      <c r="Z119" s="9"/>
      <c r="AA119" s="16"/>
      <c r="AB119" s="9"/>
      <c r="AC119" s="10"/>
      <c r="AD119" s="10"/>
    </row>
    <row r="120" spans="1:30" s="1" customFormat="1" ht="12" customHeight="1">
      <c r="A120" s="50"/>
      <c r="B120" s="143"/>
      <c r="C120" s="144"/>
      <c r="D120" s="144"/>
      <c r="E120" s="144"/>
      <c r="F120" s="144"/>
      <c r="G120" s="144"/>
      <c r="H120" s="144"/>
      <c r="I120" s="145"/>
      <c r="J120" s="77">
        <f>J119/J36</f>
        <v>9.077809798270893E-2</v>
      </c>
      <c r="K120" s="77">
        <f>K119/K36</f>
        <v>8.0555555555555561E-2</v>
      </c>
      <c r="L120" s="77">
        <f>L119/L36</f>
        <v>0.10843373493975904</v>
      </c>
      <c r="M120" s="77">
        <f>M119/M36</f>
        <v>0.16279069767441862</v>
      </c>
      <c r="N120" s="77">
        <f t="shared" ref="N120" si="82">N119/$N$36</f>
        <v>4.878048780487805E-2</v>
      </c>
      <c r="O120" s="77">
        <f t="shared" ref="O120" si="83">O119/$O$36</f>
        <v>0.22222222222222221</v>
      </c>
      <c r="P120" s="77">
        <f t="shared" si="73"/>
        <v>9.5626389918458121E-2</v>
      </c>
      <c r="Q120" s="10"/>
      <c r="R120" s="21"/>
      <c r="S120" s="16"/>
      <c r="T120" s="21"/>
      <c r="U120" s="16"/>
      <c r="V120" s="21"/>
      <c r="W120" s="16"/>
      <c r="X120" s="21"/>
      <c r="Y120" s="16"/>
      <c r="Z120" s="21"/>
      <c r="AA120" s="16"/>
      <c r="AB120" s="21"/>
      <c r="AC120" s="10"/>
      <c r="AD120" s="10"/>
    </row>
    <row r="121" spans="1:30" s="1" customFormat="1" ht="17.25" customHeight="1">
      <c r="A121" s="50"/>
      <c r="B121" s="146" t="s">
        <v>152</v>
      </c>
      <c r="C121" s="147"/>
      <c r="D121" s="147"/>
      <c r="E121" s="147"/>
      <c r="F121" s="147"/>
      <c r="G121" s="147"/>
      <c r="H121" s="147"/>
      <c r="I121" s="148"/>
      <c r="J121" s="74">
        <v>69</v>
      </c>
      <c r="K121" s="74">
        <v>40</v>
      </c>
      <c r="L121" s="74">
        <v>60</v>
      </c>
      <c r="M121" s="74">
        <v>6</v>
      </c>
      <c r="N121" s="74">
        <v>4</v>
      </c>
      <c r="O121" s="74">
        <v>16</v>
      </c>
      <c r="P121" s="111">
        <f t="shared" si="72"/>
        <v>195</v>
      </c>
      <c r="Q121" s="10"/>
      <c r="R121" s="13"/>
      <c r="S121" s="16"/>
      <c r="T121" s="9"/>
      <c r="U121" s="16"/>
      <c r="V121" s="9"/>
      <c r="W121" s="16"/>
      <c r="X121" s="13"/>
      <c r="Y121" s="16"/>
      <c r="Z121" s="9"/>
      <c r="AA121" s="16"/>
      <c r="AB121" s="9"/>
      <c r="AC121" s="10"/>
      <c r="AD121" s="10"/>
    </row>
    <row r="122" spans="1:30" s="1" customFormat="1" ht="12" customHeight="1">
      <c r="A122" s="50"/>
      <c r="B122" s="146"/>
      <c r="C122" s="147"/>
      <c r="D122" s="147"/>
      <c r="E122" s="147"/>
      <c r="F122" s="147"/>
      <c r="G122" s="147"/>
      <c r="H122" s="147"/>
      <c r="I122" s="148"/>
      <c r="J122" s="75">
        <f>J121/J36</f>
        <v>9.9423631123919304E-2</v>
      </c>
      <c r="K122" s="75">
        <f>K121/K36</f>
        <v>0.1111111111111111</v>
      </c>
      <c r="L122" s="75">
        <f>L121/L36</f>
        <v>0.36144578313253012</v>
      </c>
      <c r="M122" s="75">
        <f>M121/M36</f>
        <v>0.13953488372093023</v>
      </c>
      <c r="N122" s="75">
        <f t="shared" ref="N122" si="84">N121/$N$36</f>
        <v>9.7560975609756101E-2</v>
      </c>
      <c r="O122" s="75">
        <f t="shared" ref="O122" si="85">O121/$O$36</f>
        <v>0.35555555555555557</v>
      </c>
      <c r="P122" s="75">
        <f t="shared" si="73"/>
        <v>0.14455151964418086</v>
      </c>
      <c r="Q122" s="10"/>
      <c r="R122" s="19"/>
      <c r="S122" s="16"/>
      <c r="T122" s="19"/>
      <c r="U122" s="16"/>
      <c r="V122" s="19"/>
      <c r="W122" s="16"/>
      <c r="X122" s="19"/>
      <c r="Y122" s="16"/>
      <c r="Z122" s="19"/>
      <c r="AA122" s="16"/>
      <c r="AB122" s="19"/>
      <c r="AC122" s="10"/>
      <c r="AD122" s="10"/>
    </row>
    <row r="123" spans="1:30" s="1" customFormat="1" ht="17.25" customHeight="1">
      <c r="A123" s="50"/>
      <c r="B123" s="143" t="s">
        <v>143</v>
      </c>
      <c r="C123" s="144"/>
      <c r="D123" s="144"/>
      <c r="E123" s="144"/>
      <c r="F123" s="144"/>
      <c r="G123" s="144"/>
      <c r="H123" s="144"/>
      <c r="I123" s="145"/>
      <c r="J123" s="76">
        <v>119</v>
      </c>
      <c r="K123" s="76">
        <v>90</v>
      </c>
      <c r="L123" s="76">
        <v>62</v>
      </c>
      <c r="M123" s="76">
        <v>12</v>
      </c>
      <c r="N123" s="76">
        <v>7</v>
      </c>
      <c r="O123" s="76">
        <v>18</v>
      </c>
      <c r="P123" s="112">
        <f t="shared" si="72"/>
        <v>308</v>
      </c>
      <c r="Q123" s="10"/>
      <c r="R123" s="20"/>
      <c r="S123" s="16"/>
      <c r="T123" s="20"/>
      <c r="U123" s="16"/>
      <c r="V123" s="20"/>
      <c r="W123" s="16"/>
      <c r="X123" s="13"/>
      <c r="Y123" s="16"/>
      <c r="Z123" s="9"/>
      <c r="AA123" s="16"/>
      <c r="AB123" s="9"/>
      <c r="AC123" s="10"/>
      <c r="AD123" s="10"/>
    </row>
    <row r="124" spans="1:30" s="1" customFormat="1" ht="12" customHeight="1">
      <c r="A124" s="50"/>
      <c r="B124" s="143"/>
      <c r="C124" s="144"/>
      <c r="D124" s="144"/>
      <c r="E124" s="144"/>
      <c r="F124" s="144"/>
      <c r="G124" s="144"/>
      <c r="H124" s="144"/>
      <c r="I124" s="145"/>
      <c r="J124" s="77">
        <f>J123/J36</f>
        <v>0.17146974063400577</v>
      </c>
      <c r="K124" s="77">
        <f>K123/K36</f>
        <v>0.25</v>
      </c>
      <c r="L124" s="77">
        <f>L123/L36</f>
        <v>0.37349397590361444</v>
      </c>
      <c r="M124" s="77">
        <f>M123/M36</f>
        <v>0.27906976744186046</v>
      </c>
      <c r="N124" s="77">
        <f t="shared" ref="N124" si="86">N123/$N$36</f>
        <v>0.17073170731707318</v>
      </c>
      <c r="O124" s="77">
        <f t="shared" ref="O124" si="87">O123/$O$36</f>
        <v>0.4</v>
      </c>
      <c r="P124" s="77">
        <f t="shared" si="73"/>
        <v>0.22831727205337288</v>
      </c>
      <c r="Q124" s="10"/>
      <c r="R124" s="21"/>
      <c r="S124" s="16"/>
      <c r="T124" s="21"/>
      <c r="U124" s="16"/>
      <c r="V124" s="21"/>
      <c r="W124" s="16"/>
      <c r="X124" s="21"/>
      <c r="Y124" s="16"/>
      <c r="Z124" s="21"/>
      <c r="AA124" s="16"/>
      <c r="AB124" s="21"/>
      <c r="AC124" s="10"/>
      <c r="AD124" s="10"/>
    </row>
    <row r="125" spans="1:30" s="1" customFormat="1" ht="17.25" customHeight="1">
      <c r="A125" s="50"/>
      <c r="B125" s="164" t="s">
        <v>66</v>
      </c>
      <c r="C125" s="164"/>
      <c r="D125" s="164"/>
      <c r="E125" s="164"/>
      <c r="F125" s="164"/>
      <c r="G125" s="164"/>
      <c r="H125" s="164"/>
      <c r="I125" s="164"/>
      <c r="J125" s="74">
        <v>116</v>
      </c>
      <c r="K125" s="74">
        <v>65</v>
      </c>
      <c r="L125" s="74">
        <v>42</v>
      </c>
      <c r="M125" s="74">
        <v>12</v>
      </c>
      <c r="N125" s="74">
        <v>7</v>
      </c>
      <c r="O125" s="74">
        <v>19</v>
      </c>
      <c r="P125" s="113">
        <f t="shared" si="72"/>
        <v>261</v>
      </c>
      <c r="Q125" s="10"/>
      <c r="R125" s="14"/>
      <c r="S125" s="8"/>
      <c r="T125" s="14"/>
      <c r="U125" s="8"/>
      <c r="V125" s="14"/>
      <c r="W125" s="8"/>
      <c r="X125" s="14"/>
      <c r="Y125" s="8"/>
      <c r="Z125" s="14"/>
      <c r="AA125" s="8"/>
      <c r="AB125" s="14"/>
    </row>
    <row r="126" spans="1:30" s="1" customFormat="1" ht="12" customHeight="1">
      <c r="A126" s="50"/>
      <c r="B126" s="164"/>
      <c r="C126" s="164"/>
      <c r="D126" s="164"/>
      <c r="E126" s="164"/>
      <c r="F126" s="164"/>
      <c r="G126" s="164"/>
      <c r="H126" s="164"/>
      <c r="I126" s="164"/>
      <c r="J126" s="75">
        <f>J125/J36</f>
        <v>0.16714697406340057</v>
      </c>
      <c r="K126" s="75">
        <f>K125/K36</f>
        <v>0.18055555555555555</v>
      </c>
      <c r="L126" s="75">
        <f>L125/L36</f>
        <v>0.25301204819277107</v>
      </c>
      <c r="M126" s="75">
        <f>M125/M36</f>
        <v>0.27906976744186046</v>
      </c>
      <c r="N126" s="75">
        <f t="shared" ref="N126" si="88">N125/$N$36</f>
        <v>0.17073170731707318</v>
      </c>
      <c r="O126" s="75">
        <f t="shared" ref="O126" si="89">O125/$O$36</f>
        <v>0.42222222222222222</v>
      </c>
      <c r="P126" s="75">
        <f t="shared" si="73"/>
        <v>0.19347664936990364</v>
      </c>
      <c r="R126" s="15"/>
      <c r="S126" s="8"/>
      <c r="T126" s="15"/>
      <c r="U126" s="8"/>
      <c r="V126" s="15"/>
      <c r="W126" s="8"/>
      <c r="X126" s="15"/>
      <c r="Y126" s="8"/>
      <c r="Z126" s="15"/>
      <c r="AA126" s="8"/>
      <c r="AB126" s="15"/>
    </row>
    <row r="127" spans="1:30" s="1" customFormat="1" ht="17.25" customHeight="1">
      <c r="A127" s="50"/>
      <c r="B127" s="143" t="s">
        <v>67</v>
      </c>
      <c r="C127" s="144"/>
      <c r="D127" s="144"/>
      <c r="E127" s="144"/>
      <c r="F127" s="144"/>
      <c r="G127" s="144"/>
      <c r="H127" s="144"/>
      <c r="I127" s="145"/>
      <c r="J127" s="76">
        <v>65</v>
      </c>
      <c r="K127" s="76">
        <v>22</v>
      </c>
      <c r="L127" s="76">
        <v>8</v>
      </c>
      <c r="M127" s="76">
        <v>9</v>
      </c>
      <c r="N127" s="76">
        <v>5</v>
      </c>
      <c r="O127" s="76">
        <v>5</v>
      </c>
      <c r="P127" s="112">
        <f t="shared" ref="P127:P135" si="90">SUM(J127:O127)</f>
        <v>114</v>
      </c>
      <c r="Q127" s="10"/>
      <c r="R127" s="20"/>
      <c r="S127" s="16"/>
      <c r="T127" s="20"/>
      <c r="U127" s="16"/>
      <c r="V127" s="20"/>
      <c r="W127" s="16"/>
      <c r="X127" s="13"/>
      <c r="Y127" s="16"/>
      <c r="Z127" s="9"/>
      <c r="AA127" s="16"/>
      <c r="AB127" s="9"/>
      <c r="AC127" s="10"/>
      <c r="AD127" s="10"/>
    </row>
    <row r="128" spans="1:30" s="1" customFormat="1" ht="12" customHeight="1">
      <c r="A128" s="50"/>
      <c r="B128" s="143"/>
      <c r="C128" s="144"/>
      <c r="D128" s="144"/>
      <c r="E128" s="144"/>
      <c r="F128" s="144"/>
      <c r="G128" s="144"/>
      <c r="H128" s="144"/>
      <c r="I128" s="145"/>
      <c r="J128" s="77">
        <f>J127/J36</f>
        <v>9.3659942363112397E-2</v>
      </c>
      <c r="K128" s="77">
        <f>K127/K36</f>
        <v>6.1111111111111109E-2</v>
      </c>
      <c r="L128" s="77">
        <f>L127/L36</f>
        <v>4.8192771084337352E-2</v>
      </c>
      <c r="M128" s="77">
        <f>M127/M36</f>
        <v>0.20930232558139536</v>
      </c>
      <c r="N128" s="77">
        <f t="shared" ref="N128" si="91">N127/$N$36</f>
        <v>0.12195121951219512</v>
      </c>
      <c r="O128" s="77">
        <f t="shared" ref="O128" si="92">O127/$O$36</f>
        <v>0.1111111111111111</v>
      </c>
      <c r="P128" s="77">
        <f t="shared" ref="P128:P136" si="93">P127/$P$36</f>
        <v>8.4507042253521125E-2</v>
      </c>
      <c r="Q128" s="10"/>
      <c r="R128" s="21"/>
      <c r="S128" s="16"/>
      <c r="T128" s="21"/>
      <c r="U128" s="16"/>
      <c r="V128" s="21"/>
      <c r="W128" s="16"/>
      <c r="X128" s="21"/>
      <c r="Y128" s="16"/>
      <c r="Z128" s="21"/>
      <c r="AA128" s="16"/>
      <c r="AB128" s="21"/>
      <c r="AC128" s="10"/>
      <c r="AD128" s="10"/>
    </row>
    <row r="129" spans="1:30" s="1" customFormat="1" ht="17.25" customHeight="1">
      <c r="A129" s="50"/>
      <c r="B129" s="146" t="s">
        <v>68</v>
      </c>
      <c r="C129" s="147"/>
      <c r="D129" s="147"/>
      <c r="E129" s="147"/>
      <c r="F129" s="147"/>
      <c r="G129" s="147"/>
      <c r="H129" s="147"/>
      <c r="I129" s="148"/>
      <c r="J129" s="74">
        <v>66</v>
      </c>
      <c r="K129" s="74">
        <v>17</v>
      </c>
      <c r="L129" s="74">
        <v>2</v>
      </c>
      <c r="M129" s="74">
        <v>7</v>
      </c>
      <c r="N129" s="74">
        <v>3</v>
      </c>
      <c r="O129" s="74">
        <v>3</v>
      </c>
      <c r="P129" s="111">
        <f t="shared" si="90"/>
        <v>98</v>
      </c>
      <c r="Q129" s="10"/>
      <c r="R129" s="13"/>
      <c r="S129" s="16"/>
      <c r="T129" s="9"/>
      <c r="U129" s="16"/>
      <c r="V129" s="9"/>
      <c r="W129" s="16"/>
      <c r="X129" s="13"/>
      <c r="Y129" s="16"/>
      <c r="Z129" s="9"/>
      <c r="AA129" s="16"/>
      <c r="AB129" s="9"/>
      <c r="AC129" s="10"/>
      <c r="AD129" s="10"/>
    </row>
    <row r="130" spans="1:30" s="1" customFormat="1" ht="12" customHeight="1">
      <c r="A130" s="50"/>
      <c r="B130" s="146"/>
      <c r="C130" s="147"/>
      <c r="D130" s="147"/>
      <c r="E130" s="147"/>
      <c r="F130" s="147"/>
      <c r="G130" s="147"/>
      <c r="H130" s="147"/>
      <c r="I130" s="148"/>
      <c r="J130" s="75">
        <f>J129/J36</f>
        <v>9.5100864553314124E-2</v>
      </c>
      <c r="K130" s="75">
        <f>K129/K36</f>
        <v>4.7222222222222221E-2</v>
      </c>
      <c r="L130" s="75">
        <f>L129/L36</f>
        <v>1.2048192771084338E-2</v>
      </c>
      <c r="M130" s="75">
        <f>M129/M36</f>
        <v>0.16279069767441862</v>
      </c>
      <c r="N130" s="75">
        <f t="shared" ref="N130" si="94">N129/$N$36</f>
        <v>7.3170731707317069E-2</v>
      </c>
      <c r="O130" s="75">
        <f t="shared" ref="O130" si="95">O129/$O$36</f>
        <v>6.6666666666666666E-2</v>
      </c>
      <c r="P130" s="75">
        <f t="shared" si="93"/>
        <v>7.2646404744255003E-2</v>
      </c>
      <c r="Q130" s="10"/>
      <c r="R130" s="19"/>
      <c r="S130" s="16"/>
      <c r="T130" s="19"/>
      <c r="U130" s="16"/>
      <c r="V130" s="19"/>
      <c r="W130" s="16"/>
      <c r="X130" s="19"/>
      <c r="Y130" s="16"/>
      <c r="Z130" s="19"/>
      <c r="AA130" s="16"/>
      <c r="AB130" s="19"/>
      <c r="AC130" s="10"/>
      <c r="AD130" s="10"/>
    </row>
    <row r="131" spans="1:30" s="1" customFormat="1" ht="17.25" customHeight="1">
      <c r="A131" s="50"/>
      <c r="B131" s="143" t="s">
        <v>69</v>
      </c>
      <c r="C131" s="144"/>
      <c r="D131" s="144"/>
      <c r="E131" s="144"/>
      <c r="F131" s="144"/>
      <c r="G131" s="144"/>
      <c r="H131" s="144"/>
      <c r="I131" s="145"/>
      <c r="J131" s="76">
        <v>108</v>
      </c>
      <c r="K131" s="76">
        <v>46</v>
      </c>
      <c r="L131" s="76">
        <v>25</v>
      </c>
      <c r="M131" s="76">
        <v>9</v>
      </c>
      <c r="N131" s="76">
        <v>5</v>
      </c>
      <c r="O131" s="76">
        <v>10</v>
      </c>
      <c r="P131" s="112">
        <f t="shared" si="90"/>
        <v>203</v>
      </c>
      <c r="Q131" s="10"/>
      <c r="R131" s="20"/>
      <c r="S131" s="16"/>
      <c r="T131" s="20"/>
      <c r="U131" s="16"/>
      <c r="V131" s="20"/>
      <c r="W131" s="16"/>
      <c r="X131" s="13"/>
      <c r="Y131" s="16"/>
      <c r="Z131" s="9"/>
      <c r="AA131" s="16"/>
      <c r="AB131" s="9"/>
      <c r="AC131" s="10"/>
      <c r="AD131" s="10"/>
    </row>
    <row r="132" spans="1:30" s="1" customFormat="1" ht="12" customHeight="1">
      <c r="A132" s="50"/>
      <c r="B132" s="143"/>
      <c r="C132" s="144"/>
      <c r="D132" s="144"/>
      <c r="E132" s="144"/>
      <c r="F132" s="144"/>
      <c r="G132" s="144"/>
      <c r="H132" s="144"/>
      <c r="I132" s="145"/>
      <c r="J132" s="77">
        <f>J131/J36</f>
        <v>0.15561959654178675</v>
      </c>
      <c r="K132" s="77">
        <f>K131/K36</f>
        <v>0.12777777777777777</v>
      </c>
      <c r="L132" s="77">
        <f>L131/L36</f>
        <v>0.15060240963855423</v>
      </c>
      <c r="M132" s="77">
        <f>M131/M36</f>
        <v>0.20930232558139536</v>
      </c>
      <c r="N132" s="77">
        <f t="shared" ref="N132" si="96">N131/$N$36</f>
        <v>0.12195121951219512</v>
      </c>
      <c r="O132" s="77">
        <f t="shared" ref="O132" si="97">O131/$O$36</f>
        <v>0.22222222222222221</v>
      </c>
      <c r="P132" s="77">
        <f t="shared" si="93"/>
        <v>0.15048183839881393</v>
      </c>
      <c r="Q132" s="10"/>
      <c r="R132" s="21"/>
      <c r="S132" s="16"/>
      <c r="T132" s="21"/>
      <c r="U132" s="16"/>
      <c r="V132" s="21"/>
      <c r="W132" s="16"/>
      <c r="X132" s="21"/>
      <c r="Y132" s="16"/>
      <c r="Z132" s="21"/>
      <c r="AA132" s="16"/>
      <c r="AB132" s="21"/>
      <c r="AC132" s="10"/>
      <c r="AD132" s="10"/>
    </row>
    <row r="133" spans="1:30" s="1" customFormat="1" ht="17.25" customHeight="1">
      <c r="A133" s="50"/>
      <c r="B133" s="191" t="s">
        <v>70</v>
      </c>
      <c r="C133" s="191"/>
      <c r="D133" s="191"/>
      <c r="E133" s="191"/>
      <c r="F133" s="191"/>
      <c r="G133" s="191"/>
      <c r="H133" s="191"/>
      <c r="I133" s="191"/>
      <c r="J133" s="86">
        <v>235</v>
      </c>
      <c r="K133" s="86">
        <v>136</v>
      </c>
      <c r="L133" s="86">
        <v>66</v>
      </c>
      <c r="M133" s="86">
        <v>17</v>
      </c>
      <c r="N133" s="86">
        <v>12</v>
      </c>
      <c r="O133" s="86">
        <v>23</v>
      </c>
      <c r="P133" s="113">
        <f t="shared" si="90"/>
        <v>489</v>
      </c>
      <c r="Q133" s="10"/>
      <c r="R133" s="20"/>
      <c r="S133" s="16"/>
      <c r="T133" s="20"/>
      <c r="U133" s="16"/>
      <c r="V133" s="20"/>
      <c r="W133" s="16"/>
      <c r="X133" s="13"/>
      <c r="Y133" s="16"/>
      <c r="Z133" s="9"/>
      <c r="AA133" s="16"/>
      <c r="AB133" s="9"/>
      <c r="AC133" s="10"/>
      <c r="AD133" s="10"/>
    </row>
    <row r="134" spans="1:30" s="1" customFormat="1" ht="12" customHeight="1">
      <c r="A134" s="50"/>
      <c r="B134" s="191"/>
      <c r="C134" s="191"/>
      <c r="D134" s="191"/>
      <c r="E134" s="191"/>
      <c r="F134" s="191"/>
      <c r="G134" s="191"/>
      <c r="H134" s="191"/>
      <c r="I134" s="191"/>
      <c r="J134" s="87">
        <f>J133/J36</f>
        <v>0.33861671469740634</v>
      </c>
      <c r="K134" s="87">
        <f>K133/K36</f>
        <v>0.37777777777777777</v>
      </c>
      <c r="L134" s="87">
        <f>L133/L36</f>
        <v>0.39759036144578314</v>
      </c>
      <c r="M134" s="87">
        <f>M133/M36</f>
        <v>0.39534883720930231</v>
      </c>
      <c r="N134" s="87">
        <f t="shared" ref="N134" si="98">N133/$N$36</f>
        <v>0.29268292682926828</v>
      </c>
      <c r="O134" s="87">
        <f t="shared" ref="O134" si="99">O133/$O$36</f>
        <v>0.51111111111111107</v>
      </c>
      <c r="P134" s="87">
        <f t="shared" si="93"/>
        <v>0.36249073387694586</v>
      </c>
      <c r="Q134" s="10"/>
      <c r="R134" s="21"/>
      <c r="S134" s="16"/>
      <c r="T134" s="21"/>
      <c r="U134" s="16"/>
      <c r="V134" s="21"/>
      <c r="W134" s="16"/>
      <c r="X134" s="21"/>
      <c r="Y134" s="16"/>
      <c r="Z134" s="21"/>
      <c r="AA134" s="16"/>
      <c r="AB134" s="21"/>
      <c r="AC134" s="10"/>
      <c r="AD134" s="10"/>
    </row>
    <row r="135" spans="1:30" s="1" customFormat="1" ht="17.25" customHeight="1">
      <c r="A135" s="50"/>
      <c r="B135" s="143" t="s">
        <v>38</v>
      </c>
      <c r="C135" s="144"/>
      <c r="D135" s="144"/>
      <c r="E135" s="144"/>
      <c r="F135" s="144"/>
      <c r="G135" s="144"/>
      <c r="H135" s="144"/>
      <c r="I135" s="145"/>
      <c r="J135" s="76">
        <v>20</v>
      </c>
      <c r="K135" s="133">
        <v>10</v>
      </c>
      <c r="L135" s="76">
        <v>3</v>
      </c>
      <c r="M135" s="76">
        <v>0</v>
      </c>
      <c r="N135" s="76">
        <v>0</v>
      </c>
      <c r="O135" s="76">
        <v>1</v>
      </c>
      <c r="P135" s="112">
        <f t="shared" si="90"/>
        <v>34</v>
      </c>
      <c r="Q135" s="10"/>
      <c r="R135" s="20"/>
      <c r="S135" s="16"/>
      <c r="T135" s="20"/>
      <c r="U135" s="16"/>
      <c r="V135" s="20"/>
      <c r="W135" s="16"/>
      <c r="X135" s="13"/>
      <c r="Y135" s="16"/>
      <c r="Z135" s="9"/>
      <c r="AA135" s="16"/>
      <c r="AB135" s="9"/>
      <c r="AC135" s="10"/>
      <c r="AD135" s="10"/>
    </row>
    <row r="136" spans="1:30" s="1" customFormat="1" ht="12" customHeight="1">
      <c r="A136" s="50"/>
      <c r="B136" s="149"/>
      <c r="C136" s="150"/>
      <c r="D136" s="150"/>
      <c r="E136" s="150"/>
      <c r="F136" s="150"/>
      <c r="G136" s="150"/>
      <c r="H136" s="150"/>
      <c r="I136" s="151"/>
      <c r="J136" s="77">
        <f>J135/J36</f>
        <v>2.8818443804034581E-2</v>
      </c>
      <c r="K136" s="77">
        <f>K135/K36</f>
        <v>2.7777777777777776E-2</v>
      </c>
      <c r="L136" s="77">
        <f>L135/L36</f>
        <v>1.8072289156626505E-2</v>
      </c>
      <c r="M136" s="77">
        <f>M135/M36</f>
        <v>0</v>
      </c>
      <c r="N136" s="77">
        <f t="shared" ref="N136" si="100">N135/$N$36</f>
        <v>0</v>
      </c>
      <c r="O136" s="77">
        <f t="shared" ref="O136" si="101">O135/$O$36</f>
        <v>2.2222222222222223E-2</v>
      </c>
      <c r="P136" s="77">
        <f t="shared" si="93"/>
        <v>2.5203854707190512E-2</v>
      </c>
      <c r="Q136" s="10"/>
      <c r="R136" s="21"/>
      <c r="S136" s="16"/>
      <c r="T136" s="21"/>
      <c r="U136" s="16"/>
      <c r="V136" s="21"/>
      <c r="W136" s="16"/>
      <c r="X136" s="21"/>
      <c r="Y136" s="16"/>
      <c r="Z136" s="21"/>
      <c r="AA136" s="16"/>
      <c r="AB136" s="21"/>
      <c r="AC136" s="10"/>
      <c r="AD136" s="10"/>
    </row>
    <row r="137" spans="1:30" s="1" customFormat="1" ht="84" customHeight="1">
      <c r="A137" s="53"/>
      <c r="B137" s="140" t="s">
        <v>192</v>
      </c>
      <c r="C137" s="141"/>
      <c r="D137" s="141"/>
      <c r="E137" s="141"/>
      <c r="F137" s="141"/>
      <c r="G137" s="141"/>
      <c r="H137" s="141"/>
      <c r="I137" s="141"/>
      <c r="J137" s="141"/>
      <c r="K137" s="141"/>
      <c r="L137" s="141"/>
      <c r="M137" s="141"/>
      <c r="N137" s="141"/>
      <c r="O137" s="141"/>
      <c r="P137" s="142"/>
    </row>
    <row r="138" spans="1:30" s="1" customFormat="1" ht="17.25" customHeight="1">
      <c r="A138" s="50"/>
      <c r="B138" s="211" t="s">
        <v>71</v>
      </c>
      <c r="C138" s="158"/>
      <c r="D138" s="158"/>
      <c r="E138" s="158"/>
      <c r="F138" s="158"/>
      <c r="G138" s="158"/>
      <c r="H138" s="158"/>
      <c r="I138" s="158"/>
      <c r="J138" s="91">
        <v>24</v>
      </c>
      <c r="K138" s="91">
        <v>24</v>
      </c>
      <c r="L138" s="91">
        <v>63</v>
      </c>
      <c r="M138" s="91">
        <v>5</v>
      </c>
      <c r="N138" s="91">
        <v>7</v>
      </c>
      <c r="O138" s="91">
        <v>6</v>
      </c>
      <c r="P138" s="111">
        <f t="shared" ref="P138" si="102">SUM(J138:O138)</f>
        <v>129</v>
      </c>
      <c r="Q138" s="10"/>
      <c r="R138" s="13"/>
      <c r="S138" s="16"/>
      <c r="T138" s="9"/>
      <c r="U138" s="16"/>
      <c r="V138" s="9"/>
      <c r="W138" s="16"/>
      <c r="X138" s="13"/>
      <c r="Y138" s="16"/>
      <c r="Z138" s="9"/>
      <c r="AA138" s="16"/>
      <c r="AB138" s="9"/>
      <c r="AC138" s="10"/>
      <c r="AD138" s="10"/>
    </row>
    <row r="139" spans="1:30" s="1" customFormat="1" ht="12" customHeight="1">
      <c r="A139" s="50"/>
      <c r="B139" s="204"/>
      <c r="C139" s="205"/>
      <c r="D139" s="205"/>
      <c r="E139" s="205"/>
      <c r="F139" s="205"/>
      <c r="G139" s="205"/>
      <c r="H139" s="205"/>
      <c r="I139" s="205"/>
      <c r="J139" s="75">
        <f>J138/J36</f>
        <v>3.4582132564841501E-2</v>
      </c>
      <c r="K139" s="75">
        <f>K138/K36</f>
        <v>6.6666666666666666E-2</v>
      </c>
      <c r="L139" s="75">
        <f>L138/L36</f>
        <v>0.37951807228915663</v>
      </c>
      <c r="M139" s="75">
        <f>M138/M36</f>
        <v>0.11627906976744186</v>
      </c>
      <c r="N139" s="75">
        <f>N138/$N$36</f>
        <v>0.17073170731707318</v>
      </c>
      <c r="O139" s="75">
        <f>O138/$O$36</f>
        <v>0.13333333333333333</v>
      </c>
      <c r="P139" s="75">
        <f t="shared" ref="P139" si="103">P138/$P$36</f>
        <v>9.5626389918458121E-2</v>
      </c>
      <c r="Q139" s="10"/>
      <c r="R139" s="19"/>
      <c r="S139" s="16"/>
      <c r="T139" s="19"/>
      <c r="U139" s="16"/>
      <c r="V139" s="19"/>
      <c r="W139" s="16"/>
      <c r="X139" s="19"/>
      <c r="Y139" s="16"/>
      <c r="Z139" s="19"/>
      <c r="AA139" s="16"/>
      <c r="AB139" s="19"/>
      <c r="AC139" s="10"/>
      <c r="AD139" s="10"/>
    </row>
    <row r="140" spans="1:30" s="1" customFormat="1" ht="21" customHeight="1">
      <c r="A140" s="51" t="s">
        <v>72</v>
      </c>
      <c r="B140" s="221" t="s">
        <v>73</v>
      </c>
      <c r="C140" s="222"/>
      <c r="D140" s="222"/>
      <c r="E140" s="222"/>
      <c r="F140" s="222"/>
      <c r="G140" s="222"/>
      <c r="H140" s="222"/>
      <c r="I140" s="222"/>
      <c r="J140" s="222"/>
      <c r="K140" s="222"/>
      <c r="L140" s="222"/>
      <c r="M140" s="222"/>
      <c r="N140" s="222"/>
      <c r="O140" s="222"/>
      <c r="P140" s="223"/>
      <c r="Q140" s="10"/>
      <c r="R140" s="10"/>
      <c r="S140" s="10"/>
      <c r="T140" s="10"/>
      <c r="U140" s="10"/>
      <c r="V140" s="10"/>
      <c r="W140" s="10"/>
      <c r="X140" s="10"/>
      <c r="Y140" s="10"/>
      <c r="Z140" s="10"/>
      <c r="AA140" s="10"/>
      <c r="AB140" s="10"/>
      <c r="AC140" s="10"/>
      <c r="AD140" s="10"/>
    </row>
    <row r="141" spans="1:30" s="1" customFormat="1" ht="24" customHeight="1">
      <c r="A141" s="52"/>
      <c r="B141" s="44"/>
      <c r="C141" s="44"/>
      <c r="D141" s="56"/>
      <c r="E141" s="56"/>
      <c r="F141" s="56"/>
      <c r="G141" s="56"/>
      <c r="H141" s="56"/>
      <c r="I141" s="56"/>
      <c r="J141" s="11" t="s">
        <v>4</v>
      </c>
      <c r="K141" s="12" t="s">
        <v>5</v>
      </c>
      <c r="L141" s="30" t="s">
        <v>6</v>
      </c>
      <c r="M141" s="22" t="s">
        <v>7</v>
      </c>
      <c r="N141" s="22" t="s">
        <v>8</v>
      </c>
      <c r="O141" s="22" t="s">
        <v>9</v>
      </c>
      <c r="P141" s="31" t="s">
        <v>0</v>
      </c>
      <c r="Q141" s="10"/>
      <c r="R141" s="7"/>
      <c r="S141" s="16"/>
      <c r="T141" s="17"/>
      <c r="U141" s="16"/>
      <c r="V141" s="17"/>
      <c r="W141" s="16"/>
      <c r="X141" s="18"/>
      <c r="Y141" s="16"/>
      <c r="Z141" s="18"/>
      <c r="AA141" s="16"/>
      <c r="AB141" s="18"/>
      <c r="AC141" s="10"/>
      <c r="AD141" s="10"/>
    </row>
    <row r="142" spans="1:30" s="1" customFormat="1" ht="17.25" customHeight="1">
      <c r="A142" s="50"/>
      <c r="B142" s="146" t="s">
        <v>74</v>
      </c>
      <c r="C142" s="147"/>
      <c r="D142" s="147"/>
      <c r="E142" s="147"/>
      <c r="F142" s="147"/>
      <c r="G142" s="147"/>
      <c r="H142" s="147"/>
      <c r="I142" s="148"/>
      <c r="J142" s="74">
        <v>198</v>
      </c>
      <c r="K142" s="74">
        <v>77</v>
      </c>
      <c r="L142" s="74">
        <v>80</v>
      </c>
      <c r="M142" s="74">
        <v>21</v>
      </c>
      <c r="N142" s="74">
        <v>22</v>
      </c>
      <c r="O142" s="74">
        <v>36</v>
      </c>
      <c r="P142" s="111">
        <f t="shared" ref="P142:P154" si="104">SUM(J142:O142)</f>
        <v>434</v>
      </c>
      <c r="Q142" s="10"/>
      <c r="R142" s="13"/>
      <c r="S142" s="16"/>
      <c r="T142" s="9"/>
      <c r="U142" s="16"/>
      <c r="V142" s="9"/>
      <c r="W142" s="16"/>
      <c r="X142" s="13"/>
      <c r="Y142" s="16"/>
      <c r="Z142" s="9"/>
      <c r="AA142" s="16"/>
      <c r="AB142" s="9"/>
      <c r="AC142" s="10"/>
      <c r="AD142" s="10"/>
    </row>
    <row r="143" spans="1:30" s="1" customFormat="1" ht="12" customHeight="1">
      <c r="A143" s="50"/>
      <c r="B143" s="146"/>
      <c r="C143" s="147"/>
      <c r="D143" s="147"/>
      <c r="E143" s="147"/>
      <c r="F143" s="147"/>
      <c r="G143" s="147"/>
      <c r="H143" s="147"/>
      <c r="I143" s="148"/>
      <c r="J143" s="75">
        <f>J142/J36</f>
        <v>0.28530259365994237</v>
      </c>
      <c r="K143" s="75">
        <f>K142/K36</f>
        <v>0.21388888888888888</v>
      </c>
      <c r="L143" s="75">
        <f>L142/L36</f>
        <v>0.48192771084337349</v>
      </c>
      <c r="M143" s="75">
        <f>M142/M36</f>
        <v>0.48837209302325579</v>
      </c>
      <c r="N143" s="75">
        <f>N142/$N$36</f>
        <v>0.53658536585365857</v>
      </c>
      <c r="O143" s="75">
        <f>O142/$O$36</f>
        <v>0.8</v>
      </c>
      <c r="P143" s="75">
        <f t="shared" ref="P143:P155" si="105">P142/$P$36</f>
        <v>0.32171979243884358</v>
      </c>
      <c r="Q143" s="10"/>
      <c r="R143" s="19"/>
      <c r="S143" s="16"/>
      <c r="T143" s="19"/>
      <c r="U143" s="16"/>
      <c r="V143" s="19"/>
      <c r="W143" s="16"/>
      <c r="X143" s="19"/>
      <c r="Y143" s="16"/>
      <c r="Z143" s="19"/>
      <c r="AA143" s="16"/>
      <c r="AB143" s="19"/>
      <c r="AC143" s="10"/>
      <c r="AD143" s="10"/>
    </row>
    <row r="144" spans="1:30" s="1" customFormat="1" ht="17.25" customHeight="1">
      <c r="A144" s="50"/>
      <c r="B144" s="143" t="s">
        <v>75</v>
      </c>
      <c r="C144" s="144"/>
      <c r="D144" s="144"/>
      <c r="E144" s="144"/>
      <c r="F144" s="144"/>
      <c r="G144" s="144"/>
      <c r="H144" s="144"/>
      <c r="I144" s="145"/>
      <c r="J144" s="76">
        <v>65</v>
      </c>
      <c r="K144" s="76">
        <v>54</v>
      </c>
      <c r="L144" s="76">
        <v>81</v>
      </c>
      <c r="M144" s="76">
        <v>5</v>
      </c>
      <c r="N144" s="76">
        <v>5</v>
      </c>
      <c r="O144" s="76">
        <v>7</v>
      </c>
      <c r="P144" s="112">
        <f t="shared" si="104"/>
        <v>217</v>
      </c>
      <c r="Q144" s="10"/>
      <c r="R144" s="20"/>
      <c r="S144" s="16"/>
      <c r="T144" s="20"/>
      <c r="U144" s="16"/>
      <c r="V144" s="20"/>
      <c r="W144" s="16"/>
      <c r="X144" s="13"/>
      <c r="Y144" s="16"/>
      <c r="Z144" s="9"/>
      <c r="AA144" s="16"/>
      <c r="AB144" s="9"/>
      <c r="AC144" s="10"/>
      <c r="AD144" s="10"/>
    </row>
    <row r="145" spans="1:30" s="1" customFormat="1" ht="12" customHeight="1">
      <c r="A145" s="50"/>
      <c r="B145" s="143"/>
      <c r="C145" s="144"/>
      <c r="D145" s="144"/>
      <c r="E145" s="144"/>
      <c r="F145" s="144"/>
      <c r="G145" s="144"/>
      <c r="H145" s="144"/>
      <c r="I145" s="145"/>
      <c r="J145" s="77">
        <f>J144/J36</f>
        <v>9.3659942363112397E-2</v>
      </c>
      <c r="K145" s="77">
        <f>K144/K36</f>
        <v>0.15</v>
      </c>
      <c r="L145" s="77">
        <f>L144/L36</f>
        <v>0.48795180722891568</v>
      </c>
      <c r="M145" s="77">
        <f>M144/M36</f>
        <v>0.11627906976744186</v>
      </c>
      <c r="N145" s="77">
        <f t="shared" ref="N145" si="106">N144/$N$36</f>
        <v>0.12195121951219512</v>
      </c>
      <c r="O145" s="77">
        <f t="shared" ref="O145" si="107">O144/$O$36</f>
        <v>0.15555555555555556</v>
      </c>
      <c r="P145" s="77">
        <f t="shared" si="105"/>
        <v>0.16085989621942179</v>
      </c>
      <c r="Q145" s="10"/>
      <c r="R145" s="21"/>
      <c r="S145" s="16"/>
      <c r="T145" s="21"/>
      <c r="U145" s="16"/>
      <c r="V145" s="21"/>
      <c r="W145" s="16"/>
      <c r="X145" s="21"/>
      <c r="Y145" s="16"/>
      <c r="Z145" s="21"/>
      <c r="AA145" s="16"/>
      <c r="AB145" s="21"/>
      <c r="AC145" s="10"/>
      <c r="AD145" s="10"/>
    </row>
    <row r="146" spans="1:30" s="1" customFormat="1" ht="17.25" customHeight="1">
      <c r="A146" s="50"/>
      <c r="B146" s="164" t="s">
        <v>144</v>
      </c>
      <c r="C146" s="164"/>
      <c r="D146" s="164"/>
      <c r="E146" s="164"/>
      <c r="F146" s="164"/>
      <c r="G146" s="164"/>
      <c r="H146" s="164"/>
      <c r="I146" s="164"/>
      <c r="J146" s="74">
        <v>262</v>
      </c>
      <c r="K146" s="74">
        <v>160</v>
      </c>
      <c r="L146" s="74">
        <v>28</v>
      </c>
      <c r="M146" s="74">
        <v>12</v>
      </c>
      <c r="N146" s="74">
        <v>15</v>
      </c>
      <c r="O146" s="74">
        <v>15</v>
      </c>
      <c r="P146" s="113">
        <f t="shared" si="104"/>
        <v>492</v>
      </c>
      <c r="R146" s="14"/>
      <c r="S146" s="8"/>
      <c r="T146" s="14"/>
      <c r="U146" s="8"/>
      <c r="V146" s="14"/>
      <c r="W146" s="8"/>
      <c r="X146" s="14"/>
      <c r="Y146" s="8"/>
      <c r="Z146" s="14"/>
      <c r="AA146" s="8"/>
      <c r="AB146" s="14"/>
    </row>
    <row r="147" spans="1:30" s="1" customFormat="1" ht="12" customHeight="1">
      <c r="A147" s="50"/>
      <c r="B147" s="164"/>
      <c r="C147" s="164"/>
      <c r="D147" s="164"/>
      <c r="E147" s="164"/>
      <c r="F147" s="164"/>
      <c r="G147" s="164"/>
      <c r="H147" s="164"/>
      <c r="I147" s="164"/>
      <c r="J147" s="75">
        <f>J146/J36</f>
        <v>0.37752161383285304</v>
      </c>
      <c r="K147" s="75">
        <f>K146/K36</f>
        <v>0.44444444444444442</v>
      </c>
      <c r="L147" s="75">
        <f>L146/L36</f>
        <v>0.16867469879518071</v>
      </c>
      <c r="M147" s="75">
        <f>M146/M36</f>
        <v>0.27906976744186046</v>
      </c>
      <c r="N147" s="75">
        <f t="shared" ref="N147" si="108">N146/$N$36</f>
        <v>0.36585365853658536</v>
      </c>
      <c r="O147" s="75">
        <f t="shared" ref="O147" si="109">O146/$O$36</f>
        <v>0.33333333333333331</v>
      </c>
      <c r="P147" s="75">
        <f t="shared" si="105"/>
        <v>0.36471460340993328</v>
      </c>
      <c r="R147" s="15"/>
      <c r="S147" s="8"/>
      <c r="T147" s="15"/>
      <c r="U147" s="8"/>
      <c r="V147" s="15"/>
      <c r="W147" s="8"/>
      <c r="X147" s="15"/>
      <c r="Y147" s="8"/>
      <c r="Z147" s="15"/>
      <c r="AA147" s="8"/>
      <c r="AB147" s="15"/>
    </row>
    <row r="148" spans="1:30" s="1" customFormat="1" ht="17.25" customHeight="1">
      <c r="A148" s="50"/>
      <c r="B148" s="215" t="s">
        <v>76</v>
      </c>
      <c r="C148" s="216"/>
      <c r="D148" s="216"/>
      <c r="E148" s="216"/>
      <c r="F148" s="216"/>
      <c r="G148" s="216"/>
      <c r="H148" s="216"/>
      <c r="I148" s="217"/>
      <c r="J148" s="76">
        <v>9</v>
      </c>
      <c r="K148" s="76">
        <v>12</v>
      </c>
      <c r="L148" s="76">
        <v>8</v>
      </c>
      <c r="M148" s="76">
        <v>3</v>
      </c>
      <c r="N148" s="76">
        <v>2</v>
      </c>
      <c r="O148" s="76">
        <v>4</v>
      </c>
      <c r="P148" s="112">
        <f t="shared" si="104"/>
        <v>38</v>
      </c>
      <c r="Q148" s="10"/>
      <c r="R148" s="20"/>
      <c r="S148" s="16"/>
      <c r="T148" s="20"/>
      <c r="U148" s="16"/>
      <c r="V148" s="20"/>
      <c r="W148" s="16"/>
      <c r="X148" s="13"/>
      <c r="Y148" s="16"/>
      <c r="Z148" s="9"/>
      <c r="AA148" s="16"/>
      <c r="AB148" s="9"/>
      <c r="AC148" s="10"/>
      <c r="AD148" s="10"/>
    </row>
    <row r="149" spans="1:30" s="1" customFormat="1" ht="12" customHeight="1">
      <c r="A149" s="50"/>
      <c r="B149" s="215"/>
      <c r="C149" s="216"/>
      <c r="D149" s="216"/>
      <c r="E149" s="216"/>
      <c r="F149" s="216"/>
      <c r="G149" s="216"/>
      <c r="H149" s="216"/>
      <c r="I149" s="217"/>
      <c r="J149" s="77">
        <f>J148/J36</f>
        <v>1.2968299711815562E-2</v>
      </c>
      <c r="K149" s="77">
        <f>K148/K36</f>
        <v>3.3333333333333333E-2</v>
      </c>
      <c r="L149" s="77">
        <f>L148/L36</f>
        <v>4.8192771084337352E-2</v>
      </c>
      <c r="M149" s="77">
        <f>M148/M36</f>
        <v>6.9767441860465115E-2</v>
      </c>
      <c r="N149" s="77">
        <f t="shared" ref="N149" si="110">N148/$N$36</f>
        <v>4.878048780487805E-2</v>
      </c>
      <c r="O149" s="77">
        <f t="shared" ref="O149" si="111">O148/$O$36</f>
        <v>8.8888888888888892E-2</v>
      </c>
      <c r="P149" s="77">
        <f t="shared" si="105"/>
        <v>2.8169014084507043E-2</v>
      </c>
      <c r="Q149" s="10"/>
      <c r="R149" s="21"/>
      <c r="S149" s="16"/>
      <c r="T149" s="21"/>
      <c r="U149" s="16"/>
      <c r="V149" s="21"/>
      <c r="W149" s="16"/>
      <c r="X149" s="21"/>
      <c r="Y149" s="16"/>
      <c r="Z149" s="21"/>
      <c r="AA149" s="16"/>
      <c r="AB149" s="21"/>
      <c r="AC149" s="10"/>
      <c r="AD149" s="10"/>
    </row>
    <row r="150" spans="1:30" s="1" customFormat="1" ht="17.25" customHeight="1">
      <c r="A150" s="50"/>
      <c r="B150" s="146" t="s">
        <v>77</v>
      </c>
      <c r="C150" s="147"/>
      <c r="D150" s="147"/>
      <c r="E150" s="147"/>
      <c r="F150" s="147"/>
      <c r="G150" s="147"/>
      <c r="H150" s="147"/>
      <c r="I150" s="148"/>
      <c r="J150" s="74">
        <v>8</v>
      </c>
      <c r="K150" s="74">
        <v>10</v>
      </c>
      <c r="L150" s="74">
        <v>6</v>
      </c>
      <c r="M150" s="74">
        <v>5</v>
      </c>
      <c r="N150" s="74">
        <v>2</v>
      </c>
      <c r="O150" s="74">
        <v>4</v>
      </c>
      <c r="P150" s="111">
        <f t="shared" si="104"/>
        <v>35</v>
      </c>
      <c r="Q150" s="10"/>
      <c r="R150" s="13"/>
      <c r="S150" s="16"/>
      <c r="T150" s="9"/>
      <c r="U150" s="16"/>
      <c r="V150" s="9"/>
      <c r="W150" s="16"/>
      <c r="X150" s="13"/>
      <c r="Y150" s="16"/>
      <c r="Z150" s="9"/>
      <c r="AA150" s="16"/>
      <c r="AB150" s="9"/>
      <c r="AC150" s="10"/>
      <c r="AD150" s="10"/>
    </row>
    <row r="151" spans="1:30" s="1" customFormat="1" ht="12" customHeight="1">
      <c r="A151" s="50"/>
      <c r="B151" s="146"/>
      <c r="C151" s="147"/>
      <c r="D151" s="147"/>
      <c r="E151" s="147"/>
      <c r="F151" s="147"/>
      <c r="G151" s="147"/>
      <c r="H151" s="147"/>
      <c r="I151" s="148"/>
      <c r="J151" s="75">
        <f>J150/J36</f>
        <v>1.1527377521613832E-2</v>
      </c>
      <c r="K151" s="75">
        <f>K150/K36</f>
        <v>2.7777777777777776E-2</v>
      </c>
      <c r="L151" s="75">
        <f>L150/L36</f>
        <v>3.614457831325301E-2</v>
      </c>
      <c r="M151" s="75">
        <f>M150/M36</f>
        <v>0.11627906976744186</v>
      </c>
      <c r="N151" s="75">
        <f t="shared" ref="N151" si="112">N150/$N$36</f>
        <v>4.878048780487805E-2</v>
      </c>
      <c r="O151" s="75">
        <f t="shared" ref="O151" si="113">O150/$O$36</f>
        <v>8.8888888888888892E-2</v>
      </c>
      <c r="P151" s="75">
        <f t="shared" si="105"/>
        <v>2.5945144551519646E-2</v>
      </c>
      <c r="Q151" s="10"/>
      <c r="R151" s="19"/>
      <c r="S151" s="16"/>
      <c r="T151" s="19"/>
      <c r="U151" s="16"/>
      <c r="V151" s="19"/>
      <c r="W151" s="16"/>
      <c r="X151" s="19"/>
      <c r="Y151" s="16"/>
      <c r="Z151" s="19"/>
      <c r="AA151" s="16"/>
      <c r="AB151" s="19"/>
      <c r="AC151" s="10"/>
      <c r="AD151" s="10"/>
    </row>
    <row r="152" spans="1:30" s="1" customFormat="1" ht="17.25" customHeight="1">
      <c r="A152" s="50"/>
      <c r="B152" s="215" t="s">
        <v>78</v>
      </c>
      <c r="C152" s="216"/>
      <c r="D152" s="216"/>
      <c r="E152" s="216"/>
      <c r="F152" s="216"/>
      <c r="G152" s="216"/>
      <c r="H152" s="216"/>
      <c r="I152" s="217"/>
      <c r="J152" s="76">
        <v>124</v>
      </c>
      <c r="K152" s="76">
        <v>75</v>
      </c>
      <c r="L152" s="76">
        <v>3</v>
      </c>
      <c r="M152" s="76">
        <v>7</v>
      </c>
      <c r="N152" s="76">
        <v>7</v>
      </c>
      <c r="O152" s="76">
        <v>9</v>
      </c>
      <c r="P152" s="112">
        <f t="shared" si="104"/>
        <v>225</v>
      </c>
      <c r="Q152" s="10"/>
      <c r="R152" s="20"/>
      <c r="S152" s="16"/>
      <c r="T152" s="20"/>
      <c r="U152" s="16"/>
      <c r="V152" s="20"/>
      <c r="W152" s="16"/>
      <c r="X152" s="13"/>
      <c r="Y152" s="16"/>
      <c r="Z152" s="9"/>
      <c r="AA152" s="16"/>
      <c r="AB152" s="9"/>
      <c r="AC152" s="10"/>
      <c r="AD152" s="10"/>
    </row>
    <row r="153" spans="1:30" s="1" customFormat="1" ht="12" customHeight="1">
      <c r="A153" s="50"/>
      <c r="B153" s="218"/>
      <c r="C153" s="219"/>
      <c r="D153" s="219"/>
      <c r="E153" s="219"/>
      <c r="F153" s="219"/>
      <c r="G153" s="219"/>
      <c r="H153" s="219"/>
      <c r="I153" s="220"/>
      <c r="J153" s="77">
        <f>J152/J36</f>
        <v>0.17867435158501441</v>
      </c>
      <c r="K153" s="77">
        <f>K152/K36</f>
        <v>0.20833333333333334</v>
      </c>
      <c r="L153" s="77">
        <f>L152/L36</f>
        <v>1.8072289156626505E-2</v>
      </c>
      <c r="M153" s="77">
        <f>M152/M36</f>
        <v>0.16279069767441862</v>
      </c>
      <c r="N153" s="77">
        <f t="shared" ref="N153" si="114">N152/$N$36</f>
        <v>0.17073170731707318</v>
      </c>
      <c r="O153" s="77">
        <f t="shared" ref="O153" si="115">O152/$O$36</f>
        <v>0.2</v>
      </c>
      <c r="P153" s="77">
        <f t="shared" si="105"/>
        <v>0.16679021497405486</v>
      </c>
      <c r="Q153" s="10"/>
      <c r="R153" s="21"/>
      <c r="S153" s="16"/>
      <c r="T153" s="21"/>
      <c r="U153" s="16"/>
      <c r="V153" s="21"/>
      <c r="W153" s="16"/>
      <c r="X153" s="21"/>
      <c r="Y153" s="16"/>
      <c r="Z153" s="21"/>
      <c r="AA153" s="16"/>
      <c r="AB153" s="21"/>
      <c r="AC153" s="10"/>
      <c r="AD153" s="10"/>
    </row>
    <row r="154" spans="1:30" s="1" customFormat="1" ht="17.25" customHeight="1">
      <c r="A154" s="50"/>
      <c r="B154" s="176" t="s">
        <v>38</v>
      </c>
      <c r="C154" s="176"/>
      <c r="D154" s="176"/>
      <c r="E154" s="176"/>
      <c r="F154" s="176"/>
      <c r="G154" s="176"/>
      <c r="H154" s="176"/>
      <c r="I154" s="176"/>
      <c r="J154" s="86">
        <v>10</v>
      </c>
      <c r="K154" s="86">
        <v>12</v>
      </c>
      <c r="L154" s="86">
        <v>20</v>
      </c>
      <c r="M154" s="86">
        <v>1</v>
      </c>
      <c r="N154" s="86">
        <v>1</v>
      </c>
      <c r="O154" s="86">
        <v>3</v>
      </c>
      <c r="P154" s="113">
        <f t="shared" si="104"/>
        <v>47</v>
      </c>
      <c r="Q154" s="10"/>
      <c r="R154" s="20"/>
      <c r="S154" s="16"/>
      <c r="T154" s="20"/>
      <c r="U154" s="16"/>
      <c r="V154" s="20"/>
      <c r="W154" s="16"/>
      <c r="X154" s="13"/>
      <c r="Y154" s="16"/>
      <c r="Z154" s="9"/>
      <c r="AA154" s="16"/>
      <c r="AB154" s="9"/>
      <c r="AC154" s="10"/>
      <c r="AD154" s="10"/>
    </row>
    <row r="155" spans="1:30" s="1" customFormat="1" ht="12" customHeight="1">
      <c r="A155" s="50"/>
      <c r="B155" s="177"/>
      <c r="C155" s="177"/>
      <c r="D155" s="177"/>
      <c r="E155" s="177"/>
      <c r="F155" s="177"/>
      <c r="G155" s="177"/>
      <c r="H155" s="177"/>
      <c r="I155" s="177"/>
      <c r="J155" s="90">
        <f>J154/J36</f>
        <v>1.4409221902017291E-2</v>
      </c>
      <c r="K155" s="90">
        <f>K154/K36</f>
        <v>3.3333333333333333E-2</v>
      </c>
      <c r="L155" s="90">
        <f>L154/L36</f>
        <v>0.12048192771084337</v>
      </c>
      <c r="M155" s="90">
        <f>M154/M36</f>
        <v>2.3255813953488372E-2</v>
      </c>
      <c r="N155" s="90">
        <f t="shared" ref="N155" si="116">N154/$N$36</f>
        <v>2.4390243902439025E-2</v>
      </c>
      <c r="O155" s="90">
        <f t="shared" ref="O155" si="117">O154/$O$36</f>
        <v>6.6666666666666666E-2</v>
      </c>
      <c r="P155" s="90">
        <f t="shared" si="105"/>
        <v>3.4840622683469234E-2</v>
      </c>
      <c r="Q155" s="10"/>
      <c r="R155" s="21"/>
      <c r="S155" s="16"/>
      <c r="T155" s="21"/>
      <c r="U155" s="16"/>
      <c r="V155" s="21"/>
      <c r="W155" s="16"/>
      <c r="X155" s="21"/>
      <c r="Y155" s="16"/>
      <c r="Z155" s="21"/>
      <c r="AA155" s="16"/>
      <c r="AB155" s="21"/>
      <c r="AC155" s="10"/>
      <c r="AD155" s="10"/>
    </row>
    <row r="156" spans="1:30" s="1" customFormat="1" ht="70.5" customHeight="1">
      <c r="A156" s="53"/>
      <c r="B156" s="134" t="s">
        <v>193</v>
      </c>
      <c r="C156" s="135"/>
      <c r="D156" s="135"/>
      <c r="E156" s="135"/>
      <c r="F156" s="135"/>
      <c r="G156" s="135"/>
      <c r="H156" s="135"/>
      <c r="I156" s="135"/>
      <c r="J156" s="135"/>
      <c r="K156" s="135"/>
      <c r="L156" s="135"/>
      <c r="M156" s="135"/>
      <c r="N156" s="135"/>
      <c r="O156" s="135"/>
      <c r="P156" s="136"/>
    </row>
    <row r="157" spans="1:30" s="1" customFormat="1" ht="17.25" customHeight="1">
      <c r="A157" s="50"/>
      <c r="B157" s="155" t="s">
        <v>79</v>
      </c>
      <c r="C157" s="160"/>
      <c r="D157" s="160"/>
      <c r="E157" s="160"/>
      <c r="F157" s="160"/>
      <c r="G157" s="160"/>
      <c r="H157" s="160"/>
      <c r="I157" s="160"/>
      <c r="J157" s="64">
        <v>89</v>
      </c>
      <c r="K157" s="64">
        <v>22</v>
      </c>
      <c r="L157" s="64">
        <v>26</v>
      </c>
      <c r="M157" s="64">
        <v>6</v>
      </c>
      <c r="N157" s="64">
        <v>5</v>
      </c>
      <c r="O157" s="64">
        <v>8</v>
      </c>
      <c r="P157" s="63">
        <f t="shared" ref="P157" si="118">SUM(J157:O157)</f>
        <v>156</v>
      </c>
      <c r="Q157" s="10"/>
      <c r="R157" s="13"/>
      <c r="S157" s="16"/>
      <c r="T157" s="9"/>
      <c r="U157" s="16"/>
      <c r="V157" s="9"/>
      <c r="W157" s="16"/>
      <c r="X157" s="13"/>
      <c r="Y157" s="16"/>
      <c r="Z157" s="9"/>
      <c r="AA157" s="16"/>
      <c r="AB157" s="9"/>
      <c r="AC157" s="10"/>
      <c r="AD157" s="10"/>
    </row>
    <row r="158" spans="1:30" s="1" customFormat="1" ht="12" customHeight="1">
      <c r="A158" s="50"/>
      <c r="B158" s="157"/>
      <c r="C158" s="198"/>
      <c r="D158" s="198"/>
      <c r="E158" s="198"/>
      <c r="F158" s="198"/>
      <c r="G158" s="198"/>
      <c r="H158" s="198"/>
      <c r="I158" s="198"/>
      <c r="J158" s="61">
        <f>J157/J36</f>
        <v>0.12824207492795389</v>
      </c>
      <c r="K158" s="61">
        <f>K157/K36</f>
        <v>6.1111111111111109E-2</v>
      </c>
      <c r="L158" s="61">
        <f>L157/L36</f>
        <v>0.15662650602409639</v>
      </c>
      <c r="M158" s="61">
        <f>M157/M36</f>
        <v>0.13953488372093023</v>
      </c>
      <c r="N158" s="61">
        <f>N157/$N$36</f>
        <v>0.12195121951219512</v>
      </c>
      <c r="O158" s="61">
        <f>O157/$O$36</f>
        <v>0.17777777777777778</v>
      </c>
      <c r="P158" s="61">
        <f t="shared" ref="P158" si="119">P157/$P$36</f>
        <v>0.11564121571534471</v>
      </c>
      <c r="Q158" s="10"/>
      <c r="R158" s="19"/>
      <c r="S158" s="16"/>
      <c r="T158" s="19"/>
      <c r="U158" s="16"/>
      <c r="V158" s="19"/>
      <c r="W158" s="16"/>
      <c r="X158" s="19"/>
      <c r="Y158" s="16"/>
      <c r="Z158" s="19"/>
      <c r="AA158" s="16"/>
      <c r="AB158" s="19"/>
      <c r="AC158" s="10"/>
      <c r="AD158" s="10"/>
    </row>
    <row r="159" spans="1:30" s="1" customFormat="1" ht="21" customHeight="1">
      <c r="A159" s="51" t="s">
        <v>80</v>
      </c>
      <c r="B159" s="165" t="s">
        <v>146</v>
      </c>
      <c r="C159" s="165"/>
      <c r="D159" s="165"/>
      <c r="E159" s="165"/>
      <c r="F159" s="165"/>
      <c r="G159" s="165"/>
      <c r="H159" s="165"/>
      <c r="I159" s="165"/>
      <c r="J159" s="165"/>
      <c r="K159" s="165"/>
      <c r="L159" s="165"/>
      <c r="M159" s="165"/>
      <c r="N159" s="165"/>
      <c r="O159" s="165"/>
      <c r="P159" s="44"/>
      <c r="Q159" s="10"/>
      <c r="R159" s="10"/>
      <c r="S159" s="10"/>
      <c r="T159" s="10"/>
      <c r="U159" s="10"/>
      <c r="V159" s="10"/>
      <c r="W159" s="10"/>
      <c r="X159" s="10"/>
      <c r="Y159" s="10"/>
      <c r="Z159" s="10"/>
      <c r="AA159" s="10"/>
      <c r="AB159" s="10"/>
      <c r="AC159" s="10"/>
      <c r="AD159" s="10"/>
    </row>
    <row r="160" spans="1:30" s="1" customFormat="1" ht="75" customHeight="1">
      <c r="A160" s="54"/>
      <c r="B160" s="202" t="s">
        <v>145</v>
      </c>
      <c r="C160" s="202"/>
      <c r="D160" s="202"/>
      <c r="E160" s="202"/>
      <c r="F160" s="202"/>
      <c r="G160" s="202"/>
      <c r="H160" s="202"/>
      <c r="I160" s="202"/>
      <c r="J160" s="202"/>
      <c r="K160" s="202"/>
      <c r="L160" s="202"/>
      <c r="M160" s="202"/>
      <c r="N160" s="202"/>
      <c r="O160" s="202"/>
      <c r="P160" s="203"/>
      <c r="Q160" s="10"/>
      <c r="R160" s="10"/>
      <c r="S160" s="10"/>
      <c r="T160" s="10"/>
      <c r="U160" s="10"/>
      <c r="V160" s="10"/>
      <c r="W160" s="10"/>
      <c r="X160" s="10"/>
      <c r="Y160" s="10"/>
      <c r="Z160" s="10"/>
      <c r="AA160" s="10"/>
      <c r="AB160" s="10"/>
      <c r="AC160" s="10"/>
      <c r="AD160" s="10"/>
    </row>
    <row r="161" spans="1:30" s="1" customFormat="1" ht="24" customHeight="1">
      <c r="A161" s="52"/>
      <c r="B161" s="44"/>
      <c r="C161" s="44"/>
      <c r="D161" s="56"/>
      <c r="E161" s="56"/>
      <c r="F161" s="56"/>
      <c r="G161" s="56"/>
      <c r="H161" s="56"/>
      <c r="I161" s="56"/>
      <c r="J161" s="11" t="s">
        <v>4</v>
      </c>
      <c r="K161" s="12" t="s">
        <v>5</v>
      </c>
      <c r="L161" s="30" t="s">
        <v>6</v>
      </c>
      <c r="M161" s="22" t="s">
        <v>7</v>
      </c>
      <c r="N161" s="22" t="s">
        <v>8</v>
      </c>
      <c r="O161" s="22" t="s">
        <v>9</v>
      </c>
      <c r="P161" s="31" t="s">
        <v>0</v>
      </c>
      <c r="Q161" s="10"/>
      <c r="R161" s="7"/>
      <c r="S161" s="16"/>
      <c r="T161" s="17"/>
      <c r="U161" s="16"/>
      <c r="V161" s="17"/>
      <c r="W161" s="16"/>
      <c r="X161" s="18"/>
      <c r="Y161" s="16"/>
      <c r="Z161" s="18"/>
      <c r="AA161" s="16"/>
      <c r="AB161" s="18"/>
      <c r="AC161" s="10"/>
      <c r="AD161" s="10"/>
    </row>
    <row r="162" spans="1:30" s="1" customFormat="1" ht="17.25" customHeight="1">
      <c r="A162" s="50"/>
      <c r="B162" s="193" t="s">
        <v>2</v>
      </c>
      <c r="C162" s="194"/>
      <c r="D162" s="194"/>
      <c r="E162" s="194"/>
      <c r="F162" s="194"/>
      <c r="G162" s="194"/>
      <c r="H162" s="194"/>
      <c r="I162" s="195"/>
      <c r="J162" s="74">
        <v>490</v>
      </c>
      <c r="K162" s="97">
        <v>242</v>
      </c>
      <c r="L162" s="97">
        <v>72</v>
      </c>
      <c r="M162" s="74">
        <v>8</v>
      </c>
      <c r="N162" s="97">
        <v>7</v>
      </c>
      <c r="O162" s="97">
        <v>18</v>
      </c>
      <c r="P162" s="111">
        <f>SUM(J162:O162)</f>
        <v>837</v>
      </c>
      <c r="Q162" s="10"/>
      <c r="R162" s="13"/>
      <c r="S162" s="16"/>
      <c r="T162" s="9"/>
      <c r="U162" s="16"/>
      <c r="V162" s="9"/>
      <c r="W162" s="16"/>
      <c r="X162" s="13"/>
      <c r="Y162" s="16"/>
      <c r="Z162" s="9"/>
      <c r="AA162" s="16"/>
      <c r="AB162" s="9"/>
      <c r="AC162" s="10"/>
      <c r="AD162" s="10"/>
    </row>
    <row r="163" spans="1:30" s="1" customFormat="1" ht="12" customHeight="1">
      <c r="A163" s="50"/>
      <c r="B163" s="204"/>
      <c r="C163" s="205"/>
      <c r="D163" s="205"/>
      <c r="E163" s="205"/>
      <c r="F163" s="205"/>
      <c r="G163" s="205"/>
      <c r="H163" s="205"/>
      <c r="I163" s="206"/>
      <c r="J163" s="75">
        <f>J162/J166</f>
        <v>0.70605187319884721</v>
      </c>
      <c r="K163" s="75">
        <f>K162/K166</f>
        <v>0.67222222222222228</v>
      </c>
      <c r="L163" s="75">
        <f>L162/L166</f>
        <v>0.43373493975903615</v>
      </c>
      <c r="M163" s="75">
        <f>M162/M166</f>
        <v>0.18604651162790697</v>
      </c>
      <c r="N163" s="75">
        <f>N162/$N$166</f>
        <v>0.17073170731707318</v>
      </c>
      <c r="O163" s="75">
        <f>O162/$O$166</f>
        <v>0.4</v>
      </c>
      <c r="P163" s="75">
        <f>P162/$P$166</f>
        <v>0.62045959970348408</v>
      </c>
      <c r="Q163" s="10"/>
      <c r="R163" s="19"/>
      <c r="S163" s="16"/>
      <c r="T163" s="19"/>
      <c r="U163" s="16"/>
      <c r="V163" s="19"/>
      <c r="W163" s="16"/>
      <c r="X163" s="19"/>
      <c r="Y163" s="16"/>
      <c r="Z163" s="19"/>
      <c r="AA163" s="16"/>
      <c r="AB163" s="19"/>
      <c r="AC163" s="10"/>
      <c r="AD163" s="10"/>
    </row>
    <row r="164" spans="1:30" s="1" customFormat="1" ht="17.25" customHeight="1">
      <c r="A164" s="50"/>
      <c r="B164" s="212" t="s">
        <v>3</v>
      </c>
      <c r="C164" s="213"/>
      <c r="D164" s="213"/>
      <c r="E164" s="213"/>
      <c r="F164" s="213"/>
      <c r="G164" s="213"/>
      <c r="H164" s="213"/>
      <c r="I164" s="214"/>
      <c r="J164" s="76">
        <v>204</v>
      </c>
      <c r="K164" s="76">
        <v>118</v>
      </c>
      <c r="L164" s="76">
        <v>94</v>
      </c>
      <c r="M164" s="104">
        <v>35</v>
      </c>
      <c r="N164" s="107">
        <v>34</v>
      </c>
      <c r="O164" s="107">
        <v>27</v>
      </c>
      <c r="P164" s="112">
        <f>SUM(J164:O164)</f>
        <v>512</v>
      </c>
      <c r="Q164" s="10"/>
      <c r="R164" s="20"/>
      <c r="S164" s="16"/>
      <c r="T164" s="20"/>
      <c r="U164" s="16"/>
      <c r="V164" s="20"/>
      <c r="W164" s="16"/>
      <c r="X164" s="13"/>
      <c r="Y164" s="16"/>
      <c r="Z164" s="9"/>
      <c r="AA164" s="16"/>
      <c r="AB164" s="9"/>
      <c r="AC164" s="10"/>
      <c r="AD164" s="10"/>
    </row>
    <row r="165" spans="1:30" s="1" customFormat="1" ht="12" customHeight="1">
      <c r="A165" s="50"/>
      <c r="B165" s="212"/>
      <c r="C165" s="213"/>
      <c r="D165" s="213"/>
      <c r="E165" s="213"/>
      <c r="F165" s="213"/>
      <c r="G165" s="213"/>
      <c r="H165" s="213"/>
      <c r="I165" s="214"/>
      <c r="J165" s="77">
        <f>J164/J166</f>
        <v>0.29394812680115273</v>
      </c>
      <c r="K165" s="77">
        <f>K164/K166</f>
        <v>0.32777777777777778</v>
      </c>
      <c r="L165" s="77">
        <f>L164/L166</f>
        <v>0.5662650602409639</v>
      </c>
      <c r="M165" s="77">
        <f>M164/M166</f>
        <v>0.81395348837209303</v>
      </c>
      <c r="N165" s="77">
        <f>N164/$N$166</f>
        <v>0.82926829268292679</v>
      </c>
      <c r="O165" s="77">
        <f>O164/$O$166</f>
        <v>0.6</v>
      </c>
      <c r="P165" s="77">
        <f>P164/$P$166</f>
        <v>0.37954040029651592</v>
      </c>
      <c r="Q165" s="10"/>
      <c r="R165" s="21"/>
      <c r="S165" s="16"/>
      <c r="T165" s="21"/>
      <c r="U165" s="16"/>
      <c r="V165" s="21"/>
      <c r="W165" s="16"/>
      <c r="X165" s="21"/>
      <c r="Y165" s="16"/>
      <c r="Z165" s="21"/>
      <c r="AA165" s="16"/>
      <c r="AB165" s="21"/>
      <c r="AC165" s="10"/>
      <c r="AD165" s="10"/>
    </row>
    <row r="166" spans="1:30" s="1" customFormat="1" ht="17.25" customHeight="1">
      <c r="A166" s="50"/>
      <c r="B166" s="164" t="s">
        <v>0</v>
      </c>
      <c r="C166" s="164"/>
      <c r="D166" s="164"/>
      <c r="E166" s="164"/>
      <c r="F166" s="164"/>
      <c r="G166" s="164"/>
      <c r="H166" s="164"/>
      <c r="I166" s="164"/>
      <c r="J166" s="92">
        <f>J162+J164</f>
        <v>694</v>
      </c>
      <c r="K166" s="92">
        <f t="shared" ref="K166:O166" si="120">K162+K164</f>
        <v>360</v>
      </c>
      <c r="L166" s="92">
        <f t="shared" si="120"/>
        <v>166</v>
      </c>
      <c r="M166" s="92">
        <f t="shared" si="120"/>
        <v>43</v>
      </c>
      <c r="N166" s="92">
        <f t="shared" si="120"/>
        <v>41</v>
      </c>
      <c r="O166" s="92">
        <f t="shared" si="120"/>
        <v>45</v>
      </c>
      <c r="P166" s="127">
        <f t="shared" ref="P166" si="121">SUM(J166:O166)</f>
        <v>1349</v>
      </c>
      <c r="R166" s="14"/>
      <c r="S166" s="8"/>
      <c r="T166" s="14"/>
      <c r="U166" s="8"/>
      <c r="V166" s="14"/>
      <c r="W166" s="8"/>
      <c r="X166" s="14"/>
      <c r="Y166" s="8"/>
      <c r="Z166" s="14"/>
      <c r="AA166" s="8"/>
      <c r="AB166" s="14"/>
    </row>
    <row r="167" spans="1:30" s="1" customFormat="1" ht="21" customHeight="1">
      <c r="A167" s="51" t="s">
        <v>82</v>
      </c>
      <c r="B167" s="165" t="s">
        <v>150</v>
      </c>
      <c r="C167" s="165"/>
      <c r="D167" s="165"/>
      <c r="E167" s="165"/>
      <c r="F167" s="165"/>
      <c r="G167" s="165"/>
      <c r="H167" s="165"/>
      <c r="I167" s="165"/>
      <c r="J167" s="165"/>
      <c r="K167" s="165"/>
      <c r="L167" s="165"/>
      <c r="M167" s="165"/>
      <c r="N167" s="165"/>
      <c r="O167" s="165"/>
      <c r="P167" s="47"/>
      <c r="Q167" s="10"/>
      <c r="R167" s="10"/>
      <c r="S167" s="10"/>
      <c r="T167" s="10"/>
      <c r="U167" s="10"/>
      <c r="V167" s="10"/>
      <c r="W167" s="10"/>
      <c r="X167" s="10"/>
      <c r="Y167" s="10"/>
      <c r="Z167" s="10"/>
      <c r="AA167" s="10"/>
      <c r="AB167" s="10"/>
      <c r="AC167" s="10"/>
      <c r="AD167" s="10"/>
    </row>
    <row r="168" spans="1:30" s="1" customFormat="1" ht="24" customHeight="1">
      <c r="A168" s="52"/>
      <c r="B168" s="44"/>
      <c r="C168" s="44"/>
      <c r="D168" s="56"/>
      <c r="E168" s="56"/>
      <c r="F168" s="56"/>
      <c r="G168" s="56"/>
      <c r="H168" s="56"/>
      <c r="I168" s="56"/>
      <c r="J168" s="11" t="s">
        <v>4</v>
      </c>
      <c r="K168" s="12" t="s">
        <v>5</v>
      </c>
      <c r="L168" s="30" t="s">
        <v>6</v>
      </c>
      <c r="M168" s="22" t="s">
        <v>7</v>
      </c>
      <c r="N168" s="22" t="s">
        <v>8</v>
      </c>
      <c r="O168" s="22" t="s">
        <v>9</v>
      </c>
      <c r="P168" s="31" t="s">
        <v>0</v>
      </c>
      <c r="Q168" s="10"/>
      <c r="R168" s="7"/>
      <c r="S168" s="16"/>
      <c r="T168" s="17"/>
      <c r="U168" s="16"/>
      <c r="V168" s="17"/>
      <c r="W168" s="16"/>
      <c r="X168" s="18"/>
      <c r="Y168" s="16"/>
      <c r="Z168" s="18"/>
      <c r="AA168" s="16"/>
      <c r="AB168" s="18"/>
      <c r="AC168" s="10"/>
      <c r="AD168" s="10"/>
    </row>
    <row r="169" spans="1:30" s="1" customFormat="1" ht="17.25" customHeight="1">
      <c r="A169" s="50"/>
      <c r="B169" s="146" t="s">
        <v>83</v>
      </c>
      <c r="C169" s="147"/>
      <c r="D169" s="147"/>
      <c r="E169" s="147"/>
      <c r="F169" s="147"/>
      <c r="G169" s="147"/>
      <c r="H169" s="147"/>
      <c r="I169" s="148"/>
      <c r="J169" s="74">
        <v>65</v>
      </c>
      <c r="K169" s="74">
        <v>9</v>
      </c>
      <c r="L169" s="74">
        <v>16</v>
      </c>
      <c r="M169" s="74">
        <v>21</v>
      </c>
      <c r="N169" s="74">
        <v>24</v>
      </c>
      <c r="O169" s="74">
        <v>13</v>
      </c>
      <c r="P169" s="111">
        <f>SUM(J169:O169)</f>
        <v>148</v>
      </c>
      <c r="Q169" s="10"/>
      <c r="R169" s="13"/>
      <c r="S169" s="16"/>
      <c r="T169" s="9"/>
      <c r="U169" s="16"/>
      <c r="V169" s="9"/>
      <c r="W169" s="16"/>
      <c r="X169" s="13"/>
      <c r="Y169" s="16"/>
      <c r="Z169" s="9"/>
      <c r="AA169" s="16"/>
      <c r="AB169" s="9"/>
      <c r="AC169" s="10"/>
      <c r="AD169" s="10"/>
    </row>
    <row r="170" spans="1:30" s="1" customFormat="1" ht="12" customHeight="1">
      <c r="A170" s="50"/>
      <c r="B170" s="146"/>
      <c r="C170" s="147"/>
      <c r="D170" s="147"/>
      <c r="E170" s="147"/>
      <c r="F170" s="147"/>
      <c r="G170" s="147"/>
      <c r="H170" s="147"/>
      <c r="I170" s="148"/>
      <c r="J170" s="75">
        <f>J169/J166</f>
        <v>9.3659942363112397E-2</v>
      </c>
      <c r="K170" s="75">
        <f>K169/K166</f>
        <v>2.5000000000000001E-2</v>
      </c>
      <c r="L170" s="75">
        <f>L169/L166</f>
        <v>9.6385542168674704E-2</v>
      </c>
      <c r="M170" s="75">
        <f>M169/M166</f>
        <v>0.48837209302325579</v>
      </c>
      <c r="N170" s="75">
        <f>N169/$N$166</f>
        <v>0.58536585365853655</v>
      </c>
      <c r="O170" s="75">
        <f>O169/$O$166</f>
        <v>0.28888888888888886</v>
      </c>
      <c r="P170" s="75">
        <f t="shared" ref="P170" si="122">P169/$P$166</f>
        <v>0.10971089696071164</v>
      </c>
      <c r="Q170" s="10"/>
      <c r="R170" s="19"/>
      <c r="S170" s="16"/>
      <c r="T170" s="19"/>
      <c r="U170" s="16"/>
      <c r="V170" s="19"/>
      <c r="W170" s="16"/>
      <c r="X170" s="19"/>
      <c r="Y170" s="16"/>
      <c r="Z170" s="19"/>
      <c r="AA170" s="16"/>
      <c r="AB170" s="19"/>
      <c r="AC170" s="10"/>
      <c r="AD170" s="10"/>
    </row>
    <row r="171" spans="1:30" s="1" customFormat="1" ht="17.25" customHeight="1">
      <c r="A171" s="50"/>
      <c r="B171" s="143" t="s">
        <v>147</v>
      </c>
      <c r="C171" s="144"/>
      <c r="D171" s="144"/>
      <c r="E171" s="144"/>
      <c r="F171" s="144"/>
      <c r="G171" s="144"/>
      <c r="H171" s="144"/>
      <c r="I171" s="145"/>
      <c r="J171" s="76">
        <v>39</v>
      </c>
      <c r="K171" s="76">
        <v>27</v>
      </c>
      <c r="L171" s="76">
        <v>9</v>
      </c>
      <c r="M171" s="76">
        <v>0</v>
      </c>
      <c r="N171" s="76">
        <v>0</v>
      </c>
      <c r="O171" s="76">
        <v>1</v>
      </c>
      <c r="P171" s="112">
        <f t="shared" ref="P171:P177" si="123">SUM(J171:O171)</f>
        <v>76</v>
      </c>
      <c r="Q171" s="10"/>
      <c r="R171" s="20"/>
      <c r="S171" s="16"/>
      <c r="T171" s="20"/>
      <c r="U171" s="16"/>
      <c r="V171" s="20"/>
      <c r="W171" s="16"/>
      <c r="X171" s="13"/>
      <c r="Y171" s="16"/>
      <c r="Z171" s="9"/>
      <c r="AA171" s="16"/>
      <c r="AB171" s="9"/>
      <c r="AC171" s="10"/>
      <c r="AD171" s="10"/>
    </row>
    <row r="172" spans="1:30" s="1" customFormat="1" ht="12" customHeight="1">
      <c r="A172" s="50"/>
      <c r="B172" s="143"/>
      <c r="C172" s="144"/>
      <c r="D172" s="144"/>
      <c r="E172" s="144"/>
      <c r="F172" s="144"/>
      <c r="G172" s="144"/>
      <c r="H172" s="144"/>
      <c r="I172" s="145"/>
      <c r="J172" s="77">
        <f>J171/J166</f>
        <v>5.6195965417867436E-2</v>
      </c>
      <c r="K172" s="77">
        <f>K171/K166</f>
        <v>7.4999999999999997E-2</v>
      </c>
      <c r="L172" s="77">
        <f>L171/L166</f>
        <v>5.4216867469879519E-2</v>
      </c>
      <c r="M172" s="77">
        <f>M171/M166</f>
        <v>0</v>
      </c>
      <c r="N172" s="77">
        <f t="shared" ref="N172" si="124">N171/$N$166</f>
        <v>0</v>
      </c>
      <c r="O172" s="77">
        <f t="shared" ref="O172" si="125">O171/$O$166</f>
        <v>2.2222222222222223E-2</v>
      </c>
      <c r="P172" s="77">
        <f t="shared" ref="P172" si="126">P171/$P$166</f>
        <v>5.6338028169014086E-2</v>
      </c>
      <c r="Q172" s="10"/>
      <c r="R172" s="21"/>
      <c r="S172" s="16"/>
      <c r="T172" s="21"/>
      <c r="U172" s="16"/>
      <c r="V172" s="21"/>
      <c r="W172" s="16"/>
      <c r="X172" s="21"/>
      <c r="Y172" s="16"/>
      <c r="Z172" s="21"/>
      <c r="AA172" s="16"/>
      <c r="AB172" s="21"/>
      <c r="AC172" s="10"/>
      <c r="AD172" s="10"/>
    </row>
    <row r="173" spans="1:30" s="1" customFormat="1" ht="17.25" customHeight="1">
      <c r="A173" s="50"/>
      <c r="B173" s="168" t="s">
        <v>148</v>
      </c>
      <c r="C173" s="169"/>
      <c r="D173" s="169"/>
      <c r="E173" s="169"/>
      <c r="F173" s="169"/>
      <c r="G173" s="169"/>
      <c r="H173" s="169"/>
      <c r="I173" s="170"/>
      <c r="J173" s="93">
        <v>68</v>
      </c>
      <c r="K173" s="93">
        <v>58</v>
      </c>
      <c r="L173" s="93">
        <v>34</v>
      </c>
      <c r="M173" s="93">
        <v>4</v>
      </c>
      <c r="N173" s="93">
        <v>2</v>
      </c>
      <c r="O173" s="93">
        <v>4</v>
      </c>
      <c r="P173" s="93">
        <f t="shared" si="123"/>
        <v>170</v>
      </c>
      <c r="Q173" s="10"/>
      <c r="R173" s="21"/>
      <c r="S173" s="16"/>
      <c r="T173" s="21"/>
      <c r="U173" s="16"/>
      <c r="V173" s="21"/>
      <c r="W173" s="16"/>
      <c r="X173" s="21"/>
      <c r="Y173" s="16"/>
      <c r="Z173" s="21"/>
      <c r="AA173" s="16"/>
      <c r="AB173" s="21"/>
      <c r="AC173" s="10"/>
      <c r="AD173" s="10"/>
    </row>
    <row r="174" spans="1:30" s="1" customFormat="1" ht="12" customHeight="1">
      <c r="A174" s="50"/>
      <c r="B174" s="168"/>
      <c r="C174" s="169"/>
      <c r="D174" s="169"/>
      <c r="E174" s="169"/>
      <c r="F174" s="169"/>
      <c r="G174" s="169"/>
      <c r="H174" s="169"/>
      <c r="I174" s="170"/>
      <c r="J174" s="87">
        <f>J173/J166</f>
        <v>9.7982708933717577E-2</v>
      </c>
      <c r="K174" s="87">
        <f>K173/K166</f>
        <v>0.16111111111111112</v>
      </c>
      <c r="L174" s="87">
        <f>L173/L166</f>
        <v>0.20481927710843373</v>
      </c>
      <c r="M174" s="87">
        <f>M173/M166</f>
        <v>9.3023255813953487E-2</v>
      </c>
      <c r="N174" s="87">
        <f t="shared" ref="N174" si="127">N173/$N$166</f>
        <v>4.878048780487805E-2</v>
      </c>
      <c r="O174" s="87">
        <f t="shared" ref="O174" si="128">O173/$O$166</f>
        <v>8.8888888888888892E-2</v>
      </c>
      <c r="P174" s="87">
        <f t="shared" ref="P174" si="129">P173/$P$166</f>
        <v>0.12601927353595255</v>
      </c>
      <c r="Q174" s="10"/>
      <c r="R174" s="21"/>
      <c r="S174" s="16"/>
      <c r="T174" s="21"/>
      <c r="U174" s="16"/>
      <c r="V174" s="21"/>
      <c r="W174" s="16"/>
      <c r="X174" s="21"/>
      <c r="Y174" s="16"/>
      <c r="Z174" s="21"/>
      <c r="AA174" s="16"/>
      <c r="AB174" s="21"/>
      <c r="AC174" s="10"/>
      <c r="AD174" s="10"/>
    </row>
    <row r="175" spans="1:30" s="1" customFormat="1" ht="17.25" customHeight="1">
      <c r="A175" s="50"/>
      <c r="B175" s="197" t="s">
        <v>149</v>
      </c>
      <c r="C175" s="197"/>
      <c r="D175" s="197"/>
      <c r="E175" s="197"/>
      <c r="F175" s="197"/>
      <c r="G175" s="197"/>
      <c r="H175" s="197"/>
      <c r="I175" s="197"/>
      <c r="J175" s="88">
        <v>11</v>
      </c>
      <c r="K175" s="88">
        <v>6</v>
      </c>
      <c r="L175" s="88">
        <v>6</v>
      </c>
      <c r="M175" s="88">
        <v>3</v>
      </c>
      <c r="N175" s="88">
        <v>3</v>
      </c>
      <c r="O175" s="88">
        <v>3</v>
      </c>
      <c r="P175" s="116">
        <f t="shared" si="123"/>
        <v>32</v>
      </c>
      <c r="R175" s="14"/>
      <c r="S175" s="8"/>
      <c r="T175" s="14"/>
      <c r="U175" s="8"/>
      <c r="V175" s="14"/>
      <c r="W175" s="8"/>
      <c r="X175" s="14"/>
      <c r="Y175" s="8"/>
      <c r="Z175" s="14"/>
      <c r="AA175" s="8"/>
      <c r="AB175" s="14"/>
    </row>
    <row r="176" spans="1:30" s="1" customFormat="1" ht="12" customHeight="1">
      <c r="A176" s="50"/>
      <c r="B176" s="197"/>
      <c r="C176" s="197"/>
      <c r="D176" s="197"/>
      <c r="E176" s="197"/>
      <c r="F176" s="197"/>
      <c r="G176" s="197"/>
      <c r="H176" s="197"/>
      <c r="I176" s="197"/>
      <c r="J176" s="61">
        <f>J175/J166</f>
        <v>1.5850144092219021E-2</v>
      </c>
      <c r="K176" s="61">
        <f>K175/K166</f>
        <v>1.6666666666666666E-2</v>
      </c>
      <c r="L176" s="61">
        <f>L175/L166</f>
        <v>3.614457831325301E-2</v>
      </c>
      <c r="M176" s="61">
        <f>M175/M166</f>
        <v>6.9767441860465115E-2</v>
      </c>
      <c r="N176" s="61">
        <f t="shared" ref="N176" si="130">N175/$N$166</f>
        <v>7.3170731707317069E-2</v>
      </c>
      <c r="O176" s="61">
        <f t="shared" ref="O176" si="131">O175/$O$166</f>
        <v>6.6666666666666666E-2</v>
      </c>
      <c r="P176" s="61">
        <f t="shared" ref="P176" si="132">P175/$P$166</f>
        <v>2.3721275018532245E-2</v>
      </c>
      <c r="R176" s="15"/>
      <c r="S176" s="8"/>
      <c r="T176" s="15"/>
      <c r="U176" s="8"/>
      <c r="V176" s="15"/>
      <c r="W176" s="8"/>
      <c r="X176" s="15"/>
      <c r="Y176" s="8"/>
      <c r="Z176" s="15"/>
      <c r="AA176" s="8"/>
      <c r="AB176" s="15"/>
    </row>
    <row r="177" spans="1:30" s="1" customFormat="1" ht="17.25" customHeight="1">
      <c r="A177" s="50"/>
      <c r="B177" s="168" t="s">
        <v>38</v>
      </c>
      <c r="C177" s="169"/>
      <c r="D177" s="169"/>
      <c r="E177" s="169"/>
      <c r="F177" s="169"/>
      <c r="G177" s="169"/>
      <c r="H177" s="169"/>
      <c r="I177" s="170"/>
      <c r="J177" s="86">
        <v>73</v>
      </c>
      <c r="K177" s="86">
        <v>38</v>
      </c>
      <c r="L177" s="86">
        <v>40</v>
      </c>
      <c r="M177" s="86">
        <v>18</v>
      </c>
      <c r="N177" s="86">
        <v>14</v>
      </c>
      <c r="O177" s="86">
        <v>14</v>
      </c>
      <c r="P177" s="117">
        <f t="shared" si="123"/>
        <v>197</v>
      </c>
      <c r="Q177" s="10"/>
      <c r="R177" s="20"/>
      <c r="S177" s="16"/>
      <c r="T177" s="20"/>
      <c r="U177" s="16"/>
      <c r="V177" s="20"/>
      <c r="W177" s="16"/>
      <c r="X177" s="13"/>
      <c r="Y177" s="16"/>
      <c r="Z177" s="9"/>
      <c r="AA177" s="16"/>
      <c r="AB177" s="9"/>
      <c r="AC177" s="10"/>
      <c r="AD177" s="10"/>
    </row>
    <row r="178" spans="1:30" s="1" customFormat="1" ht="12" customHeight="1">
      <c r="A178" s="50"/>
      <c r="B178" s="182"/>
      <c r="C178" s="183"/>
      <c r="D178" s="183"/>
      <c r="E178" s="183"/>
      <c r="F178" s="183"/>
      <c r="G178" s="183"/>
      <c r="H178" s="183"/>
      <c r="I178" s="184"/>
      <c r="J178" s="90">
        <f>J177/J166</f>
        <v>0.10518731988472622</v>
      </c>
      <c r="K178" s="90">
        <f>K177/K166</f>
        <v>0.10555555555555556</v>
      </c>
      <c r="L178" s="90">
        <f>L177/L166</f>
        <v>0.24096385542168675</v>
      </c>
      <c r="M178" s="90">
        <f>M177/M166</f>
        <v>0.41860465116279072</v>
      </c>
      <c r="N178" s="90">
        <f t="shared" ref="N178" si="133">N177/$N$166</f>
        <v>0.34146341463414637</v>
      </c>
      <c r="O178" s="90">
        <f t="shared" ref="O178" si="134">O177/$O$166</f>
        <v>0.31111111111111112</v>
      </c>
      <c r="P178" s="90">
        <f t="shared" ref="P178" si="135">P177/$P$166</f>
        <v>0.14603409933283915</v>
      </c>
      <c r="Q178" s="10"/>
      <c r="R178" s="21"/>
      <c r="S178" s="16"/>
      <c r="T178" s="21"/>
      <c r="U178" s="16"/>
      <c r="V178" s="21"/>
      <c r="W178" s="16"/>
      <c r="X178" s="21"/>
      <c r="Y178" s="16"/>
      <c r="Z178" s="21"/>
      <c r="AA178" s="16"/>
      <c r="AB178" s="21"/>
      <c r="AC178" s="10"/>
      <c r="AD178" s="10"/>
    </row>
    <row r="179" spans="1:30" s="1" customFormat="1" ht="98.25" customHeight="1">
      <c r="A179" s="53"/>
      <c r="B179" s="134" t="s">
        <v>194</v>
      </c>
      <c r="C179" s="135"/>
      <c r="D179" s="135"/>
      <c r="E179" s="135"/>
      <c r="F179" s="135"/>
      <c r="G179" s="135"/>
      <c r="H179" s="135"/>
      <c r="I179" s="135"/>
      <c r="J179" s="135"/>
      <c r="K179" s="135"/>
      <c r="L179" s="135"/>
      <c r="M179" s="135"/>
      <c r="N179" s="135"/>
      <c r="O179" s="135"/>
      <c r="P179" s="136"/>
    </row>
    <row r="180" spans="1:30" s="1" customFormat="1" ht="21" customHeight="1">
      <c r="A180" s="51" t="s">
        <v>84</v>
      </c>
      <c r="B180" s="161" t="s">
        <v>151</v>
      </c>
      <c r="C180" s="162"/>
      <c r="D180" s="162"/>
      <c r="E180" s="162"/>
      <c r="F180" s="162"/>
      <c r="G180" s="162"/>
      <c r="H180" s="162"/>
      <c r="I180" s="162"/>
      <c r="J180" s="162"/>
      <c r="K180" s="162"/>
      <c r="L180" s="162"/>
      <c r="M180" s="162"/>
      <c r="N180" s="162"/>
      <c r="O180" s="163"/>
      <c r="P180" s="65"/>
      <c r="Q180" s="10"/>
      <c r="R180" s="10"/>
      <c r="S180" s="10"/>
      <c r="T180" s="10"/>
      <c r="U180" s="10"/>
      <c r="V180" s="10"/>
      <c r="W180" s="10"/>
      <c r="X180" s="10"/>
      <c r="Y180" s="10"/>
      <c r="Z180" s="10"/>
      <c r="AA180" s="10"/>
      <c r="AB180" s="10"/>
      <c r="AC180" s="10"/>
      <c r="AD180" s="10"/>
    </row>
    <row r="181" spans="1:30" s="1" customFormat="1" ht="24" customHeight="1">
      <c r="A181" s="52"/>
      <c r="B181" s="44"/>
      <c r="C181" s="44"/>
      <c r="D181" s="56"/>
      <c r="E181" s="56"/>
      <c r="F181" s="56"/>
      <c r="G181" s="56"/>
      <c r="H181" s="56"/>
      <c r="I181" s="56"/>
      <c r="J181" s="11" t="s">
        <v>4</v>
      </c>
      <c r="K181" s="12" t="s">
        <v>5</v>
      </c>
      <c r="L181" s="30" t="s">
        <v>6</v>
      </c>
      <c r="M181" s="22" t="s">
        <v>7</v>
      </c>
      <c r="N181" s="22" t="s">
        <v>8</v>
      </c>
      <c r="O181" s="22" t="s">
        <v>9</v>
      </c>
      <c r="P181" s="31" t="s">
        <v>0</v>
      </c>
      <c r="Q181" s="10"/>
      <c r="R181" s="7"/>
      <c r="S181" s="16"/>
      <c r="T181" s="17"/>
      <c r="U181" s="16"/>
      <c r="V181" s="17"/>
      <c r="W181" s="16"/>
      <c r="X181" s="18"/>
      <c r="Y181" s="16"/>
      <c r="Z181" s="18"/>
      <c r="AA181" s="16"/>
      <c r="AB181" s="18"/>
      <c r="AC181" s="10"/>
      <c r="AD181" s="10"/>
    </row>
    <row r="182" spans="1:30" s="1" customFormat="1" ht="17.25" customHeight="1">
      <c r="A182" s="50"/>
      <c r="B182" s="146" t="s">
        <v>85</v>
      </c>
      <c r="C182" s="147"/>
      <c r="D182" s="147"/>
      <c r="E182" s="147"/>
      <c r="F182" s="147"/>
      <c r="G182" s="147"/>
      <c r="H182" s="147"/>
      <c r="I182" s="148"/>
      <c r="J182" s="74">
        <v>404</v>
      </c>
      <c r="K182" s="74">
        <v>173</v>
      </c>
      <c r="L182" s="74">
        <v>25</v>
      </c>
      <c r="M182" s="74">
        <v>3</v>
      </c>
      <c r="N182" s="74">
        <v>2</v>
      </c>
      <c r="O182" s="74">
        <v>9</v>
      </c>
      <c r="P182" s="111">
        <f>SUM(J182:O182)</f>
        <v>616</v>
      </c>
      <c r="Q182" s="10"/>
      <c r="R182" s="13"/>
      <c r="S182" s="16"/>
      <c r="T182" s="9"/>
      <c r="U182" s="16"/>
      <c r="V182" s="9"/>
      <c r="W182" s="16"/>
      <c r="X182" s="13"/>
      <c r="Y182" s="16"/>
      <c r="Z182" s="9"/>
      <c r="AA182" s="16"/>
      <c r="AB182" s="9"/>
      <c r="AC182" s="10"/>
      <c r="AD182" s="10"/>
    </row>
    <row r="183" spans="1:30" s="1" customFormat="1" ht="12" customHeight="1">
      <c r="A183" s="50"/>
      <c r="B183" s="146"/>
      <c r="C183" s="147"/>
      <c r="D183" s="147"/>
      <c r="E183" s="147"/>
      <c r="F183" s="147"/>
      <c r="G183" s="147"/>
      <c r="H183" s="147"/>
      <c r="I183" s="148"/>
      <c r="J183" s="75">
        <f>J182/J166</f>
        <v>0.58213256484149856</v>
      </c>
      <c r="K183" s="75">
        <f>K182/K166</f>
        <v>0.48055555555555557</v>
      </c>
      <c r="L183" s="75">
        <f>L182/L166</f>
        <v>0.15060240963855423</v>
      </c>
      <c r="M183" s="75">
        <f>M182/M166</f>
        <v>6.9767441860465115E-2</v>
      </c>
      <c r="N183" s="75">
        <f>N182/$N$166</f>
        <v>4.878048780487805E-2</v>
      </c>
      <c r="O183" s="75">
        <f>O182/$O$166</f>
        <v>0.2</v>
      </c>
      <c r="P183" s="75">
        <f t="shared" ref="P183" si="136">P182/$P$166</f>
        <v>0.45663454410674575</v>
      </c>
      <c r="Q183" s="10"/>
      <c r="R183" s="19"/>
      <c r="S183" s="16"/>
      <c r="T183" s="19"/>
      <c r="U183" s="16"/>
      <c r="V183" s="19"/>
      <c r="W183" s="16"/>
      <c r="X183" s="19"/>
      <c r="Y183" s="16"/>
      <c r="Z183" s="19"/>
      <c r="AA183" s="16"/>
      <c r="AB183" s="19"/>
      <c r="AC183" s="10"/>
      <c r="AD183" s="10"/>
    </row>
    <row r="184" spans="1:30" s="1" customFormat="1" ht="17.25" customHeight="1">
      <c r="A184" s="50"/>
      <c r="B184" s="143" t="s">
        <v>62</v>
      </c>
      <c r="C184" s="144"/>
      <c r="D184" s="144"/>
      <c r="E184" s="144"/>
      <c r="F184" s="144"/>
      <c r="G184" s="144"/>
      <c r="H184" s="144"/>
      <c r="I184" s="145"/>
      <c r="J184" s="76">
        <v>457</v>
      </c>
      <c r="K184" s="76">
        <v>230</v>
      </c>
      <c r="L184" s="76">
        <v>65</v>
      </c>
      <c r="M184" s="76">
        <v>7</v>
      </c>
      <c r="N184" s="76">
        <v>4</v>
      </c>
      <c r="O184" s="76">
        <v>14</v>
      </c>
      <c r="P184" s="112">
        <f t="shared" ref="P184:P202" si="137">SUM(J184:O184)</f>
        <v>777</v>
      </c>
      <c r="Q184" s="10"/>
      <c r="R184" s="20"/>
      <c r="S184" s="16"/>
      <c r="T184" s="20"/>
      <c r="U184" s="16"/>
      <c r="V184" s="20"/>
      <c r="W184" s="16"/>
      <c r="X184" s="13"/>
      <c r="Y184" s="16"/>
      <c r="Z184" s="9"/>
      <c r="AA184" s="16"/>
      <c r="AB184" s="9"/>
      <c r="AC184" s="10"/>
      <c r="AD184" s="10"/>
    </row>
    <row r="185" spans="1:30" s="1" customFormat="1" ht="12" customHeight="1">
      <c r="A185" s="50"/>
      <c r="B185" s="143"/>
      <c r="C185" s="144"/>
      <c r="D185" s="144"/>
      <c r="E185" s="144"/>
      <c r="F185" s="144"/>
      <c r="G185" s="144"/>
      <c r="H185" s="144"/>
      <c r="I185" s="145"/>
      <c r="J185" s="77">
        <f>J184/J166</f>
        <v>0.65850144092219021</v>
      </c>
      <c r="K185" s="77">
        <f>K184/K166</f>
        <v>0.63888888888888884</v>
      </c>
      <c r="L185" s="77">
        <f>L184/L166</f>
        <v>0.39156626506024095</v>
      </c>
      <c r="M185" s="77">
        <f>M184/M166</f>
        <v>0.16279069767441862</v>
      </c>
      <c r="N185" s="77">
        <f t="shared" ref="N185" si="138">N184/$N$166</f>
        <v>9.7560975609756101E-2</v>
      </c>
      <c r="O185" s="77">
        <f t="shared" ref="O185" si="139">O184/$O$166</f>
        <v>0.31111111111111112</v>
      </c>
      <c r="P185" s="77">
        <f t="shared" ref="P185" si="140">P184/$P$166</f>
        <v>0.57598220904373609</v>
      </c>
      <c r="Q185" s="10"/>
      <c r="R185" s="21"/>
      <c r="S185" s="16"/>
      <c r="T185" s="21"/>
      <c r="U185" s="16"/>
      <c r="V185" s="21"/>
      <c r="W185" s="16"/>
      <c r="X185" s="21"/>
      <c r="Y185" s="16"/>
      <c r="Z185" s="21"/>
      <c r="AA185" s="16"/>
      <c r="AB185" s="21"/>
      <c r="AC185" s="10"/>
      <c r="AD185" s="10"/>
    </row>
    <row r="186" spans="1:30" s="1" customFormat="1" ht="17.25" customHeight="1">
      <c r="A186" s="50"/>
      <c r="B186" s="164" t="s">
        <v>86</v>
      </c>
      <c r="C186" s="164"/>
      <c r="D186" s="164"/>
      <c r="E186" s="164"/>
      <c r="F186" s="164"/>
      <c r="G186" s="164"/>
      <c r="H186" s="164"/>
      <c r="I186" s="164"/>
      <c r="J186" s="74">
        <v>445</v>
      </c>
      <c r="K186" s="74">
        <v>212</v>
      </c>
      <c r="L186" s="74">
        <v>62</v>
      </c>
      <c r="M186" s="74">
        <v>7</v>
      </c>
      <c r="N186" s="74">
        <v>5</v>
      </c>
      <c r="O186" s="74">
        <v>15</v>
      </c>
      <c r="P186" s="113">
        <f t="shared" si="137"/>
        <v>746</v>
      </c>
      <c r="R186" s="14"/>
      <c r="S186" s="8"/>
      <c r="T186" s="14"/>
      <c r="U186" s="8"/>
      <c r="V186" s="14"/>
      <c r="W186" s="8"/>
      <c r="X186" s="14"/>
      <c r="Y186" s="8"/>
      <c r="Z186" s="14"/>
      <c r="AA186" s="8"/>
      <c r="AB186" s="14"/>
    </row>
    <row r="187" spans="1:30" s="1" customFormat="1" ht="12" customHeight="1">
      <c r="A187" s="50"/>
      <c r="B187" s="164"/>
      <c r="C187" s="164"/>
      <c r="D187" s="164"/>
      <c r="E187" s="164"/>
      <c r="F187" s="164"/>
      <c r="G187" s="164"/>
      <c r="H187" s="164"/>
      <c r="I187" s="164"/>
      <c r="J187" s="75">
        <f>J186/J166</f>
        <v>0.64121037463976949</v>
      </c>
      <c r="K187" s="75">
        <f>K186/K166</f>
        <v>0.58888888888888891</v>
      </c>
      <c r="L187" s="75">
        <f>L186/L166</f>
        <v>0.37349397590361444</v>
      </c>
      <c r="M187" s="75">
        <f>M186/M166</f>
        <v>0.16279069767441862</v>
      </c>
      <c r="N187" s="75">
        <f t="shared" ref="N187" si="141">N186/$N$166</f>
        <v>0.12195121951219512</v>
      </c>
      <c r="O187" s="75">
        <f t="shared" ref="O187" si="142">O186/$O$166</f>
        <v>0.33333333333333331</v>
      </c>
      <c r="P187" s="75">
        <f t="shared" ref="P187" si="143">P186/$P$166</f>
        <v>0.55300222386953302</v>
      </c>
      <c r="R187" s="15"/>
      <c r="S187" s="8"/>
      <c r="T187" s="15"/>
      <c r="U187" s="8"/>
      <c r="V187" s="15"/>
      <c r="W187" s="8"/>
      <c r="X187" s="15"/>
      <c r="Y187" s="8"/>
      <c r="Z187" s="15"/>
      <c r="AA187" s="8"/>
      <c r="AB187" s="15"/>
    </row>
    <row r="188" spans="1:30" s="1" customFormat="1" ht="17.25" customHeight="1">
      <c r="A188" s="50"/>
      <c r="B188" s="143" t="s">
        <v>64</v>
      </c>
      <c r="C188" s="144"/>
      <c r="D188" s="144"/>
      <c r="E188" s="144"/>
      <c r="F188" s="144"/>
      <c r="G188" s="144"/>
      <c r="H188" s="144"/>
      <c r="I188" s="145"/>
      <c r="J188" s="76">
        <v>244</v>
      </c>
      <c r="K188" s="76">
        <v>116</v>
      </c>
      <c r="L188" s="76">
        <v>16</v>
      </c>
      <c r="M188" s="76">
        <v>2</v>
      </c>
      <c r="N188" s="76">
        <v>0</v>
      </c>
      <c r="O188" s="76">
        <v>3</v>
      </c>
      <c r="P188" s="112">
        <f t="shared" si="137"/>
        <v>381</v>
      </c>
      <c r="Q188" s="10"/>
      <c r="R188" s="20"/>
      <c r="S188" s="16"/>
      <c r="T188" s="20"/>
      <c r="U188" s="16"/>
      <c r="V188" s="20"/>
      <c r="W188" s="16"/>
      <c r="X188" s="13"/>
      <c r="Y188" s="16"/>
      <c r="Z188" s="9"/>
      <c r="AA188" s="16"/>
      <c r="AB188" s="9"/>
      <c r="AC188" s="10"/>
      <c r="AD188" s="10"/>
    </row>
    <row r="189" spans="1:30" s="1" customFormat="1" ht="12" customHeight="1">
      <c r="A189" s="50"/>
      <c r="B189" s="143"/>
      <c r="C189" s="144"/>
      <c r="D189" s="144"/>
      <c r="E189" s="144"/>
      <c r="F189" s="144"/>
      <c r="G189" s="144"/>
      <c r="H189" s="144"/>
      <c r="I189" s="145"/>
      <c r="J189" s="77">
        <f>J188/J166</f>
        <v>0.35158501440922191</v>
      </c>
      <c r="K189" s="77">
        <f>K188/K166</f>
        <v>0.32222222222222224</v>
      </c>
      <c r="L189" s="77">
        <f>L188/L166</f>
        <v>9.6385542168674704E-2</v>
      </c>
      <c r="M189" s="77">
        <f>M188/M166</f>
        <v>4.6511627906976744E-2</v>
      </c>
      <c r="N189" s="77">
        <f t="shared" ref="N189" si="144">N188/$N$166</f>
        <v>0</v>
      </c>
      <c r="O189" s="77">
        <f t="shared" ref="O189" si="145">O188/$O$166</f>
        <v>6.6666666666666666E-2</v>
      </c>
      <c r="P189" s="77">
        <f t="shared" ref="P189" si="146">P188/$P$166</f>
        <v>0.28243143068939958</v>
      </c>
      <c r="Q189" s="10"/>
      <c r="R189" s="21"/>
      <c r="S189" s="16"/>
      <c r="T189" s="21"/>
      <c r="U189" s="16"/>
      <c r="V189" s="21"/>
      <c r="W189" s="16"/>
      <c r="X189" s="21"/>
      <c r="Y189" s="16"/>
      <c r="Z189" s="21"/>
      <c r="AA189" s="16"/>
      <c r="AB189" s="21"/>
      <c r="AC189" s="10"/>
      <c r="AD189" s="10"/>
    </row>
    <row r="190" spans="1:30" s="1" customFormat="1" ht="17.25" customHeight="1">
      <c r="A190" s="50"/>
      <c r="B190" s="146" t="s">
        <v>152</v>
      </c>
      <c r="C190" s="147"/>
      <c r="D190" s="147"/>
      <c r="E190" s="147"/>
      <c r="F190" s="147"/>
      <c r="G190" s="147"/>
      <c r="H190" s="147"/>
      <c r="I190" s="148"/>
      <c r="J190" s="74">
        <v>307</v>
      </c>
      <c r="K190" s="74">
        <v>160</v>
      </c>
      <c r="L190" s="74">
        <v>45</v>
      </c>
      <c r="M190" s="74">
        <v>4</v>
      </c>
      <c r="N190" s="74">
        <v>3</v>
      </c>
      <c r="O190" s="74">
        <v>8</v>
      </c>
      <c r="P190" s="111">
        <f t="shared" si="137"/>
        <v>527</v>
      </c>
      <c r="Q190" s="10"/>
      <c r="R190" s="13"/>
      <c r="S190" s="16"/>
      <c r="T190" s="9"/>
      <c r="U190" s="16"/>
      <c r="V190" s="9"/>
      <c r="W190" s="16"/>
      <c r="X190" s="13"/>
      <c r="Y190" s="16"/>
      <c r="Z190" s="9"/>
      <c r="AA190" s="16"/>
      <c r="AB190" s="9"/>
      <c r="AC190" s="10"/>
      <c r="AD190" s="10"/>
    </row>
    <row r="191" spans="1:30" s="1" customFormat="1" ht="12" customHeight="1">
      <c r="A191" s="50"/>
      <c r="B191" s="146"/>
      <c r="C191" s="147"/>
      <c r="D191" s="147"/>
      <c r="E191" s="147"/>
      <c r="F191" s="147"/>
      <c r="G191" s="147"/>
      <c r="H191" s="147"/>
      <c r="I191" s="148"/>
      <c r="J191" s="75">
        <f>J190/J166</f>
        <v>0.44236311239193082</v>
      </c>
      <c r="K191" s="75">
        <f>K190/K166</f>
        <v>0.44444444444444442</v>
      </c>
      <c r="L191" s="75">
        <f>L190/L166</f>
        <v>0.27108433734939757</v>
      </c>
      <c r="M191" s="75">
        <f>M190/M166</f>
        <v>9.3023255813953487E-2</v>
      </c>
      <c r="N191" s="75">
        <f t="shared" ref="N191" si="147">N190/$N$166</f>
        <v>7.3170731707317069E-2</v>
      </c>
      <c r="O191" s="75">
        <f t="shared" ref="O191" si="148">O190/$O$166</f>
        <v>0.17777777777777778</v>
      </c>
      <c r="P191" s="75">
        <f t="shared" ref="P191" si="149">P190/$P$166</f>
        <v>0.39065974796145292</v>
      </c>
      <c r="Q191" s="10"/>
      <c r="R191" s="19"/>
      <c r="S191" s="16"/>
      <c r="T191" s="19"/>
      <c r="U191" s="16"/>
      <c r="V191" s="19"/>
      <c r="W191" s="16"/>
      <c r="X191" s="19"/>
      <c r="Y191" s="16"/>
      <c r="Z191" s="19"/>
      <c r="AA191" s="16"/>
      <c r="AB191" s="19"/>
      <c r="AC191" s="10"/>
      <c r="AD191" s="10"/>
    </row>
    <row r="192" spans="1:30" s="1" customFormat="1" ht="17.25" customHeight="1">
      <c r="A192" s="50"/>
      <c r="B192" s="143" t="s">
        <v>143</v>
      </c>
      <c r="C192" s="144"/>
      <c r="D192" s="144"/>
      <c r="E192" s="144"/>
      <c r="F192" s="144"/>
      <c r="G192" s="144"/>
      <c r="H192" s="144"/>
      <c r="I192" s="145"/>
      <c r="J192" s="76">
        <v>141</v>
      </c>
      <c r="K192" s="76">
        <v>68</v>
      </c>
      <c r="L192" s="76">
        <v>36</v>
      </c>
      <c r="M192" s="76">
        <v>4</v>
      </c>
      <c r="N192" s="76">
        <v>4</v>
      </c>
      <c r="O192" s="76">
        <v>9</v>
      </c>
      <c r="P192" s="112">
        <f t="shared" si="137"/>
        <v>262</v>
      </c>
      <c r="Q192" s="10"/>
      <c r="R192" s="20"/>
      <c r="S192" s="16"/>
      <c r="T192" s="20"/>
      <c r="U192" s="16"/>
      <c r="V192" s="20"/>
      <c r="W192" s="16"/>
      <c r="X192" s="13"/>
      <c r="Y192" s="16"/>
      <c r="Z192" s="9"/>
      <c r="AA192" s="16"/>
      <c r="AB192" s="9"/>
      <c r="AC192" s="10"/>
      <c r="AD192" s="10"/>
    </row>
    <row r="193" spans="1:30" s="1" customFormat="1" ht="12" customHeight="1">
      <c r="A193" s="50"/>
      <c r="B193" s="143"/>
      <c r="C193" s="144"/>
      <c r="D193" s="144"/>
      <c r="E193" s="144"/>
      <c r="F193" s="144"/>
      <c r="G193" s="144"/>
      <c r="H193" s="144"/>
      <c r="I193" s="145"/>
      <c r="J193" s="77">
        <f>J192/J166</f>
        <v>0.20317002881844382</v>
      </c>
      <c r="K193" s="77">
        <f>K192/K166</f>
        <v>0.18888888888888888</v>
      </c>
      <c r="L193" s="77">
        <f>L192/L166</f>
        <v>0.21686746987951808</v>
      </c>
      <c r="M193" s="77">
        <f>M192/M166</f>
        <v>9.3023255813953487E-2</v>
      </c>
      <c r="N193" s="77">
        <f t="shared" ref="N193" si="150">N192/$N$166</f>
        <v>9.7560975609756101E-2</v>
      </c>
      <c r="O193" s="77">
        <f t="shared" ref="O193" si="151">O192/$O$166</f>
        <v>0.2</v>
      </c>
      <c r="P193" s="77">
        <f t="shared" ref="P193" si="152">P192/$P$166</f>
        <v>0.19421793921423278</v>
      </c>
      <c r="Q193" s="10"/>
      <c r="R193" s="21"/>
      <c r="S193" s="16"/>
      <c r="T193" s="21"/>
      <c r="U193" s="16"/>
      <c r="V193" s="21"/>
      <c r="W193" s="16"/>
      <c r="X193" s="21"/>
      <c r="Y193" s="16"/>
      <c r="Z193" s="21"/>
      <c r="AA193" s="16"/>
      <c r="AB193" s="21"/>
      <c r="AC193" s="10"/>
      <c r="AD193" s="10"/>
    </row>
    <row r="194" spans="1:30" s="1" customFormat="1" ht="17.25" customHeight="1">
      <c r="A194" s="50"/>
      <c r="B194" s="146" t="s">
        <v>65</v>
      </c>
      <c r="C194" s="147"/>
      <c r="D194" s="147"/>
      <c r="E194" s="147"/>
      <c r="F194" s="147"/>
      <c r="G194" s="147"/>
      <c r="H194" s="147"/>
      <c r="I194" s="148"/>
      <c r="J194" s="74">
        <v>223</v>
      </c>
      <c r="K194" s="74">
        <v>105</v>
      </c>
      <c r="L194" s="74">
        <v>34</v>
      </c>
      <c r="M194" s="74">
        <v>5</v>
      </c>
      <c r="N194" s="74">
        <v>5</v>
      </c>
      <c r="O194" s="74">
        <v>8</v>
      </c>
      <c r="P194" s="111">
        <f t="shared" si="137"/>
        <v>380</v>
      </c>
      <c r="Q194" s="10"/>
      <c r="R194" s="13"/>
      <c r="S194" s="16"/>
      <c r="T194" s="9"/>
      <c r="U194" s="16"/>
      <c r="V194" s="9"/>
      <c r="W194" s="16"/>
      <c r="X194" s="13"/>
      <c r="Y194" s="16"/>
      <c r="Z194" s="9"/>
      <c r="AA194" s="16"/>
      <c r="AB194" s="9"/>
      <c r="AC194" s="10"/>
      <c r="AD194" s="10"/>
    </row>
    <row r="195" spans="1:30" s="1" customFormat="1" ht="12" customHeight="1">
      <c r="A195" s="50"/>
      <c r="B195" s="146"/>
      <c r="C195" s="147"/>
      <c r="D195" s="147"/>
      <c r="E195" s="147"/>
      <c r="F195" s="147"/>
      <c r="G195" s="147"/>
      <c r="H195" s="147"/>
      <c r="I195" s="148"/>
      <c r="J195" s="75">
        <f>J194/J166</f>
        <v>0.32132564841498557</v>
      </c>
      <c r="K195" s="75">
        <f>K194/K166</f>
        <v>0.29166666666666669</v>
      </c>
      <c r="L195" s="75">
        <f>L194/L166</f>
        <v>0.20481927710843373</v>
      </c>
      <c r="M195" s="75">
        <f>M194/M166</f>
        <v>0.11627906976744186</v>
      </c>
      <c r="N195" s="75">
        <f t="shared" ref="N195" si="153">N194/$N$166</f>
        <v>0.12195121951219512</v>
      </c>
      <c r="O195" s="75">
        <f t="shared" ref="O195" si="154">O194/$O$166</f>
        <v>0.17777777777777778</v>
      </c>
      <c r="P195" s="75">
        <f t="shared" ref="P195" si="155">P194/$P$166</f>
        <v>0.28169014084507044</v>
      </c>
      <c r="Q195" s="10"/>
      <c r="R195" s="19"/>
      <c r="S195" s="16"/>
      <c r="T195" s="19"/>
      <c r="U195" s="16"/>
      <c r="V195" s="19"/>
      <c r="W195" s="16"/>
      <c r="X195" s="19"/>
      <c r="Y195" s="16"/>
      <c r="Z195" s="19"/>
      <c r="AA195" s="16"/>
      <c r="AB195" s="19"/>
      <c r="AC195" s="10"/>
      <c r="AD195" s="10"/>
    </row>
    <row r="196" spans="1:30" s="1" customFormat="1" ht="17.25" customHeight="1">
      <c r="A196" s="50"/>
      <c r="B196" s="143" t="s">
        <v>67</v>
      </c>
      <c r="C196" s="144"/>
      <c r="D196" s="144"/>
      <c r="E196" s="144"/>
      <c r="F196" s="144"/>
      <c r="G196" s="144"/>
      <c r="H196" s="144"/>
      <c r="I196" s="145"/>
      <c r="J196" s="76">
        <v>206</v>
      </c>
      <c r="K196" s="76">
        <v>68</v>
      </c>
      <c r="L196" s="76">
        <v>3</v>
      </c>
      <c r="M196" s="76">
        <v>3</v>
      </c>
      <c r="N196" s="76">
        <v>0</v>
      </c>
      <c r="O196" s="76">
        <v>2</v>
      </c>
      <c r="P196" s="112">
        <f t="shared" si="137"/>
        <v>282</v>
      </c>
      <c r="Q196" s="10"/>
      <c r="R196" s="20"/>
      <c r="S196" s="16"/>
      <c r="T196" s="20"/>
      <c r="U196" s="16"/>
      <c r="V196" s="20"/>
      <c r="W196" s="16"/>
      <c r="X196" s="13"/>
      <c r="Y196" s="16"/>
      <c r="Z196" s="9"/>
      <c r="AA196" s="16"/>
      <c r="AB196" s="9"/>
      <c r="AC196" s="10"/>
      <c r="AD196" s="10"/>
    </row>
    <row r="197" spans="1:30" s="1" customFormat="1" ht="12" customHeight="1">
      <c r="A197" s="50"/>
      <c r="B197" s="143"/>
      <c r="C197" s="144"/>
      <c r="D197" s="144"/>
      <c r="E197" s="144"/>
      <c r="F197" s="144"/>
      <c r="G197" s="144"/>
      <c r="H197" s="144"/>
      <c r="I197" s="145"/>
      <c r="J197" s="77">
        <f>J196/J166</f>
        <v>0.29682997118155618</v>
      </c>
      <c r="K197" s="77">
        <f>K196/K166</f>
        <v>0.18888888888888888</v>
      </c>
      <c r="L197" s="77">
        <f>L196/L166</f>
        <v>1.8072289156626505E-2</v>
      </c>
      <c r="M197" s="77">
        <f>M196/M166</f>
        <v>6.9767441860465115E-2</v>
      </c>
      <c r="N197" s="77">
        <f t="shared" ref="N197" si="156">N196/$N$166</f>
        <v>0</v>
      </c>
      <c r="O197" s="77">
        <f t="shared" ref="O197" si="157">O196/$O$166</f>
        <v>4.4444444444444446E-2</v>
      </c>
      <c r="P197" s="77">
        <f t="shared" ref="P197" si="158">P196/$P$166</f>
        <v>0.20904373610081542</v>
      </c>
      <c r="Q197" s="10"/>
      <c r="R197" s="21"/>
      <c r="S197" s="16"/>
      <c r="T197" s="21"/>
      <c r="U197" s="16"/>
      <c r="V197" s="21"/>
      <c r="W197" s="16"/>
      <c r="X197" s="21"/>
      <c r="Y197" s="16"/>
      <c r="Z197" s="21"/>
      <c r="AA197" s="16"/>
      <c r="AB197" s="21"/>
      <c r="AC197" s="10"/>
      <c r="AD197" s="10"/>
    </row>
    <row r="198" spans="1:30" s="1" customFormat="1" ht="17.25" customHeight="1">
      <c r="A198" s="50"/>
      <c r="B198" s="146" t="s">
        <v>68</v>
      </c>
      <c r="C198" s="147"/>
      <c r="D198" s="147"/>
      <c r="E198" s="147"/>
      <c r="F198" s="147"/>
      <c r="G198" s="147"/>
      <c r="H198" s="147"/>
      <c r="I198" s="148"/>
      <c r="J198" s="74">
        <v>101</v>
      </c>
      <c r="K198" s="74">
        <v>27</v>
      </c>
      <c r="L198" s="74">
        <v>1</v>
      </c>
      <c r="M198" s="74">
        <v>0</v>
      </c>
      <c r="N198" s="74">
        <v>0</v>
      </c>
      <c r="O198" s="74">
        <v>2</v>
      </c>
      <c r="P198" s="111">
        <f t="shared" si="137"/>
        <v>131</v>
      </c>
      <c r="Q198" s="10"/>
      <c r="R198" s="13"/>
      <c r="S198" s="16"/>
      <c r="T198" s="9"/>
      <c r="U198" s="16"/>
      <c r="V198" s="9"/>
      <c r="W198" s="16"/>
      <c r="X198" s="13"/>
      <c r="Y198" s="16"/>
      <c r="Z198" s="9"/>
      <c r="AA198" s="16"/>
      <c r="AB198" s="9"/>
      <c r="AC198" s="10"/>
      <c r="AD198" s="10"/>
    </row>
    <row r="199" spans="1:30" s="1" customFormat="1" ht="12" customHeight="1">
      <c r="A199" s="50"/>
      <c r="B199" s="146"/>
      <c r="C199" s="147"/>
      <c r="D199" s="147"/>
      <c r="E199" s="147"/>
      <c r="F199" s="147"/>
      <c r="G199" s="147"/>
      <c r="H199" s="147"/>
      <c r="I199" s="148"/>
      <c r="J199" s="75">
        <f>J198/J166</f>
        <v>0.14553314121037464</v>
      </c>
      <c r="K199" s="75">
        <f>K198/K166</f>
        <v>7.4999999999999997E-2</v>
      </c>
      <c r="L199" s="75">
        <f>L198/L166</f>
        <v>6.024096385542169E-3</v>
      </c>
      <c r="M199" s="75">
        <f>M198/M166</f>
        <v>0</v>
      </c>
      <c r="N199" s="75">
        <f t="shared" ref="N199" si="159">N198/$N$166</f>
        <v>0</v>
      </c>
      <c r="O199" s="75">
        <f t="shared" ref="O199" si="160">O198/$O$166</f>
        <v>4.4444444444444446E-2</v>
      </c>
      <c r="P199" s="75">
        <f t="shared" ref="P199" si="161">P198/$P$166</f>
        <v>9.7108969607116388E-2</v>
      </c>
      <c r="Q199" s="10"/>
      <c r="R199" s="19"/>
      <c r="S199" s="16"/>
      <c r="T199" s="19"/>
      <c r="U199" s="16"/>
      <c r="V199" s="19"/>
      <c r="W199" s="16"/>
      <c r="X199" s="19"/>
      <c r="Y199" s="16"/>
      <c r="Z199" s="19"/>
      <c r="AA199" s="16"/>
      <c r="AB199" s="19"/>
      <c r="AC199" s="10"/>
      <c r="AD199" s="10"/>
    </row>
    <row r="200" spans="1:30" s="1" customFormat="1" ht="17.25" customHeight="1">
      <c r="A200" s="50"/>
      <c r="B200" s="143" t="s">
        <v>69</v>
      </c>
      <c r="C200" s="144"/>
      <c r="D200" s="144"/>
      <c r="E200" s="144"/>
      <c r="F200" s="144"/>
      <c r="G200" s="144"/>
      <c r="H200" s="144"/>
      <c r="I200" s="145"/>
      <c r="J200" s="76">
        <v>212</v>
      </c>
      <c r="K200" s="76">
        <v>98</v>
      </c>
      <c r="L200" s="76">
        <v>9</v>
      </c>
      <c r="M200" s="76">
        <v>2</v>
      </c>
      <c r="N200" s="76">
        <v>0</v>
      </c>
      <c r="O200" s="76">
        <v>1</v>
      </c>
      <c r="P200" s="112">
        <f t="shared" si="137"/>
        <v>322</v>
      </c>
      <c r="Q200" s="10"/>
      <c r="R200" s="20"/>
      <c r="S200" s="16"/>
      <c r="T200" s="20"/>
      <c r="U200" s="16"/>
      <c r="V200" s="20"/>
      <c r="W200" s="16"/>
      <c r="X200" s="13"/>
      <c r="Y200" s="16"/>
      <c r="Z200" s="9"/>
      <c r="AA200" s="16"/>
      <c r="AB200" s="9"/>
      <c r="AC200" s="10"/>
      <c r="AD200" s="10"/>
    </row>
    <row r="201" spans="1:30" s="1" customFormat="1" ht="12" customHeight="1">
      <c r="A201" s="50"/>
      <c r="B201" s="143"/>
      <c r="C201" s="144"/>
      <c r="D201" s="144"/>
      <c r="E201" s="144"/>
      <c r="F201" s="144"/>
      <c r="G201" s="144"/>
      <c r="H201" s="144"/>
      <c r="I201" s="145"/>
      <c r="J201" s="77">
        <f>J200/J166</f>
        <v>0.30547550432276654</v>
      </c>
      <c r="K201" s="77">
        <f>K200/K166</f>
        <v>0.2722222222222222</v>
      </c>
      <c r="L201" s="77">
        <f>L200/L166</f>
        <v>5.4216867469879519E-2</v>
      </c>
      <c r="M201" s="77">
        <f>M200/M166</f>
        <v>4.6511627906976744E-2</v>
      </c>
      <c r="N201" s="77">
        <f t="shared" ref="N201" si="162">N200/$N$166</f>
        <v>0</v>
      </c>
      <c r="O201" s="77">
        <f t="shared" ref="O201" si="163">O200/$O$166</f>
        <v>2.2222222222222223E-2</v>
      </c>
      <c r="P201" s="77">
        <f t="shared" ref="P201" si="164">P200/$P$166</f>
        <v>0.23869532987398073</v>
      </c>
      <c r="Q201" s="10"/>
      <c r="R201" s="21"/>
      <c r="S201" s="16"/>
      <c r="T201" s="21"/>
      <c r="U201" s="16"/>
      <c r="V201" s="21"/>
      <c r="W201" s="16"/>
      <c r="X201" s="21"/>
      <c r="Y201" s="16"/>
      <c r="Z201" s="21"/>
      <c r="AA201" s="16"/>
      <c r="AB201" s="21"/>
      <c r="AC201" s="10"/>
      <c r="AD201" s="10"/>
    </row>
    <row r="202" spans="1:30" s="1" customFormat="1" ht="17.25" customHeight="1">
      <c r="A202" s="50"/>
      <c r="B202" s="146" t="s">
        <v>38</v>
      </c>
      <c r="C202" s="147"/>
      <c r="D202" s="147"/>
      <c r="E202" s="147"/>
      <c r="F202" s="147"/>
      <c r="G202" s="147"/>
      <c r="H202" s="147"/>
      <c r="I202" s="148"/>
      <c r="J202" s="74">
        <v>12</v>
      </c>
      <c r="K202" s="74">
        <v>8</v>
      </c>
      <c r="L202" s="74">
        <v>4</v>
      </c>
      <c r="M202" s="74">
        <v>0</v>
      </c>
      <c r="N202" s="74">
        <v>0</v>
      </c>
      <c r="O202" s="74">
        <v>2</v>
      </c>
      <c r="P202" s="111">
        <f t="shared" si="137"/>
        <v>26</v>
      </c>
      <c r="Q202" s="10"/>
      <c r="R202" s="13"/>
      <c r="S202" s="16"/>
      <c r="T202" s="9"/>
      <c r="U202" s="16"/>
      <c r="V202" s="9"/>
      <c r="W202" s="16"/>
      <c r="X202" s="13"/>
      <c r="Y202" s="16"/>
      <c r="Z202" s="9"/>
      <c r="AA202" s="16"/>
      <c r="AB202" s="9"/>
      <c r="AC202" s="10"/>
      <c r="AD202" s="10"/>
    </row>
    <row r="203" spans="1:30" s="1" customFormat="1" ht="12" customHeight="1">
      <c r="A203" s="50"/>
      <c r="B203" s="193"/>
      <c r="C203" s="194"/>
      <c r="D203" s="194"/>
      <c r="E203" s="194"/>
      <c r="F203" s="194"/>
      <c r="G203" s="194"/>
      <c r="H203" s="194"/>
      <c r="I203" s="195"/>
      <c r="J203" s="94">
        <f>J202/J166</f>
        <v>1.7291066282420751E-2</v>
      </c>
      <c r="K203" s="94">
        <f>K202/K166</f>
        <v>2.2222222222222223E-2</v>
      </c>
      <c r="L203" s="94">
        <f>L202/L166</f>
        <v>2.4096385542168676E-2</v>
      </c>
      <c r="M203" s="94">
        <f>M202/M166</f>
        <v>0</v>
      </c>
      <c r="N203" s="94">
        <f t="shared" ref="N203" si="165">N202/$N$166</f>
        <v>0</v>
      </c>
      <c r="O203" s="94">
        <f t="shared" ref="O203" si="166">O202/$O$166</f>
        <v>4.4444444444444446E-2</v>
      </c>
      <c r="P203" s="94">
        <f t="shared" ref="P203" si="167">P202/$P$166</f>
        <v>1.9273535952557451E-2</v>
      </c>
      <c r="Q203" s="10"/>
      <c r="R203" s="19"/>
      <c r="S203" s="16"/>
      <c r="T203" s="19"/>
      <c r="U203" s="16"/>
      <c r="V203" s="19"/>
      <c r="W203" s="16"/>
      <c r="X203" s="19"/>
      <c r="Y203" s="16"/>
      <c r="Z203" s="19"/>
      <c r="AA203" s="16"/>
      <c r="AB203" s="19"/>
      <c r="AC203" s="10"/>
      <c r="AD203" s="10"/>
    </row>
    <row r="204" spans="1:30" s="1" customFormat="1" ht="78" customHeight="1">
      <c r="A204" s="53"/>
      <c r="B204" s="140" t="s">
        <v>195</v>
      </c>
      <c r="C204" s="141"/>
      <c r="D204" s="141"/>
      <c r="E204" s="141"/>
      <c r="F204" s="141"/>
      <c r="G204" s="141"/>
      <c r="H204" s="141"/>
      <c r="I204" s="141"/>
      <c r="J204" s="141"/>
      <c r="K204" s="141"/>
      <c r="L204" s="141"/>
      <c r="M204" s="141"/>
      <c r="N204" s="141"/>
      <c r="O204" s="141"/>
      <c r="P204" s="142"/>
    </row>
    <row r="205" spans="1:30" s="1" customFormat="1" ht="21" customHeight="1">
      <c r="A205" s="51" t="s">
        <v>88</v>
      </c>
      <c r="B205" s="161" t="s">
        <v>153</v>
      </c>
      <c r="C205" s="162"/>
      <c r="D205" s="162"/>
      <c r="E205" s="162"/>
      <c r="F205" s="162"/>
      <c r="G205" s="162"/>
      <c r="H205" s="162"/>
      <c r="I205" s="162"/>
      <c r="J205" s="162"/>
      <c r="K205" s="162"/>
      <c r="L205" s="162"/>
      <c r="M205" s="162"/>
      <c r="N205" s="162"/>
      <c r="O205" s="163"/>
      <c r="P205" s="65"/>
      <c r="Q205" s="10"/>
      <c r="R205" s="10"/>
      <c r="S205" s="10"/>
      <c r="T205" s="10"/>
      <c r="U205" s="10"/>
      <c r="V205" s="10"/>
      <c r="W205" s="10"/>
      <c r="X205" s="10"/>
      <c r="Y205" s="10"/>
      <c r="Z205" s="10"/>
      <c r="AA205" s="10"/>
      <c r="AB205" s="10"/>
      <c r="AC205" s="10"/>
      <c r="AD205" s="10"/>
    </row>
    <row r="206" spans="1:30" s="1" customFormat="1" ht="24" customHeight="1">
      <c r="A206" s="52"/>
      <c r="B206" s="44"/>
      <c r="C206" s="44"/>
      <c r="D206" s="56"/>
      <c r="E206" s="56"/>
      <c r="F206" s="56"/>
      <c r="G206" s="56"/>
      <c r="H206" s="56"/>
      <c r="I206" s="56"/>
      <c r="J206" s="11" t="s">
        <v>4</v>
      </c>
      <c r="K206" s="12" t="s">
        <v>5</v>
      </c>
      <c r="L206" s="30" t="s">
        <v>6</v>
      </c>
      <c r="M206" s="22" t="s">
        <v>7</v>
      </c>
      <c r="N206" s="22" t="s">
        <v>8</v>
      </c>
      <c r="O206" s="22" t="s">
        <v>9</v>
      </c>
      <c r="P206" s="31" t="s">
        <v>0</v>
      </c>
      <c r="Q206" s="10"/>
      <c r="R206" s="7"/>
      <c r="S206" s="16"/>
      <c r="T206" s="17"/>
      <c r="U206" s="16"/>
      <c r="V206" s="17"/>
      <c r="W206" s="16"/>
      <c r="X206" s="18"/>
      <c r="Y206" s="16"/>
      <c r="Z206" s="18"/>
      <c r="AA206" s="16"/>
      <c r="AB206" s="18"/>
      <c r="AC206" s="10"/>
      <c r="AD206" s="10"/>
    </row>
    <row r="207" spans="1:30" s="1" customFormat="1" ht="17.25" customHeight="1">
      <c r="A207" s="50"/>
      <c r="B207" s="146" t="s">
        <v>89</v>
      </c>
      <c r="C207" s="147"/>
      <c r="D207" s="147"/>
      <c r="E207" s="147"/>
      <c r="F207" s="147"/>
      <c r="G207" s="147"/>
      <c r="H207" s="147"/>
      <c r="I207" s="148"/>
      <c r="J207" s="74">
        <v>178</v>
      </c>
      <c r="K207" s="74">
        <v>154</v>
      </c>
      <c r="L207" s="74">
        <v>36</v>
      </c>
      <c r="M207" s="74">
        <v>1</v>
      </c>
      <c r="N207" s="74">
        <v>2</v>
      </c>
      <c r="O207" s="74">
        <v>7</v>
      </c>
      <c r="P207" s="111">
        <f>SUM(J207:O207)</f>
        <v>378</v>
      </c>
      <c r="Q207" s="10"/>
      <c r="R207" s="13"/>
      <c r="S207" s="16"/>
      <c r="T207" s="9"/>
      <c r="U207" s="16"/>
      <c r="V207" s="9"/>
      <c r="W207" s="16"/>
      <c r="X207" s="13"/>
      <c r="Y207" s="16"/>
      <c r="Z207" s="9"/>
      <c r="AA207" s="16"/>
      <c r="AB207" s="9"/>
      <c r="AC207" s="10"/>
      <c r="AD207" s="10"/>
    </row>
    <row r="208" spans="1:30" s="1" customFormat="1" ht="12" customHeight="1">
      <c r="A208" s="50"/>
      <c r="B208" s="146"/>
      <c r="C208" s="147"/>
      <c r="D208" s="147"/>
      <c r="E208" s="147"/>
      <c r="F208" s="147"/>
      <c r="G208" s="147"/>
      <c r="H208" s="147"/>
      <c r="I208" s="148"/>
      <c r="J208" s="75">
        <f>J207/J166</f>
        <v>0.25648414985590778</v>
      </c>
      <c r="K208" s="75">
        <f>K207/K166</f>
        <v>0.42777777777777776</v>
      </c>
      <c r="L208" s="75">
        <f>L207/L166</f>
        <v>0.21686746987951808</v>
      </c>
      <c r="M208" s="75">
        <f>M207/M166</f>
        <v>2.3255813953488372E-2</v>
      </c>
      <c r="N208" s="75">
        <f>N207/$N$166</f>
        <v>4.878048780487805E-2</v>
      </c>
      <c r="O208" s="75">
        <f>O207/$O$166</f>
        <v>0.15555555555555556</v>
      </c>
      <c r="P208" s="75">
        <f t="shared" ref="P208" si="168">P207/$P$166</f>
        <v>0.28020756115641215</v>
      </c>
      <c r="Q208" s="10"/>
      <c r="R208" s="19"/>
      <c r="S208" s="16"/>
      <c r="T208" s="19"/>
      <c r="U208" s="16"/>
      <c r="V208" s="19"/>
      <c r="W208" s="16"/>
      <c r="X208" s="19"/>
      <c r="Y208" s="16"/>
      <c r="Z208" s="19"/>
      <c r="AA208" s="16"/>
      <c r="AB208" s="19"/>
      <c r="AC208" s="10"/>
      <c r="AD208" s="10"/>
    </row>
    <row r="209" spans="1:30" s="1" customFormat="1" ht="17.25" customHeight="1">
      <c r="A209" s="50"/>
      <c r="B209" s="143" t="s">
        <v>154</v>
      </c>
      <c r="C209" s="144"/>
      <c r="D209" s="144"/>
      <c r="E209" s="144"/>
      <c r="F209" s="144"/>
      <c r="G209" s="144"/>
      <c r="H209" s="144"/>
      <c r="I209" s="145"/>
      <c r="J209" s="76">
        <v>60</v>
      </c>
      <c r="K209" s="76">
        <v>30</v>
      </c>
      <c r="L209" s="132">
        <v>8</v>
      </c>
      <c r="M209" s="76">
        <v>1</v>
      </c>
      <c r="N209" s="76">
        <v>1</v>
      </c>
      <c r="O209" s="76">
        <v>1</v>
      </c>
      <c r="P209" s="112">
        <f t="shared" ref="P209:P221" si="169">SUM(J209:O209)</f>
        <v>101</v>
      </c>
      <c r="Q209" s="10"/>
      <c r="R209" s="20"/>
      <c r="S209" s="16"/>
      <c r="T209" s="20"/>
      <c r="U209" s="16"/>
      <c r="V209" s="20"/>
      <c r="W209" s="16"/>
      <c r="X209" s="13"/>
      <c r="Y209" s="16"/>
      <c r="Z209" s="9"/>
      <c r="AA209" s="16"/>
      <c r="AB209" s="9"/>
      <c r="AC209" s="10"/>
      <c r="AD209" s="10"/>
    </row>
    <row r="210" spans="1:30" s="1" customFormat="1" ht="12" customHeight="1">
      <c r="A210" s="50"/>
      <c r="B210" s="143"/>
      <c r="C210" s="144"/>
      <c r="D210" s="144"/>
      <c r="E210" s="144"/>
      <c r="F210" s="144"/>
      <c r="G210" s="144"/>
      <c r="H210" s="144"/>
      <c r="I210" s="145"/>
      <c r="J210" s="77">
        <f>J209/J166</f>
        <v>8.645533141210375E-2</v>
      </c>
      <c r="K210" s="77">
        <f>K209/K166</f>
        <v>8.3333333333333329E-2</v>
      </c>
      <c r="L210" s="77">
        <f>L209/L166</f>
        <v>4.8192771084337352E-2</v>
      </c>
      <c r="M210" s="77">
        <f>M209/M166</f>
        <v>2.3255813953488372E-2</v>
      </c>
      <c r="N210" s="77">
        <f t="shared" ref="N210" si="170">N209/$N$166</f>
        <v>2.4390243902439025E-2</v>
      </c>
      <c r="O210" s="77">
        <f t="shared" ref="O210" si="171">O209/$O$166</f>
        <v>2.2222222222222223E-2</v>
      </c>
      <c r="P210" s="77">
        <f t="shared" ref="P210" si="172">P209/$P$166</f>
        <v>7.4870274277242396E-2</v>
      </c>
      <c r="Q210" s="10"/>
      <c r="R210" s="21"/>
      <c r="S210" s="16"/>
      <c r="T210" s="21"/>
      <c r="U210" s="16"/>
      <c r="V210" s="21"/>
      <c r="W210" s="16"/>
      <c r="X210" s="21"/>
      <c r="Y210" s="16"/>
      <c r="Z210" s="21"/>
      <c r="AA210" s="16"/>
      <c r="AB210" s="21"/>
      <c r="AC210" s="10"/>
      <c r="AD210" s="10"/>
    </row>
    <row r="211" spans="1:30" s="1" customFormat="1" ht="17.25" customHeight="1">
      <c r="A211" s="50"/>
      <c r="B211" s="164" t="s">
        <v>155</v>
      </c>
      <c r="C211" s="164"/>
      <c r="D211" s="164"/>
      <c r="E211" s="164"/>
      <c r="F211" s="164"/>
      <c r="G211" s="164"/>
      <c r="H211" s="164"/>
      <c r="I211" s="164"/>
      <c r="J211" s="74">
        <v>108</v>
      </c>
      <c r="K211" s="74">
        <v>106</v>
      </c>
      <c r="L211" s="74">
        <v>31</v>
      </c>
      <c r="M211" s="74">
        <v>0</v>
      </c>
      <c r="N211" s="74">
        <v>1</v>
      </c>
      <c r="O211" s="74">
        <v>3</v>
      </c>
      <c r="P211" s="113">
        <f t="shared" si="169"/>
        <v>249</v>
      </c>
      <c r="R211" s="14"/>
      <c r="S211" s="8"/>
      <c r="T211" s="14"/>
      <c r="U211" s="8"/>
      <c r="V211" s="14"/>
      <c r="W211" s="8"/>
      <c r="X211" s="14"/>
      <c r="Y211" s="8"/>
      <c r="Z211" s="14"/>
      <c r="AA211" s="8"/>
      <c r="AB211" s="14"/>
    </row>
    <row r="212" spans="1:30" s="1" customFormat="1" ht="12" customHeight="1">
      <c r="A212" s="50"/>
      <c r="B212" s="164"/>
      <c r="C212" s="164"/>
      <c r="D212" s="164"/>
      <c r="E212" s="164"/>
      <c r="F212" s="164"/>
      <c r="G212" s="164"/>
      <c r="H212" s="164"/>
      <c r="I212" s="164"/>
      <c r="J212" s="75">
        <f>J211/J166</f>
        <v>0.15561959654178675</v>
      </c>
      <c r="K212" s="75">
        <f>K211/K166</f>
        <v>0.29444444444444445</v>
      </c>
      <c r="L212" s="75">
        <f>L211/L166</f>
        <v>0.18674698795180722</v>
      </c>
      <c r="M212" s="75">
        <f>M211/M166</f>
        <v>0</v>
      </c>
      <c r="N212" s="75">
        <f t="shared" ref="N212" si="173">N211/$N$166</f>
        <v>2.4390243902439025E-2</v>
      </c>
      <c r="O212" s="75">
        <f t="shared" ref="O212" si="174">O211/$O$166</f>
        <v>6.6666666666666666E-2</v>
      </c>
      <c r="P212" s="75">
        <f t="shared" ref="P212" si="175">P211/$P$166</f>
        <v>0.18458117123795403</v>
      </c>
      <c r="R212" s="15"/>
      <c r="S212" s="8"/>
      <c r="T212" s="15"/>
      <c r="U212" s="8"/>
      <c r="V212" s="15"/>
      <c r="W212" s="8"/>
      <c r="X212" s="15"/>
      <c r="Y212" s="8"/>
      <c r="Z212" s="15"/>
      <c r="AA212" s="8"/>
      <c r="AB212" s="15"/>
    </row>
    <row r="213" spans="1:30" s="1" customFormat="1" ht="17.25" customHeight="1">
      <c r="A213" s="50"/>
      <c r="B213" s="143" t="s">
        <v>156</v>
      </c>
      <c r="C213" s="144"/>
      <c r="D213" s="144"/>
      <c r="E213" s="144"/>
      <c r="F213" s="144"/>
      <c r="G213" s="144"/>
      <c r="H213" s="144"/>
      <c r="I213" s="145"/>
      <c r="J213" s="76">
        <v>347</v>
      </c>
      <c r="K213" s="76">
        <v>109</v>
      </c>
      <c r="L213" s="76">
        <v>16</v>
      </c>
      <c r="M213" s="76">
        <v>4</v>
      </c>
      <c r="N213" s="76">
        <v>5</v>
      </c>
      <c r="O213" s="76">
        <v>11</v>
      </c>
      <c r="P213" s="112">
        <f t="shared" si="169"/>
        <v>492</v>
      </c>
      <c r="Q213" s="10"/>
      <c r="R213" s="20"/>
      <c r="S213" s="16"/>
      <c r="T213" s="20"/>
      <c r="U213" s="16"/>
      <c r="V213" s="20"/>
      <c r="W213" s="16"/>
      <c r="X213" s="13"/>
      <c r="Y213" s="16"/>
      <c r="Z213" s="9"/>
      <c r="AA213" s="16"/>
      <c r="AB213" s="9"/>
      <c r="AC213" s="10"/>
      <c r="AD213" s="10"/>
    </row>
    <row r="214" spans="1:30" s="1" customFormat="1" ht="12" customHeight="1">
      <c r="A214" s="50"/>
      <c r="B214" s="143"/>
      <c r="C214" s="144"/>
      <c r="D214" s="144"/>
      <c r="E214" s="144"/>
      <c r="F214" s="144"/>
      <c r="G214" s="144"/>
      <c r="H214" s="144"/>
      <c r="I214" s="145"/>
      <c r="J214" s="77">
        <f>J213/J166</f>
        <v>0.5</v>
      </c>
      <c r="K214" s="77">
        <f>K213/K166</f>
        <v>0.30277777777777776</v>
      </c>
      <c r="L214" s="77">
        <f>L213/L166</f>
        <v>9.6385542168674704E-2</v>
      </c>
      <c r="M214" s="77">
        <f>M213/M166</f>
        <v>9.3023255813953487E-2</v>
      </c>
      <c r="N214" s="77">
        <f t="shared" ref="N214" si="176">N213/$N$166</f>
        <v>0.12195121951219512</v>
      </c>
      <c r="O214" s="77">
        <f t="shared" ref="O214" si="177">O213/$O$166</f>
        <v>0.24444444444444444</v>
      </c>
      <c r="P214" s="77">
        <f t="shared" ref="P214" si="178">P213/$P$166</f>
        <v>0.36471460340993328</v>
      </c>
      <c r="Q214" s="10"/>
      <c r="R214" s="21"/>
      <c r="S214" s="16"/>
      <c r="T214" s="21"/>
      <c r="U214" s="16"/>
      <c r="V214" s="21"/>
      <c r="W214" s="16"/>
      <c r="X214" s="21"/>
      <c r="Y214" s="16"/>
      <c r="Z214" s="21"/>
      <c r="AA214" s="16"/>
      <c r="AB214" s="21"/>
      <c r="AC214" s="10"/>
      <c r="AD214" s="10"/>
    </row>
    <row r="215" spans="1:30" s="1" customFormat="1" ht="17.25" customHeight="1">
      <c r="A215" s="50"/>
      <c r="B215" s="146" t="s">
        <v>157</v>
      </c>
      <c r="C215" s="147"/>
      <c r="D215" s="147"/>
      <c r="E215" s="147"/>
      <c r="F215" s="147"/>
      <c r="G215" s="147"/>
      <c r="H215" s="147"/>
      <c r="I215" s="148"/>
      <c r="J215" s="74">
        <v>83</v>
      </c>
      <c r="K215" s="74">
        <v>55</v>
      </c>
      <c r="L215" s="74">
        <v>13</v>
      </c>
      <c r="M215" s="74">
        <v>0</v>
      </c>
      <c r="N215" s="74">
        <v>0</v>
      </c>
      <c r="O215" s="74">
        <v>0</v>
      </c>
      <c r="P215" s="111">
        <f t="shared" si="169"/>
        <v>151</v>
      </c>
      <c r="Q215" s="10"/>
      <c r="R215" s="13"/>
      <c r="S215" s="16"/>
      <c r="T215" s="9"/>
      <c r="U215" s="16"/>
      <c r="V215" s="9"/>
      <c r="W215" s="16"/>
      <c r="X215" s="13"/>
      <c r="Y215" s="16"/>
      <c r="Z215" s="9"/>
      <c r="AA215" s="16"/>
      <c r="AB215" s="9"/>
      <c r="AC215" s="10"/>
      <c r="AD215" s="10"/>
    </row>
    <row r="216" spans="1:30" s="1" customFormat="1" ht="12" customHeight="1">
      <c r="A216" s="50"/>
      <c r="B216" s="146"/>
      <c r="C216" s="147"/>
      <c r="D216" s="147"/>
      <c r="E216" s="147"/>
      <c r="F216" s="147"/>
      <c r="G216" s="147"/>
      <c r="H216" s="147"/>
      <c r="I216" s="148"/>
      <c r="J216" s="75">
        <f>J215/J166</f>
        <v>0.11959654178674352</v>
      </c>
      <c r="K216" s="75">
        <f>K215/K166</f>
        <v>0.15277777777777779</v>
      </c>
      <c r="L216" s="75">
        <f>L215/L166</f>
        <v>7.8313253012048195E-2</v>
      </c>
      <c r="M216" s="75">
        <f>M215/M166</f>
        <v>0</v>
      </c>
      <c r="N216" s="75">
        <f t="shared" ref="N216" si="179">N215/$N$166</f>
        <v>0</v>
      </c>
      <c r="O216" s="75">
        <f t="shared" ref="O216" si="180">O215/$O$166</f>
        <v>0</v>
      </c>
      <c r="P216" s="75">
        <f t="shared" ref="P216" si="181">P215/$P$166</f>
        <v>0.11193476649369903</v>
      </c>
      <c r="Q216" s="10"/>
      <c r="R216" s="19"/>
      <c r="S216" s="16"/>
      <c r="T216" s="19"/>
      <c r="U216" s="16"/>
      <c r="V216" s="19"/>
      <c r="W216" s="16"/>
      <c r="X216" s="19"/>
      <c r="Y216" s="16"/>
      <c r="Z216" s="19"/>
      <c r="AA216" s="16"/>
      <c r="AB216" s="19"/>
      <c r="AC216" s="10"/>
      <c r="AD216" s="10"/>
    </row>
    <row r="217" spans="1:30" s="1" customFormat="1" ht="17.25" customHeight="1">
      <c r="A217" s="50"/>
      <c r="B217" s="171" t="s">
        <v>158</v>
      </c>
      <c r="C217" s="172"/>
      <c r="D217" s="172"/>
      <c r="E217" s="172"/>
      <c r="F217" s="172"/>
      <c r="G217" s="172"/>
      <c r="H217" s="172"/>
      <c r="I217" s="173"/>
      <c r="J217" s="88">
        <v>191</v>
      </c>
      <c r="K217" s="88">
        <v>86</v>
      </c>
      <c r="L217" s="88">
        <v>9</v>
      </c>
      <c r="M217" s="88">
        <v>3</v>
      </c>
      <c r="N217" s="88">
        <v>1</v>
      </c>
      <c r="O217" s="88">
        <v>2</v>
      </c>
      <c r="P217" s="63">
        <f t="shared" si="169"/>
        <v>292</v>
      </c>
      <c r="Q217" s="10"/>
      <c r="R217" s="13"/>
      <c r="S217" s="16"/>
      <c r="T217" s="9"/>
      <c r="U217" s="16"/>
      <c r="V217" s="9"/>
      <c r="W217" s="16"/>
      <c r="X217" s="13"/>
      <c r="Y217" s="16"/>
      <c r="Z217" s="9"/>
      <c r="AA217" s="16"/>
      <c r="AB217" s="9"/>
      <c r="AC217" s="10"/>
      <c r="AD217" s="10"/>
    </row>
    <row r="218" spans="1:30" s="1" customFormat="1" ht="12" customHeight="1">
      <c r="A218" s="50"/>
      <c r="B218" s="171"/>
      <c r="C218" s="172"/>
      <c r="D218" s="172"/>
      <c r="E218" s="172"/>
      <c r="F218" s="172"/>
      <c r="G218" s="172"/>
      <c r="H218" s="172"/>
      <c r="I218" s="173"/>
      <c r="J218" s="61">
        <f>J217/J166</f>
        <v>0.27521613832853026</v>
      </c>
      <c r="K218" s="61">
        <f>K217/K166</f>
        <v>0.2388888888888889</v>
      </c>
      <c r="L218" s="61">
        <f>L217/L166</f>
        <v>5.4216867469879519E-2</v>
      </c>
      <c r="M218" s="61">
        <f>M217/M166</f>
        <v>6.9767441860465115E-2</v>
      </c>
      <c r="N218" s="61">
        <f t="shared" ref="N218" si="182">N217/$N$166</f>
        <v>2.4390243902439025E-2</v>
      </c>
      <c r="O218" s="61">
        <f t="shared" ref="O218" si="183">O217/$O$166</f>
        <v>4.4444444444444446E-2</v>
      </c>
      <c r="P218" s="61">
        <f t="shared" ref="P218" si="184">P217/$P$166</f>
        <v>0.21645663454410674</v>
      </c>
      <c r="Q218" s="10"/>
      <c r="R218" s="19"/>
      <c r="S218" s="16"/>
      <c r="T218" s="19"/>
      <c r="U218" s="16"/>
      <c r="V218" s="19"/>
      <c r="W218" s="16"/>
      <c r="X218" s="19"/>
      <c r="Y218" s="16"/>
      <c r="Z218" s="19"/>
      <c r="AA218" s="16"/>
      <c r="AB218" s="19"/>
      <c r="AC218" s="10"/>
      <c r="AD218" s="10"/>
    </row>
    <row r="219" spans="1:30" s="1" customFormat="1" ht="17.25" customHeight="1">
      <c r="A219" s="50"/>
      <c r="B219" s="191" t="s">
        <v>159</v>
      </c>
      <c r="C219" s="191"/>
      <c r="D219" s="191"/>
      <c r="E219" s="191"/>
      <c r="F219" s="191"/>
      <c r="G219" s="191"/>
      <c r="H219" s="191"/>
      <c r="I219" s="191"/>
      <c r="J219" s="86">
        <v>21</v>
      </c>
      <c r="K219" s="86">
        <v>18</v>
      </c>
      <c r="L219" s="86">
        <v>0</v>
      </c>
      <c r="M219" s="86">
        <v>0</v>
      </c>
      <c r="N219" s="86">
        <v>0</v>
      </c>
      <c r="O219" s="86">
        <v>0</v>
      </c>
      <c r="P219" s="113">
        <f t="shared" si="169"/>
        <v>39</v>
      </c>
      <c r="Q219" s="10"/>
      <c r="R219" s="20"/>
      <c r="S219" s="16"/>
      <c r="T219" s="20"/>
      <c r="U219" s="16"/>
      <c r="V219" s="20"/>
      <c r="W219" s="16"/>
      <c r="X219" s="13"/>
      <c r="Y219" s="16"/>
      <c r="Z219" s="9"/>
      <c r="AA219" s="16"/>
      <c r="AB219" s="9"/>
      <c r="AC219" s="10"/>
      <c r="AD219" s="10"/>
    </row>
    <row r="220" spans="1:30" s="1" customFormat="1" ht="12" customHeight="1">
      <c r="A220" s="50"/>
      <c r="B220" s="191"/>
      <c r="C220" s="191"/>
      <c r="D220" s="191"/>
      <c r="E220" s="191"/>
      <c r="F220" s="191"/>
      <c r="G220" s="191"/>
      <c r="H220" s="191"/>
      <c r="I220" s="191"/>
      <c r="J220" s="87">
        <f>J219/J166</f>
        <v>3.0259365994236311E-2</v>
      </c>
      <c r="K220" s="87">
        <f>K219/K166</f>
        <v>0.05</v>
      </c>
      <c r="L220" s="87">
        <f>L219/L166</f>
        <v>0</v>
      </c>
      <c r="M220" s="87">
        <f>M219/M166</f>
        <v>0</v>
      </c>
      <c r="N220" s="87">
        <f t="shared" ref="N220" si="185">N219/$N$166</f>
        <v>0</v>
      </c>
      <c r="O220" s="87">
        <f t="shared" ref="O220" si="186">O219/$O$166</f>
        <v>0</v>
      </c>
      <c r="P220" s="87">
        <f t="shared" ref="P220" si="187">P219/$P$166</f>
        <v>2.8910303928836176E-2</v>
      </c>
      <c r="Q220" s="10"/>
      <c r="R220" s="21"/>
      <c r="S220" s="16"/>
      <c r="T220" s="21"/>
      <c r="U220" s="16"/>
      <c r="V220" s="21"/>
      <c r="W220" s="16"/>
      <c r="X220" s="21"/>
      <c r="Y220" s="16"/>
      <c r="Z220" s="21"/>
      <c r="AA220" s="16"/>
      <c r="AB220" s="21"/>
      <c r="AC220" s="10"/>
      <c r="AD220" s="10"/>
    </row>
    <row r="221" spans="1:30" s="1" customFormat="1" ht="17.25" customHeight="1">
      <c r="A221" s="50"/>
      <c r="B221" s="155" t="s">
        <v>38</v>
      </c>
      <c r="C221" s="160"/>
      <c r="D221" s="160"/>
      <c r="E221" s="160"/>
      <c r="F221" s="160"/>
      <c r="G221" s="160"/>
      <c r="H221" s="160"/>
      <c r="I221" s="160"/>
      <c r="J221" s="64">
        <v>3</v>
      </c>
      <c r="K221" s="64">
        <v>3</v>
      </c>
      <c r="L221" s="64">
        <v>3</v>
      </c>
      <c r="M221" s="64">
        <v>1</v>
      </c>
      <c r="N221" s="64">
        <v>1</v>
      </c>
      <c r="O221" s="64">
        <v>0</v>
      </c>
      <c r="P221" s="63">
        <f t="shared" si="169"/>
        <v>11</v>
      </c>
      <c r="Q221" s="10"/>
      <c r="R221" s="13"/>
      <c r="S221" s="16"/>
      <c r="T221" s="9"/>
      <c r="U221" s="16"/>
      <c r="V221" s="9"/>
      <c r="W221" s="16"/>
      <c r="X221" s="13"/>
      <c r="Y221" s="16"/>
      <c r="Z221" s="9"/>
      <c r="AA221" s="16"/>
      <c r="AB221" s="9"/>
      <c r="AC221" s="10"/>
      <c r="AD221" s="10"/>
    </row>
    <row r="222" spans="1:30" s="1" customFormat="1" ht="12" customHeight="1">
      <c r="A222" s="50"/>
      <c r="B222" s="155"/>
      <c r="C222" s="160"/>
      <c r="D222" s="160"/>
      <c r="E222" s="160"/>
      <c r="F222" s="160"/>
      <c r="G222" s="160"/>
      <c r="H222" s="160"/>
      <c r="I222" s="160"/>
      <c r="J222" s="85">
        <f>J221/J166</f>
        <v>4.3227665706051877E-3</v>
      </c>
      <c r="K222" s="85">
        <f>K221/K166</f>
        <v>8.3333333333333332E-3</v>
      </c>
      <c r="L222" s="85">
        <f>L221/L166</f>
        <v>1.8072289156626505E-2</v>
      </c>
      <c r="M222" s="85">
        <f>M221/M166</f>
        <v>2.3255813953488372E-2</v>
      </c>
      <c r="N222" s="85">
        <f t="shared" ref="N222" si="188">N221/$N$166</f>
        <v>2.4390243902439025E-2</v>
      </c>
      <c r="O222" s="85">
        <f t="shared" ref="O222" si="189">O221/$O$166</f>
        <v>0</v>
      </c>
      <c r="P222" s="85">
        <f t="shared" ref="P222" si="190">P221/$P$166</f>
        <v>8.1541882876204601E-3</v>
      </c>
      <c r="Q222" s="10"/>
      <c r="R222" s="19"/>
      <c r="S222" s="16"/>
      <c r="T222" s="19"/>
      <c r="U222" s="16"/>
      <c r="V222" s="19"/>
      <c r="W222" s="16"/>
      <c r="X222" s="19"/>
      <c r="Y222" s="16"/>
      <c r="Z222" s="19"/>
      <c r="AA222" s="16"/>
      <c r="AB222" s="19"/>
      <c r="AC222" s="10"/>
      <c r="AD222" s="10"/>
    </row>
    <row r="223" spans="1:30" s="1" customFormat="1" ht="39" customHeight="1">
      <c r="A223" s="53"/>
      <c r="B223" s="140" t="s">
        <v>196</v>
      </c>
      <c r="C223" s="141"/>
      <c r="D223" s="141"/>
      <c r="E223" s="141"/>
      <c r="F223" s="141"/>
      <c r="G223" s="141"/>
      <c r="H223" s="141"/>
      <c r="I223" s="141"/>
      <c r="J223" s="141"/>
      <c r="K223" s="141"/>
      <c r="L223" s="141"/>
      <c r="M223" s="141"/>
      <c r="N223" s="141"/>
      <c r="O223" s="141"/>
      <c r="P223" s="142"/>
    </row>
    <row r="224" spans="1:30" s="1" customFormat="1" ht="21" customHeight="1">
      <c r="A224" s="51" t="s">
        <v>90</v>
      </c>
      <c r="B224" s="192" t="s">
        <v>160</v>
      </c>
      <c r="C224" s="192"/>
      <c r="D224" s="192"/>
      <c r="E224" s="192"/>
      <c r="F224" s="192"/>
      <c r="G224" s="192"/>
      <c r="H224" s="192"/>
      <c r="I224" s="192"/>
      <c r="J224" s="192"/>
      <c r="K224" s="192"/>
      <c r="L224" s="192"/>
      <c r="M224" s="192"/>
      <c r="N224" s="192"/>
      <c r="O224" s="192"/>
      <c r="P224" s="126"/>
      <c r="Q224" s="10"/>
      <c r="R224" s="10"/>
      <c r="S224" s="10"/>
      <c r="T224" s="10"/>
      <c r="U224" s="10"/>
      <c r="V224" s="10"/>
      <c r="W224" s="10"/>
      <c r="X224" s="10"/>
      <c r="Y224" s="10"/>
      <c r="Z224" s="10"/>
      <c r="AA224" s="10"/>
      <c r="AB224" s="10"/>
      <c r="AC224" s="10"/>
      <c r="AD224" s="10"/>
    </row>
    <row r="225" spans="1:30" s="1" customFormat="1" ht="24" customHeight="1">
      <c r="A225" s="52"/>
      <c r="B225" s="44"/>
      <c r="C225" s="44"/>
      <c r="D225" s="56"/>
      <c r="E225" s="56"/>
      <c r="F225" s="56"/>
      <c r="G225" s="56"/>
      <c r="H225" s="56"/>
      <c r="I225" s="56"/>
      <c r="J225" s="11" t="s">
        <v>4</v>
      </c>
      <c r="K225" s="12" t="s">
        <v>5</v>
      </c>
      <c r="L225" s="30" t="s">
        <v>6</v>
      </c>
      <c r="M225" s="22" t="s">
        <v>7</v>
      </c>
      <c r="N225" s="22" t="s">
        <v>8</v>
      </c>
      <c r="O225" s="22" t="s">
        <v>9</v>
      </c>
      <c r="P225" s="31" t="s">
        <v>0</v>
      </c>
      <c r="Q225" s="10"/>
      <c r="R225" s="7"/>
      <c r="S225" s="16"/>
      <c r="T225" s="17"/>
      <c r="U225" s="16"/>
      <c r="V225" s="17"/>
      <c r="W225" s="16"/>
      <c r="X225" s="18"/>
      <c r="Y225" s="16"/>
      <c r="Z225" s="18"/>
      <c r="AA225" s="16"/>
      <c r="AB225" s="18"/>
      <c r="AC225" s="10"/>
      <c r="AD225" s="10"/>
    </row>
    <row r="226" spans="1:30" s="1" customFormat="1" ht="17.25" customHeight="1">
      <c r="A226" s="50"/>
      <c r="B226" s="146" t="s">
        <v>161</v>
      </c>
      <c r="C226" s="147"/>
      <c r="D226" s="147"/>
      <c r="E226" s="147"/>
      <c r="F226" s="147"/>
      <c r="G226" s="147"/>
      <c r="H226" s="147"/>
      <c r="I226" s="148"/>
      <c r="J226" s="74">
        <v>271</v>
      </c>
      <c r="K226" s="74">
        <v>127</v>
      </c>
      <c r="L226" s="74">
        <v>20</v>
      </c>
      <c r="M226" s="74">
        <v>4</v>
      </c>
      <c r="N226" s="74">
        <v>6</v>
      </c>
      <c r="O226" s="74">
        <v>11</v>
      </c>
      <c r="P226" s="111">
        <f>SUM(J226:O226)</f>
        <v>439</v>
      </c>
      <c r="Q226" s="10"/>
      <c r="R226" s="13"/>
      <c r="S226" s="16"/>
      <c r="T226" s="9"/>
      <c r="U226" s="16"/>
      <c r="V226" s="9"/>
      <c r="W226" s="16"/>
      <c r="X226" s="13"/>
      <c r="Y226" s="16"/>
      <c r="Z226" s="9"/>
      <c r="AA226" s="16"/>
      <c r="AB226" s="9"/>
      <c r="AC226" s="10"/>
      <c r="AD226" s="10"/>
    </row>
    <row r="227" spans="1:30" s="1" customFormat="1" ht="12" customHeight="1">
      <c r="A227" s="50"/>
      <c r="B227" s="146"/>
      <c r="C227" s="147"/>
      <c r="D227" s="147"/>
      <c r="E227" s="147"/>
      <c r="F227" s="147"/>
      <c r="G227" s="147"/>
      <c r="H227" s="147"/>
      <c r="I227" s="148"/>
      <c r="J227" s="75">
        <f>J226/J166</f>
        <v>0.39048991354466861</v>
      </c>
      <c r="K227" s="75">
        <f>K226/K166</f>
        <v>0.3527777777777778</v>
      </c>
      <c r="L227" s="75">
        <f>L226/L166</f>
        <v>0.12048192771084337</v>
      </c>
      <c r="M227" s="75">
        <f>M226/M166</f>
        <v>9.3023255813953487E-2</v>
      </c>
      <c r="N227" s="75">
        <f>N226/$N$166</f>
        <v>0.14634146341463414</v>
      </c>
      <c r="O227" s="75">
        <f>O226/$O$166</f>
        <v>0.24444444444444444</v>
      </c>
      <c r="P227" s="75">
        <f t="shared" ref="P227" si="191">P226/$P$166</f>
        <v>0.32542624166048922</v>
      </c>
      <c r="Q227" s="10"/>
      <c r="R227" s="19"/>
      <c r="S227" s="16"/>
      <c r="T227" s="19"/>
      <c r="U227" s="16"/>
      <c r="V227" s="19"/>
      <c r="W227" s="16"/>
      <c r="X227" s="19"/>
      <c r="Y227" s="16"/>
      <c r="Z227" s="19"/>
      <c r="AA227" s="16"/>
      <c r="AB227" s="19"/>
      <c r="AC227" s="10"/>
      <c r="AD227" s="10"/>
    </row>
    <row r="228" spans="1:30" s="1" customFormat="1" ht="17.25" customHeight="1">
      <c r="A228" s="50"/>
      <c r="B228" s="171" t="s">
        <v>162</v>
      </c>
      <c r="C228" s="172"/>
      <c r="D228" s="172"/>
      <c r="E228" s="172"/>
      <c r="F228" s="172"/>
      <c r="G228" s="172"/>
      <c r="H228" s="172"/>
      <c r="I228" s="173"/>
      <c r="J228" s="84">
        <v>254</v>
      </c>
      <c r="K228" s="84">
        <v>120</v>
      </c>
      <c r="L228" s="84">
        <v>13</v>
      </c>
      <c r="M228" s="84">
        <v>4</v>
      </c>
      <c r="N228" s="84">
        <v>3</v>
      </c>
      <c r="O228" s="84">
        <v>6</v>
      </c>
      <c r="P228" s="103">
        <f t="shared" ref="P228:P242" si="192">SUM(J228:O228)</f>
        <v>400</v>
      </c>
      <c r="Q228" s="10"/>
      <c r="R228" s="19"/>
      <c r="S228" s="16"/>
      <c r="T228" s="19"/>
      <c r="U228" s="16"/>
      <c r="V228" s="19"/>
      <c r="W228" s="16"/>
      <c r="X228" s="19"/>
      <c r="Y228" s="16"/>
      <c r="Z228" s="19"/>
      <c r="AA228" s="16"/>
      <c r="AB228" s="19"/>
      <c r="AC228" s="10"/>
      <c r="AD228" s="10"/>
    </row>
    <row r="229" spans="1:30" s="1" customFormat="1" ht="12" customHeight="1">
      <c r="A229" s="50"/>
      <c r="B229" s="171"/>
      <c r="C229" s="172"/>
      <c r="D229" s="172"/>
      <c r="E229" s="172"/>
      <c r="F229" s="172"/>
      <c r="G229" s="172"/>
      <c r="H229" s="172"/>
      <c r="I229" s="173"/>
      <c r="J229" s="61">
        <f>J228/J166</f>
        <v>0.36599423631123917</v>
      </c>
      <c r="K229" s="61">
        <f>K228/K166</f>
        <v>0.33333333333333331</v>
      </c>
      <c r="L229" s="61">
        <f>L228/L166</f>
        <v>7.8313253012048195E-2</v>
      </c>
      <c r="M229" s="61">
        <f>M228/M166</f>
        <v>9.3023255813953487E-2</v>
      </c>
      <c r="N229" s="61">
        <f t="shared" ref="N229" si="193">N228/$N$166</f>
        <v>7.3170731707317069E-2</v>
      </c>
      <c r="O229" s="61">
        <f t="shared" ref="O229" si="194">O228/$O$166</f>
        <v>0.13333333333333333</v>
      </c>
      <c r="P229" s="62">
        <f t="shared" ref="P229" si="195">P228/$P$166</f>
        <v>0.29651593773165308</v>
      </c>
      <c r="Q229" s="10"/>
      <c r="R229" s="19"/>
      <c r="S229" s="16"/>
      <c r="T229" s="19"/>
      <c r="U229" s="16"/>
      <c r="V229" s="19"/>
      <c r="W229" s="16"/>
      <c r="X229" s="19"/>
      <c r="Y229" s="16"/>
      <c r="Z229" s="19"/>
      <c r="AA229" s="16"/>
      <c r="AB229" s="19"/>
      <c r="AC229" s="10"/>
      <c r="AD229" s="10"/>
    </row>
    <row r="230" spans="1:30" s="1" customFormat="1" ht="17.25" customHeight="1">
      <c r="A230" s="50"/>
      <c r="B230" s="146" t="s">
        <v>163</v>
      </c>
      <c r="C230" s="147"/>
      <c r="D230" s="147"/>
      <c r="E230" s="147"/>
      <c r="F230" s="147"/>
      <c r="G230" s="147"/>
      <c r="H230" s="147"/>
      <c r="I230" s="148"/>
      <c r="J230" s="95">
        <v>245</v>
      </c>
      <c r="K230" s="95">
        <v>97</v>
      </c>
      <c r="L230" s="95">
        <v>38</v>
      </c>
      <c r="M230" s="95">
        <v>6</v>
      </c>
      <c r="N230" s="95">
        <v>3</v>
      </c>
      <c r="O230" s="95">
        <v>14</v>
      </c>
      <c r="P230" s="118">
        <f t="shared" si="192"/>
        <v>403</v>
      </c>
      <c r="Q230" s="10"/>
      <c r="R230" s="19"/>
      <c r="S230" s="16"/>
      <c r="T230" s="19"/>
      <c r="U230" s="16"/>
      <c r="V230" s="19"/>
      <c r="W230" s="16"/>
      <c r="X230" s="19"/>
      <c r="Y230" s="16"/>
      <c r="Z230" s="19"/>
      <c r="AA230" s="16"/>
      <c r="AB230" s="19"/>
      <c r="AC230" s="10"/>
      <c r="AD230" s="10"/>
    </row>
    <row r="231" spans="1:30" s="1" customFormat="1" ht="12" customHeight="1">
      <c r="A231" s="50"/>
      <c r="B231" s="146"/>
      <c r="C231" s="147"/>
      <c r="D231" s="147"/>
      <c r="E231" s="147"/>
      <c r="F231" s="147"/>
      <c r="G231" s="147"/>
      <c r="H231" s="147"/>
      <c r="I231" s="148"/>
      <c r="J231" s="75">
        <f>J230/J166</f>
        <v>0.35302593659942361</v>
      </c>
      <c r="K231" s="75">
        <f>K230/K166</f>
        <v>0.26944444444444443</v>
      </c>
      <c r="L231" s="75">
        <f>L230/L166</f>
        <v>0.2289156626506024</v>
      </c>
      <c r="M231" s="75">
        <f>M230/M166</f>
        <v>0.13953488372093023</v>
      </c>
      <c r="N231" s="75">
        <f t="shared" ref="N231" si="196">N230/$N$166</f>
        <v>7.3170731707317069E-2</v>
      </c>
      <c r="O231" s="75">
        <f t="shared" ref="O231" si="197">O230/$O$166</f>
        <v>0.31111111111111112</v>
      </c>
      <c r="P231" s="119">
        <f t="shared" ref="P231" si="198">P230/$P$166</f>
        <v>0.2987398072646405</v>
      </c>
      <c r="Q231" s="10"/>
      <c r="R231" s="19"/>
      <c r="S231" s="16"/>
      <c r="T231" s="19"/>
      <c r="U231" s="16"/>
      <c r="V231" s="19"/>
      <c r="W231" s="16"/>
      <c r="X231" s="19"/>
      <c r="Y231" s="16"/>
      <c r="Z231" s="19"/>
      <c r="AA231" s="16"/>
      <c r="AB231" s="19"/>
      <c r="AC231" s="10"/>
      <c r="AD231" s="10"/>
    </row>
    <row r="232" spans="1:30" s="1" customFormat="1" ht="17.25" customHeight="1">
      <c r="A232" s="50"/>
      <c r="B232" s="143" t="s">
        <v>164</v>
      </c>
      <c r="C232" s="144"/>
      <c r="D232" s="144"/>
      <c r="E232" s="144"/>
      <c r="F232" s="144"/>
      <c r="G232" s="144"/>
      <c r="H232" s="144"/>
      <c r="I232" s="145"/>
      <c r="J232" s="76">
        <v>186</v>
      </c>
      <c r="K232" s="76">
        <v>70</v>
      </c>
      <c r="L232" s="76">
        <v>20</v>
      </c>
      <c r="M232" s="76">
        <v>8</v>
      </c>
      <c r="N232" s="76">
        <v>7</v>
      </c>
      <c r="O232" s="76">
        <v>15</v>
      </c>
      <c r="P232" s="112">
        <f t="shared" si="192"/>
        <v>306</v>
      </c>
      <c r="Q232" s="10"/>
      <c r="R232" s="20"/>
      <c r="S232" s="16"/>
      <c r="T232" s="20"/>
      <c r="U232" s="16"/>
      <c r="V232" s="20"/>
      <c r="W232" s="16"/>
      <c r="X232" s="13"/>
      <c r="Y232" s="16"/>
      <c r="Z232" s="9"/>
      <c r="AA232" s="16"/>
      <c r="AB232" s="9"/>
      <c r="AC232" s="10"/>
      <c r="AD232" s="10"/>
    </row>
    <row r="233" spans="1:30" s="1" customFormat="1" ht="12" customHeight="1">
      <c r="A233" s="50"/>
      <c r="B233" s="143"/>
      <c r="C233" s="144"/>
      <c r="D233" s="144"/>
      <c r="E233" s="144"/>
      <c r="F233" s="144"/>
      <c r="G233" s="144"/>
      <c r="H233" s="144"/>
      <c r="I233" s="145"/>
      <c r="J233" s="77">
        <f>J232/J166</f>
        <v>0.2680115273775216</v>
      </c>
      <c r="K233" s="77">
        <f>K232/K166</f>
        <v>0.19444444444444445</v>
      </c>
      <c r="L233" s="77">
        <f>L232/L166</f>
        <v>0.12048192771084337</v>
      </c>
      <c r="M233" s="77">
        <f>M232/M166</f>
        <v>0.18604651162790697</v>
      </c>
      <c r="N233" s="77">
        <f t="shared" ref="N233" si="199">N232/$N$166</f>
        <v>0.17073170731707318</v>
      </c>
      <c r="O233" s="77">
        <f t="shared" ref="O233" si="200">O232/$O$166</f>
        <v>0.33333333333333331</v>
      </c>
      <c r="P233" s="77">
        <f t="shared" ref="P233" si="201">P232/$P$166</f>
        <v>0.2268346923647146</v>
      </c>
      <c r="Q233" s="10"/>
      <c r="R233" s="21"/>
      <c r="S233" s="16"/>
      <c r="T233" s="21"/>
      <c r="U233" s="16"/>
      <c r="V233" s="21"/>
      <c r="W233" s="16"/>
      <c r="X233" s="21"/>
      <c r="Y233" s="16"/>
      <c r="Z233" s="21"/>
      <c r="AA233" s="16"/>
      <c r="AB233" s="21"/>
      <c r="AC233" s="10"/>
      <c r="AD233" s="10"/>
    </row>
    <row r="234" spans="1:30" s="1" customFormat="1" ht="17.25" customHeight="1">
      <c r="A234" s="50"/>
      <c r="B234" s="164" t="s">
        <v>91</v>
      </c>
      <c r="C234" s="164"/>
      <c r="D234" s="164"/>
      <c r="E234" s="164"/>
      <c r="F234" s="164"/>
      <c r="G234" s="164"/>
      <c r="H234" s="164"/>
      <c r="I234" s="164"/>
      <c r="J234" s="74">
        <v>266</v>
      </c>
      <c r="K234" s="74">
        <v>145</v>
      </c>
      <c r="L234" s="74">
        <v>47</v>
      </c>
      <c r="M234" s="74">
        <v>6</v>
      </c>
      <c r="N234" s="74">
        <v>6</v>
      </c>
      <c r="O234" s="74">
        <v>15</v>
      </c>
      <c r="P234" s="113">
        <f t="shared" si="192"/>
        <v>485</v>
      </c>
      <c r="R234" s="14"/>
      <c r="S234" s="8"/>
      <c r="T234" s="14"/>
      <c r="U234" s="8"/>
      <c r="V234" s="14"/>
      <c r="W234" s="8"/>
      <c r="X234" s="14"/>
      <c r="Y234" s="8"/>
      <c r="Z234" s="14"/>
      <c r="AA234" s="8"/>
      <c r="AB234" s="14"/>
    </row>
    <row r="235" spans="1:30" s="1" customFormat="1" ht="12" customHeight="1">
      <c r="A235" s="50"/>
      <c r="B235" s="164"/>
      <c r="C235" s="164"/>
      <c r="D235" s="164"/>
      <c r="E235" s="164"/>
      <c r="F235" s="164"/>
      <c r="G235" s="164"/>
      <c r="H235" s="164"/>
      <c r="I235" s="164"/>
      <c r="J235" s="75">
        <f>J234/J166</f>
        <v>0.38328530259365995</v>
      </c>
      <c r="K235" s="75">
        <f>K234/K166</f>
        <v>0.40277777777777779</v>
      </c>
      <c r="L235" s="75">
        <f>L234/L166</f>
        <v>0.28313253012048195</v>
      </c>
      <c r="M235" s="75">
        <f>M234/M166</f>
        <v>0.13953488372093023</v>
      </c>
      <c r="N235" s="75">
        <f t="shared" ref="N235" si="202">N234/$N$166</f>
        <v>0.14634146341463414</v>
      </c>
      <c r="O235" s="75">
        <f t="shared" ref="O235" si="203">O234/$O$166</f>
        <v>0.33333333333333331</v>
      </c>
      <c r="P235" s="75">
        <f t="shared" ref="P235" si="204">P234/$P$166</f>
        <v>0.35952557449962935</v>
      </c>
      <c r="R235" s="15"/>
      <c r="S235" s="8"/>
      <c r="T235" s="15"/>
      <c r="U235" s="8"/>
      <c r="V235" s="15"/>
      <c r="W235" s="8"/>
      <c r="X235" s="15"/>
      <c r="Y235" s="8"/>
      <c r="Z235" s="15"/>
      <c r="AA235" s="8"/>
      <c r="AB235" s="15"/>
    </row>
    <row r="236" spans="1:30" s="1" customFormat="1" ht="17.25" customHeight="1">
      <c r="A236" s="50"/>
      <c r="B236" s="171" t="s">
        <v>165</v>
      </c>
      <c r="C236" s="172"/>
      <c r="D236" s="172"/>
      <c r="E236" s="172"/>
      <c r="F236" s="172"/>
      <c r="G236" s="172"/>
      <c r="H236" s="172"/>
      <c r="I236" s="173"/>
      <c r="J236" s="84">
        <v>126</v>
      </c>
      <c r="K236" s="84">
        <v>69</v>
      </c>
      <c r="L236" s="84">
        <v>26</v>
      </c>
      <c r="M236" s="84">
        <v>8</v>
      </c>
      <c r="N236" s="84">
        <v>9</v>
      </c>
      <c r="O236" s="84">
        <v>15</v>
      </c>
      <c r="P236" s="103">
        <f t="shared" si="192"/>
        <v>253</v>
      </c>
      <c r="R236" s="15"/>
      <c r="S236" s="8"/>
      <c r="T236" s="15"/>
      <c r="U236" s="8"/>
      <c r="V236" s="15"/>
      <c r="W236" s="8"/>
      <c r="X236" s="15"/>
      <c r="Y236" s="8"/>
      <c r="Z236" s="15"/>
      <c r="AA236" s="8"/>
      <c r="AB236" s="15"/>
    </row>
    <row r="237" spans="1:30" s="1" customFormat="1" ht="12" customHeight="1">
      <c r="A237" s="50"/>
      <c r="B237" s="171"/>
      <c r="C237" s="172"/>
      <c r="D237" s="172"/>
      <c r="E237" s="172"/>
      <c r="F237" s="172"/>
      <c r="G237" s="172"/>
      <c r="H237" s="172"/>
      <c r="I237" s="173"/>
      <c r="J237" s="61">
        <f>J236/J166</f>
        <v>0.18155619596541786</v>
      </c>
      <c r="K237" s="61">
        <f>K236/K166</f>
        <v>0.19166666666666668</v>
      </c>
      <c r="L237" s="61">
        <f>L236/L166</f>
        <v>0.15662650602409639</v>
      </c>
      <c r="M237" s="61">
        <f>M236/M166</f>
        <v>0.18604651162790697</v>
      </c>
      <c r="N237" s="61">
        <f t="shared" ref="N237" si="205">N236/$N$166</f>
        <v>0.21951219512195122</v>
      </c>
      <c r="O237" s="61">
        <f t="shared" ref="O237" si="206">O236/$O$166</f>
        <v>0.33333333333333331</v>
      </c>
      <c r="P237" s="62">
        <f t="shared" ref="P237" si="207">P236/$P$166</f>
        <v>0.18754633061527057</v>
      </c>
      <c r="R237" s="15"/>
      <c r="S237" s="8"/>
      <c r="T237" s="15"/>
      <c r="U237" s="8"/>
      <c r="V237" s="15"/>
      <c r="W237" s="8"/>
      <c r="X237" s="15"/>
      <c r="Y237" s="8"/>
      <c r="Z237" s="15"/>
      <c r="AA237" s="8"/>
      <c r="AB237" s="15"/>
    </row>
    <row r="238" spans="1:30" s="1" customFormat="1" ht="17.25" customHeight="1">
      <c r="A238" s="50"/>
      <c r="B238" s="168" t="s">
        <v>92</v>
      </c>
      <c r="C238" s="169"/>
      <c r="D238" s="169"/>
      <c r="E238" s="169"/>
      <c r="F238" s="169"/>
      <c r="G238" s="169"/>
      <c r="H238" s="169"/>
      <c r="I238" s="170"/>
      <c r="J238" s="89">
        <v>131</v>
      </c>
      <c r="K238" s="89">
        <v>43</v>
      </c>
      <c r="L238" s="89">
        <v>2</v>
      </c>
      <c r="M238" s="89">
        <v>0</v>
      </c>
      <c r="N238" s="89">
        <v>0</v>
      </c>
      <c r="O238" s="89">
        <v>2</v>
      </c>
      <c r="P238" s="120">
        <f t="shared" si="192"/>
        <v>178</v>
      </c>
      <c r="Q238" s="10"/>
      <c r="R238" s="20"/>
      <c r="S238" s="16"/>
      <c r="T238" s="20"/>
      <c r="U238" s="16"/>
      <c r="V238" s="20"/>
      <c r="W238" s="16"/>
      <c r="X238" s="13"/>
      <c r="Y238" s="16"/>
      <c r="Z238" s="9"/>
      <c r="AA238" s="16"/>
      <c r="AB238" s="9"/>
      <c r="AC238" s="10"/>
      <c r="AD238" s="10"/>
    </row>
    <row r="239" spans="1:30" s="1" customFormat="1" ht="12" customHeight="1">
      <c r="A239" s="50"/>
      <c r="B239" s="168"/>
      <c r="C239" s="169"/>
      <c r="D239" s="169"/>
      <c r="E239" s="169"/>
      <c r="F239" s="169"/>
      <c r="G239" s="169"/>
      <c r="H239" s="169"/>
      <c r="I239" s="170"/>
      <c r="J239" s="90">
        <f>J238/J166</f>
        <v>0.18876080691642652</v>
      </c>
      <c r="K239" s="90">
        <f>K238/K166</f>
        <v>0.11944444444444445</v>
      </c>
      <c r="L239" s="90">
        <f>L238/L166</f>
        <v>1.2048192771084338E-2</v>
      </c>
      <c r="M239" s="90">
        <f>M238/M166</f>
        <v>0</v>
      </c>
      <c r="N239" s="90">
        <f t="shared" ref="N239" si="208">N238/$N$166</f>
        <v>0</v>
      </c>
      <c r="O239" s="90">
        <f t="shared" ref="O239" si="209">O238/$O$166</f>
        <v>4.4444444444444446E-2</v>
      </c>
      <c r="P239" s="90">
        <f t="shared" ref="P239" si="210">P238/$P$166</f>
        <v>0.13194959229058562</v>
      </c>
      <c r="Q239" s="10"/>
      <c r="R239" s="21"/>
      <c r="S239" s="16"/>
      <c r="T239" s="21"/>
      <c r="U239" s="16"/>
      <c r="V239" s="21"/>
      <c r="W239" s="16"/>
      <c r="X239" s="21"/>
      <c r="Y239" s="16"/>
      <c r="Z239" s="21"/>
      <c r="AA239" s="16"/>
      <c r="AB239" s="21"/>
      <c r="AC239" s="10"/>
      <c r="AD239" s="10"/>
    </row>
    <row r="240" spans="1:30" s="1" customFormat="1" ht="17.25" customHeight="1">
      <c r="A240" s="50"/>
      <c r="B240" s="171" t="s">
        <v>166</v>
      </c>
      <c r="C240" s="172"/>
      <c r="D240" s="172"/>
      <c r="E240" s="172"/>
      <c r="F240" s="172"/>
      <c r="G240" s="172"/>
      <c r="H240" s="172"/>
      <c r="I240" s="173"/>
      <c r="J240" s="88">
        <v>405</v>
      </c>
      <c r="K240" s="88">
        <v>219</v>
      </c>
      <c r="L240" s="88">
        <v>91</v>
      </c>
      <c r="M240" s="88">
        <v>4</v>
      </c>
      <c r="N240" s="88">
        <v>4</v>
      </c>
      <c r="O240" s="88">
        <v>11</v>
      </c>
      <c r="P240" s="63">
        <f t="shared" si="192"/>
        <v>734</v>
      </c>
      <c r="Q240" s="10"/>
      <c r="R240" s="13"/>
      <c r="S240" s="16"/>
      <c r="T240" s="9"/>
      <c r="U240" s="16"/>
      <c r="V240" s="9"/>
      <c r="W240" s="16"/>
      <c r="X240" s="13"/>
      <c r="Y240" s="16"/>
      <c r="Z240" s="9"/>
      <c r="AA240" s="16"/>
      <c r="AB240" s="9"/>
      <c r="AC240" s="10"/>
      <c r="AD240" s="10"/>
    </row>
    <row r="241" spans="1:30" s="1" customFormat="1" ht="12" customHeight="1">
      <c r="A241" s="50"/>
      <c r="B241" s="171"/>
      <c r="C241" s="172"/>
      <c r="D241" s="172"/>
      <c r="E241" s="172"/>
      <c r="F241" s="172"/>
      <c r="G241" s="172"/>
      <c r="H241" s="172"/>
      <c r="I241" s="173"/>
      <c r="J241" s="61">
        <f>J240/J166</f>
        <v>0.58357348703170031</v>
      </c>
      <c r="K241" s="61">
        <f>K240/K166</f>
        <v>0.60833333333333328</v>
      </c>
      <c r="L241" s="61">
        <f>L240/L166</f>
        <v>0.54819277108433739</v>
      </c>
      <c r="M241" s="61">
        <f>M240/M166</f>
        <v>9.3023255813953487E-2</v>
      </c>
      <c r="N241" s="61">
        <f t="shared" ref="N241" si="211">N240/$N$166</f>
        <v>9.7560975609756101E-2</v>
      </c>
      <c r="O241" s="61">
        <f t="shared" ref="O241" si="212">O240/$O$166</f>
        <v>0.24444444444444444</v>
      </c>
      <c r="P241" s="61">
        <f t="shared" ref="P241" si="213">P240/$P$166</f>
        <v>0.54410674573758344</v>
      </c>
      <c r="Q241" s="10"/>
      <c r="R241" s="19"/>
      <c r="S241" s="16"/>
      <c r="T241" s="19"/>
      <c r="U241" s="16"/>
      <c r="V241" s="19"/>
      <c r="W241" s="16"/>
      <c r="X241" s="19"/>
      <c r="Y241" s="16"/>
      <c r="Z241" s="19"/>
      <c r="AA241" s="16"/>
      <c r="AB241" s="19"/>
      <c r="AC241" s="10"/>
      <c r="AD241" s="10"/>
    </row>
    <row r="242" spans="1:30" s="1" customFormat="1" ht="17.25" customHeight="1">
      <c r="A242" s="50"/>
      <c r="B242" s="191" t="s">
        <v>38</v>
      </c>
      <c r="C242" s="191"/>
      <c r="D242" s="191"/>
      <c r="E242" s="191"/>
      <c r="F242" s="191"/>
      <c r="G242" s="191"/>
      <c r="H242" s="191"/>
      <c r="I242" s="191"/>
      <c r="J242" s="86">
        <v>27</v>
      </c>
      <c r="K242" s="86">
        <v>7</v>
      </c>
      <c r="L242" s="86">
        <v>5</v>
      </c>
      <c r="M242" s="86">
        <v>6</v>
      </c>
      <c r="N242" s="86">
        <v>5</v>
      </c>
      <c r="O242" s="86">
        <v>4</v>
      </c>
      <c r="P242" s="113">
        <f t="shared" si="192"/>
        <v>54</v>
      </c>
      <c r="Q242" s="10"/>
      <c r="R242" s="20"/>
      <c r="S242" s="16"/>
      <c r="T242" s="20"/>
      <c r="U242" s="16"/>
      <c r="V242" s="20"/>
      <c r="W242" s="16"/>
      <c r="X242" s="13"/>
      <c r="Y242" s="16"/>
      <c r="Z242" s="9"/>
      <c r="AA242" s="16"/>
      <c r="AB242" s="9"/>
      <c r="AC242" s="10"/>
      <c r="AD242" s="10"/>
    </row>
    <row r="243" spans="1:30" s="1" customFormat="1" ht="12" customHeight="1">
      <c r="A243" s="50"/>
      <c r="B243" s="176"/>
      <c r="C243" s="176"/>
      <c r="D243" s="176"/>
      <c r="E243" s="176"/>
      <c r="F243" s="176"/>
      <c r="G243" s="176"/>
      <c r="H243" s="176"/>
      <c r="I243" s="176"/>
      <c r="J243" s="90">
        <f>J242/J166</f>
        <v>3.8904899135446688E-2</v>
      </c>
      <c r="K243" s="90">
        <f>K242/K166</f>
        <v>1.9444444444444445E-2</v>
      </c>
      <c r="L243" s="90">
        <f>L242/L166</f>
        <v>3.0120481927710843E-2</v>
      </c>
      <c r="M243" s="90">
        <f>M242/M166</f>
        <v>0.13953488372093023</v>
      </c>
      <c r="N243" s="90">
        <f t="shared" ref="N243" si="214">N242/$N$166</f>
        <v>0.12195121951219512</v>
      </c>
      <c r="O243" s="90">
        <f t="shared" ref="O243" si="215">O242/$O$166</f>
        <v>8.8888888888888892E-2</v>
      </c>
      <c r="P243" s="90">
        <f t="shared" ref="P243" si="216">P242/$P$166</f>
        <v>4.0029651593773162E-2</v>
      </c>
      <c r="Q243" s="10"/>
      <c r="R243" s="21"/>
      <c r="S243" s="16"/>
      <c r="T243" s="21"/>
      <c r="U243" s="16"/>
      <c r="V243" s="21"/>
      <c r="W243" s="16"/>
      <c r="X243" s="21"/>
      <c r="Y243" s="16"/>
      <c r="Z243" s="21"/>
      <c r="AA243" s="16"/>
      <c r="AB243" s="21"/>
      <c r="AC243" s="10"/>
      <c r="AD243" s="10"/>
    </row>
    <row r="244" spans="1:30" s="1" customFormat="1" ht="72" customHeight="1">
      <c r="A244" s="53"/>
      <c r="B244" s="134" t="s">
        <v>197</v>
      </c>
      <c r="C244" s="135"/>
      <c r="D244" s="135"/>
      <c r="E244" s="135"/>
      <c r="F244" s="135"/>
      <c r="G244" s="135"/>
      <c r="H244" s="135"/>
      <c r="I244" s="135"/>
      <c r="J244" s="135"/>
      <c r="K244" s="135"/>
      <c r="L244" s="135"/>
      <c r="M244" s="135"/>
      <c r="N244" s="135"/>
      <c r="O244" s="135"/>
      <c r="P244" s="136"/>
    </row>
    <row r="245" spans="1:30" s="1" customFormat="1" ht="17.25" customHeight="1">
      <c r="A245" s="50"/>
      <c r="B245" s="160" t="s">
        <v>167</v>
      </c>
      <c r="C245" s="160"/>
      <c r="D245" s="160"/>
      <c r="E245" s="160"/>
      <c r="F245" s="160"/>
      <c r="G245" s="160"/>
      <c r="H245" s="160"/>
      <c r="I245" s="174"/>
      <c r="J245" s="84">
        <v>7</v>
      </c>
      <c r="K245" s="84">
        <v>8</v>
      </c>
      <c r="L245" s="84">
        <v>12</v>
      </c>
      <c r="M245" s="84">
        <v>18</v>
      </c>
      <c r="N245" s="84">
        <v>15</v>
      </c>
      <c r="O245" s="84">
        <v>3</v>
      </c>
      <c r="P245" s="103">
        <f t="shared" ref="P245" si="217">SUM(J245:O245)</f>
        <v>63</v>
      </c>
      <c r="Q245" s="10"/>
      <c r="R245" s="19"/>
      <c r="S245" s="16"/>
      <c r="T245" s="19"/>
      <c r="U245" s="16"/>
      <c r="V245" s="19"/>
      <c r="W245" s="16"/>
      <c r="X245" s="19"/>
      <c r="Y245" s="16"/>
      <c r="Z245" s="19"/>
      <c r="AA245" s="16"/>
      <c r="AB245" s="19"/>
      <c r="AC245" s="10"/>
      <c r="AD245" s="10"/>
    </row>
    <row r="246" spans="1:30" s="1" customFormat="1" ht="12" customHeight="1">
      <c r="A246" s="50"/>
      <c r="B246" s="160"/>
      <c r="C246" s="160"/>
      <c r="D246" s="160"/>
      <c r="E246" s="160"/>
      <c r="F246" s="160"/>
      <c r="G246" s="160"/>
      <c r="H246" s="160"/>
      <c r="I246" s="174"/>
      <c r="J246" s="61">
        <f>J245/J166</f>
        <v>1.0086455331412104E-2</v>
      </c>
      <c r="K246" s="61">
        <f>K245/K166</f>
        <v>2.2222222222222223E-2</v>
      </c>
      <c r="L246" s="61">
        <f>L245/L166</f>
        <v>7.2289156626506021E-2</v>
      </c>
      <c r="M246" s="61">
        <f>M245/M166</f>
        <v>0.41860465116279072</v>
      </c>
      <c r="N246" s="61">
        <f>N245/$N$166</f>
        <v>0.36585365853658536</v>
      </c>
      <c r="O246" s="61">
        <f>O245/$O$166</f>
        <v>6.6666666666666666E-2</v>
      </c>
      <c r="P246" s="62">
        <f>P245/$P$166</f>
        <v>4.6701260192735357E-2</v>
      </c>
      <c r="Q246" s="10"/>
      <c r="R246" s="19"/>
      <c r="S246" s="16"/>
      <c r="T246" s="19"/>
      <c r="U246" s="16"/>
      <c r="V246" s="19"/>
      <c r="W246" s="16"/>
      <c r="X246" s="19"/>
      <c r="Y246" s="16"/>
      <c r="Z246" s="19"/>
      <c r="AA246" s="16"/>
      <c r="AB246" s="19"/>
      <c r="AC246" s="10"/>
      <c r="AD246" s="10"/>
    </row>
    <row r="247" spans="1:30" s="1" customFormat="1" ht="21" customHeight="1">
      <c r="A247" s="51" t="s">
        <v>93</v>
      </c>
      <c r="B247" s="187" t="s">
        <v>94</v>
      </c>
      <c r="C247" s="188"/>
      <c r="D247" s="188"/>
      <c r="E247" s="188"/>
      <c r="F247" s="188"/>
      <c r="G247" s="188"/>
      <c r="H247" s="188"/>
      <c r="I247" s="188"/>
      <c r="J247" s="188"/>
      <c r="K247" s="188"/>
      <c r="L247" s="188"/>
      <c r="M247" s="188"/>
      <c r="N247" s="188"/>
      <c r="O247" s="189"/>
      <c r="P247" s="58"/>
      <c r="Q247" s="10"/>
      <c r="R247" s="10"/>
      <c r="S247" s="10"/>
      <c r="T247" s="10"/>
      <c r="U247" s="10"/>
      <c r="V247" s="10"/>
      <c r="W247" s="10"/>
      <c r="X247" s="10"/>
      <c r="Y247" s="10"/>
      <c r="Z247" s="10"/>
      <c r="AA247" s="10"/>
      <c r="AB247" s="10"/>
      <c r="AC247" s="10"/>
      <c r="AD247" s="10"/>
    </row>
    <row r="248" spans="1:30" s="1" customFormat="1" ht="24" customHeight="1">
      <c r="A248" s="52"/>
      <c r="B248" s="44"/>
      <c r="C248" s="44"/>
      <c r="D248" s="56"/>
      <c r="E248" s="56"/>
      <c r="F248" s="56"/>
      <c r="G248" s="56"/>
      <c r="H248" s="56"/>
      <c r="I248" s="56"/>
      <c r="J248" s="11" t="s">
        <v>4</v>
      </c>
      <c r="K248" s="12" t="s">
        <v>5</v>
      </c>
      <c r="L248" s="30" t="s">
        <v>6</v>
      </c>
      <c r="M248" s="22" t="s">
        <v>7</v>
      </c>
      <c r="N248" s="22" t="s">
        <v>8</v>
      </c>
      <c r="O248" s="22" t="s">
        <v>9</v>
      </c>
      <c r="P248" s="31" t="s">
        <v>0</v>
      </c>
      <c r="Q248" s="10"/>
      <c r="R248" s="7"/>
      <c r="S248" s="16"/>
      <c r="T248" s="17"/>
      <c r="U248" s="16"/>
      <c r="V248" s="17"/>
      <c r="W248" s="16"/>
      <c r="X248" s="18"/>
      <c r="Y248" s="16"/>
      <c r="Z248" s="18"/>
      <c r="AA248" s="16"/>
      <c r="AB248" s="18"/>
      <c r="AC248" s="10"/>
      <c r="AD248" s="10"/>
    </row>
    <row r="249" spans="1:30" s="1" customFormat="1" ht="17.25" customHeight="1">
      <c r="A249" s="50"/>
      <c r="B249" s="146" t="s">
        <v>2</v>
      </c>
      <c r="C249" s="147"/>
      <c r="D249" s="147"/>
      <c r="E249" s="147"/>
      <c r="F249" s="147"/>
      <c r="G249" s="147"/>
      <c r="H249" s="147"/>
      <c r="I249" s="148"/>
      <c r="J249" s="74">
        <v>501</v>
      </c>
      <c r="K249" s="97">
        <v>250</v>
      </c>
      <c r="L249" s="97">
        <v>81</v>
      </c>
      <c r="M249" s="74">
        <v>21</v>
      </c>
      <c r="N249" s="97">
        <v>23</v>
      </c>
      <c r="O249" s="97">
        <v>25</v>
      </c>
      <c r="P249" s="111">
        <f t="shared" ref="P249:P253" si="218">SUM(J249:O249)</f>
        <v>901</v>
      </c>
      <c r="Q249" s="10"/>
      <c r="R249" s="13"/>
      <c r="S249" s="16"/>
      <c r="T249" s="9"/>
      <c r="U249" s="16"/>
      <c r="V249" s="9"/>
      <c r="W249" s="16"/>
      <c r="X249" s="13"/>
      <c r="Y249" s="16"/>
      <c r="Z249" s="9"/>
      <c r="AA249" s="16"/>
      <c r="AB249" s="9"/>
      <c r="AC249" s="10"/>
      <c r="AD249" s="10"/>
    </row>
    <row r="250" spans="1:30" s="1" customFormat="1" ht="12" customHeight="1">
      <c r="A250" s="50"/>
      <c r="B250" s="146"/>
      <c r="C250" s="147"/>
      <c r="D250" s="147"/>
      <c r="E250" s="147"/>
      <c r="F250" s="147"/>
      <c r="G250" s="147"/>
      <c r="H250" s="147"/>
      <c r="I250" s="148"/>
      <c r="J250" s="75">
        <f>J249/J253</f>
        <v>0.72190201729106629</v>
      </c>
      <c r="K250" s="75">
        <f>K249/K253</f>
        <v>0.69444444444444442</v>
      </c>
      <c r="L250" s="75">
        <f>L249/L253</f>
        <v>0.48795180722891568</v>
      </c>
      <c r="M250" s="75">
        <f>M249/M253</f>
        <v>0.48837209302325579</v>
      </c>
      <c r="N250" s="75">
        <f>N249/$N$253</f>
        <v>0.56097560975609762</v>
      </c>
      <c r="O250" s="75">
        <f>O249/$O$253</f>
        <v>0.55555555555555558</v>
      </c>
      <c r="P250" s="75">
        <f>P249/$P$253</f>
        <v>0.66790214974054851</v>
      </c>
      <c r="Q250" s="10"/>
      <c r="R250" s="19"/>
      <c r="S250" s="16"/>
      <c r="T250" s="19"/>
      <c r="U250" s="16"/>
      <c r="V250" s="19"/>
      <c r="W250" s="16"/>
      <c r="X250" s="19"/>
      <c r="Y250" s="16"/>
      <c r="Z250" s="19"/>
      <c r="AA250" s="16"/>
      <c r="AB250" s="19"/>
      <c r="AC250" s="10"/>
      <c r="AD250" s="10"/>
    </row>
    <row r="251" spans="1:30" s="1" customFormat="1" ht="17.25" customHeight="1">
      <c r="A251" s="50"/>
      <c r="B251" s="143" t="s">
        <v>3</v>
      </c>
      <c r="C251" s="144"/>
      <c r="D251" s="144"/>
      <c r="E251" s="144"/>
      <c r="F251" s="144"/>
      <c r="G251" s="144"/>
      <c r="H251" s="144"/>
      <c r="I251" s="145"/>
      <c r="J251" s="76">
        <v>193</v>
      </c>
      <c r="K251" s="76">
        <v>110</v>
      </c>
      <c r="L251" s="76">
        <v>85</v>
      </c>
      <c r="M251" s="104">
        <v>22</v>
      </c>
      <c r="N251" s="107">
        <v>18</v>
      </c>
      <c r="O251" s="107">
        <v>20</v>
      </c>
      <c r="P251" s="112">
        <f t="shared" si="218"/>
        <v>448</v>
      </c>
      <c r="Q251" s="10"/>
      <c r="R251" s="20"/>
      <c r="S251" s="16"/>
      <c r="T251" s="20"/>
      <c r="U251" s="16"/>
      <c r="V251" s="20"/>
      <c r="W251" s="16"/>
      <c r="X251" s="13"/>
      <c r="Y251" s="16"/>
      <c r="Z251" s="9"/>
      <c r="AA251" s="16"/>
      <c r="AB251" s="9"/>
      <c r="AC251" s="10"/>
      <c r="AD251" s="10"/>
    </row>
    <row r="252" spans="1:30" s="1" customFormat="1" ht="12" customHeight="1">
      <c r="A252" s="50"/>
      <c r="B252" s="143"/>
      <c r="C252" s="144"/>
      <c r="D252" s="144"/>
      <c r="E252" s="144"/>
      <c r="F252" s="144"/>
      <c r="G252" s="144"/>
      <c r="H252" s="144"/>
      <c r="I252" s="145"/>
      <c r="J252" s="77">
        <f>J251/J253</f>
        <v>0.27809798270893371</v>
      </c>
      <c r="K252" s="77">
        <f>K251/K253</f>
        <v>0.30555555555555558</v>
      </c>
      <c r="L252" s="77">
        <f>L251/L253</f>
        <v>0.51204819277108438</v>
      </c>
      <c r="M252" s="77">
        <f>M251/M253</f>
        <v>0.51162790697674421</v>
      </c>
      <c r="N252" s="77">
        <f>N251/$N$253</f>
        <v>0.43902439024390244</v>
      </c>
      <c r="O252" s="77">
        <f>O251/$O$253</f>
        <v>0.44444444444444442</v>
      </c>
      <c r="P252" s="77">
        <f>P251/$P$253</f>
        <v>0.33209785025945143</v>
      </c>
      <c r="Q252" s="10"/>
      <c r="R252" s="21"/>
      <c r="S252" s="16"/>
      <c r="T252" s="21"/>
      <c r="U252" s="16"/>
      <c r="V252" s="21"/>
      <c r="W252" s="16"/>
      <c r="X252" s="21"/>
      <c r="Y252" s="16"/>
      <c r="Z252" s="21"/>
      <c r="AA252" s="16"/>
      <c r="AB252" s="21"/>
      <c r="AC252" s="10"/>
      <c r="AD252" s="10"/>
    </row>
    <row r="253" spans="1:30" s="1" customFormat="1" ht="17.25" customHeight="1">
      <c r="A253" s="50"/>
      <c r="B253" s="164" t="s">
        <v>0</v>
      </c>
      <c r="C253" s="164"/>
      <c r="D253" s="164"/>
      <c r="E253" s="164"/>
      <c r="F253" s="164"/>
      <c r="G253" s="164"/>
      <c r="H253" s="164"/>
      <c r="I253" s="164"/>
      <c r="J253" s="92">
        <f>J249+J251</f>
        <v>694</v>
      </c>
      <c r="K253" s="92">
        <f t="shared" ref="K253:O253" si="219">K249+K251</f>
        <v>360</v>
      </c>
      <c r="L253" s="92">
        <f t="shared" si="219"/>
        <v>166</v>
      </c>
      <c r="M253" s="92">
        <f t="shared" si="219"/>
        <v>43</v>
      </c>
      <c r="N253" s="92">
        <f t="shared" si="219"/>
        <v>41</v>
      </c>
      <c r="O253" s="92">
        <f t="shared" si="219"/>
        <v>45</v>
      </c>
      <c r="P253" s="127">
        <f t="shared" si="218"/>
        <v>1349</v>
      </c>
      <c r="R253" s="14"/>
      <c r="S253" s="8"/>
      <c r="T253" s="14"/>
      <c r="U253" s="8"/>
      <c r="V253" s="14"/>
      <c r="W253" s="8"/>
      <c r="X253" s="14"/>
      <c r="Y253" s="8"/>
      <c r="Z253" s="14"/>
      <c r="AA253" s="8"/>
      <c r="AB253" s="14"/>
    </row>
    <row r="254" spans="1:30" s="1" customFormat="1" ht="21" customHeight="1">
      <c r="A254" s="51" t="s">
        <v>95</v>
      </c>
      <c r="B254" s="165" t="s">
        <v>96</v>
      </c>
      <c r="C254" s="165"/>
      <c r="D254" s="165"/>
      <c r="E254" s="165"/>
      <c r="F254" s="165"/>
      <c r="G254" s="165"/>
      <c r="H254" s="165"/>
      <c r="I254" s="165"/>
      <c r="J254" s="165"/>
      <c r="K254" s="165"/>
      <c r="L254" s="165"/>
      <c r="M254" s="165"/>
      <c r="N254" s="165"/>
      <c r="O254" s="165"/>
      <c r="P254" s="47"/>
      <c r="Q254" s="10"/>
      <c r="R254" s="10"/>
      <c r="S254" s="10"/>
      <c r="T254" s="10"/>
      <c r="U254" s="10"/>
      <c r="V254" s="10"/>
      <c r="W254" s="10"/>
      <c r="X254" s="10"/>
      <c r="Y254" s="10"/>
      <c r="Z254" s="10"/>
      <c r="AA254" s="10"/>
      <c r="AB254" s="10"/>
      <c r="AC254" s="10"/>
      <c r="AD254" s="10"/>
    </row>
    <row r="255" spans="1:30" s="1" customFormat="1" ht="24" customHeight="1">
      <c r="A255" s="52"/>
      <c r="B255" s="44"/>
      <c r="C255" s="44"/>
      <c r="D255" s="56"/>
      <c r="E255" s="56"/>
      <c r="F255" s="56"/>
      <c r="G255" s="56"/>
      <c r="H255" s="56"/>
      <c r="I255" s="56"/>
      <c r="J255" s="11" t="s">
        <v>4</v>
      </c>
      <c r="K255" s="12" t="s">
        <v>5</v>
      </c>
      <c r="L255" s="30" t="s">
        <v>6</v>
      </c>
      <c r="M255" s="22" t="s">
        <v>7</v>
      </c>
      <c r="N255" s="22" t="s">
        <v>8</v>
      </c>
      <c r="O255" s="22" t="s">
        <v>9</v>
      </c>
      <c r="P255" s="31" t="s">
        <v>0</v>
      </c>
      <c r="Q255" s="10"/>
      <c r="R255" s="7"/>
      <c r="S255" s="16"/>
      <c r="T255" s="17"/>
      <c r="U255" s="16"/>
      <c r="V255" s="17"/>
      <c r="W255" s="16"/>
      <c r="X255" s="18"/>
      <c r="Y255" s="16"/>
      <c r="Z255" s="18"/>
      <c r="AA255" s="16"/>
      <c r="AB255" s="18"/>
      <c r="AC255" s="10"/>
      <c r="AD255" s="10"/>
    </row>
    <row r="256" spans="1:30" s="1" customFormat="1" ht="17.25" customHeight="1">
      <c r="A256" s="50"/>
      <c r="B256" s="146" t="s">
        <v>10</v>
      </c>
      <c r="C256" s="147"/>
      <c r="D256" s="147"/>
      <c r="E256" s="147"/>
      <c r="F256" s="147"/>
      <c r="G256" s="147"/>
      <c r="H256" s="147"/>
      <c r="I256" s="148"/>
      <c r="J256" s="74">
        <v>84</v>
      </c>
      <c r="K256" s="74">
        <v>75</v>
      </c>
      <c r="L256" s="74">
        <v>17</v>
      </c>
      <c r="M256" s="74">
        <v>2</v>
      </c>
      <c r="N256" s="74">
        <v>3</v>
      </c>
      <c r="O256" s="74">
        <v>2</v>
      </c>
      <c r="P256" s="111">
        <f t="shared" ref="P256:P266" si="220">SUM(J256:O256)</f>
        <v>183</v>
      </c>
      <c r="Q256" s="10"/>
      <c r="R256" s="13"/>
      <c r="S256" s="16"/>
      <c r="T256" s="9"/>
      <c r="U256" s="16"/>
      <c r="V256" s="9"/>
      <c r="W256" s="16"/>
      <c r="X256" s="13"/>
      <c r="Y256" s="16"/>
      <c r="Z256" s="9"/>
      <c r="AA256" s="16"/>
      <c r="AB256" s="9"/>
      <c r="AC256" s="10"/>
      <c r="AD256" s="10"/>
    </row>
    <row r="257" spans="1:30" s="1" customFormat="1" ht="12" customHeight="1">
      <c r="A257" s="50"/>
      <c r="B257" s="146"/>
      <c r="C257" s="147"/>
      <c r="D257" s="147"/>
      <c r="E257" s="147"/>
      <c r="F257" s="147"/>
      <c r="G257" s="147"/>
      <c r="H257" s="147"/>
      <c r="I257" s="148"/>
      <c r="J257" s="75">
        <f>J256/J253</f>
        <v>0.12103746397694524</v>
      </c>
      <c r="K257" s="75">
        <f>K256/K253</f>
        <v>0.20833333333333334</v>
      </c>
      <c r="L257" s="75">
        <f>L256/L253</f>
        <v>0.10240963855421686</v>
      </c>
      <c r="M257" s="75">
        <f>M256/M253</f>
        <v>4.6511627906976744E-2</v>
      </c>
      <c r="N257" s="75">
        <f>N256/$N$253</f>
        <v>7.3170731707317069E-2</v>
      </c>
      <c r="O257" s="75">
        <f>O256/$O$253</f>
        <v>4.4444444444444446E-2</v>
      </c>
      <c r="P257" s="75">
        <f t="shared" ref="P257" si="221">P256/$P$253</f>
        <v>0.13565604151223129</v>
      </c>
      <c r="Q257" s="10"/>
      <c r="R257" s="19"/>
      <c r="S257" s="16"/>
      <c r="T257" s="19"/>
      <c r="U257" s="16"/>
      <c r="V257" s="19"/>
      <c r="W257" s="16"/>
      <c r="X257" s="19"/>
      <c r="Y257" s="16"/>
      <c r="Z257" s="19"/>
      <c r="AA257" s="16"/>
      <c r="AB257" s="19"/>
      <c r="AC257" s="10"/>
      <c r="AD257" s="10"/>
    </row>
    <row r="258" spans="1:30" s="1" customFormat="1" ht="17.25" customHeight="1">
      <c r="A258" s="50"/>
      <c r="B258" s="143" t="s">
        <v>97</v>
      </c>
      <c r="C258" s="144"/>
      <c r="D258" s="144"/>
      <c r="E258" s="144"/>
      <c r="F258" s="144"/>
      <c r="G258" s="144"/>
      <c r="H258" s="144"/>
      <c r="I258" s="145"/>
      <c r="J258" s="76">
        <v>121</v>
      </c>
      <c r="K258" s="76">
        <v>45</v>
      </c>
      <c r="L258" s="76">
        <v>14</v>
      </c>
      <c r="M258" s="76">
        <v>5</v>
      </c>
      <c r="N258" s="76">
        <v>5</v>
      </c>
      <c r="O258" s="76">
        <v>6</v>
      </c>
      <c r="P258" s="112">
        <f t="shared" si="220"/>
        <v>196</v>
      </c>
      <c r="Q258" s="10"/>
      <c r="R258" s="20"/>
      <c r="S258" s="16"/>
      <c r="T258" s="20"/>
      <c r="U258" s="16"/>
      <c r="V258" s="20"/>
      <c r="W258" s="16"/>
      <c r="X258" s="13"/>
      <c r="Y258" s="16"/>
      <c r="Z258" s="9"/>
      <c r="AA258" s="16"/>
      <c r="AB258" s="9"/>
      <c r="AC258" s="10"/>
      <c r="AD258" s="10"/>
    </row>
    <row r="259" spans="1:30" s="1" customFormat="1" ht="12" customHeight="1">
      <c r="A259" s="50"/>
      <c r="B259" s="143"/>
      <c r="C259" s="144"/>
      <c r="D259" s="144"/>
      <c r="E259" s="144"/>
      <c r="F259" s="144"/>
      <c r="G259" s="144"/>
      <c r="H259" s="144"/>
      <c r="I259" s="145"/>
      <c r="J259" s="77">
        <f>J258/J253</f>
        <v>0.17435158501440923</v>
      </c>
      <c r="K259" s="77">
        <f>K258/K253</f>
        <v>0.125</v>
      </c>
      <c r="L259" s="77">
        <f>L258/L253</f>
        <v>8.4337349397590355E-2</v>
      </c>
      <c r="M259" s="77">
        <f>M258/M253</f>
        <v>0.11627906976744186</v>
      </c>
      <c r="N259" s="77">
        <f t="shared" ref="N259" si="222">N258/$N$253</f>
        <v>0.12195121951219512</v>
      </c>
      <c r="O259" s="77">
        <f t="shared" ref="O259" si="223">O258/$O$253</f>
        <v>0.13333333333333333</v>
      </c>
      <c r="P259" s="77">
        <f t="shared" ref="P259" si="224">P258/$P$253</f>
        <v>0.14529280948851001</v>
      </c>
      <c r="Q259" s="10"/>
      <c r="R259" s="21"/>
      <c r="S259" s="16"/>
      <c r="T259" s="21"/>
      <c r="U259" s="16"/>
      <c r="V259" s="21"/>
      <c r="W259" s="16"/>
      <c r="X259" s="21"/>
      <c r="Y259" s="16"/>
      <c r="Z259" s="21"/>
      <c r="AA259" s="16"/>
      <c r="AB259" s="21"/>
      <c r="AC259" s="10"/>
      <c r="AD259" s="10"/>
    </row>
    <row r="260" spans="1:30" s="1" customFormat="1" ht="21" customHeight="1">
      <c r="A260" s="50"/>
      <c r="B260" s="164" t="s">
        <v>168</v>
      </c>
      <c r="C260" s="164"/>
      <c r="D260" s="164"/>
      <c r="E260" s="164"/>
      <c r="F260" s="164"/>
      <c r="G260" s="164"/>
      <c r="H260" s="164"/>
      <c r="I260" s="164"/>
      <c r="J260" s="74">
        <v>324</v>
      </c>
      <c r="K260" s="74">
        <v>148</v>
      </c>
      <c r="L260" s="74">
        <v>50</v>
      </c>
      <c r="M260" s="74">
        <v>15</v>
      </c>
      <c r="N260" s="74">
        <v>14</v>
      </c>
      <c r="O260" s="74">
        <v>16</v>
      </c>
      <c r="P260" s="113">
        <f t="shared" si="220"/>
        <v>567</v>
      </c>
      <c r="R260" s="14"/>
      <c r="S260" s="8"/>
      <c r="T260" s="14"/>
      <c r="U260" s="8"/>
      <c r="V260" s="14"/>
      <c r="W260" s="8"/>
      <c r="X260" s="14"/>
      <c r="Y260" s="8"/>
      <c r="Z260" s="14"/>
      <c r="AA260" s="8"/>
      <c r="AB260" s="14"/>
    </row>
    <row r="261" spans="1:30" s="1" customFormat="1" ht="17.25" customHeight="1">
      <c r="A261" s="50"/>
      <c r="B261" s="164"/>
      <c r="C261" s="164"/>
      <c r="D261" s="164"/>
      <c r="E261" s="164"/>
      <c r="F261" s="164"/>
      <c r="G261" s="164"/>
      <c r="H261" s="164"/>
      <c r="I261" s="164"/>
      <c r="J261" s="75">
        <f>J260/J253</f>
        <v>0.4668587896253602</v>
      </c>
      <c r="K261" s="75">
        <f>K260/K253</f>
        <v>0.41111111111111109</v>
      </c>
      <c r="L261" s="75">
        <f>L260/L253</f>
        <v>0.30120481927710846</v>
      </c>
      <c r="M261" s="75">
        <f>M260/M253</f>
        <v>0.34883720930232559</v>
      </c>
      <c r="N261" s="75">
        <f t="shared" ref="N261" si="225">N260/$N$253</f>
        <v>0.34146341463414637</v>
      </c>
      <c r="O261" s="75">
        <f t="shared" ref="O261" si="226">O260/$O$253</f>
        <v>0.35555555555555557</v>
      </c>
      <c r="P261" s="75">
        <f t="shared" ref="P261" si="227">P260/$P$253</f>
        <v>0.42031134173461826</v>
      </c>
      <c r="R261" s="15"/>
      <c r="S261" s="8"/>
      <c r="T261" s="15"/>
      <c r="U261" s="8"/>
      <c r="V261" s="15"/>
      <c r="W261" s="8"/>
      <c r="X261" s="15"/>
      <c r="Y261" s="8"/>
      <c r="Z261" s="15"/>
      <c r="AA261" s="8"/>
      <c r="AB261" s="15"/>
    </row>
    <row r="262" spans="1:30" s="1" customFormat="1" ht="17.25" customHeight="1">
      <c r="A262" s="50"/>
      <c r="B262" s="143" t="s">
        <v>98</v>
      </c>
      <c r="C262" s="144"/>
      <c r="D262" s="144"/>
      <c r="E262" s="144"/>
      <c r="F262" s="144"/>
      <c r="G262" s="144"/>
      <c r="H262" s="144"/>
      <c r="I262" s="145"/>
      <c r="J262" s="76">
        <v>164</v>
      </c>
      <c r="K262" s="76">
        <v>70</v>
      </c>
      <c r="L262" s="76">
        <v>4</v>
      </c>
      <c r="M262" s="76">
        <v>1</v>
      </c>
      <c r="N262" s="76">
        <v>1</v>
      </c>
      <c r="O262" s="76">
        <v>2</v>
      </c>
      <c r="P262" s="112">
        <f t="shared" si="220"/>
        <v>242</v>
      </c>
      <c r="Q262" s="10"/>
      <c r="R262" s="20"/>
      <c r="S262" s="16"/>
      <c r="T262" s="20"/>
      <c r="U262" s="16"/>
      <c r="V262" s="20"/>
      <c r="W262" s="16"/>
      <c r="X262" s="13"/>
      <c r="Y262" s="16"/>
      <c r="Z262" s="9"/>
      <c r="AA262" s="16"/>
      <c r="AB262" s="9"/>
      <c r="AC262" s="10"/>
      <c r="AD262" s="10"/>
    </row>
    <row r="263" spans="1:30" s="1" customFormat="1" ht="12" customHeight="1">
      <c r="A263" s="50"/>
      <c r="B263" s="143"/>
      <c r="C263" s="144"/>
      <c r="D263" s="144"/>
      <c r="E263" s="144"/>
      <c r="F263" s="144"/>
      <c r="G263" s="144"/>
      <c r="H263" s="144"/>
      <c r="I263" s="145"/>
      <c r="J263" s="77">
        <f>J262/J253</f>
        <v>0.23631123919308358</v>
      </c>
      <c r="K263" s="77">
        <f>K262/K253</f>
        <v>0.19444444444444445</v>
      </c>
      <c r="L263" s="77">
        <f>L262/L253</f>
        <v>2.4096385542168676E-2</v>
      </c>
      <c r="M263" s="77">
        <f>M262/M253</f>
        <v>2.3255813953488372E-2</v>
      </c>
      <c r="N263" s="77">
        <f t="shared" ref="N263" si="228">N262/$N$253</f>
        <v>2.4390243902439025E-2</v>
      </c>
      <c r="O263" s="77">
        <f t="shared" ref="O263" si="229">O262/$O$253</f>
        <v>4.4444444444444446E-2</v>
      </c>
      <c r="P263" s="77">
        <f t="shared" ref="P263" si="230">P262/$P$253</f>
        <v>0.17939214232765011</v>
      </c>
      <c r="Q263" s="10"/>
      <c r="R263" s="21"/>
      <c r="S263" s="16"/>
      <c r="T263" s="21"/>
      <c r="U263" s="16"/>
      <c r="V263" s="21"/>
      <c r="W263" s="16"/>
      <c r="X263" s="21"/>
      <c r="Y263" s="16"/>
      <c r="Z263" s="21"/>
      <c r="AA263" s="16"/>
      <c r="AB263" s="21"/>
      <c r="AC263" s="10"/>
      <c r="AD263" s="10"/>
    </row>
    <row r="264" spans="1:30" s="1" customFormat="1" ht="17.25" customHeight="1">
      <c r="A264" s="50"/>
      <c r="B264" s="146" t="s">
        <v>169</v>
      </c>
      <c r="C264" s="147"/>
      <c r="D264" s="147"/>
      <c r="E264" s="147"/>
      <c r="F264" s="147"/>
      <c r="G264" s="147"/>
      <c r="H264" s="147"/>
      <c r="I264" s="148"/>
      <c r="J264" s="74">
        <v>195</v>
      </c>
      <c r="K264" s="74">
        <v>107</v>
      </c>
      <c r="L264" s="74">
        <v>17</v>
      </c>
      <c r="M264" s="74">
        <v>11</v>
      </c>
      <c r="N264" s="74">
        <v>10</v>
      </c>
      <c r="O264" s="74">
        <v>11</v>
      </c>
      <c r="P264" s="111">
        <f t="shared" si="220"/>
        <v>351</v>
      </c>
      <c r="Q264" s="10"/>
      <c r="R264" s="13"/>
      <c r="S264" s="16"/>
      <c r="T264" s="9"/>
      <c r="U264" s="16"/>
      <c r="V264" s="9"/>
      <c r="W264" s="16"/>
      <c r="X264" s="13"/>
      <c r="Y264" s="16"/>
      <c r="Z264" s="9"/>
      <c r="AA264" s="16"/>
      <c r="AB264" s="9"/>
      <c r="AC264" s="10"/>
      <c r="AD264" s="10"/>
    </row>
    <row r="265" spans="1:30" s="1" customFormat="1" ht="12" customHeight="1">
      <c r="A265" s="50"/>
      <c r="B265" s="146"/>
      <c r="C265" s="147"/>
      <c r="D265" s="147"/>
      <c r="E265" s="147"/>
      <c r="F265" s="147"/>
      <c r="G265" s="147"/>
      <c r="H265" s="147"/>
      <c r="I265" s="148"/>
      <c r="J265" s="75">
        <f>J264/J253</f>
        <v>0.28097982708933716</v>
      </c>
      <c r="K265" s="75">
        <f>K264/K253</f>
        <v>0.29722222222222222</v>
      </c>
      <c r="L265" s="75">
        <f>L264/L253</f>
        <v>0.10240963855421686</v>
      </c>
      <c r="M265" s="75">
        <f>M264/M253</f>
        <v>0.2558139534883721</v>
      </c>
      <c r="N265" s="75">
        <f t="shared" ref="N265" si="231">N264/$N$253</f>
        <v>0.24390243902439024</v>
      </c>
      <c r="O265" s="75">
        <f t="shared" ref="O265" si="232">O264/$O$253</f>
        <v>0.24444444444444444</v>
      </c>
      <c r="P265" s="75">
        <f t="shared" ref="P265" si="233">P264/$P$253</f>
        <v>0.26019273535952558</v>
      </c>
      <c r="Q265" s="10"/>
      <c r="R265" s="19"/>
      <c r="S265" s="16"/>
      <c r="T265" s="19"/>
      <c r="U265" s="16"/>
      <c r="V265" s="19"/>
      <c r="W265" s="16"/>
      <c r="X265" s="19"/>
      <c r="Y265" s="16"/>
      <c r="Z265" s="19"/>
      <c r="AA265" s="16"/>
      <c r="AB265" s="19"/>
      <c r="AC265" s="10"/>
      <c r="AD265" s="10"/>
    </row>
    <row r="266" spans="1:30" s="1" customFormat="1" ht="17.25" customHeight="1">
      <c r="A266" s="50"/>
      <c r="B266" s="143" t="s">
        <v>38</v>
      </c>
      <c r="C266" s="144"/>
      <c r="D266" s="144"/>
      <c r="E266" s="144"/>
      <c r="F266" s="144"/>
      <c r="G266" s="144"/>
      <c r="H266" s="144"/>
      <c r="I266" s="145"/>
      <c r="J266" s="76">
        <v>13</v>
      </c>
      <c r="K266" s="76">
        <v>0</v>
      </c>
      <c r="L266" s="76">
        <v>2</v>
      </c>
      <c r="M266" s="76">
        <v>0</v>
      </c>
      <c r="N266" s="76">
        <v>1</v>
      </c>
      <c r="O266" s="76">
        <v>0</v>
      </c>
      <c r="P266" s="112">
        <f t="shared" si="220"/>
        <v>16</v>
      </c>
      <c r="Q266" s="10"/>
      <c r="R266" s="20"/>
      <c r="S266" s="16"/>
      <c r="T266" s="20"/>
      <c r="U266" s="16"/>
      <c r="V266" s="20"/>
      <c r="W266" s="16"/>
      <c r="X266" s="13"/>
      <c r="Y266" s="16"/>
      <c r="Z266" s="9"/>
      <c r="AA266" s="16"/>
      <c r="AB266" s="9"/>
      <c r="AC266" s="10"/>
      <c r="AD266" s="10"/>
    </row>
    <row r="267" spans="1:30" s="1" customFormat="1" ht="12" customHeight="1">
      <c r="A267" s="50"/>
      <c r="B267" s="149"/>
      <c r="C267" s="150"/>
      <c r="D267" s="150"/>
      <c r="E267" s="150"/>
      <c r="F267" s="150"/>
      <c r="G267" s="150"/>
      <c r="H267" s="150"/>
      <c r="I267" s="151"/>
      <c r="J267" s="77">
        <f>J266/J253</f>
        <v>1.8731988472622477E-2</v>
      </c>
      <c r="K267" s="77">
        <f>K266/K253</f>
        <v>0</v>
      </c>
      <c r="L267" s="77">
        <f>L266/L253</f>
        <v>1.2048192771084338E-2</v>
      </c>
      <c r="M267" s="77">
        <f>M266/M253</f>
        <v>0</v>
      </c>
      <c r="N267" s="77">
        <f t="shared" ref="N267" si="234">N266/$N$253</f>
        <v>2.4390243902439025E-2</v>
      </c>
      <c r="O267" s="77">
        <f t="shared" ref="O267" si="235">O266/$O$253</f>
        <v>0</v>
      </c>
      <c r="P267" s="77">
        <f t="shared" ref="P267" si="236">P266/$P$253</f>
        <v>1.1860637509266123E-2</v>
      </c>
      <c r="Q267" s="10"/>
      <c r="R267" s="21"/>
      <c r="S267" s="16"/>
      <c r="T267" s="21"/>
      <c r="U267" s="16"/>
      <c r="V267" s="21"/>
      <c r="W267" s="16"/>
      <c r="X267" s="21"/>
      <c r="Y267" s="16"/>
      <c r="Z267" s="21"/>
      <c r="AA267" s="16"/>
      <c r="AB267" s="21"/>
      <c r="AC267" s="10"/>
      <c r="AD267" s="10"/>
    </row>
    <row r="268" spans="1:30" s="1" customFormat="1" ht="51" customHeight="1">
      <c r="A268" s="53"/>
      <c r="B268" s="140" t="s">
        <v>198</v>
      </c>
      <c r="C268" s="141"/>
      <c r="D268" s="141"/>
      <c r="E268" s="141"/>
      <c r="F268" s="141"/>
      <c r="G268" s="141"/>
      <c r="H268" s="141"/>
      <c r="I268" s="141"/>
      <c r="J268" s="141"/>
      <c r="K268" s="141"/>
      <c r="L268" s="141"/>
      <c r="M268" s="141"/>
      <c r="N268" s="141"/>
      <c r="O268" s="141"/>
      <c r="P268" s="142"/>
    </row>
    <row r="269" spans="1:30" s="1" customFormat="1" ht="21.75" customHeight="1">
      <c r="A269" s="51" t="s">
        <v>99</v>
      </c>
      <c r="B269" s="161" t="s">
        <v>170</v>
      </c>
      <c r="C269" s="162"/>
      <c r="D269" s="162"/>
      <c r="E269" s="162"/>
      <c r="F269" s="162"/>
      <c r="G269" s="162"/>
      <c r="H269" s="162"/>
      <c r="I269" s="162"/>
      <c r="J269" s="162"/>
      <c r="K269" s="162"/>
      <c r="L269" s="162"/>
      <c r="M269" s="162"/>
      <c r="N269" s="162"/>
      <c r="O269" s="190"/>
      <c r="P269" s="99"/>
      <c r="Q269" s="10"/>
      <c r="R269" s="10"/>
      <c r="S269" s="10"/>
      <c r="T269" s="10"/>
      <c r="U269" s="10"/>
      <c r="V269" s="10"/>
      <c r="W269" s="10"/>
      <c r="X269" s="10"/>
      <c r="Y269" s="10"/>
      <c r="Z269" s="10"/>
      <c r="AA269" s="10"/>
      <c r="AB269" s="10"/>
      <c r="AC269" s="10"/>
      <c r="AD269" s="10"/>
    </row>
    <row r="270" spans="1:30" s="1" customFormat="1" ht="24" customHeight="1">
      <c r="A270" s="52"/>
      <c r="B270" s="44"/>
      <c r="C270" s="44"/>
      <c r="D270" s="56"/>
      <c r="E270" s="56"/>
      <c r="F270" s="56"/>
      <c r="G270" s="56"/>
      <c r="H270" s="56"/>
      <c r="I270" s="56"/>
      <c r="J270" s="11" t="s">
        <v>4</v>
      </c>
      <c r="K270" s="12" t="s">
        <v>5</v>
      </c>
      <c r="L270" s="30" t="s">
        <v>6</v>
      </c>
      <c r="M270" s="22" t="s">
        <v>7</v>
      </c>
      <c r="N270" s="22" t="s">
        <v>8</v>
      </c>
      <c r="O270" s="22" t="s">
        <v>9</v>
      </c>
      <c r="P270" s="31" t="s">
        <v>0</v>
      </c>
      <c r="Q270" s="10"/>
      <c r="R270" s="7"/>
      <c r="S270" s="16"/>
      <c r="T270" s="17"/>
      <c r="U270" s="16"/>
      <c r="V270" s="17"/>
      <c r="W270" s="16"/>
      <c r="X270" s="18"/>
      <c r="Y270" s="16"/>
      <c r="Z270" s="18"/>
      <c r="AA270" s="16"/>
      <c r="AB270" s="18"/>
      <c r="AC270" s="10"/>
      <c r="AD270" s="10"/>
    </row>
    <row r="271" spans="1:30" s="1" customFormat="1" ht="17.25" customHeight="1">
      <c r="A271" s="50"/>
      <c r="B271" s="146" t="s">
        <v>100</v>
      </c>
      <c r="C271" s="147"/>
      <c r="D271" s="147"/>
      <c r="E271" s="147"/>
      <c r="F271" s="147"/>
      <c r="G271" s="147"/>
      <c r="H271" s="147"/>
      <c r="I271" s="148"/>
      <c r="J271" s="74">
        <v>221</v>
      </c>
      <c r="K271" s="74">
        <v>110</v>
      </c>
      <c r="L271" s="74">
        <v>22</v>
      </c>
      <c r="M271" s="74">
        <v>3</v>
      </c>
      <c r="N271" s="74">
        <v>1</v>
      </c>
      <c r="O271" s="74">
        <v>4</v>
      </c>
      <c r="P271" s="111">
        <f t="shared" ref="P271:P287" si="237">SUM(J271:O271)</f>
        <v>361</v>
      </c>
      <c r="Q271" s="10"/>
      <c r="R271" s="13"/>
      <c r="S271" s="16"/>
      <c r="T271" s="9"/>
      <c r="U271" s="16"/>
      <c r="V271" s="9"/>
      <c r="W271" s="16"/>
      <c r="X271" s="13"/>
      <c r="Y271" s="16"/>
      <c r="Z271" s="9"/>
      <c r="AA271" s="16"/>
      <c r="AB271" s="9"/>
      <c r="AC271" s="10"/>
      <c r="AD271" s="10"/>
    </row>
    <row r="272" spans="1:30" s="1" customFormat="1" ht="12" customHeight="1">
      <c r="A272" s="50"/>
      <c r="B272" s="146"/>
      <c r="C272" s="147"/>
      <c r="D272" s="147"/>
      <c r="E272" s="147"/>
      <c r="F272" s="147"/>
      <c r="G272" s="147"/>
      <c r="H272" s="147"/>
      <c r="I272" s="148"/>
      <c r="J272" s="75">
        <f>J271/J253</f>
        <v>0.31844380403458211</v>
      </c>
      <c r="K272" s="75">
        <f>K271/K253</f>
        <v>0.30555555555555558</v>
      </c>
      <c r="L272" s="75">
        <f>L271/L253</f>
        <v>0.13253012048192772</v>
      </c>
      <c r="M272" s="75">
        <f>M271/M253</f>
        <v>6.9767441860465115E-2</v>
      </c>
      <c r="N272" s="75">
        <f>N271/$N$253</f>
        <v>2.4390243902439025E-2</v>
      </c>
      <c r="O272" s="75">
        <f>O271/$O$253</f>
        <v>8.8888888888888892E-2</v>
      </c>
      <c r="P272" s="75">
        <f t="shared" ref="P272" si="238">P271/$P$253</f>
        <v>0.26760563380281688</v>
      </c>
      <c r="Q272" s="10"/>
      <c r="R272" s="19"/>
      <c r="S272" s="16"/>
      <c r="T272" s="19"/>
      <c r="U272" s="16"/>
      <c r="V272" s="19"/>
      <c r="W272" s="16"/>
      <c r="X272" s="19"/>
      <c r="Y272" s="16"/>
      <c r="Z272" s="19"/>
      <c r="AA272" s="16"/>
      <c r="AB272" s="19"/>
      <c r="AC272" s="10"/>
      <c r="AD272" s="10"/>
    </row>
    <row r="273" spans="1:30" s="1" customFormat="1" ht="17.25" customHeight="1">
      <c r="A273" s="50"/>
      <c r="B273" s="143" t="s">
        <v>171</v>
      </c>
      <c r="C273" s="144"/>
      <c r="D273" s="144"/>
      <c r="E273" s="144"/>
      <c r="F273" s="144"/>
      <c r="G273" s="144"/>
      <c r="H273" s="144"/>
      <c r="I273" s="145"/>
      <c r="J273" s="76">
        <v>128</v>
      </c>
      <c r="K273" s="76">
        <v>77</v>
      </c>
      <c r="L273" s="76">
        <v>28</v>
      </c>
      <c r="M273" s="76">
        <v>3</v>
      </c>
      <c r="N273" s="76">
        <v>5</v>
      </c>
      <c r="O273" s="76">
        <v>6</v>
      </c>
      <c r="P273" s="112">
        <f t="shared" si="237"/>
        <v>247</v>
      </c>
      <c r="Q273" s="10"/>
      <c r="R273" s="20"/>
      <c r="S273" s="16"/>
      <c r="T273" s="20"/>
      <c r="U273" s="16"/>
      <c r="V273" s="20"/>
      <c r="W273" s="16"/>
      <c r="X273" s="13"/>
      <c r="Y273" s="16"/>
      <c r="Z273" s="9"/>
      <c r="AA273" s="16"/>
      <c r="AB273" s="9"/>
      <c r="AC273" s="10"/>
      <c r="AD273" s="10"/>
    </row>
    <row r="274" spans="1:30" s="1" customFormat="1" ht="12" customHeight="1">
      <c r="A274" s="50"/>
      <c r="B274" s="143"/>
      <c r="C274" s="144"/>
      <c r="D274" s="144"/>
      <c r="E274" s="144"/>
      <c r="F274" s="144"/>
      <c r="G274" s="144"/>
      <c r="H274" s="144"/>
      <c r="I274" s="145"/>
      <c r="J274" s="77">
        <f>J273/J253</f>
        <v>0.18443804034582131</v>
      </c>
      <c r="K274" s="77">
        <f>K273/K253</f>
        <v>0.21388888888888888</v>
      </c>
      <c r="L274" s="77">
        <f>L273/L253</f>
        <v>0.16867469879518071</v>
      </c>
      <c r="M274" s="77">
        <f>M273/M253</f>
        <v>6.9767441860465115E-2</v>
      </c>
      <c r="N274" s="77">
        <f t="shared" ref="N274" si="239">N273/$N$253</f>
        <v>0.12195121951219512</v>
      </c>
      <c r="O274" s="77">
        <f t="shared" ref="O274" si="240">O273/$O$253</f>
        <v>0.13333333333333333</v>
      </c>
      <c r="P274" s="77">
        <f t="shared" ref="P274" si="241">P273/$P$253</f>
        <v>0.18309859154929578</v>
      </c>
      <c r="Q274" s="10"/>
      <c r="R274" s="21"/>
      <c r="S274" s="16"/>
      <c r="T274" s="21"/>
      <c r="U274" s="16"/>
      <c r="V274" s="21"/>
      <c r="W274" s="16"/>
      <c r="X274" s="21"/>
      <c r="Y274" s="16"/>
      <c r="Z274" s="21"/>
      <c r="AA274" s="16"/>
      <c r="AB274" s="21"/>
      <c r="AC274" s="10"/>
      <c r="AD274" s="10"/>
    </row>
    <row r="275" spans="1:30" s="1" customFormat="1" ht="17.25" customHeight="1">
      <c r="A275" s="50"/>
      <c r="B275" s="164" t="s">
        <v>172</v>
      </c>
      <c r="C275" s="164"/>
      <c r="D275" s="164"/>
      <c r="E275" s="164"/>
      <c r="F275" s="164"/>
      <c r="G275" s="164"/>
      <c r="H275" s="164"/>
      <c r="I275" s="164"/>
      <c r="J275" s="74">
        <v>341</v>
      </c>
      <c r="K275" s="74">
        <v>217</v>
      </c>
      <c r="L275" s="74">
        <v>93</v>
      </c>
      <c r="M275" s="74">
        <v>15</v>
      </c>
      <c r="N275" s="74">
        <v>17</v>
      </c>
      <c r="O275" s="74">
        <v>17</v>
      </c>
      <c r="P275" s="113">
        <f t="shared" si="237"/>
        <v>700</v>
      </c>
      <c r="R275" s="14"/>
      <c r="S275" s="8"/>
      <c r="T275" s="14"/>
      <c r="U275" s="8"/>
      <c r="V275" s="14"/>
      <c r="W275" s="8"/>
      <c r="X275" s="14"/>
      <c r="Y275" s="8"/>
      <c r="Z275" s="14"/>
      <c r="AA275" s="8"/>
      <c r="AB275" s="14"/>
    </row>
    <row r="276" spans="1:30" s="1" customFormat="1" ht="12" customHeight="1">
      <c r="A276" s="50"/>
      <c r="B276" s="164"/>
      <c r="C276" s="164"/>
      <c r="D276" s="164"/>
      <c r="E276" s="164"/>
      <c r="F276" s="164"/>
      <c r="G276" s="164"/>
      <c r="H276" s="164"/>
      <c r="I276" s="164"/>
      <c r="J276" s="75">
        <f>J275/J253</f>
        <v>0.49135446685878964</v>
      </c>
      <c r="K276" s="75">
        <f>K275/K253</f>
        <v>0.60277777777777775</v>
      </c>
      <c r="L276" s="75">
        <f>L275/L253</f>
        <v>0.56024096385542166</v>
      </c>
      <c r="M276" s="75">
        <f>M275/M253</f>
        <v>0.34883720930232559</v>
      </c>
      <c r="N276" s="75">
        <f t="shared" ref="N276" si="242">N275/$N$253</f>
        <v>0.41463414634146339</v>
      </c>
      <c r="O276" s="75">
        <f t="shared" ref="O276" si="243">O275/$O$253</f>
        <v>0.37777777777777777</v>
      </c>
      <c r="P276" s="75">
        <f t="shared" ref="P276" si="244">P275/$P$253</f>
        <v>0.51890289103039289</v>
      </c>
      <c r="R276" s="15"/>
      <c r="S276" s="8"/>
      <c r="T276" s="15"/>
      <c r="U276" s="8"/>
      <c r="V276" s="15"/>
      <c r="W276" s="8"/>
      <c r="X276" s="15"/>
      <c r="Y276" s="8"/>
      <c r="Z276" s="15"/>
      <c r="AA276" s="8"/>
      <c r="AB276" s="15"/>
    </row>
    <row r="277" spans="1:30" s="1" customFormat="1" ht="17.25" customHeight="1">
      <c r="A277" s="50"/>
      <c r="B277" s="143" t="s">
        <v>173</v>
      </c>
      <c r="C277" s="144"/>
      <c r="D277" s="144"/>
      <c r="E277" s="144"/>
      <c r="F277" s="144"/>
      <c r="G277" s="144"/>
      <c r="H277" s="144"/>
      <c r="I277" s="145"/>
      <c r="J277" s="76">
        <v>201</v>
      </c>
      <c r="K277" s="76">
        <v>117</v>
      </c>
      <c r="L277" s="76">
        <v>7</v>
      </c>
      <c r="M277" s="76">
        <v>0</v>
      </c>
      <c r="N277" s="76">
        <v>1</v>
      </c>
      <c r="O277" s="76">
        <v>4</v>
      </c>
      <c r="P277" s="112">
        <f t="shared" si="237"/>
        <v>330</v>
      </c>
      <c r="Q277" s="10"/>
      <c r="R277" s="20"/>
      <c r="S277" s="16"/>
      <c r="T277" s="20"/>
      <c r="U277" s="16"/>
      <c r="V277" s="20"/>
      <c r="W277" s="16"/>
      <c r="X277" s="13"/>
      <c r="Y277" s="16"/>
      <c r="Z277" s="9"/>
      <c r="AA277" s="16"/>
      <c r="AB277" s="9"/>
      <c r="AC277" s="10"/>
      <c r="AD277" s="10"/>
    </row>
    <row r="278" spans="1:30" s="1" customFormat="1" ht="12" customHeight="1">
      <c r="A278" s="50"/>
      <c r="B278" s="143"/>
      <c r="C278" s="144"/>
      <c r="D278" s="144"/>
      <c r="E278" s="144"/>
      <c r="F278" s="144"/>
      <c r="G278" s="144"/>
      <c r="H278" s="144"/>
      <c r="I278" s="145"/>
      <c r="J278" s="77">
        <f>J277/J253</f>
        <v>0.28962536023054752</v>
      </c>
      <c r="K278" s="77">
        <f>K277/K253</f>
        <v>0.32500000000000001</v>
      </c>
      <c r="L278" s="77">
        <f>L277/L253</f>
        <v>4.2168674698795178E-2</v>
      </c>
      <c r="M278" s="77">
        <f>M277/M253</f>
        <v>0</v>
      </c>
      <c r="N278" s="77">
        <f t="shared" ref="N278" si="245">N277/$N$253</f>
        <v>2.4390243902439025E-2</v>
      </c>
      <c r="O278" s="77">
        <f t="shared" ref="O278" si="246">O277/$O$253</f>
        <v>8.8888888888888892E-2</v>
      </c>
      <c r="P278" s="77">
        <f t="shared" ref="P278" si="247">P277/$P$253</f>
        <v>0.2446256486286138</v>
      </c>
      <c r="Q278" s="10"/>
      <c r="R278" s="21"/>
      <c r="S278" s="16"/>
      <c r="T278" s="21"/>
      <c r="U278" s="16"/>
      <c r="V278" s="21"/>
      <c r="W278" s="16"/>
      <c r="X278" s="21"/>
      <c r="Y278" s="16"/>
      <c r="Z278" s="21"/>
      <c r="AA278" s="16"/>
      <c r="AB278" s="21"/>
      <c r="AC278" s="10"/>
      <c r="AD278" s="10"/>
    </row>
    <row r="279" spans="1:30" s="1" customFormat="1" ht="17.25" customHeight="1">
      <c r="A279" s="50"/>
      <c r="B279" s="146" t="s">
        <v>101</v>
      </c>
      <c r="C279" s="147"/>
      <c r="D279" s="147"/>
      <c r="E279" s="147"/>
      <c r="F279" s="147"/>
      <c r="G279" s="147"/>
      <c r="H279" s="147"/>
      <c r="I279" s="148"/>
      <c r="J279" s="74">
        <v>436</v>
      </c>
      <c r="K279" s="74">
        <v>239</v>
      </c>
      <c r="L279" s="74">
        <v>72</v>
      </c>
      <c r="M279" s="74">
        <v>13</v>
      </c>
      <c r="N279" s="74">
        <v>15</v>
      </c>
      <c r="O279" s="74">
        <v>14</v>
      </c>
      <c r="P279" s="111">
        <f t="shared" si="237"/>
        <v>789</v>
      </c>
      <c r="Q279" s="10"/>
      <c r="R279" s="13"/>
      <c r="S279" s="16"/>
      <c r="T279" s="9"/>
      <c r="U279" s="16"/>
      <c r="V279" s="9"/>
      <c r="W279" s="16"/>
      <c r="X279" s="13"/>
      <c r="Y279" s="16"/>
      <c r="Z279" s="9"/>
      <c r="AA279" s="16"/>
      <c r="AB279" s="9"/>
      <c r="AC279" s="10"/>
      <c r="AD279" s="10"/>
    </row>
    <row r="280" spans="1:30" s="1" customFormat="1" ht="12" customHeight="1">
      <c r="A280" s="50"/>
      <c r="B280" s="146"/>
      <c r="C280" s="147"/>
      <c r="D280" s="147"/>
      <c r="E280" s="147"/>
      <c r="F280" s="147"/>
      <c r="G280" s="147"/>
      <c r="H280" s="147"/>
      <c r="I280" s="148"/>
      <c r="J280" s="75">
        <f>J279/J253</f>
        <v>0.62824207492795392</v>
      </c>
      <c r="K280" s="75">
        <f>K279/K253</f>
        <v>0.66388888888888886</v>
      </c>
      <c r="L280" s="75">
        <f>L279/L253</f>
        <v>0.43373493975903615</v>
      </c>
      <c r="M280" s="75">
        <f>M279/M253</f>
        <v>0.30232558139534882</v>
      </c>
      <c r="N280" s="75">
        <f t="shared" ref="N280" si="248">N279/$N$253</f>
        <v>0.36585365853658536</v>
      </c>
      <c r="O280" s="75">
        <f t="shared" ref="O280" si="249">O279/$O$253</f>
        <v>0.31111111111111112</v>
      </c>
      <c r="P280" s="75">
        <f t="shared" ref="P280" si="250">P279/$P$253</f>
        <v>0.58487768717568567</v>
      </c>
      <c r="Q280" s="10"/>
      <c r="R280" s="19"/>
      <c r="S280" s="16"/>
      <c r="T280" s="19"/>
      <c r="U280" s="16"/>
      <c r="V280" s="19"/>
      <c r="W280" s="16"/>
      <c r="X280" s="19"/>
      <c r="Y280" s="16"/>
      <c r="Z280" s="19"/>
      <c r="AA280" s="16"/>
      <c r="AB280" s="19"/>
      <c r="AC280" s="10"/>
      <c r="AD280" s="10"/>
    </row>
    <row r="281" spans="1:30" s="1" customFormat="1" ht="17.25" customHeight="1">
      <c r="A281" s="50"/>
      <c r="B281" s="143" t="s">
        <v>174</v>
      </c>
      <c r="C281" s="144"/>
      <c r="D281" s="144"/>
      <c r="E281" s="144"/>
      <c r="F281" s="144"/>
      <c r="G281" s="144"/>
      <c r="H281" s="144"/>
      <c r="I281" s="145"/>
      <c r="J281" s="76">
        <v>409</v>
      </c>
      <c r="K281" s="76">
        <v>195</v>
      </c>
      <c r="L281" s="76">
        <v>54</v>
      </c>
      <c r="M281" s="76">
        <v>6</v>
      </c>
      <c r="N281" s="76">
        <v>8</v>
      </c>
      <c r="O281" s="76">
        <v>12</v>
      </c>
      <c r="P281" s="112">
        <f t="shared" si="237"/>
        <v>684</v>
      </c>
      <c r="Q281" s="10"/>
      <c r="R281" s="20"/>
      <c r="S281" s="16"/>
      <c r="T281" s="20"/>
      <c r="U281" s="16"/>
      <c r="V281" s="20"/>
      <c r="W281" s="16"/>
      <c r="X281" s="13"/>
      <c r="Y281" s="16"/>
      <c r="Z281" s="9"/>
      <c r="AA281" s="16"/>
      <c r="AB281" s="9"/>
      <c r="AC281" s="10"/>
      <c r="AD281" s="10"/>
    </row>
    <row r="282" spans="1:30" s="1" customFormat="1" ht="12" customHeight="1">
      <c r="A282" s="50"/>
      <c r="B282" s="143"/>
      <c r="C282" s="144"/>
      <c r="D282" s="144"/>
      <c r="E282" s="144"/>
      <c r="F282" s="144"/>
      <c r="G282" s="144"/>
      <c r="H282" s="144"/>
      <c r="I282" s="145"/>
      <c r="J282" s="77">
        <f>J281/J253</f>
        <v>0.58933717579250722</v>
      </c>
      <c r="K282" s="77">
        <f>K281/K253</f>
        <v>0.54166666666666663</v>
      </c>
      <c r="L282" s="77">
        <f>L281/L253</f>
        <v>0.3253012048192771</v>
      </c>
      <c r="M282" s="77">
        <f>M281/M253</f>
        <v>0.13953488372093023</v>
      </c>
      <c r="N282" s="77">
        <f t="shared" ref="N282" si="251">N281/$N$253</f>
        <v>0.1951219512195122</v>
      </c>
      <c r="O282" s="77">
        <f t="shared" ref="O282" si="252">O281/$O$253</f>
        <v>0.26666666666666666</v>
      </c>
      <c r="P282" s="77">
        <f t="shared" ref="P282" si="253">P281/$P$253</f>
        <v>0.50704225352112675</v>
      </c>
      <c r="Q282" s="10"/>
      <c r="R282" s="21"/>
      <c r="S282" s="16"/>
      <c r="T282" s="21"/>
      <c r="U282" s="16"/>
      <c r="V282" s="21"/>
      <c r="W282" s="16"/>
      <c r="X282" s="21"/>
      <c r="Y282" s="16"/>
      <c r="Z282" s="21"/>
      <c r="AA282" s="16"/>
      <c r="AB282" s="21"/>
      <c r="AC282" s="10"/>
      <c r="AD282" s="10"/>
    </row>
    <row r="283" spans="1:30" s="1" customFormat="1" ht="17.25" customHeight="1">
      <c r="A283" s="50"/>
      <c r="B283" s="146" t="s">
        <v>102</v>
      </c>
      <c r="C283" s="147"/>
      <c r="D283" s="147"/>
      <c r="E283" s="147"/>
      <c r="F283" s="147"/>
      <c r="G283" s="147"/>
      <c r="H283" s="147"/>
      <c r="I283" s="148"/>
      <c r="J283" s="74">
        <v>146</v>
      </c>
      <c r="K283" s="74">
        <v>110</v>
      </c>
      <c r="L283" s="74">
        <v>21</v>
      </c>
      <c r="M283" s="74">
        <v>4</v>
      </c>
      <c r="N283" s="74">
        <v>7</v>
      </c>
      <c r="O283" s="74">
        <v>9</v>
      </c>
      <c r="P283" s="111">
        <f t="shared" si="237"/>
        <v>297</v>
      </c>
      <c r="Q283" s="10"/>
      <c r="R283" s="13"/>
      <c r="S283" s="16"/>
      <c r="T283" s="9"/>
      <c r="U283" s="16"/>
      <c r="V283" s="9"/>
      <c r="W283" s="16"/>
      <c r="X283" s="13"/>
      <c r="Y283" s="16"/>
      <c r="Z283" s="9"/>
      <c r="AA283" s="16"/>
      <c r="AB283" s="9"/>
      <c r="AC283" s="10"/>
      <c r="AD283" s="10"/>
    </row>
    <row r="284" spans="1:30" s="1" customFormat="1" ht="12" customHeight="1">
      <c r="A284" s="50"/>
      <c r="B284" s="146"/>
      <c r="C284" s="147"/>
      <c r="D284" s="147"/>
      <c r="E284" s="147"/>
      <c r="F284" s="147"/>
      <c r="G284" s="147"/>
      <c r="H284" s="147"/>
      <c r="I284" s="148"/>
      <c r="J284" s="75">
        <f>J283/J253</f>
        <v>0.21037463976945245</v>
      </c>
      <c r="K284" s="75">
        <f>K283/K253</f>
        <v>0.30555555555555558</v>
      </c>
      <c r="L284" s="75">
        <f>L283/L253</f>
        <v>0.12650602409638553</v>
      </c>
      <c r="M284" s="75">
        <f>M283/M253</f>
        <v>9.3023255813953487E-2</v>
      </c>
      <c r="N284" s="75">
        <f t="shared" ref="N284" si="254">N283/$N$253</f>
        <v>0.17073170731707318</v>
      </c>
      <c r="O284" s="75">
        <f t="shared" ref="O284" si="255">O283/$O$253</f>
        <v>0.2</v>
      </c>
      <c r="P284" s="75">
        <f t="shared" ref="P284" si="256">P283/$P$253</f>
        <v>0.22016308376575242</v>
      </c>
      <c r="Q284" s="10"/>
      <c r="R284" s="19"/>
      <c r="S284" s="16"/>
      <c r="T284" s="19"/>
      <c r="U284" s="16"/>
      <c r="V284" s="19"/>
      <c r="W284" s="16"/>
      <c r="X284" s="19"/>
      <c r="Y284" s="16"/>
      <c r="Z284" s="19"/>
      <c r="AA284" s="16"/>
      <c r="AB284" s="19"/>
      <c r="AC284" s="10"/>
      <c r="AD284" s="10"/>
    </row>
    <row r="285" spans="1:30" s="1" customFormat="1" ht="17.25" customHeight="1">
      <c r="A285" s="50"/>
      <c r="B285" s="143" t="s">
        <v>175</v>
      </c>
      <c r="C285" s="144"/>
      <c r="D285" s="144"/>
      <c r="E285" s="144"/>
      <c r="F285" s="144"/>
      <c r="G285" s="144"/>
      <c r="H285" s="144"/>
      <c r="I285" s="145"/>
      <c r="J285" s="76">
        <v>166</v>
      </c>
      <c r="K285" s="76">
        <v>79</v>
      </c>
      <c r="L285" s="76">
        <v>17</v>
      </c>
      <c r="M285" s="76">
        <v>3</v>
      </c>
      <c r="N285" s="76">
        <v>4</v>
      </c>
      <c r="O285" s="76">
        <v>8</v>
      </c>
      <c r="P285" s="112">
        <f t="shared" si="237"/>
        <v>277</v>
      </c>
      <c r="Q285" s="10"/>
      <c r="R285" s="20"/>
      <c r="S285" s="16"/>
      <c r="T285" s="20"/>
      <c r="U285" s="16"/>
      <c r="V285" s="20"/>
      <c r="W285" s="16"/>
      <c r="X285" s="13"/>
      <c r="Y285" s="16"/>
      <c r="Z285" s="9"/>
      <c r="AA285" s="16"/>
      <c r="AB285" s="9"/>
      <c r="AC285" s="10"/>
      <c r="AD285" s="10"/>
    </row>
    <row r="286" spans="1:30" s="1" customFormat="1" ht="12" customHeight="1">
      <c r="A286" s="50"/>
      <c r="B286" s="143"/>
      <c r="C286" s="144"/>
      <c r="D286" s="144"/>
      <c r="E286" s="144"/>
      <c r="F286" s="144"/>
      <c r="G286" s="144"/>
      <c r="H286" s="144"/>
      <c r="I286" s="145"/>
      <c r="J286" s="77">
        <f>J285/J253</f>
        <v>0.23919308357348704</v>
      </c>
      <c r="K286" s="77">
        <f>K285/K253</f>
        <v>0.21944444444444444</v>
      </c>
      <c r="L286" s="77">
        <f>L285/L253</f>
        <v>0.10240963855421686</v>
      </c>
      <c r="M286" s="77">
        <f>M285/M253</f>
        <v>6.9767441860465115E-2</v>
      </c>
      <c r="N286" s="77">
        <f t="shared" ref="N286" si="257">N285/$N$253</f>
        <v>9.7560975609756101E-2</v>
      </c>
      <c r="O286" s="77">
        <f t="shared" ref="O286" si="258">O285/$O$253</f>
        <v>0.17777777777777778</v>
      </c>
      <c r="P286" s="77">
        <f t="shared" ref="P286" si="259">P285/$P$253</f>
        <v>0.20533728687916974</v>
      </c>
      <c r="Q286" s="10"/>
      <c r="R286" s="21"/>
      <c r="S286" s="16"/>
      <c r="T286" s="21"/>
      <c r="U286" s="16"/>
      <c r="V286" s="21"/>
      <c r="W286" s="16"/>
      <c r="X286" s="21"/>
      <c r="Y286" s="16"/>
      <c r="Z286" s="21"/>
      <c r="AA286" s="16"/>
      <c r="AB286" s="21"/>
      <c r="AC286" s="10"/>
      <c r="AD286" s="10"/>
    </row>
    <row r="287" spans="1:30" s="1" customFormat="1" ht="17.25" customHeight="1">
      <c r="A287" s="50"/>
      <c r="B287" s="182" t="s">
        <v>103</v>
      </c>
      <c r="C287" s="183"/>
      <c r="D287" s="183"/>
      <c r="E287" s="183"/>
      <c r="F287" s="183"/>
      <c r="G287" s="183"/>
      <c r="H287" s="183"/>
      <c r="I287" s="184"/>
      <c r="J287" s="89">
        <v>9</v>
      </c>
      <c r="K287" s="89">
        <v>6</v>
      </c>
      <c r="L287" s="89">
        <v>7</v>
      </c>
      <c r="M287" s="89">
        <v>10</v>
      </c>
      <c r="N287" s="89">
        <v>6</v>
      </c>
      <c r="O287" s="89">
        <v>4</v>
      </c>
      <c r="P287" s="120">
        <f t="shared" si="237"/>
        <v>42</v>
      </c>
      <c r="Q287" s="10"/>
      <c r="R287" s="20"/>
      <c r="S287" s="16"/>
      <c r="T287" s="20"/>
      <c r="U287" s="16"/>
      <c r="V287" s="20"/>
      <c r="W287" s="16"/>
      <c r="X287" s="13"/>
      <c r="Y287" s="16"/>
      <c r="Z287" s="9"/>
      <c r="AA287" s="16"/>
      <c r="AB287" s="9"/>
      <c r="AC287" s="10"/>
      <c r="AD287" s="10"/>
    </row>
    <row r="288" spans="1:30" s="1" customFormat="1" ht="12" customHeight="1">
      <c r="A288" s="50"/>
      <c r="B288" s="185"/>
      <c r="C288" s="175"/>
      <c r="D288" s="175"/>
      <c r="E288" s="175"/>
      <c r="F288" s="175"/>
      <c r="G288" s="175"/>
      <c r="H288" s="175"/>
      <c r="I288" s="186"/>
      <c r="J288" s="90">
        <f>J287/J253</f>
        <v>1.2968299711815562E-2</v>
      </c>
      <c r="K288" s="90">
        <f>K287/K253</f>
        <v>1.6666666666666666E-2</v>
      </c>
      <c r="L288" s="90">
        <f>L287/L253</f>
        <v>4.2168674698795178E-2</v>
      </c>
      <c r="M288" s="90">
        <f>M287/M253</f>
        <v>0.23255813953488372</v>
      </c>
      <c r="N288" s="90">
        <f t="shared" ref="N288" si="260">N287/$N$253</f>
        <v>0.14634146341463414</v>
      </c>
      <c r="O288" s="90">
        <f t="shared" ref="O288" si="261">O287/$O$253</f>
        <v>8.8888888888888892E-2</v>
      </c>
      <c r="P288" s="90">
        <f t="shared" ref="P288" si="262">P287/$P$253</f>
        <v>3.1134173461823574E-2</v>
      </c>
      <c r="Q288" s="10"/>
      <c r="R288" s="21"/>
      <c r="S288" s="16"/>
      <c r="T288" s="21"/>
      <c r="U288" s="16"/>
      <c r="V288" s="21"/>
      <c r="W288" s="16"/>
      <c r="X288" s="21"/>
      <c r="Y288" s="16"/>
      <c r="Z288" s="21"/>
      <c r="AA288" s="16"/>
      <c r="AB288" s="21"/>
      <c r="AC288" s="10"/>
      <c r="AD288" s="10"/>
    </row>
    <row r="289" spans="1:30" s="1" customFormat="1" ht="75" customHeight="1">
      <c r="A289" s="53"/>
      <c r="B289" s="137" t="s">
        <v>199</v>
      </c>
      <c r="C289" s="138"/>
      <c r="D289" s="138"/>
      <c r="E289" s="138"/>
      <c r="F289" s="138"/>
      <c r="G289" s="138"/>
      <c r="H289" s="138"/>
      <c r="I289" s="138"/>
      <c r="J289" s="138"/>
      <c r="K289" s="138"/>
      <c r="L289" s="138"/>
      <c r="M289" s="138"/>
      <c r="N289" s="138"/>
      <c r="O289" s="138"/>
      <c r="P289" s="139"/>
    </row>
    <row r="290" spans="1:30" s="1" customFormat="1" ht="21" customHeight="1">
      <c r="A290" s="51" t="s">
        <v>104</v>
      </c>
      <c r="B290" s="187" t="s">
        <v>105</v>
      </c>
      <c r="C290" s="188"/>
      <c r="D290" s="188"/>
      <c r="E290" s="188"/>
      <c r="F290" s="188"/>
      <c r="G290" s="188"/>
      <c r="H290" s="188"/>
      <c r="I290" s="188"/>
      <c r="J290" s="188"/>
      <c r="K290" s="188"/>
      <c r="L290" s="188"/>
      <c r="M290" s="188"/>
      <c r="N290" s="188"/>
      <c r="O290" s="189"/>
      <c r="P290" s="58"/>
      <c r="Q290" s="10"/>
      <c r="R290" s="10"/>
      <c r="S290" s="10"/>
      <c r="T290" s="10"/>
      <c r="U290" s="10"/>
      <c r="V290" s="10"/>
      <c r="W290" s="10"/>
      <c r="X290" s="10"/>
      <c r="Y290" s="10"/>
      <c r="Z290" s="10"/>
      <c r="AA290" s="10"/>
      <c r="AB290" s="10"/>
      <c r="AC290" s="10"/>
      <c r="AD290" s="10"/>
    </row>
    <row r="291" spans="1:30" s="1" customFormat="1" ht="24" customHeight="1">
      <c r="A291" s="52"/>
      <c r="B291" s="44"/>
      <c r="C291" s="44"/>
      <c r="D291" s="56"/>
      <c r="E291" s="56"/>
      <c r="F291" s="56"/>
      <c r="G291" s="56"/>
      <c r="H291" s="56"/>
      <c r="I291" s="56"/>
      <c r="J291" s="11" t="s">
        <v>4</v>
      </c>
      <c r="K291" s="12" t="s">
        <v>5</v>
      </c>
      <c r="L291" s="30" t="s">
        <v>6</v>
      </c>
      <c r="M291" s="22" t="s">
        <v>7</v>
      </c>
      <c r="N291" s="22" t="s">
        <v>8</v>
      </c>
      <c r="O291" s="22" t="s">
        <v>9</v>
      </c>
      <c r="P291" s="31" t="s">
        <v>0</v>
      </c>
      <c r="Q291" s="10"/>
      <c r="R291" s="7"/>
      <c r="S291" s="16"/>
      <c r="T291" s="17"/>
      <c r="U291" s="16"/>
      <c r="V291" s="17"/>
      <c r="W291" s="16"/>
      <c r="X291" s="18"/>
      <c r="Y291" s="16"/>
      <c r="Z291" s="18"/>
      <c r="AA291" s="16"/>
      <c r="AB291" s="18"/>
      <c r="AC291" s="10"/>
      <c r="AD291" s="10"/>
    </row>
    <row r="292" spans="1:30" s="1" customFormat="1" ht="17.25" customHeight="1">
      <c r="A292" s="50"/>
      <c r="B292" s="146" t="s">
        <v>2</v>
      </c>
      <c r="C292" s="147"/>
      <c r="D292" s="147"/>
      <c r="E292" s="147"/>
      <c r="F292" s="147"/>
      <c r="G292" s="147"/>
      <c r="H292" s="147"/>
      <c r="I292" s="148"/>
      <c r="J292" s="74">
        <v>471</v>
      </c>
      <c r="K292" s="97">
        <v>290</v>
      </c>
      <c r="L292" s="97">
        <v>90</v>
      </c>
      <c r="M292" s="74">
        <v>7</v>
      </c>
      <c r="N292" s="97">
        <v>10</v>
      </c>
      <c r="O292" s="97">
        <v>22</v>
      </c>
      <c r="P292" s="111">
        <f t="shared" ref="P292:P294" si="263">SUM(J292:O292)</f>
        <v>890</v>
      </c>
      <c r="Q292" s="10"/>
      <c r="R292" s="13"/>
      <c r="S292" s="16"/>
      <c r="T292" s="9"/>
      <c r="U292" s="16"/>
      <c r="V292" s="9"/>
      <c r="W292" s="16"/>
      <c r="X292" s="13"/>
      <c r="Y292" s="16"/>
      <c r="Z292" s="9"/>
      <c r="AA292" s="16"/>
      <c r="AB292" s="9"/>
      <c r="AC292" s="10"/>
      <c r="AD292" s="10"/>
    </row>
    <row r="293" spans="1:30" s="1" customFormat="1" ht="12" customHeight="1">
      <c r="A293" s="50"/>
      <c r="B293" s="146"/>
      <c r="C293" s="147"/>
      <c r="D293" s="147"/>
      <c r="E293" s="147"/>
      <c r="F293" s="147"/>
      <c r="G293" s="147"/>
      <c r="H293" s="147"/>
      <c r="I293" s="148"/>
      <c r="J293" s="75">
        <f>J292/J296</f>
        <v>0.67867435158501443</v>
      </c>
      <c r="K293" s="75">
        <f>K292/K296</f>
        <v>0.80555555555555558</v>
      </c>
      <c r="L293" s="75">
        <f>L292/L296</f>
        <v>0.54216867469879515</v>
      </c>
      <c r="M293" s="75">
        <f>M292/M296</f>
        <v>0.16279069767441862</v>
      </c>
      <c r="N293" s="75">
        <f>N292/$N$296</f>
        <v>0.24390243902439024</v>
      </c>
      <c r="O293" s="75">
        <f>O292/$O$296</f>
        <v>0.48888888888888887</v>
      </c>
      <c r="P293" s="75">
        <f>P292/$P$296</f>
        <v>0.65974796145292813</v>
      </c>
      <c r="Q293" s="10"/>
      <c r="R293" s="19"/>
      <c r="S293" s="16"/>
      <c r="T293" s="19"/>
      <c r="U293" s="16"/>
      <c r="V293" s="19"/>
      <c r="W293" s="16"/>
      <c r="X293" s="19"/>
      <c r="Y293" s="16"/>
      <c r="Z293" s="19"/>
      <c r="AA293" s="16"/>
      <c r="AB293" s="19"/>
      <c r="AC293" s="10"/>
      <c r="AD293" s="10"/>
    </row>
    <row r="294" spans="1:30" s="1" customFormat="1" ht="17.25" customHeight="1">
      <c r="A294" s="50"/>
      <c r="B294" s="143" t="s">
        <v>3</v>
      </c>
      <c r="C294" s="144"/>
      <c r="D294" s="144"/>
      <c r="E294" s="144"/>
      <c r="F294" s="144"/>
      <c r="G294" s="144"/>
      <c r="H294" s="144"/>
      <c r="I294" s="145"/>
      <c r="J294" s="76">
        <v>223</v>
      </c>
      <c r="K294" s="76">
        <v>70</v>
      </c>
      <c r="L294" s="76">
        <v>76</v>
      </c>
      <c r="M294" s="104">
        <v>36</v>
      </c>
      <c r="N294" s="107">
        <v>31</v>
      </c>
      <c r="O294" s="107">
        <v>23</v>
      </c>
      <c r="P294" s="112">
        <f t="shared" si="263"/>
        <v>459</v>
      </c>
      <c r="Q294" s="10"/>
      <c r="R294" s="20"/>
      <c r="S294" s="16"/>
      <c r="T294" s="20"/>
      <c r="U294" s="16"/>
      <c r="V294" s="20"/>
      <c r="W294" s="16"/>
      <c r="X294" s="13"/>
      <c r="Y294" s="16"/>
      <c r="Z294" s="9"/>
      <c r="AA294" s="16"/>
      <c r="AB294" s="9"/>
      <c r="AC294" s="10"/>
      <c r="AD294" s="10"/>
    </row>
    <row r="295" spans="1:30" s="1" customFormat="1" ht="12" customHeight="1">
      <c r="A295" s="50"/>
      <c r="B295" s="143"/>
      <c r="C295" s="144"/>
      <c r="D295" s="144"/>
      <c r="E295" s="144"/>
      <c r="F295" s="144"/>
      <c r="G295" s="144"/>
      <c r="H295" s="144"/>
      <c r="I295" s="145"/>
      <c r="J295" s="77">
        <f>J294/J296</f>
        <v>0.32132564841498557</v>
      </c>
      <c r="K295" s="77">
        <f>K294/K296</f>
        <v>0.19444444444444445</v>
      </c>
      <c r="L295" s="77">
        <f>L294/L296</f>
        <v>0.45783132530120479</v>
      </c>
      <c r="M295" s="77">
        <f>M294/M296</f>
        <v>0.83720930232558144</v>
      </c>
      <c r="N295" s="77">
        <f>N294/$N$296</f>
        <v>0.75609756097560976</v>
      </c>
      <c r="O295" s="77">
        <f>O294/$O$296</f>
        <v>0.51111111111111107</v>
      </c>
      <c r="P295" s="77">
        <f>P294/$P$296</f>
        <v>0.34025203854707192</v>
      </c>
      <c r="Q295" s="10"/>
      <c r="R295" s="21"/>
      <c r="S295" s="16"/>
      <c r="T295" s="21"/>
      <c r="U295" s="16"/>
      <c r="V295" s="21"/>
      <c r="W295" s="16"/>
      <c r="X295" s="21"/>
      <c r="Y295" s="16"/>
      <c r="Z295" s="21"/>
      <c r="AA295" s="16"/>
      <c r="AB295" s="21"/>
      <c r="AC295" s="10"/>
      <c r="AD295" s="10"/>
    </row>
    <row r="296" spans="1:30" s="1" customFormat="1" ht="17.25" customHeight="1">
      <c r="A296" s="50"/>
      <c r="B296" s="164" t="s">
        <v>0</v>
      </c>
      <c r="C296" s="164"/>
      <c r="D296" s="164"/>
      <c r="E296" s="164"/>
      <c r="F296" s="164"/>
      <c r="G296" s="164"/>
      <c r="H296" s="164"/>
      <c r="I296" s="164"/>
      <c r="J296" s="92">
        <f>J292+J294</f>
        <v>694</v>
      </c>
      <c r="K296" s="92">
        <f t="shared" ref="K296:O296" si="264">K292+K294</f>
        <v>360</v>
      </c>
      <c r="L296" s="92">
        <f t="shared" si="264"/>
        <v>166</v>
      </c>
      <c r="M296" s="92">
        <f t="shared" si="264"/>
        <v>43</v>
      </c>
      <c r="N296" s="92">
        <f t="shared" si="264"/>
        <v>41</v>
      </c>
      <c r="O296" s="92">
        <f t="shared" si="264"/>
        <v>45</v>
      </c>
      <c r="P296" s="92">
        <f t="shared" ref="P296" si="265">SUM(J296:O296)</f>
        <v>1349</v>
      </c>
      <c r="R296" s="14"/>
      <c r="S296" s="8"/>
      <c r="T296" s="14"/>
      <c r="U296" s="8"/>
      <c r="V296" s="14"/>
      <c r="W296" s="8"/>
      <c r="X296" s="14"/>
      <c r="Y296" s="8"/>
      <c r="Z296" s="14"/>
      <c r="AA296" s="8"/>
      <c r="AB296" s="14"/>
    </row>
    <row r="297" spans="1:30" s="1" customFormat="1" ht="21" customHeight="1">
      <c r="A297" s="51" t="s">
        <v>106</v>
      </c>
      <c r="B297" s="165" t="s">
        <v>176</v>
      </c>
      <c r="C297" s="165"/>
      <c r="D297" s="165"/>
      <c r="E297" s="165"/>
      <c r="F297" s="165"/>
      <c r="G297" s="165"/>
      <c r="H297" s="165"/>
      <c r="I297" s="165"/>
      <c r="J297" s="165"/>
      <c r="K297" s="165"/>
      <c r="L297" s="165"/>
      <c r="M297" s="165"/>
      <c r="N297" s="165"/>
      <c r="O297" s="165"/>
      <c r="P297" s="47"/>
      <c r="Q297" s="10"/>
      <c r="R297" s="10"/>
      <c r="S297" s="10"/>
      <c r="T297" s="10"/>
      <c r="U297" s="10"/>
      <c r="V297" s="10"/>
      <c r="W297" s="10"/>
      <c r="X297" s="10"/>
      <c r="Y297" s="10"/>
      <c r="Z297" s="10"/>
      <c r="AA297" s="10"/>
      <c r="AB297" s="10"/>
      <c r="AC297" s="10"/>
      <c r="AD297" s="10"/>
    </row>
    <row r="298" spans="1:30" s="1" customFormat="1" ht="24" customHeight="1">
      <c r="A298" s="52"/>
      <c r="B298" s="44"/>
      <c r="C298" s="44"/>
      <c r="D298" s="56"/>
      <c r="E298" s="56"/>
      <c r="F298" s="56"/>
      <c r="G298" s="56"/>
      <c r="H298" s="56"/>
      <c r="I298" s="56"/>
      <c r="J298" s="11" t="s">
        <v>4</v>
      </c>
      <c r="K298" s="12" t="s">
        <v>5</v>
      </c>
      <c r="L298" s="30" t="s">
        <v>6</v>
      </c>
      <c r="M298" s="22" t="s">
        <v>7</v>
      </c>
      <c r="N298" s="22" t="s">
        <v>8</v>
      </c>
      <c r="O298" s="22" t="s">
        <v>9</v>
      </c>
      <c r="P298" s="31" t="s">
        <v>0</v>
      </c>
      <c r="Q298" s="10"/>
      <c r="R298" s="7"/>
      <c r="S298" s="16"/>
      <c r="T298" s="17"/>
      <c r="U298" s="16"/>
      <c r="V298" s="17"/>
      <c r="W298" s="16"/>
      <c r="X298" s="18"/>
      <c r="Y298" s="16"/>
      <c r="Z298" s="18"/>
      <c r="AA298" s="16"/>
      <c r="AB298" s="18"/>
      <c r="AC298" s="10"/>
      <c r="AD298" s="10"/>
    </row>
    <row r="299" spans="1:30" s="1" customFormat="1" ht="17.25" customHeight="1">
      <c r="A299" s="50"/>
      <c r="B299" s="146" t="s">
        <v>107</v>
      </c>
      <c r="C299" s="147"/>
      <c r="D299" s="147"/>
      <c r="E299" s="147"/>
      <c r="F299" s="147"/>
      <c r="G299" s="147"/>
      <c r="H299" s="147"/>
      <c r="I299" s="148"/>
      <c r="J299" s="74">
        <v>395</v>
      </c>
      <c r="K299" s="74">
        <v>255</v>
      </c>
      <c r="L299" s="74">
        <v>78</v>
      </c>
      <c r="M299" s="74">
        <v>3</v>
      </c>
      <c r="N299" s="74">
        <v>5</v>
      </c>
      <c r="O299" s="74">
        <v>17</v>
      </c>
      <c r="P299" s="111">
        <f t="shared" ref="P299:P317" si="266">SUM(J299:O299)</f>
        <v>753</v>
      </c>
      <c r="Q299" s="10"/>
      <c r="R299" s="13"/>
      <c r="S299" s="16"/>
      <c r="T299" s="9"/>
      <c r="U299" s="16"/>
      <c r="V299" s="9"/>
      <c r="W299" s="16"/>
      <c r="X299" s="13"/>
      <c r="Y299" s="16"/>
      <c r="Z299" s="9"/>
      <c r="AA299" s="16"/>
      <c r="AB299" s="9"/>
      <c r="AC299" s="10"/>
      <c r="AD299" s="10"/>
    </row>
    <row r="300" spans="1:30" s="1" customFormat="1" ht="12" customHeight="1">
      <c r="A300" s="50"/>
      <c r="B300" s="146"/>
      <c r="C300" s="147"/>
      <c r="D300" s="147"/>
      <c r="E300" s="147"/>
      <c r="F300" s="147"/>
      <c r="G300" s="147"/>
      <c r="H300" s="147"/>
      <c r="I300" s="148"/>
      <c r="J300" s="75">
        <f>J299/J296</f>
        <v>0.56916426512968299</v>
      </c>
      <c r="K300" s="75">
        <f>K299/K296</f>
        <v>0.70833333333333337</v>
      </c>
      <c r="L300" s="75">
        <f>L299/L296</f>
        <v>0.46987951807228917</v>
      </c>
      <c r="M300" s="75">
        <f>M299/M296</f>
        <v>6.9767441860465115E-2</v>
      </c>
      <c r="N300" s="75">
        <f>N299/$N$296</f>
        <v>0.12195121951219512</v>
      </c>
      <c r="O300" s="75">
        <f>O299/$O$296</f>
        <v>0.37777777777777777</v>
      </c>
      <c r="P300" s="75">
        <f t="shared" ref="P300" si="267">P299/$P$296</f>
        <v>0.55819125277983694</v>
      </c>
      <c r="Q300" s="10"/>
      <c r="R300" s="19"/>
      <c r="S300" s="16"/>
      <c r="T300" s="19"/>
      <c r="U300" s="16"/>
      <c r="V300" s="19"/>
      <c r="W300" s="16"/>
      <c r="X300" s="19"/>
      <c r="Y300" s="16"/>
      <c r="Z300" s="19"/>
      <c r="AA300" s="16"/>
      <c r="AB300" s="19"/>
      <c r="AC300" s="10"/>
      <c r="AD300" s="10"/>
    </row>
    <row r="301" spans="1:30" s="1" customFormat="1" ht="17.25" customHeight="1">
      <c r="A301" s="50"/>
      <c r="B301" s="143" t="s">
        <v>108</v>
      </c>
      <c r="C301" s="144"/>
      <c r="D301" s="144"/>
      <c r="E301" s="144"/>
      <c r="F301" s="144"/>
      <c r="G301" s="144"/>
      <c r="H301" s="144"/>
      <c r="I301" s="145"/>
      <c r="J301" s="76">
        <v>112</v>
      </c>
      <c r="K301" s="76">
        <v>90</v>
      </c>
      <c r="L301" s="76">
        <v>26</v>
      </c>
      <c r="M301" s="76">
        <v>1</v>
      </c>
      <c r="N301" s="76">
        <v>2</v>
      </c>
      <c r="O301" s="76">
        <v>6</v>
      </c>
      <c r="P301" s="112">
        <f t="shared" si="266"/>
        <v>237</v>
      </c>
      <c r="Q301" s="10"/>
      <c r="R301" s="20"/>
      <c r="S301" s="16"/>
      <c r="T301" s="20"/>
      <c r="U301" s="16"/>
      <c r="V301" s="20"/>
      <c r="W301" s="16"/>
      <c r="X301" s="13"/>
      <c r="Y301" s="16"/>
      <c r="Z301" s="9"/>
      <c r="AA301" s="16"/>
      <c r="AB301" s="9"/>
      <c r="AC301" s="10"/>
      <c r="AD301" s="10"/>
    </row>
    <row r="302" spans="1:30" s="1" customFormat="1" ht="12" customHeight="1">
      <c r="A302" s="50"/>
      <c r="B302" s="143"/>
      <c r="C302" s="144"/>
      <c r="D302" s="144"/>
      <c r="E302" s="144"/>
      <c r="F302" s="144"/>
      <c r="G302" s="144"/>
      <c r="H302" s="144"/>
      <c r="I302" s="145"/>
      <c r="J302" s="77">
        <f>J301/J296</f>
        <v>0.16138328530259366</v>
      </c>
      <c r="K302" s="77">
        <f>K301/K296</f>
        <v>0.25</v>
      </c>
      <c r="L302" s="77">
        <f>L301/L296</f>
        <v>0.15662650602409639</v>
      </c>
      <c r="M302" s="77">
        <f>M301/M296</f>
        <v>2.3255813953488372E-2</v>
      </c>
      <c r="N302" s="77">
        <f t="shared" ref="N302" si="268">N301/$N$296</f>
        <v>4.878048780487805E-2</v>
      </c>
      <c r="O302" s="77">
        <f t="shared" ref="O302" si="269">O301/$O$296</f>
        <v>0.13333333333333333</v>
      </c>
      <c r="P302" s="77">
        <f t="shared" ref="P302" si="270">P301/$P$296</f>
        <v>0.17568569310600446</v>
      </c>
      <c r="Q302" s="10"/>
      <c r="R302" s="21"/>
      <c r="S302" s="16"/>
      <c r="T302" s="21"/>
      <c r="U302" s="16"/>
      <c r="V302" s="21"/>
      <c r="W302" s="16"/>
      <c r="X302" s="21"/>
      <c r="Y302" s="16"/>
      <c r="Z302" s="21"/>
      <c r="AA302" s="16"/>
      <c r="AB302" s="21"/>
      <c r="AC302" s="10"/>
      <c r="AD302" s="10"/>
    </row>
    <row r="303" spans="1:30" s="1" customFormat="1" ht="17.25" customHeight="1">
      <c r="A303" s="50"/>
      <c r="B303" s="164" t="s">
        <v>177</v>
      </c>
      <c r="C303" s="164"/>
      <c r="D303" s="164"/>
      <c r="E303" s="164"/>
      <c r="F303" s="164"/>
      <c r="G303" s="164"/>
      <c r="H303" s="164"/>
      <c r="I303" s="164"/>
      <c r="J303" s="74">
        <v>372</v>
      </c>
      <c r="K303" s="74">
        <v>218</v>
      </c>
      <c r="L303" s="74">
        <v>31</v>
      </c>
      <c r="M303" s="74">
        <v>3</v>
      </c>
      <c r="N303" s="74">
        <v>6</v>
      </c>
      <c r="O303" s="74">
        <v>14</v>
      </c>
      <c r="P303" s="113">
        <f t="shared" si="266"/>
        <v>644</v>
      </c>
      <c r="R303" s="14"/>
      <c r="S303" s="8"/>
      <c r="T303" s="14"/>
      <c r="U303" s="8"/>
      <c r="V303" s="14"/>
      <c r="W303" s="8"/>
      <c r="X303" s="14"/>
      <c r="Y303" s="8"/>
      <c r="Z303" s="14"/>
      <c r="AA303" s="8"/>
      <c r="AB303" s="14"/>
    </row>
    <row r="304" spans="1:30" s="1" customFormat="1" ht="12" customHeight="1">
      <c r="A304" s="50"/>
      <c r="B304" s="164"/>
      <c r="C304" s="164"/>
      <c r="D304" s="164"/>
      <c r="E304" s="164"/>
      <c r="F304" s="164"/>
      <c r="G304" s="164"/>
      <c r="H304" s="164"/>
      <c r="I304" s="164"/>
      <c r="J304" s="75">
        <f>J303/J296</f>
        <v>0.53602305475504319</v>
      </c>
      <c r="K304" s="75">
        <f>K303/K296</f>
        <v>0.60555555555555551</v>
      </c>
      <c r="L304" s="75">
        <f>L303/L296</f>
        <v>0.18674698795180722</v>
      </c>
      <c r="M304" s="75">
        <f>M303/M296</f>
        <v>6.9767441860465115E-2</v>
      </c>
      <c r="N304" s="75">
        <f t="shared" ref="N304" si="271">N303/$N$296</f>
        <v>0.14634146341463414</v>
      </c>
      <c r="O304" s="75">
        <f t="shared" ref="O304" si="272">O303/$O$296</f>
        <v>0.31111111111111112</v>
      </c>
      <c r="P304" s="75">
        <f t="shared" ref="P304" si="273">P303/$P$296</f>
        <v>0.47739065974796147</v>
      </c>
      <c r="R304" s="15"/>
      <c r="S304" s="8"/>
      <c r="T304" s="15"/>
      <c r="U304" s="8"/>
      <c r="V304" s="15"/>
      <c r="W304" s="8"/>
      <c r="X304" s="15"/>
      <c r="Y304" s="8"/>
      <c r="Z304" s="15"/>
      <c r="AA304" s="8"/>
      <c r="AB304" s="15"/>
    </row>
    <row r="305" spans="1:30" s="1" customFormat="1" ht="17.25" customHeight="1">
      <c r="A305" s="50"/>
      <c r="B305" s="143" t="s">
        <v>109</v>
      </c>
      <c r="C305" s="144"/>
      <c r="D305" s="144"/>
      <c r="E305" s="144"/>
      <c r="F305" s="144"/>
      <c r="G305" s="144"/>
      <c r="H305" s="144"/>
      <c r="I305" s="145"/>
      <c r="J305" s="76">
        <v>188</v>
      </c>
      <c r="K305" s="76">
        <v>133</v>
      </c>
      <c r="L305" s="76">
        <v>37</v>
      </c>
      <c r="M305" s="76">
        <v>3</v>
      </c>
      <c r="N305" s="76">
        <v>5</v>
      </c>
      <c r="O305" s="76">
        <v>4</v>
      </c>
      <c r="P305" s="112">
        <f t="shared" si="266"/>
        <v>370</v>
      </c>
      <c r="Q305" s="10"/>
      <c r="R305" s="20"/>
      <c r="S305" s="16"/>
      <c r="T305" s="20"/>
      <c r="U305" s="16"/>
      <c r="V305" s="20"/>
      <c r="W305" s="16"/>
      <c r="X305" s="13"/>
      <c r="Y305" s="16"/>
      <c r="Z305" s="9"/>
      <c r="AA305" s="16"/>
      <c r="AB305" s="9"/>
      <c r="AC305" s="10"/>
      <c r="AD305" s="10"/>
    </row>
    <row r="306" spans="1:30" s="1" customFormat="1" ht="12" customHeight="1">
      <c r="A306" s="50"/>
      <c r="B306" s="143"/>
      <c r="C306" s="144"/>
      <c r="D306" s="144"/>
      <c r="E306" s="144"/>
      <c r="F306" s="144"/>
      <c r="G306" s="144"/>
      <c r="H306" s="144"/>
      <c r="I306" s="145"/>
      <c r="J306" s="77">
        <f>J305/J296</f>
        <v>0.27089337175792505</v>
      </c>
      <c r="K306" s="77">
        <f>K305/K296</f>
        <v>0.36944444444444446</v>
      </c>
      <c r="L306" s="77">
        <f>L305/L296</f>
        <v>0.22289156626506024</v>
      </c>
      <c r="M306" s="77">
        <f>M305/M296</f>
        <v>6.9767441860465115E-2</v>
      </c>
      <c r="N306" s="77">
        <f t="shared" ref="N306" si="274">N305/$N$296</f>
        <v>0.12195121951219512</v>
      </c>
      <c r="O306" s="77">
        <f t="shared" ref="O306" si="275">O305/$O$296</f>
        <v>8.8888888888888892E-2</v>
      </c>
      <c r="P306" s="77">
        <f t="shared" ref="P306" si="276">P305/$P$296</f>
        <v>0.27427724240177909</v>
      </c>
      <c r="Q306" s="10"/>
      <c r="R306" s="21"/>
      <c r="S306" s="16"/>
      <c r="T306" s="21"/>
      <c r="U306" s="16"/>
      <c r="V306" s="21"/>
      <c r="W306" s="16"/>
      <c r="X306" s="21"/>
      <c r="Y306" s="16"/>
      <c r="Z306" s="21"/>
      <c r="AA306" s="16"/>
      <c r="AB306" s="21"/>
      <c r="AC306" s="10"/>
      <c r="AD306" s="10"/>
    </row>
    <row r="307" spans="1:30" s="1" customFormat="1" ht="17.25" customHeight="1">
      <c r="A307" s="50"/>
      <c r="B307" s="146" t="s">
        <v>110</v>
      </c>
      <c r="C307" s="147"/>
      <c r="D307" s="147"/>
      <c r="E307" s="147"/>
      <c r="F307" s="147"/>
      <c r="G307" s="147"/>
      <c r="H307" s="147"/>
      <c r="I307" s="148"/>
      <c r="J307" s="74">
        <v>52</v>
      </c>
      <c r="K307" s="74">
        <v>27</v>
      </c>
      <c r="L307" s="74">
        <v>7</v>
      </c>
      <c r="M307" s="74">
        <v>2</v>
      </c>
      <c r="N307" s="74">
        <v>2</v>
      </c>
      <c r="O307" s="74">
        <v>3</v>
      </c>
      <c r="P307" s="111">
        <f t="shared" si="266"/>
        <v>93</v>
      </c>
      <c r="Q307" s="10"/>
      <c r="R307" s="13"/>
      <c r="S307" s="16"/>
      <c r="T307" s="9"/>
      <c r="U307" s="16"/>
      <c r="V307" s="9"/>
      <c r="W307" s="16"/>
      <c r="X307" s="13"/>
      <c r="Y307" s="16"/>
      <c r="Z307" s="9"/>
      <c r="AA307" s="16"/>
      <c r="AB307" s="9"/>
      <c r="AC307" s="10"/>
      <c r="AD307" s="10"/>
    </row>
    <row r="308" spans="1:30" s="1" customFormat="1" ht="12" customHeight="1">
      <c r="A308" s="50"/>
      <c r="B308" s="146"/>
      <c r="C308" s="147"/>
      <c r="D308" s="147"/>
      <c r="E308" s="147"/>
      <c r="F308" s="147"/>
      <c r="G308" s="147"/>
      <c r="H308" s="147"/>
      <c r="I308" s="148"/>
      <c r="J308" s="75">
        <f>J307/J296</f>
        <v>7.492795389048991E-2</v>
      </c>
      <c r="K308" s="75">
        <f>K307/K296</f>
        <v>7.4999999999999997E-2</v>
      </c>
      <c r="L308" s="75">
        <f>L307/L296</f>
        <v>4.2168674698795178E-2</v>
      </c>
      <c r="M308" s="75">
        <f>M307/M296</f>
        <v>4.6511627906976744E-2</v>
      </c>
      <c r="N308" s="75">
        <f t="shared" ref="N308" si="277">N307/$N$296</f>
        <v>4.878048780487805E-2</v>
      </c>
      <c r="O308" s="75">
        <f t="shared" ref="O308" si="278">O307/$O$296</f>
        <v>6.6666666666666666E-2</v>
      </c>
      <c r="P308" s="75">
        <f t="shared" ref="P308" si="279">P307/$P$296</f>
        <v>6.8939955522609342E-2</v>
      </c>
      <c r="Q308" s="10"/>
      <c r="R308" s="19"/>
      <c r="S308" s="16"/>
      <c r="T308" s="19"/>
      <c r="U308" s="16"/>
      <c r="V308" s="19"/>
      <c r="W308" s="16"/>
      <c r="X308" s="19"/>
      <c r="Y308" s="16"/>
      <c r="Z308" s="19"/>
      <c r="AA308" s="16"/>
      <c r="AB308" s="19"/>
      <c r="AC308" s="10"/>
      <c r="AD308" s="10"/>
    </row>
    <row r="309" spans="1:30" s="1" customFormat="1" ht="17.25" customHeight="1">
      <c r="A309" s="50"/>
      <c r="B309" s="152" t="s">
        <v>178</v>
      </c>
      <c r="C309" s="152"/>
      <c r="D309" s="152"/>
      <c r="E309" s="152"/>
      <c r="F309" s="152"/>
      <c r="G309" s="152"/>
      <c r="H309" s="152"/>
      <c r="I309" s="152"/>
      <c r="J309" s="96">
        <v>299</v>
      </c>
      <c r="K309" s="96">
        <v>195</v>
      </c>
      <c r="L309" s="96">
        <v>44</v>
      </c>
      <c r="M309" s="96">
        <v>4</v>
      </c>
      <c r="N309" s="96">
        <v>3</v>
      </c>
      <c r="O309" s="96">
        <v>15</v>
      </c>
      <c r="P309" s="96">
        <f t="shared" si="266"/>
        <v>560</v>
      </c>
      <c r="Q309" s="10"/>
      <c r="R309" s="19"/>
      <c r="S309" s="16"/>
      <c r="T309" s="19"/>
      <c r="U309" s="16"/>
      <c r="V309" s="19"/>
      <c r="W309" s="16"/>
      <c r="X309" s="19"/>
      <c r="Y309" s="16"/>
      <c r="Z309" s="19"/>
      <c r="AA309" s="16"/>
      <c r="AB309" s="19"/>
      <c r="AC309" s="10"/>
      <c r="AD309" s="10"/>
    </row>
    <row r="310" spans="1:30" s="1" customFormat="1" ht="12" customHeight="1">
      <c r="A310" s="50"/>
      <c r="B310" s="154"/>
      <c r="C310" s="154"/>
      <c r="D310" s="154"/>
      <c r="E310" s="154"/>
      <c r="F310" s="154"/>
      <c r="G310" s="154"/>
      <c r="H310" s="154"/>
      <c r="I310" s="154"/>
      <c r="J310" s="85">
        <f>J309/J296</f>
        <v>0.43083573487031701</v>
      </c>
      <c r="K310" s="85">
        <f>K309/K296</f>
        <v>0.54166666666666663</v>
      </c>
      <c r="L310" s="85">
        <f>L309/L296</f>
        <v>0.26506024096385544</v>
      </c>
      <c r="M310" s="85">
        <f>M309/M296</f>
        <v>9.3023255813953487E-2</v>
      </c>
      <c r="N310" s="85">
        <f t="shared" ref="N310" si="280">N309/$N$296</f>
        <v>7.3170731707317069E-2</v>
      </c>
      <c r="O310" s="85">
        <f t="shared" ref="O310" si="281">O309/$O$296</f>
        <v>0.33333333333333331</v>
      </c>
      <c r="P310" s="85">
        <f t="shared" ref="P310" si="282">P309/$P$296</f>
        <v>0.41512231282431433</v>
      </c>
      <c r="Q310" s="10"/>
      <c r="R310" s="19"/>
      <c r="S310" s="16"/>
      <c r="T310" s="19"/>
      <c r="U310" s="16"/>
      <c r="V310" s="19"/>
      <c r="W310" s="16"/>
      <c r="X310" s="19"/>
      <c r="Y310" s="16"/>
      <c r="Z310" s="19"/>
      <c r="AA310" s="16"/>
      <c r="AB310" s="19"/>
      <c r="AC310" s="10"/>
      <c r="AD310" s="10"/>
    </row>
    <row r="311" spans="1:30" s="1" customFormat="1" ht="17.25" customHeight="1">
      <c r="A311" s="50"/>
      <c r="B311" s="167" t="s">
        <v>179</v>
      </c>
      <c r="C311" s="167"/>
      <c r="D311" s="167"/>
      <c r="E311" s="167"/>
      <c r="F311" s="167"/>
      <c r="G311" s="167"/>
      <c r="H311" s="167"/>
      <c r="I311" s="167"/>
      <c r="J311" s="95">
        <v>56</v>
      </c>
      <c r="K311" s="95">
        <v>25</v>
      </c>
      <c r="L311" s="95">
        <v>2</v>
      </c>
      <c r="M311" s="95">
        <v>0</v>
      </c>
      <c r="N311" s="95">
        <v>0</v>
      </c>
      <c r="O311" s="95">
        <v>1</v>
      </c>
      <c r="P311" s="95">
        <f t="shared" si="266"/>
        <v>84</v>
      </c>
      <c r="Q311" s="10"/>
      <c r="R311" s="19"/>
      <c r="S311" s="16"/>
      <c r="T311" s="19"/>
      <c r="U311" s="16"/>
      <c r="V311" s="19"/>
      <c r="W311" s="16"/>
      <c r="X311" s="19"/>
      <c r="Y311" s="16"/>
      <c r="Z311" s="19"/>
      <c r="AA311" s="16"/>
      <c r="AB311" s="19"/>
      <c r="AC311" s="10"/>
      <c r="AD311" s="10"/>
    </row>
    <row r="312" spans="1:30" s="1" customFormat="1" ht="12" customHeight="1">
      <c r="A312" s="50"/>
      <c r="B312" s="167"/>
      <c r="C312" s="167"/>
      <c r="D312" s="167"/>
      <c r="E312" s="167"/>
      <c r="F312" s="167"/>
      <c r="G312" s="167"/>
      <c r="H312" s="167"/>
      <c r="I312" s="167"/>
      <c r="J312" s="94">
        <f>J311/J296</f>
        <v>8.069164265129683E-2</v>
      </c>
      <c r="K312" s="94">
        <f>K311/K296</f>
        <v>6.9444444444444448E-2</v>
      </c>
      <c r="L312" s="94">
        <f>L311/L296</f>
        <v>1.2048192771084338E-2</v>
      </c>
      <c r="M312" s="94">
        <f>M311/M296</f>
        <v>0</v>
      </c>
      <c r="N312" s="94">
        <f t="shared" ref="N312" si="283">N311/$N$296</f>
        <v>0</v>
      </c>
      <c r="O312" s="94">
        <f t="shared" ref="O312" si="284">O311/$O$296</f>
        <v>2.2222222222222223E-2</v>
      </c>
      <c r="P312" s="94">
        <f t="shared" ref="P312" si="285">P311/$P$296</f>
        <v>6.2268346923647147E-2</v>
      </c>
      <c r="Q312" s="10"/>
      <c r="R312" s="19"/>
      <c r="S312" s="16"/>
      <c r="T312" s="19"/>
      <c r="U312" s="16"/>
      <c r="V312" s="19"/>
      <c r="W312" s="16"/>
      <c r="X312" s="19"/>
      <c r="Y312" s="16"/>
      <c r="Z312" s="19"/>
      <c r="AA312" s="16"/>
      <c r="AB312" s="19"/>
      <c r="AC312" s="10"/>
      <c r="AD312" s="10"/>
    </row>
    <row r="313" spans="1:30" s="1" customFormat="1" ht="17.25" customHeight="1">
      <c r="A313" s="50"/>
      <c r="B313" s="166" t="s">
        <v>111</v>
      </c>
      <c r="C313" s="166"/>
      <c r="D313" s="166"/>
      <c r="E313" s="166"/>
      <c r="F313" s="166"/>
      <c r="G313" s="166"/>
      <c r="H313" s="166"/>
      <c r="I313" s="166"/>
      <c r="J313" s="76">
        <v>18</v>
      </c>
      <c r="K313" s="76">
        <v>8</v>
      </c>
      <c r="L313" s="76">
        <v>2</v>
      </c>
      <c r="M313" s="76">
        <v>0</v>
      </c>
      <c r="N313" s="76">
        <v>0</v>
      </c>
      <c r="O313" s="76">
        <v>2</v>
      </c>
      <c r="P313" s="121">
        <f t="shared" si="266"/>
        <v>30</v>
      </c>
      <c r="Q313" s="10"/>
      <c r="R313" s="20"/>
      <c r="S313" s="16"/>
      <c r="T313" s="20"/>
      <c r="U313" s="16"/>
      <c r="V313" s="20"/>
      <c r="W313" s="16"/>
      <c r="X313" s="13"/>
      <c r="Y313" s="16"/>
      <c r="Z313" s="9"/>
      <c r="AA313" s="16"/>
      <c r="AB313" s="9"/>
      <c r="AC313" s="10"/>
      <c r="AD313" s="10"/>
    </row>
    <row r="314" spans="1:30" s="1" customFormat="1" ht="12" customHeight="1">
      <c r="A314" s="50"/>
      <c r="B314" s="166"/>
      <c r="C314" s="166"/>
      <c r="D314" s="166"/>
      <c r="E314" s="166"/>
      <c r="F314" s="166"/>
      <c r="G314" s="166"/>
      <c r="H314" s="166"/>
      <c r="I314" s="166"/>
      <c r="J314" s="77">
        <f>J313/J296</f>
        <v>2.5936599423631124E-2</v>
      </c>
      <c r="K314" s="77">
        <f>K313/K296</f>
        <v>2.2222222222222223E-2</v>
      </c>
      <c r="L314" s="77">
        <f>L313/L296</f>
        <v>1.2048192771084338E-2</v>
      </c>
      <c r="M314" s="77">
        <f>M313/M296</f>
        <v>0</v>
      </c>
      <c r="N314" s="77">
        <f t="shared" ref="N314" si="286">N313/$N$296</f>
        <v>0</v>
      </c>
      <c r="O314" s="77">
        <f t="shared" ref="O314" si="287">O313/$O$296</f>
        <v>4.4444444444444446E-2</v>
      </c>
      <c r="P314" s="77">
        <f t="shared" ref="P314" si="288">P313/$P$296</f>
        <v>2.2238695329873982E-2</v>
      </c>
      <c r="Q314" s="10"/>
      <c r="R314" s="21"/>
      <c r="S314" s="16"/>
      <c r="T314" s="21"/>
      <c r="U314" s="16"/>
      <c r="V314" s="21"/>
      <c r="W314" s="16"/>
      <c r="X314" s="21"/>
      <c r="Y314" s="16"/>
      <c r="Z314" s="21"/>
      <c r="AA314" s="16"/>
      <c r="AB314" s="21"/>
      <c r="AC314" s="10"/>
      <c r="AD314" s="10"/>
    </row>
    <row r="315" spans="1:30" s="1" customFormat="1" ht="17.25" customHeight="1">
      <c r="A315" s="50"/>
      <c r="B315" s="167" t="s">
        <v>180</v>
      </c>
      <c r="C315" s="167"/>
      <c r="D315" s="167"/>
      <c r="E315" s="167"/>
      <c r="F315" s="167"/>
      <c r="G315" s="167"/>
      <c r="H315" s="167"/>
      <c r="I315" s="167"/>
      <c r="J315" s="91">
        <v>93</v>
      </c>
      <c r="K315" s="91">
        <v>58</v>
      </c>
      <c r="L315" s="91">
        <v>18</v>
      </c>
      <c r="M315" s="91">
        <v>3</v>
      </c>
      <c r="N315" s="91">
        <v>1</v>
      </c>
      <c r="O315" s="91">
        <v>3</v>
      </c>
      <c r="P315" s="111">
        <f t="shared" si="266"/>
        <v>176</v>
      </c>
      <c r="Q315" s="10"/>
      <c r="R315" s="13"/>
      <c r="S315" s="16"/>
      <c r="T315" s="9"/>
      <c r="U315" s="16"/>
      <c r="V315" s="9"/>
      <c r="W315" s="16"/>
      <c r="X315" s="13"/>
      <c r="Y315" s="16"/>
      <c r="Z315" s="9"/>
      <c r="AA315" s="16"/>
      <c r="AB315" s="9"/>
      <c r="AC315" s="10"/>
      <c r="AD315" s="10"/>
    </row>
    <row r="316" spans="1:30" s="1" customFormat="1" ht="12" customHeight="1">
      <c r="A316" s="50"/>
      <c r="B316" s="167"/>
      <c r="C316" s="167"/>
      <c r="D316" s="167"/>
      <c r="E316" s="167"/>
      <c r="F316" s="167"/>
      <c r="G316" s="167"/>
      <c r="H316" s="167"/>
      <c r="I316" s="167"/>
      <c r="J316" s="94">
        <f>J315/J296</f>
        <v>0.1340057636887608</v>
      </c>
      <c r="K316" s="94">
        <f>K315/K296</f>
        <v>0.16111111111111112</v>
      </c>
      <c r="L316" s="94">
        <f>L315/L296</f>
        <v>0.10843373493975904</v>
      </c>
      <c r="M316" s="94">
        <f>M315/M296</f>
        <v>6.9767441860465115E-2</v>
      </c>
      <c r="N316" s="94">
        <f t="shared" ref="N316" si="289">N315/$N$296</f>
        <v>2.4390243902439025E-2</v>
      </c>
      <c r="O316" s="94">
        <f t="shared" ref="O316" si="290">O315/$O$296</f>
        <v>6.6666666666666666E-2</v>
      </c>
      <c r="P316" s="94">
        <f t="shared" ref="P316" si="291">P315/$P$296</f>
        <v>0.13046701260192736</v>
      </c>
      <c r="Q316" s="10"/>
      <c r="R316" s="19"/>
      <c r="S316" s="16"/>
      <c r="T316" s="19"/>
      <c r="U316" s="16"/>
      <c r="V316" s="19"/>
      <c r="W316" s="16"/>
      <c r="X316" s="19"/>
      <c r="Y316" s="16"/>
      <c r="Z316" s="19"/>
      <c r="AA316" s="16"/>
      <c r="AB316" s="19"/>
      <c r="AC316" s="10"/>
      <c r="AD316" s="10"/>
    </row>
    <row r="317" spans="1:30" s="1" customFormat="1" ht="17.25" customHeight="1">
      <c r="A317" s="50"/>
      <c r="B317" s="154" t="s">
        <v>103</v>
      </c>
      <c r="C317" s="154"/>
      <c r="D317" s="154"/>
      <c r="E317" s="154"/>
      <c r="F317" s="154"/>
      <c r="G317" s="154"/>
      <c r="H317" s="154"/>
      <c r="I317" s="154"/>
      <c r="J317" s="64">
        <v>4</v>
      </c>
      <c r="K317" s="64">
        <v>4</v>
      </c>
      <c r="L317" s="64">
        <v>2</v>
      </c>
      <c r="M317" s="64">
        <v>0</v>
      </c>
      <c r="N317" s="64">
        <v>0</v>
      </c>
      <c r="O317" s="64">
        <v>2</v>
      </c>
      <c r="P317" s="63">
        <f t="shared" si="266"/>
        <v>12</v>
      </c>
      <c r="Q317" s="10"/>
      <c r="R317" s="13"/>
      <c r="S317" s="16"/>
      <c r="T317" s="9"/>
      <c r="U317" s="16"/>
      <c r="V317" s="9"/>
      <c r="W317" s="16"/>
      <c r="X317" s="13"/>
      <c r="Y317" s="16"/>
      <c r="Z317" s="9"/>
      <c r="AA317" s="16"/>
      <c r="AB317" s="9"/>
      <c r="AC317" s="10"/>
      <c r="AD317" s="10"/>
    </row>
    <row r="318" spans="1:30" s="1" customFormat="1" ht="12" customHeight="1">
      <c r="A318" s="50"/>
      <c r="B318" s="154"/>
      <c r="C318" s="154"/>
      <c r="D318" s="154"/>
      <c r="E318" s="154"/>
      <c r="F318" s="154"/>
      <c r="G318" s="154"/>
      <c r="H318" s="154"/>
      <c r="I318" s="154"/>
      <c r="J318" s="85">
        <f>J317/J296</f>
        <v>5.763688760806916E-3</v>
      </c>
      <c r="K318" s="85">
        <f>K317/K296</f>
        <v>1.1111111111111112E-2</v>
      </c>
      <c r="L318" s="85">
        <f>L317/L296</f>
        <v>1.2048192771084338E-2</v>
      </c>
      <c r="M318" s="85">
        <f>M317/M296</f>
        <v>0</v>
      </c>
      <c r="N318" s="85">
        <f t="shared" ref="N318" si="292">N317/$N$296</f>
        <v>0</v>
      </c>
      <c r="O318" s="85">
        <f t="shared" ref="O318" si="293">O317/$O$296</f>
        <v>4.4444444444444446E-2</v>
      </c>
      <c r="P318" s="85">
        <f t="shared" ref="P318" si="294">P317/$P$296</f>
        <v>8.8954781319495919E-3</v>
      </c>
      <c r="Q318" s="10"/>
      <c r="R318" s="19"/>
      <c r="S318" s="16"/>
      <c r="T318" s="19"/>
      <c r="U318" s="16"/>
      <c r="V318" s="19"/>
      <c r="W318" s="16"/>
      <c r="X318" s="19"/>
      <c r="Y318" s="16"/>
      <c r="Z318" s="19"/>
      <c r="AA318" s="16"/>
      <c r="AB318" s="19"/>
      <c r="AC318" s="10"/>
      <c r="AD318" s="10"/>
    </row>
    <row r="319" spans="1:30" s="1" customFormat="1" ht="56.25" customHeight="1">
      <c r="A319" s="53"/>
      <c r="B319" s="140" t="s">
        <v>200</v>
      </c>
      <c r="C319" s="141"/>
      <c r="D319" s="141"/>
      <c r="E319" s="141"/>
      <c r="F319" s="141"/>
      <c r="G319" s="141"/>
      <c r="H319" s="141"/>
      <c r="I319" s="141"/>
      <c r="J319" s="141"/>
      <c r="K319" s="141"/>
      <c r="L319" s="141"/>
      <c r="M319" s="141"/>
      <c r="N319" s="141"/>
      <c r="O319" s="141"/>
      <c r="P319" s="142"/>
    </row>
    <row r="320" spans="1:30" s="1" customFormat="1" ht="21" customHeight="1">
      <c r="A320" s="51" t="s">
        <v>112</v>
      </c>
      <c r="B320" s="161" t="s">
        <v>181</v>
      </c>
      <c r="C320" s="162"/>
      <c r="D320" s="162"/>
      <c r="E320" s="162"/>
      <c r="F320" s="162"/>
      <c r="G320" s="162"/>
      <c r="H320" s="162"/>
      <c r="I320" s="162"/>
      <c r="J320" s="162"/>
      <c r="K320" s="162"/>
      <c r="L320" s="162"/>
      <c r="M320" s="162"/>
      <c r="N320" s="162"/>
      <c r="O320" s="163"/>
      <c r="P320" s="65"/>
      <c r="Q320" s="10"/>
      <c r="R320" s="10"/>
      <c r="S320" s="10"/>
      <c r="T320" s="10"/>
      <c r="U320" s="10"/>
      <c r="V320" s="10"/>
      <c r="W320" s="10"/>
      <c r="X320" s="10"/>
      <c r="Y320" s="10"/>
      <c r="Z320" s="10"/>
      <c r="AA320" s="10"/>
      <c r="AB320" s="10"/>
      <c r="AC320" s="10"/>
      <c r="AD320" s="10"/>
    </row>
    <row r="321" spans="1:30" s="1" customFormat="1" ht="24" customHeight="1">
      <c r="A321" s="52"/>
      <c r="B321" s="44"/>
      <c r="C321" s="44"/>
      <c r="D321" s="56"/>
      <c r="E321" s="56"/>
      <c r="F321" s="56"/>
      <c r="G321" s="56"/>
      <c r="H321" s="56"/>
      <c r="I321" s="56"/>
      <c r="J321" s="11" t="s">
        <v>4</v>
      </c>
      <c r="K321" s="12" t="s">
        <v>5</v>
      </c>
      <c r="L321" s="30" t="s">
        <v>6</v>
      </c>
      <c r="M321" s="22" t="s">
        <v>7</v>
      </c>
      <c r="N321" s="22" t="s">
        <v>8</v>
      </c>
      <c r="O321" s="22" t="s">
        <v>9</v>
      </c>
      <c r="P321" s="31" t="s">
        <v>0</v>
      </c>
      <c r="Q321" s="10"/>
      <c r="R321" s="7"/>
      <c r="S321" s="16"/>
      <c r="T321" s="17"/>
      <c r="U321" s="16"/>
      <c r="V321" s="17"/>
      <c r="W321" s="16"/>
      <c r="X321" s="18"/>
      <c r="Y321" s="16"/>
      <c r="Z321" s="18"/>
      <c r="AA321" s="16"/>
      <c r="AB321" s="18"/>
      <c r="AC321" s="10"/>
      <c r="AD321" s="10"/>
    </row>
    <row r="322" spans="1:30" s="1" customFormat="1" ht="17.25" customHeight="1">
      <c r="A322" s="50"/>
      <c r="B322" s="146" t="s">
        <v>2</v>
      </c>
      <c r="C322" s="147"/>
      <c r="D322" s="147"/>
      <c r="E322" s="147"/>
      <c r="F322" s="147"/>
      <c r="G322" s="147"/>
      <c r="H322" s="147"/>
      <c r="I322" s="148"/>
      <c r="J322" s="74">
        <v>367</v>
      </c>
      <c r="K322" s="97">
        <v>294</v>
      </c>
      <c r="L322" s="97">
        <v>113</v>
      </c>
      <c r="M322" s="74">
        <v>4</v>
      </c>
      <c r="N322" s="97">
        <v>8</v>
      </c>
      <c r="O322" s="97">
        <v>18</v>
      </c>
      <c r="P322" s="111">
        <f t="shared" ref="P322:P324" si="295">SUM(J322:O322)</f>
        <v>804</v>
      </c>
      <c r="Q322" s="10"/>
      <c r="R322" s="13"/>
      <c r="S322" s="16"/>
      <c r="T322" s="9"/>
      <c r="U322" s="16"/>
      <c r="V322" s="9"/>
      <c r="W322" s="16"/>
      <c r="X322" s="13"/>
      <c r="Y322" s="16"/>
      <c r="Z322" s="9"/>
      <c r="AA322" s="16"/>
      <c r="AB322" s="9"/>
      <c r="AC322" s="10"/>
      <c r="AD322" s="10"/>
    </row>
    <row r="323" spans="1:30" s="1" customFormat="1" ht="12" customHeight="1">
      <c r="A323" s="50"/>
      <c r="B323" s="146"/>
      <c r="C323" s="147"/>
      <c r="D323" s="147"/>
      <c r="E323" s="147"/>
      <c r="F323" s="147"/>
      <c r="G323" s="147"/>
      <c r="H323" s="147"/>
      <c r="I323" s="148"/>
      <c r="J323" s="75">
        <f>J322/J326</f>
        <v>0.52881844380403453</v>
      </c>
      <c r="K323" s="75">
        <f>K322/K326</f>
        <v>0.81666666666666665</v>
      </c>
      <c r="L323" s="75">
        <f>L322/L326</f>
        <v>0.68072289156626509</v>
      </c>
      <c r="M323" s="75">
        <f>M322/M326</f>
        <v>9.3023255813953487E-2</v>
      </c>
      <c r="N323" s="75">
        <f>N322/$N$326</f>
        <v>0.1951219512195122</v>
      </c>
      <c r="O323" s="75">
        <f>O322/$O$326</f>
        <v>0.4</v>
      </c>
      <c r="P323" s="75">
        <f>P322/$P$326</f>
        <v>0.59599703484062272</v>
      </c>
      <c r="Q323" s="10"/>
      <c r="R323" s="19"/>
      <c r="S323" s="16"/>
      <c r="T323" s="19"/>
      <c r="U323" s="16"/>
      <c r="V323" s="19"/>
      <c r="W323" s="16"/>
      <c r="X323" s="19"/>
      <c r="Y323" s="16"/>
      <c r="Z323" s="19"/>
      <c r="AA323" s="16"/>
      <c r="AB323" s="19"/>
      <c r="AC323" s="10"/>
      <c r="AD323" s="10"/>
    </row>
    <row r="324" spans="1:30" s="1" customFormat="1" ht="17.25" customHeight="1">
      <c r="A324" s="50"/>
      <c r="B324" s="143" t="s">
        <v>3</v>
      </c>
      <c r="C324" s="144"/>
      <c r="D324" s="144"/>
      <c r="E324" s="144"/>
      <c r="F324" s="144"/>
      <c r="G324" s="144"/>
      <c r="H324" s="144"/>
      <c r="I324" s="145"/>
      <c r="J324" s="76">
        <v>327</v>
      </c>
      <c r="K324" s="76">
        <v>66</v>
      </c>
      <c r="L324" s="76">
        <v>53</v>
      </c>
      <c r="M324" s="104">
        <v>39</v>
      </c>
      <c r="N324" s="107">
        <v>33</v>
      </c>
      <c r="O324" s="107">
        <v>27</v>
      </c>
      <c r="P324" s="112">
        <f t="shared" si="295"/>
        <v>545</v>
      </c>
      <c r="Q324" s="10"/>
      <c r="R324" s="20"/>
      <c r="S324" s="16"/>
      <c r="T324" s="20"/>
      <c r="U324" s="16"/>
      <c r="V324" s="20"/>
      <c r="W324" s="16"/>
      <c r="X324" s="13"/>
      <c r="Y324" s="16"/>
      <c r="Z324" s="9"/>
      <c r="AA324" s="16"/>
      <c r="AB324" s="9"/>
      <c r="AC324" s="10"/>
      <c r="AD324" s="10"/>
    </row>
    <row r="325" spans="1:30" s="1" customFormat="1" ht="12" customHeight="1">
      <c r="A325" s="50"/>
      <c r="B325" s="143"/>
      <c r="C325" s="144"/>
      <c r="D325" s="144"/>
      <c r="E325" s="144"/>
      <c r="F325" s="144"/>
      <c r="G325" s="144"/>
      <c r="H325" s="144"/>
      <c r="I325" s="145"/>
      <c r="J325" s="77">
        <f>J324/J326</f>
        <v>0.47118155619596541</v>
      </c>
      <c r="K325" s="77">
        <f>K324/K326</f>
        <v>0.18333333333333332</v>
      </c>
      <c r="L325" s="77">
        <f>L324/L326</f>
        <v>0.31927710843373491</v>
      </c>
      <c r="M325" s="77">
        <f>M324/M326</f>
        <v>0.90697674418604646</v>
      </c>
      <c r="N325" s="77">
        <f>N324/$N$326</f>
        <v>0.80487804878048785</v>
      </c>
      <c r="O325" s="77">
        <f>O324/$O$326</f>
        <v>0.6</v>
      </c>
      <c r="P325" s="77">
        <f>P324/$P$326</f>
        <v>0.40400296515937734</v>
      </c>
      <c r="Q325" s="10"/>
      <c r="R325" s="21"/>
      <c r="S325" s="16"/>
      <c r="T325" s="21"/>
      <c r="U325" s="16"/>
      <c r="V325" s="21"/>
      <c r="W325" s="16"/>
      <c r="X325" s="21"/>
      <c r="Y325" s="16"/>
      <c r="Z325" s="21"/>
      <c r="AA325" s="16"/>
      <c r="AB325" s="21"/>
      <c r="AC325" s="10"/>
      <c r="AD325" s="10"/>
    </row>
    <row r="326" spans="1:30" s="1" customFormat="1" ht="17.25" customHeight="1">
      <c r="A326" s="50"/>
      <c r="B326" s="164" t="s">
        <v>0</v>
      </c>
      <c r="C326" s="164"/>
      <c r="D326" s="164"/>
      <c r="E326" s="164"/>
      <c r="F326" s="164"/>
      <c r="G326" s="164"/>
      <c r="H326" s="164"/>
      <c r="I326" s="164"/>
      <c r="J326" s="92">
        <f>J322+J324</f>
        <v>694</v>
      </c>
      <c r="K326" s="92">
        <f t="shared" ref="K326:O326" si="296">K322+K324</f>
        <v>360</v>
      </c>
      <c r="L326" s="92">
        <f t="shared" si="296"/>
        <v>166</v>
      </c>
      <c r="M326" s="92">
        <f t="shared" si="296"/>
        <v>43</v>
      </c>
      <c r="N326" s="92">
        <f t="shared" si="296"/>
        <v>41</v>
      </c>
      <c r="O326" s="92">
        <f t="shared" si="296"/>
        <v>45</v>
      </c>
      <c r="P326" s="127">
        <f t="shared" ref="P326" si="297">SUM(J326:O326)</f>
        <v>1349</v>
      </c>
      <c r="R326" s="14"/>
      <c r="S326" s="8"/>
      <c r="T326" s="14"/>
      <c r="U326" s="8"/>
      <c r="V326" s="14"/>
      <c r="W326" s="8"/>
      <c r="X326" s="14"/>
      <c r="Y326" s="8"/>
      <c r="Z326" s="14"/>
      <c r="AA326" s="8"/>
      <c r="AB326" s="14"/>
    </row>
    <row r="327" spans="1:30" s="1" customFormat="1" ht="21" customHeight="1">
      <c r="A327" s="51" t="s">
        <v>113</v>
      </c>
      <c r="B327" s="165" t="s">
        <v>182</v>
      </c>
      <c r="C327" s="165"/>
      <c r="D327" s="165"/>
      <c r="E327" s="165"/>
      <c r="F327" s="165"/>
      <c r="G327" s="165"/>
      <c r="H327" s="165"/>
      <c r="I327" s="165"/>
      <c r="J327" s="165"/>
      <c r="K327" s="165"/>
      <c r="L327" s="165"/>
      <c r="M327" s="165"/>
      <c r="N327" s="165"/>
      <c r="O327" s="165"/>
      <c r="P327" s="47"/>
      <c r="Q327" s="10"/>
      <c r="R327" s="10"/>
      <c r="S327" s="10"/>
      <c r="T327" s="10"/>
      <c r="U327" s="10"/>
      <c r="V327" s="10"/>
      <c r="W327" s="10"/>
      <c r="X327" s="10"/>
      <c r="Y327" s="10"/>
      <c r="Z327" s="10"/>
      <c r="AA327" s="10"/>
      <c r="AB327" s="10"/>
      <c r="AC327" s="10"/>
      <c r="AD327" s="10"/>
    </row>
    <row r="328" spans="1:30" ht="24" customHeight="1">
      <c r="A328" s="50"/>
      <c r="B328" s="57"/>
      <c r="C328" s="57"/>
      <c r="D328" s="57"/>
      <c r="E328" s="57"/>
      <c r="F328" s="57"/>
      <c r="G328" s="57"/>
      <c r="H328" s="57"/>
      <c r="I328" s="57"/>
      <c r="J328" s="37" t="s">
        <v>4</v>
      </c>
      <c r="K328" s="38" t="s">
        <v>5</v>
      </c>
      <c r="L328" s="38" t="s">
        <v>6</v>
      </c>
      <c r="M328" s="27" t="s">
        <v>7</v>
      </c>
      <c r="N328" s="27" t="s">
        <v>8</v>
      </c>
      <c r="O328" s="27" t="s">
        <v>9</v>
      </c>
      <c r="P328" s="59"/>
    </row>
    <row r="329" spans="1:30" ht="17.25" customHeight="1">
      <c r="A329" s="50"/>
      <c r="B329" s="57"/>
      <c r="C329" s="57"/>
      <c r="D329" s="57"/>
      <c r="E329" s="57"/>
      <c r="F329" s="57"/>
      <c r="G329" s="57"/>
      <c r="H329" s="57"/>
      <c r="I329" s="57"/>
      <c r="J329" s="28" t="s">
        <v>13</v>
      </c>
      <c r="K329" s="28" t="s">
        <v>13</v>
      </c>
      <c r="L329" s="28" t="s">
        <v>13</v>
      </c>
      <c r="M329" s="28" t="s">
        <v>13</v>
      </c>
      <c r="N329" s="28" t="s">
        <v>13</v>
      </c>
      <c r="O329" s="28" t="s">
        <v>13</v>
      </c>
      <c r="P329" s="59"/>
    </row>
    <row r="330" spans="1:30" ht="17.25" customHeight="1">
      <c r="A330" s="50"/>
      <c r="B330" s="57"/>
      <c r="C330" s="57"/>
      <c r="D330" s="57"/>
      <c r="E330" s="57"/>
      <c r="F330" s="57"/>
      <c r="G330" s="57"/>
      <c r="H330" s="57"/>
      <c r="I330" s="57"/>
      <c r="J330" s="32" t="s">
        <v>12</v>
      </c>
      <c r="K330" s="32" t="s">
        <v>12</v>
      </c>
      <c r="L330" s="32" t="s">
        <v>12</v>
      </c>
      <c r="M330" s="32" t="s">
        <v>12</v>
      </c>
      <c r="N330" s="32" t="s">
        <v>12</v>
      </c>
      <c r="O330" s="32" t="s">
        <v>12</v>
      </c>
      <c r="P330" s="31" t="s">
        <v>0</v>
      </c>
    </row>
    <row r="331" spans="1:30" ht="16.5" customHeight="1">
      <c r="A331" s="50"/>
      <c r="B331" s="176" t="s">
        <v>183</v>
      </c>
      <c r="C331" s="176"/>
      <c r="D331" s="176"/>
      <c r="E331" s="176"/>
      <c r="F331" s="176"/>
      <c r="G331" s="176"/>
      <c r="H331" s="176"/>
      <c r="I331" s="176"/>
      <c r="J331" s="25">
        <v>571</v>
      </c>
      <c r="K331" s="25">
        <v>766</v>
      </c>
      <c r="L331" s="25">
        <v>160</v>
      </c>
      <c r="M331" s="25">
        <v>0</v>
      </c>
      <c r="N331" s="25">
        <v>3</v>
      </c>
      <c r="O331" s="25">
        <v>30</v>
      </c>
      <c r="P331" s="122">
        <f t="shared" ref="P331:P374" si="298">SUM(J331:O331)</f>
        <v>1530</v>
      </c>
    </row>
    <row r="332" spans="1:30" ht="16.5" customHeight="1">
      <c r="A332" s="50"/>
      <c r="B332" s="177"/>
      <c r="C332" s="177"/>
      <c r="D332" s="177"/>
      <c r="E332" s="177"/>
      <c r="F332" s="177"/>
      <c r="G332" s="177"/>
      <c r="H332" s="177"/>
      <c r="I332" s="177"/>
      <c r="J332" s="25">
        <v>317</v>
      </c>
      <c r="K332" s="26">
        <v>259</v>
      </c>
      <c r="L332" s="81">
        <v>79</v>
      </c>
      <c r="M332" s="26">
        <v>0</v>
      </c>
      <c r="N332" s="26">
        <v>2</v>
      </c>
      <c r="O332" s="26">
        <v>12</v>
      </c>
      <c r="P332" s="123">
        <f t="shared" si="298"/>
        <v>669</v>
      </c>
    </row>
    <row r="333" spans="1:30" ht="12" customHeight="1">
      <c r="A333" s="50"/>
      <c r="B333" s="178"/>
      <c r="C333" s="178"/>
      <c r="D333" s="178"/>
      <c r="E333" s="178"/>
      <c r="F333" s="178"/>
      <c r="G333" s="178"/>
      <c r="H333" s="178"/>
      <c r="I333" s="178"/>
      <c r="J333" s="24">
        <f>J332/J326</f>
        <v>0.45677233429394815</v>
      </c>
      <c r="K333" s="24">
        <f>K332/K326</f>
        <v>0.71944444444444444</v>
      </c>
      <c r="L333" s="24">
        <f>L332/L326</f>
        <v>0.4759036144578313</v>
      </c>
      <c r="M333" s="24">
        <f>M332/M326</f>
        <v>0</v>
      </c>
      <c r="N333" s="24">
        <f>N332/$N$326</f>
        <v>4.878048780487805E-2</v>
      </c>
      <c r="O333" s="24">
        <f>O332/$O$326</f>
        <v>0.26666666666666666</v>
      </c>
      <c r="P333" s="24">
        <f>P332/$P$326</f>
        <v>0.49592290585618976</v>
      </c>
    </row>
    <row r="334" spans="1:30" ht="16.5" customHeight="1">
      <c r="A334" s="50"/>
      <c r="B334" s="179" t="s">
        <v>11</v>
      </c>
      <c r="C334" s="179"/>
      <c r="D334" s="179"/>
      <c r="E334" s="179"/>
      <c r="F334" s="179"/>
      <c r="G334" s="179"/>
      <c r="H334" s="179"/>
      <c r="I334" s="179"/>
      <c r="J334" s="33">
        <v>19</v>
      </c>
      <c r="K334" s="100">
        <v>24</v>
      </c>
      <c r="L334" s="33">
        <v>9</v>
      </c>
      <c r="M334" s="33">
        <v>0</v>
      </c>
      <c r="N334" s="39">
        <v>0</v>
      </c>
      <c r="O334" s="39">
        <v>0</v>
      </c>
      <c r="P334" s="124">
        <f t="shared" si="298"/>
        <v>52</v>
      </c>
    </row>
    <row r="335" spans="1:30" ht="16.5" customHeight="1">
      <c r="A335" s="50"/>
      <c r="B335" s="179"/>
      <c r="C335" s="179"/>
      <c r="D335" s="179"/>
      <c r="E335" s="179"/>
      <c r="F335" s="179"/>
      <c r="G335" s="179"/>
      <c r="H335" s="179"/>
      <c r="I335" s="179"/>
      <c r="J335" s="29">
        <v>16</v>
      </c>
      <c r="K335" s="101">
        <v>19</v>
      </c>
      <c r="L335" s="29">
        <v>8</v>
      </c>
      <c r="M335" s="29">
        <v>0</v>
      </c>
      <c r="N335" s="40">
        <v>0</v>
      </c>
      <c r="O335" s="40">
        <v>0</v>
      </c>
      <c r="P335" s="125">
        <f t="shared" si="298"/>
        <v>43</v>
      </c>
    </row>
    <row r="336" spans="1:30" ht="12" customHeight="1">
      <c r="A336" s="50"/>
      <c r="B336" s="179"/>
      <c r="C336" s="179"/>
      <c r="D336" s="179"/>
      <c r="E336" s="179"/>
      <c r="F336" s="179"/>
      <c r="G336" s="179"/>
      <c r="H336" s="179"/>
      <c r="I336" s="179"/>
      <c r="J336" s="36">
        <f>J335/J326</f>
        <v>2.3054755043227664E-2</v>
      </c>
      <c r="K336" s="36">
        <f>K335/K326</f>
        <v>5.2777777777777778E-2</v>
      </c>
      <c r="L336" s="36">
        <f>L335/L326</f>
        <v>4.8192771084337352E-2</v>
      </c>
      <c r="M336" s="36">
        <f>M335/M326</f>
        <v>0</v>
      </c>
      <c r="N336" s="36">
        <f t="shared" ref="N336" si="299">N335/$N$326</f>
        <v>0</v>
      </c>
      <c r="O336" s="36">
        <f t="shared" ref="O336" si="300">O335/$O$326</f>
        <v>0</v>
      </c>
      <c r="P336" s="36">
        <f t="shared" ref="P336" si="301">P335/$P$326</f>
        <v>3.1875463306152707E-2</v>
      </c>
    </row>
    <row r="337" spans="1:16" ht="16.5" customHeight="1">
      <c r="A337" s="50"/>
      <c r="B337" s="180" t="s">
        <v>130</v>
      </c>
      <c r="C337" s="180"/>
      <c r="D337" s="180"/>
      <c r="E337" s="180"/>
      <c r="F337" s="180"/>
      <c r="G337" s="180"/>
      <c r="H337" s="180"/>
      <c r="I337" s="180"/>
      <c r="J337" s="25">
        <v>63</v>
      </c>
      <c r="K337" s="25">
        <v>182</v>
      </c>
      <c r="L337" s="25">
        <v>20</v>
      </c>
      <c r="M337" s="26">
        <v>2</v>
      </c>
      <c r="N337" s="26">
        <v>3</v>
      </c>
      <c r="O337" s="26">
        <v>5</v>
      </c>
      <c r="P337" s="122">
        <f t="shared" si="298"/>
        <v>275</v>
      </c>
    </row>
    <row r="338" spans="1:16" ht="16.5" customHeight="1">
      <c r="A338" s="50"/>
      <c r="B338" s="167"/>
      <c r="C338" s="167"/>
      <c r="D338" s="167"/>
      <c r="E338" s="167"/>
      <c r="F338" s="167"/>
      <c r="G338" s="167"/>
      <c r="H338" s="167"/>
      <c r="I338" s="167"/>
      <c r="J338" s="25">
        <v>56</v>
      </c>
      <c r="K338" s="25">
        <v>93</v>
      </c>
      <c r="L338" s="25">
        <v>16</v>
      </c>
      <c r="M338" s="26">
        <v>1</v>
      </c>
      <c r="N338" s="26">
        <v>2</v>
      </c>
      <c r="O338" s="26">
        <v>4</v>
      </c>
      <c r="P338" s="123">
        <f t="shared" si="298"/>
        <v>172</v>
      </c>
    </row>
    <row r="339" spans="1:16" ht="12" customHeight="1">
      <c r="A339" s="50"/>
      <c r="B339" s="181"/>
      <c r="C339" s="181"/>
      <c r="D339" s="181"/>
      <c r="E339" s="181"/>
      <c r="F339" s="181"/>
      <c r="G339" s="181"/>
      <c r="H339" s="181"/>
      <c r="I339" s="181"/>
      <c r="J339" s="24">
        <f>J338/J326</f>
        <v>8.069164265129683E-2</v>
      </c>
      <c r="K339" s="24">
        <f>K338/K326</f>
        <v>0.25833333333333336</v>
      </c>
      <c r="L339" s="24">
        <f>L338/L326</f>
        <v>9.6385542168674704E-2</v>
      </c>
      <c r="M339" s="24">
        <f>M338/M326</f>
        <v>2.3255813953488372E-2</v>
      </c>
      <c r="N339" s="24">
        <f t="shared" ref="N339" si="302">N338/$N$326</f>
        <v>4.878048780487805E-2</v>
      </c>
      <c r="O339" s="24">
        <f t="shared" ref="O339" si="303">O338/$O$326</f>
        <v>8.8888888888888892E-2</v>
      </c>
      <c r="P339" s="24">
        <f t="shared" ref="P339" si="304">P338/$P$326</f>
        <v>0.12750185322461083</v>
      </c>
    </row>
    <row r="340" spans="1:16" ht="16.5" customHeight="1">
      <c r="A340" s="50"/>
      <c r="B340" s="179" t="s">
        <v>131</v>
      </c>
      <c r="C340" s="179"/>
      <c r="D340" s="179"/>
      <c r="E340" s="179"/>
      <c r="F340" s="179"/>
      <c r="G340" s="179"/>
      <c r="H340" s="179"/>
      <c r="I340" s="179"/>
      <c r="J340" s="33">
        <v>14</v>
      </c>
      <c r="K340" s="33">
        <v>103</v>
      </c>
      <c r="L340" s="33">
        <v>94</v>
      </c>
      <c r="M340" s="33">
        <v>0</v>
      </c>
      <c r="N340" s="39">
        <v>1</v>
      </c>
      <c r="O340" s="39">
        <v>1</v>
      </c>
      <c r="P340" s="124">
        <f t="shared" si="298"/>
        <v>213</v>
      </c>
    </row>
    <row r="341" spans="1:16" ht="16.5" customHeight="1">
      <c r="A341" s="50"/>
      <c r="B341" s="179"/>
      <c r="C341" s="179"/>
      <c r="D341" s="179"/>
      <c r="E341" s="179"/>
      <c r="F341" s="179"/>
      <c r="G341" s="179"/>
      <c r="H341" s="179"/>
      <c r="I341" s="179"/>
      <c r="J341" s="29">
        <v>14</v>
      </c>
      <c r="K341" s="29">
        <v>59</v>
      </c>
      <c r="L341" s="29">
        <v>49</v>
      </c>
      <c r="M341" s="29">
        <v>0</v>
      </c>
      <c r="N341" s="40">
        <v>1</v>
      </c>
      <c r="O341" s="40">
        <v>1</v>
      </c>
      <c r="P341" s="125">
        <f t="shared" si="298"/>
        <v>124</v>
      </c>
    </row>
    <row r="342" spans="1:16" ht="12" customHeight="1">
      <c r="A342" s="50"/>
      <c r="B342" s="179"/>
      <c r="C342" s="179"/>
      <c r="D342" s="179"/>
      <c r="E342" s="179"/>
      <c r="F342" s="179"/>
      <c r="G342" s="179"/>
      <c r="H342" s="179"/>
      <c r="I342" s="179"/>
      <c r="J342" s="36">
        <f>J341/J326</f>
        <v>2.0172910662824207E-2</v>
      </c>
      <c r="K342" s="36">
        <f>K341/K326</f>
        <v>0.16388888888888889</v>
      </c>
      <c r="L342" s="36">
        <f>L341/L326</f>
        <v>0.29518072289156627</v>
      </c>
      <c r="M342" s="36">
        <f>M341/M326</f>
        <v>0</v>
      </c>
      <c r="N342" s="36">
        <f t="shared" ref="N342" si="305">N341/$N$326</f>
        <v>2.4390243902439025E-2</v>
      </c>
      <c r="O342" s="36">
        <f t="shared" ref="O342" si="306">O341/$O$326</f>
        <v>2.2222222222222223E-2</v>
      </c>
      <c r="P342" s="36">
        <f t="shared" ref="P342" si="307">P341/$P$326</f>
        <v>9.191994069681246E-2</v>
      </c>
    </row>
    <row r="343" spans="1:16" ht="16.5" customHeight="1">
      <c r="A343" s="50"/>
      <c r="B343" s="180" t="s">
        <v>132</v>
      </c>
      <c r="C343" s="180"/>
      <c r="D343" s="180"/>
      <c r="E343" s="180"/>
      <c r="F343" s="180"/>
      <c r="G343" s="180"/>
      <c r="H343" s="180"/>
      <c r="I343" s="180"/>
      <c r="J343" s="25">
        <v>1</v>
      </c>
      <c r="K343" s="25">
        <v>15</v>
      </c>
      <c r="L343" s="25">
        <v>1</v>
      </c>
      <c r="M343" s="26">
        <v>1</v>
      </c>
      <c r="N343" s="26">
        <v>0</v>
      </c>
      <c r="O343" s="26">
        <v>1</v>
      </c>
      <c r="P343" s="122">
        <f t="shared" si="298"/>
        <v>19</v>
      </c>
    </row>
    <row r="344" spans="1:16" ht="16.5" customHeight="1">
      <c r="A344" s="50"/>
      <c r="B344" s="167"/>
      <c r="C344" s="167"/>
      <c r="D344" s="167"/>
      <c r="E344" s="167"/>
      <c r="F344" s="167"/>
      <c r="G344" s="167"/>
      <c r="H344" s="167"/>
      <c r="I344" s="167"/>
      <c r="J344" s="25">
        <v>1</v>
      </c>
      <c r="K344" s="25">
        <v>12</v>
      </c>
      <c r="L344" s="25">
        <v>1</v>
      </c>
      <c r="M344" s="26">
        <v>1</v>
      </c>
      <c r="N344" s="26">
        <v>0</v>
      </c>
      <c r="O344" s="26">
        <v>1</v>
      </c>
      <c r="P344" s="123">
        <f t="shared" si="298"/>
        <v>16</v>
      </c>
    </row>
    <row r="345" spans="1:16" ht="12.75" customHeight="1">
      <c r="A345" s="50"/>
      <c r="B345" s="181"/>
      <c r="C345" s="181"/>
      <c r="D345" s="181"/>
      <c r="E345" s="181"/>
      <c r="F345" s="181"/>
      <c r="G345" s="181"/>
      <c r="H345" s="181"/>
      <c r="I345" s="181"/>
      <c r="J345" s="24">
        <f>J344/J326</f>
        <v>1.440922190201729E-3</v>
      </c>
      <c r="K345" s="24">
        <f>K344/K326</f>
        <v>3.3333333333333333E-2</v>
      </c>
      <c r="L345" s="24">
        <f>L344/L326</f>
        <v>6.024096385542169E-3</v>
      </c>
      <c r="M345" s="24">
        <f>M344/M326</f>
        <v>2.3255813953488372E-2</v>
      </c>
      <c r="N345" s="24">
        <f t="shared" ref="N345" si="308">N344/$N$326</f>
        <v>0</v>
      </c>
      <c r="O345" s="24">
        <f t="shared" ref="O345" si="309">O344/$O$326</f>
        <v>2.2222222222222223E-2</v>
      </c>
      <c r="P345" s="24">
        <f t="shared" ref="P345" si="310">P344/$P$326</f>
        <v>1.1860637509266123E-2</v>
      </c>
    </row>
    <row r="346" spans="1:16" ht="16.5" customHeight="1">
      <c r="A346" s="50"/>
      <c r="B346" s="159" t="s">
        <v>184</v>
      </c>
      <c r="C346" s="159"/>
      <c r="D346" s="159"/>
      <c r="E346" s="159"/>
      <c r="F346" s="159"/>
      <c r="G346" s="159"/>
      <c r="H346" s="159"/>
      <c r="I346" s="159"/>
      <c r="J346" s="33">
        <v>35</v>
      </c>
      <c r="K346" s="39">
        <v>24</v>
      </c>
      <c r="L346" s="33">
        <v>3</v>
      </c>
      <c r="M346" s="33">
        <v>1</v>
      </c>
      <c r="N346" s="39">
        <v>1</v>
      </c>
      <c r="O346" s="39">
        <v>1</v>
      </c>
      <c r="P346" s="66">
        <f t="shared" si="298"/>
        <v>65</v>
      </c>
    </row>
    <row r="347" spans="1:16" ht="16.5" customHeight="1">
      <c r="A347" s="50"/>
      <c r="B347" s="160"/>
      <c r="C347" s="160"/>
      <c r="D347" s="160"/>
      <c r="E347" s="160"/>
      <c r="F347" s="160"/>
      <c r="G347" s="160"/>
      <c r="H347" s="160"/>
      <c r="I347" s="160"/>
      <c r="J347" s="29">
        <v>30</v>
      </c>
      <c r="K347" s="40">
        <v>19</v>
      </c>
      <c r="L347" s="29">
        <v>3</v>
      </c>
      <c r="M347" s="29">
        <v>1</v>
      </c>
      <c r="N347" s="40">
        <v>1</v>
      </c>
      <c r="O347" s="40">
        <v>1</v>
      </c>
      <c r="P347" s="67">
        <f t="shared" si="298"/>
        <v>55</v>
      </c>
    </row>
    <row r="348" spans="1:16" ht="12.75" customHeight="1">
      <c r="A348" s="50"/>
      <c r="B348" s="160"/>
      <c r="C348" s="160"/>
      <c r="D348" s="160"/>
      <c r="E348" s="160"/>
      <c r="F348" s="160"/>
      <c r="G348" s="160"/>
      <c r="H348" s="160"/>
      <c r="I348" s="160"/>
      <c r="J348" s="36">
        <f>J347/J326</f>
        <v>4.3227665706051875E-2</v>
      </c>
      <c r="K348" s="36">
        <f>K347/K326</f>
        <v>5.2777777777777778E-2</v>
      </c>
      <c r="L348" s="36">
        <f>L347/L326</f>
        <v>1.8072289156626505E-2</v>
      </c>
      <c r="M348" s="36">
        <f>M347/M326</f>
        <v>2.3255813953488372E-2</v>
      </c>
      <c r="N348" s="36">
        <f t="shared" ref="N348" si="311">N347/$N$326</f>
        <v>2.4390243902439025E-2</v>
      </c>
      <c r="O348" s="36">
        <f t="shared" ref="O348" si="312">O347/$O$326</f>
        <v>2.2222222222222223E-2</v>
      </c>
      <c r="P348" s="36">
        <f t="shared" ref="P348" si="313">P347/$P$326</f>
        <v>4.0770941438102296E-2</v>
      </c>
    </row>
    <row r="349" spans="1:16" ht="16.5" customHeight="1">
      <c r="A349" s="55"/>
      <c r="B349" s="175" t="s">
        <v>114</v>
      </c>
      <c r="C349" s="175"/>
      <c r="D349" s="175"/>
      <c r="E349" s="175"/>
      <c r="F349" s="175"/>
      <c r="G349" s="175"/>
      <c r="H349" s="175"/>
      <c r="I349" s="175"/>
      <c r="J349" s="25">
        <v>0</v>
      </c>
      <c r="K349" s="25">
        <v>10</v>
      </c>
      <c r="L349" s="25">
        <v>5</v>
      </c>
      <c r="M349" s="26">
        <v>0</v>
      </c>
      <c r="N349" s="26">
        <v>0</v>
      </c>
      <c r="O349" s="26">
        <v>1</v>
      </c>
      <c r="P349" s="34">
        <f t="shared" si="298"/>
        <v>16</v>
      </c>
    </row>
    <row r="350" spans="1:16" ht="16.5" customHeight="1">
      <c r="A350" s="55"/>
      <c r="B350" s="175"/>
      <c r="C350" s="175"/>
      <c r="D350" s="175"/>
      <c r="E350" s="175"/>
      <c r="F350" s="175"/>
      <c r="G350" s="175"/>
      <c r="H350" s="175"/>
      <c r="I350" s="175"/>
      <c r="J350" s="25">
        <v>0</v>
      </c>
      <c r="K350" s="25">
        <v>9</v>
      </c>
      <c r="L350" s="25">
        <v>5</v>
      </c>
      <c r="M350" s="26">
        <v>0</v>
      </c>
      <c r="N350" s="26">
        <v>0</v>
      </c>
      <c r="O350" s="26">
        <v>1</v>
      </c>
      <c r="P350" s="35">
        <f t="shared" si="298"/>
        <v>15</v>
      </c>
    </row>
    <row r="351" spans="1:16" ht="12" customHeight="1">
      <c r="A351" s="55"/>
      <c r="B351" s="175"/>
      <c r="C351" s="175"/>
      <c r="D351" s="175"/>
      <c r="E351" s="175"/>
      <c r="F351" s="175"/>
      <c r="G351" s="175"/>
      <c r="H351" s="175"/>
      <c r="I351" s="175"/>
      <c r="J351" s="24">
        <f>J350/J326</f>
        <v>0</v>
      </c>
      <c r="K351" s="24">
        <f>K350/K326</f>
        <v>2.5000000000000001E-2</v>
      </c>
      <c r="L351" s="24">
        <f>L350/L326</f>
        <v>3.0120481927710843E-2</v>
      </c>
      <c r="M351" s="24">
        <f>M350/M326</f>
        <v>0</v>
      </c>
      <c r="N351" s="24">
        <f t="shared" ref="N351" si="314">N350/$N$326</f>
        <v>0</v>
      </c>
      <c r="O351" s="24">
        <f t="shared" ref="O351" si="315">O350/$O$326</f>
        <v>2.2222222222222223E-2</v>
      </c>
      <c r="P351" s="24">
        <f t="shared" ref="P351" si="316">P350/$P$326</f>
        <v>1.1119347664936991E-2</v>
      </c>
    </row>
    <row r="352" spans="1:16" ht="16.5" customHeight="1">
      <c r="A352" s="55"/>
      <c r="B352" s="152" t="s">
        <v>115</v>
      </c>
      <c r="C352" s="152"/>
      <c r="D352" s="152"/>
      <c r="E352" s="152"/>
      <c r="F352" s="152"/>
      <c r="G352" s="152"/>
      <c r="H352" s="152"/>
      <c r="I352" s="153"/>
      <c r="J352" s="68">
        <v>6</v>
      </c>
      <c r="K352" s="69">
        <v>7</v>
      </c>
      <c r="L352" s="68">
        <v>1</v>
      </c>
      <c r="M352" s="68">
        <v>0</v>
      </c>
      <c r="N352" s="69">
        <v>1</v>
      </c>
      <c r="O352" s="69">
        <v>0</v>
      </c>
      <c r="P352" s="70">
        <f t="shared" si="298"/>
        <v>15</v>
      </c>
    </row>
    <row r="353" spans="1:16" ht="16.5" customHeight="1">
      <c r="A353" s="55"/>
      <c r="B353" s="154"/>
      <c r="C353" s="154"/>
      <c r="D353" s="154"/>
      <c r="E353" s="154"/>
      <c r="F353" s="154"/>
      <c r="G353" s="154"/>
      <c r="H353" s="154"/>
      <c r="I353" s="155"/>
      <c r="J353" s="29">
        <v>6</v>
      </c>
      <c r="K353" s="40">
        <v>6</v>
      </c>
      <c r="L353" s="29">
        <v>1</v>
      </c>
      <c r="M353" s="29">
        <v>0</v>
      </c>
      <c r="N353" s="40">
        <v>1</v>
      </c>
      <c r="O353" s="40">
        <v>0</v>
      </c>
      <c r="P353" s="71">
        <f t="shared" si="298"/>
        <v>14</v>
      </c>
    </row>
    <row r="354" spans="1:16" ht="12" customHeight="1">
      <c r="A354" s="55"/>
      <c r="B354" s="156"/>
      <c r="C354" s="156"/>
      <c r="D354" s="156"/>
      <c r="E354" s="156"/>
      <c r="F354" s="156"/>
      <c r="G354" s="156"/>
      <c r="H354" s="156"/>
      <c r="I354" s="157"/>
      <c r="J354" s="72">
        <f>J353/J326</f>
        <v>8.6455331412103754E-3</v>
      </c>
      <c r="K354" s="72">
        <f>K353/K326</f>
        <v>1.6666666666666666E-2</v>
      </c>
      <c r="L354" s="72">
        <f>L353/L326</f>
        <v>6.024096385542169E-3</v>
      </c>
      <c r="M354" s="72">
        <f>M353/M326</f>
        <v>0</v>
      </c>
      <c r="N354" s="72">
        <f t="shared" ref="N354" si="317">N353/$N$326</f>
        <v>2.4390243902439025E-2</v>
      </c>
      <c r="O354" s="72">
        <f t="shared" ref="O354" si="318">O353/$O$326</f>
        <v>0</v>
      </c>
      <c r="P354" s="72">
        <f t="shared" ref="P354" si="319">P353/$P$326</f>
        <v>1.0378057820607857E-2</v>
      </c>
    </row>
    <row r="355" spans="1:16" ht="16.5" customHeight="1">
      <c r="A355" s="55"/>
      <c r="B355" s="158" t="s">
        <v>116</v>
      </c>
      <c r="C355" s="158"/>
      <c r="D355" s="158"/>
      <c r="E355" s="158"/>
      <c r="F355" s="158"/>
      <c r="G355" s="158"/>
      <c r="H355" s="158"/>
      <c r="I355" s="158"/>
      <c r="J355" s="25">
        <v>58</v>
      </c>
      <c r="K355" s="25">
        <v>115</v>
      </c>
      <c r="L355" s="25">
        <v>32</v>
      </c>
      <c r="M355" s="26">
        <v>0</v>
      </c>
      <c r="N355" s="26">
        <v>1</v>
      </c>
      <c r="O355" s="26">
        <v>4</v>
      </c>
      <c r="P355" s="34">
        <f t="shared" si="298"/>
        <v>210</v>
      </c>
    </row>
    <row r="356" spans="1:16" ht="16.5" customHeight="1">
      <c r="A356" s="55"/>
      <c r="B356" s="158"/>
      <c r="C356" s="158"/>
      <c r="D356" s="158"/>
      <c r="E356" s="158"/>
      <c r="F356" s="158"/>
      <c r="G356" s="158"/>
      <c r="H356" s="158"/>
      <c r="I356" s="158"/>
      <c r="J356" s="25">
        <v>49</v>
      </c>
      <c r="K356" s="25">
        <v>78</v>
      </c>
      <c r="L356" s="25">
        <v>26</v>
      </c>
      <c r="M356" s="26">
        <v>0</v>
      </c>
      <c r="N356" s="26">
        <v>1</v>
      </c>
      <c r="O356" s="26">
        <v>4</v>
      </c>
      <c r="P356" s="35">
        <f t="shared" si="298"/>
        <v>158</v>
      </c>
    </row>
    <row r="357" spans="1:16" ht="12" customHeight="1">
      <c r="A357" s="55"/>
      <c r="B357" s="158"/>
      <c r="C357" s="158"/>
      <c r="D357" s="158"/>
      <c r="E357" s="158"/>
      <c r="F357" s="158"/>
      <c r="G357" s="158"/>
      <c r="H357" s="158"/>
      <c r="I357" s="158"/>
      <c r="J357" s="24">
        <f>J356/J326</f>
        <v>7.060518731988473E-2</v>
      </c>
      <c r="K357" s="24">
        <f>K356/K326</f>
        <v>0.21666666666666667</v>
      </c>
      <c r="L357" s="24">
        <f>L356/L326</f>
        <v>0.15662650602409639</v>
      </c>
      <c r="M357" s="24">
        <f>M356/M326</f>
        <v>0</v>
      </c>
      <c r="N357" s="24">
        <f t="shared" ref="N357" si="320">N356/$N$326</f>
        <v>2.4390243902439025E-2</v>
      </c>
      <c r="O357" s="24">
        <f t="shared" ref="O357" si="321">O356/$O$326</f>
        <v>8.8888888888888892E-2</v>
      </c>
      <c r="P357" s="24">
        <f t="shared" ref="P357" si="322">P356/$P$326</f>
        <v>0.11712379540400296</v>
      </c>
    </row>
    <row r="358" spans="1:16" ht="16.5" customHeight="1">
      <c r="A358" s="55"/>
      <c r="B358" s="152" t="s">
        <v>117</v>
      </c>
      <c r="C358" s="152"/>
      <c r="D358" s="152"/>
      <c r="E358" s="152"/>
      <c r="F358" s="152"/>
      <c r="G358" s="152"/>
      <c r="H358" s="152"/>
      <c r="I358" s="153"/>
      <c r="J358" s="68">
        <v>12</v>
      </c>
      <c r="K358" s="69">
        <v>58</v>
      </c>
      <c r="L358" s="68">
        <v>15</v>
      </c>
      <c r="M358" s="68">
        <v>0</v>
      </c>
      <c r="N358" s="69">
        <v>0</v>
      </c>
      <c r="O358" s="69">
        <v>1</v>
      </c>
      <c r="P358" s="70">
        <f t="shared" si="298"/>
        <v>86</v>
      </c>
    </row>
    <row r="359" spans="1:16" ht="16.5" customHeight="1">
      <c r="A359" s="55"/>
      <c r="B359" s="154"/>
      <c r="C359" s="154"/>
      <c r="D359" s="154"/>
      <c r="E359" s="154"/>
      <c r="F359" s="154"/>
      <c r="G359" s="154"/>
      <c r="H359" s="154"/>
      <c r="I359" s="155"/>
      <c r="J359" s="29">
        <v>12</v>
      </c>
      <c r="K359" s="40">
        <v>45</v>
      </c>
      <c r="L359" s="29">
        <v>14</v>
      </c>
      <c r="M359" s="29">
        <v>0</v>
      </c>
      <c r="N359" s="40">
        <v>0</v>
      </c>
      <c r="O359" s="40">
        <v>1</v>
      </c>
      <c r="P359" s="71">
        <f t="shared" si="298"/>
        <v>72</v>
      </c>
    </row>
    <row r="360" spans="1:16" ht="12" customHeight="1">
      <c r="A360" s="55"/>
      <c r="B360" s="156"/>
      <c r="C360" s="156"/>
      <c r="D360" s="156"/>
      <c r="E360" s="156"/>
      <c r="F360" s="156"/>
      <c r="G360" s="156"/>
      <c r="H360" s="156"/>
      <c r="I360" s="157"/>
      <c r="J360" s="72">
        <f>J359/J326</f>
        <v>1.7291066282420751E-2</v>
      </c>
      <c r="K360" s="72">
        <f>K359/K326</f>
        <v>0.125</v>
      </c>
      <c r="L360" s="72">
        <f>L359/L326</f>
        <v>8.4337349397590355E-2</v>
      </c>
      <c r="M360" s="72">
        <f>M359/M326</f>
        <v>0</v>
      </c>
      <c r="N360" s="72">
        <f t="shared" ref="N360" si="323">N359/$N$326</f>
        <v>0</v>
      </c>
      <c r="O360" s="72">
        <f t="shared" ref="O360" si="324">O359/$O$326</f>
        <v>2.2222222222222223E-2</v>
      </c>
      <c r="P360" s="72">
        <f t="shared" ref="P360" si="325">P359/$P$326</f>
        <v>5.3372868791697552E-2</v>
      </c>
    </row>
    <row r="361" spans="1:16" ht="16.5" customHeight="1">
      <c r="A361" s="55"/>
      <c r="B361" s="158" t="s">
        <v>118</v>
      </c>
      <c r="C361" s="158"/>
      <c r="D361" s="158"/>
      <c r="E361" s="158"/>
      <c r="F361" s="158"/>
      <c r="G361" s="158"/>
      <c r="H361" s="158"/>
      <c r="I361" s="158"/>
      <c r="J361" s="25">
        <v>13</v>
      </c>
      <c r="K361" s="25">
        <v>35</v>
      </c>
      <c r="L361" s="25">
        <v>3</v>
      </c>
      <c r="M361" s="26">
        <v>0</v>
      </c>
      <c r="N361" s="26">
        <v>2</v>
      </c>
      <c r="O361" s="26">
        <v>1</v>
      </c>
      <c r="P361" s="34">
        <f t="shared" si="298"/>
        <v>54</v>
      </c>
    </row>
    <row r="362" spans="1:16" ht="16.5" customHeight="1">
      <c r="A362" s="55"/>
      <c r="B362" s="158"/>
      <c r="C362" s="158"/>
      <c r="D362" s="158"/>
      <c r="E362" s="158"/>
      <c r="F362" s="158"/>
      <c r="G362" s="158"/>
      <c r="H362" s="158"/>
      <c r="I362" s="158"/>
      <c r="J362" s="25">
        <v>12</v>
      </c>
      <c r="K362" s="25">
        <v>30</v>
      </c>
      <c r="L362" s="25">
        <v>3</v>
      </c>
      <c r="M362" s="26">
        <v>0</v>
      </c>
      <c r="N362" s="26">
        <v>2</v>
      </c>
      <c r="O362" s="26">
        <v>1</v>
      </c>
      <c r="P362" s="35">
        <f t="shared" si="298"/>
        <v>48</v>
      </c>
    </row>
    <row r="363" spans="1:16" ht="11.25" customHeight="1">
      <c r="A363" s="55"/>
      <c r="B363" s="158"/>
      <c r="C363" s="158"/>
      <c r="D363" s="158"/>
      <c r="E363" s="158"/>
      <c r="F363" s="158"/>
      <c r="G363" s="158"/>
      <c r="H363" s="158"/>
      <c r="I363" s="158"/>
      <c r="J363" s="24">
        <f>J362/J326</f>
        <v>1.7291066282420751E-2</v>
      </c>
      <c r="K363" s="24">
        <f>K362/K326</f>
        <v>8.3333333333333329E-2</v>
      </c>
      <c r="L363" s="24">
        <f>L362/L326</f>
        <v>1.8072289156626505E-2</v>
      </c>
      <c r="M363" s="24">
        <f>M362/M326</f>
        <v>0</v>
      </c>
      <c r="N363" s="24">
        <f t="shared" ref="N363" si="326">N362/$N$326</f>
        <v>4.878048780487805E-2</v>
      </c>
      <c r="O363" s="24">
        <f t="shared" ref="O363" si="327">O362/$O$326</f>
        <v>2.2222222222222223E-2</v>
      </c>
      <c r="P363" s="24">
        <f t="shared" ref="P363" si="328">P362/$P$326</f>
        <v>3.5581912527798368E-2</v>
      </c>
    </row>
    <row r="364" spans="1:16" ht="16.5" customHeight="1">
      <c r="A364" s="50"/>
      <c r="B364" s="152" t="s">
        <v>119</v>
      </c>
      <c r="C364" s="152"/>
      <c r="D364" s="152"/>
      <c r="E364" s="152"/>
      <c r="F364" s="152"/>
      <c r="G364" s="152"/>
      <c r="H364" s="152"/>
      <c r="I364" s="153"/>
      <c r="J364" s="68">
        <v>38</v>
      </c>
      <c r="K364" s="69">
        <v>32</v>
      </c>
      <c r="L364" s="68">
        <v>1</v>
      </c>
      <c r="M364" s="68">
        <v>0</v>
      </c>
      <c r="N364" s="69">
        <v>1</v>
      </c>
      <c r="O364" s="69">
        <v>0</v>
      </c>
      <c r="P364" s="70">
        <f t="shared" si="298"/>
        <v>72</v>
      </c>
    </row>
    <row r="365" spans="1:16" ht="16.5" customHeight="1">
      <c r="A365" s="50"/>
      <c r="B365" s="154"/>
      <c r="C365" s="154"/>
      <c r="D365" s="154"/>
      <c r="E365" s="154"/>
      <c r="F365" s="154"/>
      <c r="G365" s="154"/>
      <c r="H365" s="154"/>
      <c r="I365" s="155"/>
      <c r="J365" s="29">
        <v>23</v>
      </c>
      <c r="K365" s="40">
        <v>15</v>
      </c>
      <c r="L365" s="29">
        <v>1</v>
      </c>
      <c r="M365" s="29">
        <v>0</v>
      </c>
      <c r="N365" s="40">
        <v>1</v>
      </c>
      <c r="O365" s="40">
        <v>0</v>
      </c>
      <c r="P365" s="71">
        <f t="shared" si="298"/>
        <v>40</v>
      </c>
    </row>
    <row r="366" spans="1:16" ht="12.75" customHeight="1">
      <c r="A366" s="50"/>
      <c r="B366" s="156"/>
      <c r="C366" s="156"/>
      <c r="D366" s="156"/>
      <c r="E366" s="156"/>
      <c r="F366" s="156"/>
      <c r="G366" s="156"/>
      <c r="H366" s="156"/>
      <c r="I366" s="157"/>
      <c r="J366" s="72">
        <f>J365/J326</f>
        <v>3.3141210374639768E-2</v>
      </c>
      <c r="K366" s="72">
        <f>K365/K326</f>
        <v>4.1666666666666664E-2</v>
      </c>
      <c r="L366" s="72">
        <f>L365/L326</f>
        <v>6.024096385542169E-3</v>
      </c>
      <c r="M366" s="72">
        <f>M365/M326</f>
        <v>0</v>
      </c>
      <c r="N366" s="72">
        <f t="shared" ref="N366" si="329">N365/$N$326</f>
        <v>2.4390243902439025E-2</v>
      </c>
      <c r="O366" s="72">
        <f t="shared" ref="O366" si="330">O365/$O$326</f>
        <v>0</v>
      </c>
      <c r="P366" s="72">
        <f t="shared" ref="P366" si="331">P365/$P$326</f>
        <v>2.9651593773165306E-2</v>
      </c>
    </row>
    <row r="367" spans="1:16" ht="16.5" customHeight="1">
      <c r="A367" s="55"/>
      <c r="B367" s="175" t="s">
        <v>120</v>
      </c>
      <c r="C367" s="175"/>
      <c r="D367" s="175"/>
      <c r="E367" s="175"/>
      <c r="F367" s="175"/>
      <c r="G367" s="175"/>
      <c r="H367" s="175"/>
      <c r="I367" s="175"/>
      <c r="J367" s="25">
        <v>7</v>
      </c>
      <c r="K367" s="25">
        <v>12</v>
      </c>
      <c r="L367" s="25">
        <v>1</v>
      </c>
      <c r="M367" s="26">
        <v>2</v>
      </c>
      <c r="N367" s="26">
        <v>0</v>
      </c>
      <c r="O367" s="26">
        <v>0</v>
      </c>
      <c r="P367" s="34">
        <f t="shared" si="298"/>
        <v>22</v>
      </c>
    </row>
    <row r="368" spans="1:16" ht="16.5" customHeight="1">
      <c r="A368" s="55"/>
      <c r="B368" s="175"/>
      <c r="C368" s="175"/>
      <c r="D368" s="175"/>
      <c r="E368" s="175"/>
      <c r="F368" s="175"/>
      <c r="G368" s="175"/>
      <c r="H368" s="175"/>
      <c r="I368" s="175"/>
      <c r="J368" s="25">
        <v>6</v>
      </c>
      <c r="K368" s="25">
        <v>9</v>
      </c>
      <c r="L368" s="25">
        <v>1</v>
      </c>
      <c r="M368" s="26">
        <v>1</v>
      </c>
      <c r="N368" s="26">
        <v>0</v>
      </c>
      <c r="O368" s="26">
        <v>0</v>
      </c>
      <c r="P368" s="35">
        <f t="shared" si="298"/>
        <v>17</v>
      </c>
    </row>
    <row r="369" spans="1:30" ht="12" customHeight="1">
      <c r="A369" s="55"/>
      <c r="B369" s="175"/>
      <c r="C369" s="175"/>
      <c r="D369" s="175"/>
      <c r="E369" s="175"/>
      <c r="F369" s="175"/>
      <c r="G369" s="175"/>
      <c r="H369" s="175"/>
      <c r="I369" s="175"/>
      <c r="J369" s="24">
        <f>J368/J326</f>
        <v>8.6455331412103754E-3</v>
      </c>
      <c r="K369" s="24">
        <f>K368/K326</f>
        <v>2.5000000000000001E-2</v>
      </c>
      <c r="L369" s="24">
        <f>L368/L326</f>
        <v>6.024096385542169E-3</v>
      </c>
      <c r="M369" s="24">
        <f>M368/M326</f>
        <v>2.3255813953488372E-2</v>
      </c>
      <c r="N369" s="24">
        <f t="shared" ref="N369" si="332">N368/$N$326</f>
        <v>0</v>
      </c>
      <c r="O369" s="24">
        <f t="shared" ref="O369" si="333">O368/$O$326</f>
        <v>0</v>
      </c>
      <c r="P369" s="24">
        <f t="shared" ref="P369" si="334">P368/$P$326</f>
        <v>1.2601927353595256E-2</v>
      </c>
    </row>
    <row r="370" spans="1:30" ht="16.5" customHeight="1">
      <c r="A370" s="55"/>
      <c r="B370" s="152" t="s">
        <v>121</v>
      </c>
      <c r="C370" s="152"/>
      <c r="D370" s="152"/>
      <c r="E370" s="152"/>
      <c r="F370" s="152"/>
      <c r="G370" s="152"/>
      <c r="H370" s="152"/>
      <c r="I370" s="153"/>
      <c r="J370" s="130">
        <v>0</v>
      </c>
      <c r="K370" s="69">
        <v>3</v>
      </c>
      <c r="L370" s="68">
        <v>2</v>
      </c>
      <c r="M370" s="68">
        <v>2</v>
      </c>
      <c r="N370" s="69">
        <v>0</v>
      </c>
      <c r="O370" s="69">
        <v>0</v>
      </c>
      <c r="P370" s="70">
        <f t="shared" si="298"/>
        <v>7</v>
      </c>
    </row>
    <row r="371" spans="1:30" ht="16.5" customHeight="1">
      <c r="A371" s="55"/>
      <c r="B371" s="154"/>
      <c r="C371" s="154"/>
      <c r="D371" s="154"/>
      <c r="E371" s="154"/>
      <c r="F371" s="154"/>
      <c r="G371" s="154"/>
      <c r="H371" s="154"/>
      <c r="I371" s="155"/>
      <c r="J371" s="131">
        <v>0</v>
      </c>
      <c r="K371" s="40">
        <v>2</v>
      </c>
      <c r="L371" s="29">
        <v>2</v>
      </c>
      <c r="M371" s="29">
        <v>1</v>
      </c>
      <c r="N371" s="40">
        <v>0</v>
      </c>
      <c r="O371" s="40">
        <v>0</v>
      </c>
      <c r="P371" s="71">
        <f t="shared" si="298"/>
        <v>5</v>
      </c>
    </row>
    <row r="372" spans="1:30" ht="12" customHeight="1">
      <c r="A372" s="55"/>
      <c r="B372" s="156"/>
      <c r="C372" s="156"/>
      <c r="D372" s="156"/>
      <c r="E372" s="156"/>
      <c r="F372" s="156"/>
      <c r="G372" s="156"/>
      <c r="H372" s="156"/>
      <c r="I372" s="157"/>
      <c r="J372" s="72">
        <f>J371/J326</f>
        <v>0</v>
      </c>
      <c r="K372" s="72">
        <f>K371/K326</f>
        <v>5.5555555555555558E-3</v>
      </c>
      <c r="L372" s="72">
        <f>L371/L326</f>
        <v>1.2048192771084338E-2</v>
      </c>
      <c r="M372" s="72">
        <f>M371/M326</f>
        <v>2.3255813953488372E-2</v>
      </c>
      <c r="N372" s="72">
        <f t="shared" ref="N372" si="335">N371/$N$326</f>
        <v>0</v>
      </c>
      <c r="O372" s="72">
        <f t="shared" ref="O372" si="336">O371/$O$326</f>
        <v>0</v>
      </c>
      <c r="P372" s="72">
        <f t="shared" ref="P372" si="337">P371/$P$326</f>
        <v>3.7064492216456633E-3</v>
      </c>
    </row>
    <row r="373" spans="1:30" ht="16.5" customHeight="1">
      <c r="A373" s="55"/>
      <c r="B373" s="158" t="s">
        <v>87</v>
      </c>
      <c r="C373" s="158"/>
      <c r="D373" s="158"/>
      <c r="E373" s="158"/>
      <c r="F373" s="158"/>
      <c r="G373" s="158"/>
      <c r="H373" s="158"/>
      <c r="I373" s="158"/>
      <c r="J373" s="25">
        <v>18</v>
      </c>
      <c r="K373" s="25">
        <v>12</v>
      </c>
      <c r="L373" s="25">
        <v>2</v>
      </c>
      <c r="M373" s="26">
        <v>0</v>
      </c>
      <c r="N373" s="26">
        <v>2</v>
      </c>
      <c r="O373" s="26">
        <v>2</v>
      </c>
      <c r="P373" s="34">
        <f t="shared" si="298"/>
        <v>36</v>
      </c>
    </row>
    <row r="374" spans="1:30" ht="16.5" customHeight="1">
      <c r="A374" s="55"/>
      <c r="B374" s="158"/>
      <c r="C374" s="158"/>
      <c r="D374" s="158"/>
      <c r="E374" s="158"/>
      <c r="F374" s="158"/>
      <c r="G374" s="158"/>
      <c r="H374" s="158"/>
      <c r="I374" s="158"/>
      <c r="J374" s="25">
        <v>18</v>
      </c>
      <c r="K374" s="25">
        <v>12</v>
      </c>
      <c r="L374" s="25">
        <v>2</v>
      </c>
      <c r="M374" s="26">
        <v>0</v>
      </c>
      <c r="N374" s="26">
        <v>2</v>
      </c>
      <c r="O374" s="26">
        <v>2</v>
      </c>
      <c r="P374" s="35">
        <f t="shared" si="298"/>
        <v>36</v>
      </c>
    </row>
    <row r="375" spans="1:30" ht="12" customHeight="1">
      <c r="A375" s="55"/>
      <c r="B375" s="158"/>
      <c r="C375" s="158"/>
      <c r="D375" s="158"/>
      <c r="E375" s="158"/>
      <c r="F375" s="158"/>
      <c r="G375" s="158"/>
      <c r="H375" s="158"/>
      <c r="I375" s="158"/>
      <c r="J375" s="73">
        <f>J374/J326</f>
        <v>2.5936599423631124E-2</v>
      </c>
      <c r="K375" s="73">
        <f>K374/K326</f>
        <v>3.3333333333333333E-2</v>
      </c>
      <c r="L375" s="73">
        <f>L374/L326</f>
        <v>1.2048192771084338E-2</v>
      </c>
      <c r="M375" s="73">
        <f>M374/M326</f>
        <v>0</v>
      </c>
      <c r="N375" s="73">
        <f t="shared" ref="N375" si="338">N374/$N$326</f>
        <v>4.878048780487805E-2</v>
      </c>
      <c r="O375" s="73">
        <f t="shared" ref="O375" si="339">O374/$O$326</f>
        <v>4.4444444444444446E-2</v>
      </c>
      <c r="P375" s="73">
        <f t="shared" ref="P375" si="340">P374/$P$326</f>
        <v>2.6686434395848776E-2</v>
      </c>
    </row>
    <row r="376" spans="1:30" s="1" customFormat="1" ht="106.5" customHeight="1">
      <c r="A376" s="53"/>
      <c r="B376" s="134" t="s">
        <v>201</v>
      </c>
      <c r="C376" s="135"/>
      <c r="D376" s="135"/>
      <c r="E376" s="135"/>
      <c r="F376" s="135"/>
      <c r="G376" s="135"/>
      <c r="H376" s="135"/>
      <c r="I376" s="135"/>
      <c r="J376" s="135"/>
      <c r="K376" s="135"/>
      <c r="L376" s="135"/>
      <c r="M376" s="135"/>
      <c r="N376" s="135"/>
      <c r="O376" s="135"/>
      <c r="P376" s="136"/>
    </row>
    <row r="377" spans="1:30" s="1" customFormat="1" ht="20.25" customHeight="1">
      <c r="A377" s="51" t="s">
        <v>122</v>
      </c>
      <c r="B377" s="161" t="s">
        <v>185</v>
      </c>
      <c r="C377" s="162"/>
      <c r="D377" s="162"/>
      <c r="E377" s="162"/>
      <c r="F377" s="162"/>
      <c r="G377" s="162"/>
      <c r="H377" s="162"/>
      <c r="I377" s="162"/>
      <c r="J377" s="162"/>
      <c r="K377" s="162"/>
      <c r="L377" s="162"/>
      <c r="M377" s="162"/>
      <c r="N377" s="162"/>
      <c r="O377" s="163"/>
      <c r="P377" s="110"/>
      <c r="Q377" s="10"/>
      <c r="R377" s="10"/>
      <c r="S377" s="10"/>
      <c r="T377" s="10"/>
      <c r="U377" s="10"/>
      <c r="V377" s="10"/>
      <c r="W377" s="10"/>
      <c r="X377" s="10"/>
      <c r="Y377" s="10"/>
      <c r="Z377" s="10"/>
      <c r="AA377" s="10"/>
      <c r="AB377" s="10"/>
      <c r="AC377" s="10"/>
      <c r="AD377" s="10"/>
    </row>
    <row r="378" spans="1:30" s="1" customFormat="1" ht="24" customHeight="1">
      <c r="A378" s="52"/>
      <c r="B378" s="44"/>
      <c r="C378" s="44"/>
      <c r="D378" s="56"/>
      <c r="E378" s="56"/>
      <c r="F378" s="56"/>
      <c r="G378" s="56"/>
      <c r="H378" s="56"/>
      <c r="I378" s="56"/>
      <c r="J378" s="11" t="s">
        <v>4</v>
      </c>
      <c r="K378" s="12" t="s">
        <v>5</v>
      </c>
      <c r="L378" s="30" t="s">
        <v>6</v>
      </c>
      <c r="M378" s="22" t="s">
        <v>7</v>
      </c>
      <c r="N378" s="22" t="s">
        <v>8</v>
      </c>
      <c r="O378" s="22" t="s">
        <v>9</v>
      </c>
      <c r="P378" s="31" t="s">
        <v>0</v>
      </c>
      <c r="Q378" s="10"/>
      <c r="R378" s="7"/>
      <c r="S378" s="16"/>
      <c r="T378" s="17"/>
      <c r="U378" s="16"/>
      <c r="V378" s="17"/>
      <c r="W378" s="16"/>
      <c r="X378" s="18"/>
      <c r="Y378" s="16"/>
      <c r="Z378" s="18"/>
      <c r="AA378" s="16"/>
      <c r="AB378" s="18"/>
      <c r="AC378" s="10"/>
      <c r="AD378" s="10"/>
    </row>
    <row r="379" spans="1:30" s="1" customFormat="1" ht="17.25" customHeight="1">
      <c r="A379" s="50"/>
      <c r="B379" s="146" t="s">
        <v>123</v>
      </c>
      <c r="C379" s="147"/>
      <c r="D379" s="147"/>
      <c r="E379" s="147"/>
      <c r="F379" s="147"/>
      <c r="G379" s="147"/>
      <c r="H379" s="147"/>
      <c r="I379" s="148"/>
      <c r="J379" s="74">
        <v>97</v>
      </c>
      <c r="K379" s="74">
        <v>120</v>
      </c>
      <c r="L379" s="74">
        <v>19</v>
      </c>
      <c r="M379" s="74">
        <v>2</v>
      </c>
      <c r="N379" s="74">
        <v>1</v>
      </c>
      <c r="O379" s="74">
        <v>5</v>
      </c>
      <c r="P379" s="111">
        <f t="shared" ref="P379:P393" si="341">SUM(J379:O379)</f>
        <v>244</v>
      </c>
      <c r="Q379" s="10"/>
      <c r="R379" s="13"/>
      <c r="S379" s="16"/>
      <c r="T379" s="9"/>
      <c r="U379" s="16"/>
      <c r="V379" s="9"/>
      <c r="W379" s="16"/>
      <c r="X379" s="13"/>
      <c r="Y379" s="16"/>
      <c r="Z379" s="9"/>
      <c r="AA379" s="16"/>
      <c r="AB379" s="9"/>
      <c r="AC379" s="10"/>
      <c r="AD379" s="10"/>
    </row>
    <row r="380" spans="1:30" s="1" customFormat="1" ht="12" customHeight="1">
      <c r="A380" s="50"/>
      <c r="B380" s="146"/>
      <c r="C380" s="147"/>
      <c r="D380" s="147"/>
      <c r="E380" s="147"/>
      <c r="F380" s="147"/>
      <c r="G380" s="147"/>
      <c r="H380" s="147"/>
      <c r="I380" s="148"/>
      <c r="J380" s="75">
        <f>J379/J326</f>
        <v>0.13976945244956773</v>
      </c>
      <c r="K380" s="75">
        <f>K379/K326</f>
        <v>0.33333333333333331</v>
      </c>
      <c r="L380" s="75">
        <f>L379/L326</f>
        <v>0.1144578313253012</v>
      </c>
      <c r="M380" s="75">
        <f>M379/M326</f>
        <v>4.6511627906976744E-2</v>
      </c>
      <c r="N380" s="75">
        <f>N379/$N$326</f>
        <v>2.4390243902439025E-2</v>
      </c>
      <c r="O380" s="75">
        <f>O379/$O$326</f>
        <v>0.1111111111111111</v>
      </c>
      <c r="P380" s="75">
        <f t="shared" ref="P380:P394" si="342">P379/$P$326</f>
        <v>0.18087472201630839</v>
      </c>
      <c r="Q380" s="10"/>
      <c r="R380" s="19"/>
      <c r="S380" s="16"/>
      <c r="T380" s="19"/>
      <c r="U380" s="16"/>
      <c r="V380" s="19"/>
      <c r="W380" s="16"/>
      <c r="X380" s="19"/>
      <c r="Y380" s="16"/>
      <c r="Z380" s="19"/>
      <c r="AA380" s="16"/>
      <c r="AB380" s="19"/>
      <c r="AC380" s="10"/>
      <c r="AD380" s="10"/>
    </row>
    <row r="381" spans="1:30" s="1" customFormat="1" ht="17.25" customHeight="1">
      <c r="A381" s="50"/>
      <c r="B381" s="143" t="s">
        <v>124</v>
      </c>
      <c r="C381" s="144"/>
      <c r="D381" s="144"/>
      <c r="E381" s="144"/>
      <c r="F381" s="144"/>
      <c r="G381" s="144"/>
      <c r="H381" s="144"/>
      <c r="I381" s="145"/>
      <c r="J381" s="76">
        <v>200</v>
      </c>
      <c r="K381" s="76">
        <v>224</v>
      </c>
      <c r="L381" s="76">
        <v>66</v>
      </c>
      <c r="M381" s="76">
        <v>1</v>
      </c>
      <c r="N381" s="76">
        <v>3</v>
      </c>
      <c r="O381" s="76">
        <v>12</v>
      </c>
      <c r="P381" s="112">
        <f t="shared" si="341"/>
        <v>506</v>
      </c>
      <c r="Q381" s="10"/>
      <c r="R381" s="20"/>
      <c r="S381" s="16"/>
      <c r="T381" s="20"/>
      <c r="U381" s="16"/>
      <c r="V381" s="20"/>
      <c r="W381" s="16"/>
      <c r="X381" s="13"/>
      <c r="Y381" s="16"/>
      <c r="Z381" s="9"/>
      <c r="AA381" s="16"/>
      <c r="AB381" s="9"/>
      <c r="AC381" s="10"/>
      <c r="AD381" s="10"/>
    </row>
    <row r="382" spans="1:30" s="1" customFormat="1" ht="12" customHeight="1">
      <c r="A382" s="50"/>
      <c r="B382" s="143"/>
      <c r="C382" s="144"/>
      <c r="D382" s="144"/>
      <c r="E382" s="144"/>
      <c r="F382" s="144"/>
      <c r="G382" s="144"/>
      <c r="H382" s="144"/>
      <c r="I382" s="145"/>
      <c r="J382" s="77">
        <f>J381/J326</f>
        <v>0.28818443804034583</v>
      </c>
      <c r="K382" s="77">
        <f>K381/K326</f>
        <v>0.62222222222222223</v>
      </c>
      <c r="L382" s="77">
        <f>L381/L326</f>
        <v>0.39759036144578314</v>
      </c>
      <c r="M382" s="77">
        <f>M381/M326</f>
        <v>2.3255813953488372E-2</v>
      </c>
      <c r="N382" s="77">
        <f t="shared" ref="N382" si="343">N381/$N$326</f>
        <v>7.3170731707317069E-2</v>
      </c>
      <c r="O382" s="77">
        <f t="shared" ref="O382" si="344">O381/$O$326</f>
        <v>0.26666666666666666</v>
      </c>
      <c r="P382" s="77">
        <f t="shared" si="342"/>
        <v>0.37509266123054114</v>
      </c>
      <c r="Q382" s="10"/>
      <c r="R382" s="21"/>
      <c r="S382" s="16"/>
      <c r="T382" s="21"/>
      <c r="U382" s="16"/>
      <c r="V382" s="21"/>
      <c r="W382" s="16"/>
      <c r="X382" s="21"/>
      <c r="Y382" s="16"/>
      <c r="Z382" s="21"/>
      <c r="AA382" s="16"/>
      <c r="AB382" s="21"/>
      <c r="AC382" s="10"/>
      <c r="AD382" s="10"/>
    </row>
    <row r="383" spans="1:30" s="1" customFormat="1" ht="17.25" customHeight="1">
      <c r="A383" s="50"/>
      <c r="B383" s="164" t="s">
        <v>125</v>
      </c>
      <c r="C383" s="164"/>
      <c r="D383" s="164"/>
      <c r="E383" s="164"/>
      <c r="F383" s="164"/>
      <c r="G383" s="164"/>
      <c r="H383" s="164"/>
      <c r="I383" s="164"/>
      <c r="J383" s="74">
        <v>147</v>
      </c>
      <c r="K383" s="74">
        <v>179</v>
      </c>
      <c r="L383" s="74">
        <v>70</v>
      </c>
      <c r="M383" s="74">
        <v>1</v>
      </c>
      <c r="N383" s="74">
        <v>3</v>
      </c>
      <c r="O383" s="74">
        <v>10</v>
      </c>
      <c r="P383" s="113">
        <f t="shared" si="341"/>
        <v>410</v>
      </c>
      <c r="R383" s="14"/>
      <c r="S383" s="8"/>
      <c r="T383" s="14"/>
      <c r="U383" s="8"/>
      <c r="V383" s="14"/>
      <c r="W383" s="8"/>
      <c r="X383" s="14"/>
      <c r="Y383" s="8"/>
      <c r="Z383" s="14"/>
      <c r="AA383" s="8"/>
      <c r="AB383" s="14"/>
    </row>
    <row r="384" spans="1:30" s="1" customFormat="1" ht="12" customHeight="1">
      <c r="A384" s="50"/>
      <c r="B384" s="164"/>
      <c r="C384" s="164"/>
      <c r="D384" s="164"/>
      <c r="E384" s="164"/>
      <c r="F384" s="164"/>
      <c r="G384" s="164"/>
      <c r="H384" s="164"/>
      <c r="I384" s="164"/>
      <c r="J384" s="75">
        <f>J383/J326</f>
        <v>0.21181556195965417</v>
      </c>
      <c r="K384" s="75">
        <f>K383/K326</f>
        <v>0.49722222222222223</v>
      </c>
      <c r="L384" s="75">
        <f>L383/L326</f>
        <v>0.42168674698795183</v>
      </c>
      <c r="M384" s="75">
        <f>M383/M326</f>
        <v>2.3255813953488372E-2</v>
      </c>
      <c r="N384" s="75">
        <f t="shared" ref="N384" si="345">N383/$N$326</f>
        <v>7.3170731707317069E-2</v>
      </c>
      <c r="O384" s="75">
        <f t="shared" ref="O384" si="346">O383/$O$326</f>
        <v>0.22222222222222221</v>
      </c>
      <c r="P384" s="75">
        <f t="shared" si="342"/>
        <v>0.30392883617494443</v>
      </c>
      <c r="R384" s="15"/>
      <c r="S384" s="8"/>
      <c r="T384" s="15"/>
      <c r="U384" s="8"/>
      <c r="V384" s="15"/>
      <c r="W384" s="8"/>
      <c r="X384" s="15"/>
      <c r="Y384" s="8"/>
      <c r="Z384" s="15"/>
      <c r="AA384" s="8"/>
      <c r="AB384" s="15"/>
    </row>
    <row r="385" spans="1:30" s="1" customFormat="1" ht="17.25" customHeight="1">
      <c r="A385" s="50"/>
      <c r="B385" s="143" t="s">
        <v>126</v>
      </c>
      <c r="C385" s="144"/>
      <c r="D385" s="144"/>
      <c r="E385" s="144"/>
      <c r="F385" s="144"/>
      <c r="G385" s="144"/>
      <c r="H385" s="144"/>
      <c r="I385" s="145"/>
      <c r="J385" s="76">
        <v>199</v>
      </c>
      <c r="K385" s="76">
        <v>174</v>
      </c>
      <c r="L385" s="76">
        <v>25</v>
      </c>
      <c r="M385" s="76">
        <v>2</v>
      </c>
      <c r="N385" s="76">
        <v>3</v>
      </c>
      <c r="O385" s="76">
        <v>9</v>
      </c>
      <c r="P385" s="112">
        <f t="shared" si="341"/>
        <v>412</v>
      </c>
      <c r="Q385" s="10"/>
      <c r="R385" s="20"/>
      <c r="S385" s="16"/>
      <c r="T385" s="20"/>
      <c r="U385" s="16"/>
      <c r="V385" s="20"/>
      <c r="W385" s="16"/>
      <c r="X385" s="13"/>
      <c r="Y385" s="16"/>
      <c r="Z385" s="9"/>
      <c r="AA385" s="16"/>
      <c r="AB385" s="9"/>
      <c r="AC385" s="10"/>
      <c r="AD385" s="10"/>
    </row>
    <row r="386" spans="1:30" s="1" customFormat="1" ht="12" customHeight="1">
      <c r="A386" s="50"/>
      <c r="B386" s="143"/>
      <c r="C386" s="144"/>
      <c r="D386" s="144"/>
      <c r="E386" s="144"/>
      <c r="F386" s="144"/>
      <c r="G386" s="144"/>
      <c r="H386" s="144"/>
      <c r="I386" s="145"/>
      <c r="J386" s="77">
        <f>J385/J326</f>
        <v>0.28674351585014407</v>
      </c>
      <c r="K386" s="77">
        <f>K385/K326</f>
        <v>0.48333333333333334</v>
      </c>
      <c r="L386" s="77">
        <f>L385/L326</f>
        <v>0.15060240963855423</v>
      </c>
      <c r="M386" s="77">
        <f>M385/M326</f>
        <v>4.6511627906976744E-2</v>
      </c>
      <c r="N386" s="77">
        <f t="shared" ref="N386" si="347">N385/$N$326</f>
        <v>7.3170731707317069E-2</v>
      </c>
      <c r="O386" s="77">
        <f t="shared" ref="O386" si="348">O385/$O$326</f>
        <v>0.2</v>
      </c>
      <c r="P386" s="77">
        <f t="shared" si="342"/>
        <v>0.30541141586360265</v>
      </c>
      <c r="Q386" s="10"/>
      <c r="R386" s="21"/>
      <c r="S386" s="16"/>
      <c r="T386" s="21"/>
      <c r="U386" s="16"/>
      <c r="V386" s="21"/>
      <c r="W386" s="16"/>
      <c r="X386" s="21"/>
      <c r="Y386" s="16"/>
      <c r="Z386" s="21"/>
      <c r="AA386" s="16"/>
      <c r="AB386" s="21"/>
      <c r="AC386" s="10"/>
      <c r="AD386" s="10"/>
    </row>
    <row r="387" spans="1:30" s="1" customFormat="1" ht="17.25" customHeight="1">
      <c r="A387" s="50"/>
      <c r="B387" s="146" t="s">
        <v>127</v>
      </c>
      <c r="C387" s="147"/>
      <c r="D387" s="147"/>
      <c r="E387" s="147"/>
      <c r="F387" s="147"/>
      <c r="G387" s="147"/>
      <c r="H387" s="147"/>
      <c r="I387" s="148"/>
      <c r="J387" s="74">
        <v>78</v>
      </c>
      <c r="K387" s="74">
        <v>54</v>
      </c>
      <c r="L387" s="74">
        <v>10</v>
      </c>
      <c r="M387" s="74">
        <v>1</v>
      </c>
      <c r="N387" s="74">
        <v>1</v>
      </c>
      <c r="O387" s="74">
        <v>4</v>
      </c>
      <c r="P387" s="111">
        <f t="shared" si="341"/>
        <v>148</v>
      </c>
      <c r="Q387" s="10"/>
      <c r="R387" s="13"/>
      <c r="S387" s="16"/>
      <c r="T387" s="9"/>
      <c r="U387" s="16"/>
      <c r="V387" s="9"/>
      <c r="W387" s="16"/>
      <c r="X387" s="13"/>
      <c r="Y387" s="16"/>
      <c r="Z387" s="9"/>
      <c r="AA387" s="16"/>
      <c r="AB387" s="9"/>
      <c r="AC387" s="10"/>
      <c r="AD387" s="10"/>
    </row>
    <row r="388" spans="1:30" s="1" customFormat="1" ht="12" customHeight="1">
      <c r="A388" s="50"/>
      <c r="B388" s="146"/>
      <c r="C388" s="147"/>
      <c r="D388" s="147"/>
      <c r="E388" s="147"/>
      <c r="F388" s="147"/>
      <c r="G388" s="147"/>
      <c r="H388" s="147"/>
      <c r="I388" s="148"/>
      <c r="J388" s="75">
        <f>J387/J326</f>
        <v>0.11239193083573487</v>
      </c>
      <c r="K388" s="75">
        <f>K387/K326</f>
        <v>0.15</v>
      </c>
      <c r="L388" s="75">
        <f>L387/L326</f>
        <v>6.0240963855421686E-2</v>
      </c>
      <c r="M388" s="75">
        <f>M387/M326</f>
        <v>2.3255813953488372E-2</v>
      </c>
      <c r="N388" s="75">
        <f t="shared" ref="N388" si="349">N387/$N$326</f>
        <v>2.4390243902439025E-2</v>
      </c>
      <c r="O388" s="75">
        <f t="shared" ref="O388" si="350">O387/$O$326</f>
        <v>8.8888888888888892E-2</v>
      </c>
      <c r="P388" s="75">
        <f t="shared" si="342"/>
        <v>0.10971089696071164</v>
      </c>
      <c r="Q388" s="10"/>
      <c r="R388" s="19"/>
      <c r="S388" s="16"/>
      <c r="T388" s="19"/>
      <c r="U388" s="16"/>
      <c r="V388" s="19"/>
      <c r="W388" s="16"/>
      <c r="X388" s="19"/>
      <c r="Y388" s="16"/>
      <c r="Z388" s="19"/>
      <c r="AA388" s="16"/>
      <c r="AB388" s="19"/>
      <c r="AC388" s="10"/>
      <c r="AD388" s="10"/>
    </row>
    <row r="389" spans="1:30" s="1" customFormat="1" ht="17.25" customHeight="1">
      <c r="A389" s="50"/>
      <c r="B389" s="143" t="s">
        <v>128</v>
      </c>
      <c r="C389" s="144"/>
      <c r="D389" s="144"/>
      <c r="E389" s="144"/>
      <c r="F389" s="144"/>
      <c r="G389" s="144"/>
      <c r="H389" s="144"/>
      <c r="I389" s="145"/>
      <c r="J389" s="76">
        <v>11</v>
      </c>
      <c r="K389" s="76">
        <v>25</v>
      </c>
      <c r="L389" s="76">
        <v>12</v>
      </c>
      <c r="M389" s="76">
        <v>0</v>
      </c>
      <c r="N389" s="76">
        <v>0</v>
      </c>
      <c r="O389" s="76">
        <v>0</v>
      </c>
      <c r="P389" s="112">
        <f t="shared" si="341"/>
        <v>48</v>
      </c>
      <c r="Q389" s="10"/>
      <c r="R389" s="20"/>
      <c r="S389" s="16"/>
      <c r="T389" s="20"/>
      <c r="U389" s="16"/>
      <c r="V389" s="20"/>
      <c r="W389" s="16"/>
      <c r="X389" s="13"/>
      <c r="Y389" s="16"/>
      <c r="Z389" s="9"/>
      <c r="AA389" s="16"/>
      <c r="AB389" s="9"/>
      <c r="AC389" s="10"/>
      <c r="AD389" s="10"/>
    </row>
    <row r="390" spans="1:30" s="1" customFormat="1" ht="12" customHeight="1">
      <c r="A390" s="50"/>
      <c r="B390" s="143"/>
      <c r="C390" s="144"/>
      <c r="D390" s="144"/>
      <c r="E390" s="144"/>
      <c r="F390" s="144"/>
      <c r="G390" s="144"/>
      <c r="H390" s="144"/>
      <c r="I390" s="145"/>
      <c r="J390" s="77">
        <f>J389/J326</f>
        <v>1.5850144092219021E-2</v>
      </c>
      <c r="K390" s="77">
        <f>K389/K326</f>
        <v>6.9444444444444448E-2</v>
      </c>
      <c r="L390" s="77">
        <f>L389/L326</f>
        <v>7.2289156626506021E-2</v>
      </c>
      <c r="M390" s="77">
        <f>M389/M326</f>
        <v>0</v>
      </c>
      <c r="N390" s="77">
        <f t="shared" ref="N390" si="351">N389/$N$326</f>
        <v>0</v>
      </c>
      <c r="O390" s="77">
        <f t="shared" ref="O390" si="352">O389/$O$326</f>
        <v>0</v>
      </c>
      <c r="P390" s="77">
        <f t="shared" si="342"/>
        <v>3.5581912527798368E-2</v>
      </c>
      <c r="Q390" s="10"/>
      <c r="R390" s="21"/>
      <c r="S390" s="16"/>
      <c r="T390" s="21"/>
      <c r="U390" s="16"/>
      <c r="V390" s="21"/>
      <c r="W390" s="16"/>
      <c r="X390" s="21"/>
      <c r="Y390" s="16"/>
      <c r="Z390" s="21"/>
      <c r="AA390" s="16"/>
      <c r="AB390" s="21"/>
      <c r="AC390" s="10"/>
      <c r="AD390" s="10"/>
    </row>
    <row r="391" spans="1:30" s="1" customFormat="1" ht="17.25" customHeight="1">
      <c r="A391" s="50"/>
      <c r="B391" s="146" t="s">
        <v>129</v>
      </c>
      <c r="C391" s="147"/>
      <c r="D391" s="147"/>
      <c r="E391" s="147"/>
      <c r="F391" s="147"/>
      <c r="G391" s="147"/>
      <c r="H391" s="147"/>
      <c r="I391" s="148"/>
      <c r="J391" s="74">
        <v>1</v>
      </c>
      <c r="K391" s="74">
        <v>4</v>
      </c>
      <c r="L391" s="74">
        <v>7</v>
      </c>
      <c r="M391" s="74">
        <v>0</v>
      </c>
      <c r="N391" s="74">
        <v>0</v>
      </c>
      <c r="O391" s="74">
        <v>0</v>
      </c>
      <c r="P391" s="111">
        <f t="shared" si="341"/>
        <v>12</v>
      </c>
      <c r="Q391" s="10"/>
      <c r="R391" s="13"/>
      <c r="S391" s="16"/>
      <c r="T391" s="9"/>
      <c r="U391" s="16"/>
      <c r="V391" s="9"/>
      <c r="W391" s="16"/>
      <c r="X391" s="13"/>
      <c r="Y391" s="16"/>
      <c r="Z391" s="9"/>
      <c r="AA391" s="16"/>
      <c r="AB391" s="9"/>
      <c r="AC391" s="10"/>
      <c r="AD391" s="10"/>
    </row>
    <row r="392" spans="1:30" s="1" customFormat="1" ht="12" customHeight="1">
      <c r="A392" s="50"/>
      <c r="B392" s="146"/>
      <c r="C392" s="147"/>
      <c r="D392" s="147"/>
      <c r="E392" s="147"/>
      <c r="F392" s="147"/>
      <c r="G392" s="147"/>
      <c r="H392" s="147"/>
      <c r="I392" s="148"/>
      <c r="J392" s="75">
        <f>J391/J326</f>
        <v>1.440922190201729E-3</v>
      </c>
      <c r="K392" s="75">
        <f>K391/K326</f>
        <v>1.1111111111111112E-2</v>
      </c>
      <c r="L392" s="75">
        <f>L391/L326</f>
        <v>4.2168674698795178E-2</v>
      </c>
      <c r="M392" s="75">
        <f>M391/M326</f>
        <v>0</v>
      </c>
      <c r="N392" s="75">
        <f t="shared" ref="N392" si="353">N391/$N$326</f>
        <v>0</v>
      </c>
      <c r="O392" s="75">
        <f t="shared" ref="O392" si="354">O391/$O$326</f>
        <v>0</v>
      </c>
      <c r="P392" s="75">
        <f t="shared" si="342"/>
        <v>8.8954781319495919E-3</v>
      </c>
      <c r="Q392" s="10"/>
      <c r="R392" s="19"/>
      <c r="S392" s="16"/>
      <c r="T392" s="19"/>
      <c r="U392" s="16"/>
      <c r="V392" s="19"/>
      <c r="W392" s="16"/>
      <c r="X392" s="19"/>
      <c r="Y392" s="16"/>
      <c r="Z392" s="19"/>
      <c r="AA392" s="16"/>
      <c r="AB392" s="19"/>
      <c r="AC392" s="10"/>
      <c r="AD392" s="10"/>
    </row>
    <row r="393" spans="1:30" s="1" customFormat="1" ht="17.25" customHeight="1">
      <c r="A393" s="50"/>
      <c r="B393" s="143" t="s">
        <v>103</v>
      </c>
      <c r="C393" s="144"/>
      <c r="D393" s="144"/>
      <c r="E393" s="144"/>
      <c r="F393" s="144"/>
      <c r="G393" s="144"/>
      <c r="H393" s="144"/>
      <c r="I393" s="145"/>
      <c r="J393" s="76">
        <v>6</v>
      </c>
      <c r="K393" s="76">
        <v>2</v>
      </c>
      <c r="L393" s="76">
        <v>0</v>
      </c>
      <c r="M393" s="76">
        <v>0</v>
      </c>
      <c r="N393" s="76">
        <v>0</v>
      </c>
      <c r="O393" s="76">
        <v>0</v>
      </c>
      <c r="P393" s="112">
        <f t="shared" si="341"/>
        <v>8</v>
      </c>
      <c r="Q393" s="10"/>
      <c r="R393" s="20"/>
      <c r="S393" s="16"/>
      <c r="T393" s="20"/>
      <c r="U393" s="16"/>
      <c r="V393" s="20"/>
      <c r="W393" s="16"/>
      <c r="X393" s="13"/>
      <c r="Y393" s="16"/>
      <c r="Z393" s="9"/>
      <c r="AA393" s="16"/>
      <c r="AB393" s="9"/>
      <c r="AC393" s="10"/>
      <c r="AD393" s="10"/>
    </row>
    <row r="394" spans="1:30" s="1" customFormat="1" ht="12" customHeight="1">
      <c r="A394" s="50"/>
      <c r="B394" s="149"/>
      <c r="C394" s="150"/>
      <c r="D394" s="150"/>
      <c r="E394" s="150"/>
      <c r="F394" s="150"/>
      <c r="G394" s="150"/>
      <c r="H394" s="150"/>
      <c r="I394" s="151"/>
      <c r="J394" s="77">
        <f>J393/J326</f>
        <v>8.6455331412103754E-3</v>
      </c>
      <c r="K394" s="77">
        <f>K393/K326</f>
        <v>5.5555555555555558E-3</v>
      </c>
      <c r="L394" s="77">
        <f>L393/L326</f>
        <v>0</v>
      </c>
      <c r="M394" s="77">
        <f>M393/M326</f>
        <v>0</v>
      </c>
      <c r="N394" s="77">
        <f t="shared" ref="N394" si="355">N393/$N$326</f>
        <v>0</v>
      </c>
      <c r="O394" s="77">
        <f t="shared" ref="O394" si="356">O393/$O$326</f>
        <v>0</v>
      </c>
      <c r="P394" s="77">
        <f t="shared" si="342"/>
        <v>5.9303187546330613E-3</v>
      </c>
      <c r="Q394" s="10"/>
      <c r="R394" s="21"/>
      <c r="S394" s="16"/>
      <c r="T394" s="21"/>
      <c r="U394" s="16"/>
      <c r="V394" s="21"/>
      <c r="W394" s="16"/>
      <c r="X394" s="21"/>
      <c r="Y394" s="16"/>
      <c r="Z394" s="21"/>
      <c r="AA394" s="16"/>
      <c r="AB394" s="21"/>
      <c r="AC394" s="10"/>
      <c r="AD394" s="10"/>
    </row>
    <row r="395" spans="1:30" s="1" customFormat="1" ht="43.5" customHeight="1">
      <c r="A395" s="53"/>
      <c r="B395" s="224" t="s">
        <v>186</v>
      </c>
      <c r="C395" s="225"/>
      <c r="D395" s="225"/>
      <c r="E395" s="225"/>
      <c r="F395" s="225"/>
      <c r="G395" s="225"/>
      <c r="H395" s="225"/>
      <c r="I395" s="225"/>
      <c r="J395" s="225"/>
      <c r="K395" s="225"/>
      <c r="L395" s="225"/>
      <c r="M395" s="225"/>
      <c r="N395" s="225"/>
      <c r="O395" s="225"/>
      <c r="P395" s="226"/>
    </row>
  </sheetData>
  <mergeCells count="202">
    <mergeCell ref="B28:I29"/>
    <mergeCell ref="B30:I31"/>
    <mergeCell ref="B32:I33"/>
    <mergeCell ref="B36:I36"/>
    <mergeCell ref="B37:O37"/>
    <mergeCell ref="B74:P74"/>
    <mergeCell ref="B89:P89"/>
    <mergeCell ref="A1:O1"/>
    <mergeCell ref="B14:O14"/>
    <mergeCell ref="B7:I8"/>
    <mergeCell ref="B9:I10"/>
    <mergeCell ref="B11:I12"/>
    <mergeCell ref="B4:O4"/>
    <mergeCell ref="B22:I23"/>
    <mergeCell ref="B13:I13"/>
    <mergeCell ref="A2:O2"/>
    <mergeCell ref="A3:O3"/>
    <mergeCell ref="B5:P5"/>
    <mergeCell ref="B16:I17"/>
    <mergeCell ref="B47:I48"/>
    <mergeCell ref="B49:I50"/>
    <mergeCell ref="B51:I52"/>
    <mergeCell ref="B121:I122"/>
    <mergeCell ref="B123:I124"/>
    <mergeCell ref="B125:I126"/>
    <mergeCell ref="B140:P140"/>
    <mergeCell ref="B395:P395"/>
    <mergeCell ref="B156:P156"/>
    <mergeCell ref="B117:I118"/>
    <mergeCell ref="B119:I120"/>
    <mergeCell ref="B59:P59"/>
    <mergeCell ref="B62:I63"/>
    <mergeCell ref="B87:I88"/>
    <mergeCell ref="B92:O92"/>
    <mergeCell ref="B94:I95"/>
    <mergeCell ref="B111:I112"/>
    <mergeCell ref="B113:I114"/>
    <mergeCell ref="B104:P104"/>
    <mergeCell ref="B70:I71"/>
    <mergeCell ref="B72:I73"/>
    <mergeCell ref="B75:O75"/>
    <mergeCell ref="B77:I78"/>
    <mergeCell ref="B79:I80"/>
    <mergeCell ref="B81:I82"/>
    <mergeCell ref="B137:P137"/>
    <mergeCell ref="B127:I128"/>
    <mergeCell ref="B129:I130"/>
    <mergeCell ref="B131:I132"/>
    <mergeCell ref="B133:I134"/>
    <mergeCell ref="B138:I139"/>
    <mergeCell ref="B135:I136"/>
    <mergeCell ref="B164:I165"/>
    <mergeCell ref="B152:I153"/>
    <mergeCell ref="B146:I147"/>
    <mergeCell ref="B148:I149"/>
    <mergeCell ref="B150:I151"/>
    <mergeCell ref="B166:I166"/>
    <mergeCell ref="B18:I19"/>
    <mergeCell ref="B20:I21"/>
    <mergeCell ref="B142:I143"/>
    <mergeCell ref="B144:I145"/>
    <mergeCell ref="B85:I86"/>
    <mergeCell ref="B90:I91"/>
    <mergeCell ref="B34:I35"/>
    <mergeCell ref="B57:I58"/>
    <mergeCell ref="B55:I56"/>
    <mergeCell ref="B64:I65"/>
    <mergeCell ref="B66:I67"/>
    <mergeCell ref="B68:I69"/>
    <mergeCell ref="B26:I27"/>
    <mergeCell ref="B24:P24"/>
    <mergeCell ref="B39:I40"/>
    <mergeCell ref="B60:O60"/>
    <mergeCell ref="B41:I42"/>
    <mergeCell ref="B43:I44"/>
    <mergeCell ref="B45:I46"/>
    <mergeCell ref="B53:I54"/>
    <mergeCell ref="B157:I158"/>
    <mergeCell ref="B154:I155"/>
    <mergeCell ref="B115:I116"/>
    <mergeCell ref="B180:O180"/>
    <mergeCell ref="B182:I183"/>
    <mergeCell ref="B184:I185"/>
    <mergeCell ref="B186:I187"/>
    <mergeCell ref="B188:I189"/>
    <mergeCell ref="B190:I191"/>
    <mergeCell ref="B192:I193"/>
    <mergeCell ref="B83:I84"/>
    <mergeCell ref="B167:O167"/>
    <mergeCell ref="B169:I170"/>
    <mergeCell ref="B171:I172"/>
    <mergeCell ref="B175:I176"/>
    <mergeCell ref="B177:I178"/>
    <mergeCell ref="B159:O159"/>
    <mergeCell ref="B96:I97"/>
    <mergeCell ref="B98:I99"/>
    <mergeCell ref="B100:I101"/>
    <mergeCell ref="B105:I106"/>
    <mergeCell ref="B102:I103"/>
    <mergeCell ref="B107:O107"/>
    <mergeCell ref="B109:I110"/>
    <mergeCell ref="B160:P160"/>
    <mergeCell ref="B179:P179"/>
    <mergeCell ref="B162:I163"/>
    <mergeCell ref="B234:I235"/>
    <mergeCell ref="B238:I239"/>
    <mergeCell ref="B240:I241"/>
    <mergeCell ref="B242:I243"/>
    <mergeCell ref="B224:O224"/>
    <mergeCell ref="B226:I227"/>
    <mergeCell ref="B232:I233"/>
    <mergeCell ref="B194:I195"/>
    <mergeCell ref="B213:I214"/>
    <mergeCell ref="B215:I216"/>
    <mergeCell ref="B217:I218"/>
    <mergeCell ref="B219:I220"/>
    <mergeCell ref="B221:I222"/>
    <mergeCell ref="B196:I197"/>
    <mergeCell ref="B198:I199"/>
    <mergeCell ref="B200:I201"/>
    <mergeCell ref="B202:I203"/>
    <mergeCell ref="B205:O205"/>
    <mergeCell ref="B207:I208"/>
    <mergeCell ref="B209:I210"/>
    <mergeCell ref="B211:I212"/>
    <mergeCell ref="B204:P204"/>
    <mergeCell ref="B223:P223"/>
    <mergeCell ref="B269:O269"/>
    <mergeCell ref="B264:I265"/>
    <mergeCell ref="B266:I267"/>
    <mergeCell ref="B268:P268"/>
    <mergeCell ref="B247:O247"/>
    <mergeCell ref="B249:I250"/>
    <mergeCell ref="B251:I252"/>
    <mergeCell ref="B253:I253"/>
    <mergeCell ref="B254:O254"/>
    <mergeCell ref="B256:I257"/>
    <mergeCell ref="B258:I259"/>
    <mergeCell ref="B260:I261"/>
    <mergeCell ref="B262:I263"/>
    <mergeCell ref="B309:I310"/>
    <mergeCell ref="B311:I312"/>
    <mergeCell ref="B283:I284"/>
    <mergeCell ref="B285:I286"/>
    <mergeCell ref="B287:I288"/>
    <mergeCell ref="B290:O290"/>
    <mergeCell ref="B292:I293"/>
    <mergeCell ref="B294:I295"/>
    <mergeCell ref="B271:I272"/>
    <mergeCell ref="B273:I274"/>
    <mergeCell ref="B275:I276"/>
    <mergeCell ref="B277:I278"/>
    <mergeCell ref="B279:I280"/>
    <mergeCell ref="B281:I282"/>
    <mergeCell ref="B173:I174"/>
    <mergeCell ref="B228:I229"/>
    <mergeCell ref="B230:I231"/>
    <mergeCell ref="B236:I237"/>
    <mergeCell ref="B245:I246"/>
    <mergeCell ref="B381:I382"/>
    <mergeCell ref="B383:I384"/>
    <mergeCell ref="B385:I386"/>
    <mergeCell ref="B387:I388"/>
    <mergeCell ref="B377:O377"/>
    <mergeCell ref="B379:I380"/>
    <mergeCell ref="B364:I366"/>
    <mergeCell ref="B367:I369"/>
    <mergeCell ref="B370:I372"/>
    <mergeCell ref="B373:I375"/>
    <mergeCell ref="B327:O327"/>
    <mergeCell ref="B331:I333"/>
    <mergeCell ref="B334:I336"/>
    <mergeCell ref="B337:I339"/>
    <mergeCell ref="B340:I342"/>
    <mergeCell ref="B343:I345"/>
    <mergeCell ref="B349:I351"/>
    <mergeCell ref="B352:I354"/>
    <mergeCell ref="B355:I357"/>
    <mergeCell ref="B244:P244"/>
    <mergeCell ref="B289:P289"/>
    <mergeCell ref="B319:P319"/>
    <mergeCell ref="B376:P376"/>
    <mergeCell ref="B389:I390"/>
    <mergeCell ref="B391:I392"/>
    <mergeCell ref="B393:I394"/>
    <mergeCell ref="B358:I360"/>
    <mergeCell ref="B361:I363"/>
    <mergeCell ref="B346:I348"/>
    <mergeCell ref="B317:I318"/>
    <mergeCell ref="B320:O320"/>
    <mergeCell ref="B322:I323"/>
    <mergeCell ref="B324:I325"/>
    <mergeCell ref="B326:I326"/>
    <mergeCell ref="B296:I296"/>
    <mergeCell ref="B297:O297"/>
    <mergeCell ref="B299:I300"/>
    <mergeCell ref="B301:I302"/>
    <mergeCell ref="B303:I304"/>
    <mergeCell ref="B305:I306"/>
    <mergeCell ref="B307:I308"/>
    <mergeCell ref="B313:I314"/>
    <mergeCell ref="B315:I316"/>
  </mergeCells>
  <phoneticPr fontId="4"/>
  <printOptions horizontalCentered="1"/>
  <pageMargins left="0.19685039370078741" right="0.19685039370078741" top="0.35433070866141736" bottom="0.27559055118110237" header="0.23622047244094491" footer="0.19685039370078741"/>
  <pageSetup paperSize="9" scale="73" orientation="portrait" r:id="rId1"/>
  <headerFooter alignWithMargins="0"/>
  <rowBreaks count="7" manualBreakCount="7">
    <brk id="59" max="16383" man="1"/>
    <brk id="106" max="16383" man="1"/>
    <brk id="166" max="16383" man="1"/>
    <brk id="204" max="16383" man="1"/>
    <brk id="223" max="16383" man="1"/>
    <brk id="289" max="15" man="1"/>
    <brk id="326" max="16383" man="1"/>
  </rowBreaks>
  <ignoredErrors>
    <ignoredError sqref="N33 N42 N65 N80 N97 N112 N145 N172 N185 N197 N210 N229 N250 N259 N274 N302 N382 O63 O12 O10 O21 O19 P22 O33 O31 O29 O42 O65 O67 O69 O71 P72 O86 O84 O82 O80 P87 O101 O99 O97 P102 O112 O145 O172 O183 O201 O199 O197 O195 O193 O191 O189 O187 O185 O210 O229 O259 O274 O302 O382 P8:P12 P17:P21 P27:P35 P40:P57 P63:P71 P78:P86 P95:P101 P110:P130 P143:P154 P170:P177 P183:P202 P208:P221 P227:P242 P250:P252 P257:P266 P272:P287 P293:P295 P300:P317 P323:P325 P333:P351 P354:P372 P380:P393 P132:P134 P131 P135 N44 N46 N48 N50 N52 N54 N56 N58 N67 N69 N71 N73 N82 N84 N86 N88 N99 N101 N103 N114 N116 N118 N120 N122 N124 N126 N128 N130 N132 N134 N136 N147 N149 N151 N153 N174 N176 N187 N189 N191 N193 N199 N201 N212 N214 N216 N218 N220 N231 N233 N235 N237 N239 N241 N261 N263 N265 N276 N278 N280 N282 N284 N286 N304 N306 N308 N310 N312 N314 N316 N384 N386 N388 N390 N392 O44 O46 O48 O50 O52 O54 O56 O114 O116 O118 O120 O122 O124 O126 O128 O130 O132 O134 O147 O149 O151 O153 O174 O176 O212 O214 O216 O218 O220 O231 O233 O235 O237 O239 O241 O261 O263 O265 O276 O278 O280 O282 O284 O286 O304 O306 O308 O310 O312 O314 O316 O384 O386 O388 O390 O39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スマホ調査結果（学校）</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kickkeko</dc:creator>
  <cp:lastModifiedBy>坂本義匡</cp:lastModifiedBy>
  <cp:lastPrinted>2024-03-06T03:41:54Z</cp:lastPrinted>
  <dcterms:created xsi:type="dcterms:W3CDTF">2007-05-29T10:12:03Z</dcterms:created>
  <dcterms:modified xsi:type="dcterms:W3CDTF">2024-03-11T12:35:29Z</dcterms:modified>
</cp:coreProperties>
</file>