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107964\Box\【02_課所共有】06_06_障害者支援課\R05年度\03 市町村支援担当\06_03_新型コロナウイルス感染症対策に係る特別事業\06_03_040_サービス継続支援　例規・全般\（県）交付要綱\下書き\"/>
    </mc:Choice>
  </mc:AlternateContent>
  <xr:revisionPtr revIDLastSave="0" documentId="13_ncr:1_{ECF41AEC-0208-4045-8F5B-4CC03E83148C}" xr6:coauthVersionLast="36" xr6:coauthVersionMax="46" xr10:uidLastSave="{00000000-0000-0000-0000-000000000000}"/>
  <bookViews>
    <workbookView xWindow="0" yWindow="470" windowWidth="33840" windowHeight="19280" activeTab="4" xr2:uid="{00000000-000D-0000-FFFF-FFFF00000000}"/>
  </bookViews>
  <sheets>
    <sheet name="（はじめにお読みください）本申請書の使い方 " sheetId="29" r:id="rId1"/>
    <sheet name="基準単価" sheetId="26" r:id="rId2"/>
    <sheet name="総括表" sheetId="20" r:id="rId3"/>
    <sheet name="申請額一覧 " sheetId="24" r:id="rId4"/>
    <sheet name="個票１" sheetId="19" r:id="rId5"/>
  </sheets>
  <definedNames>
    <definedName name="_xlnm.Print_Area" localSheetId="1">基準単価!$A$1:$H$35</definedName>
    <definedName name="_xlnm.Print_Area" localSheetId="4">個票１!$A$1:$AM$186</definedName>
    <definedName name="_xlnm.Print_Area" localSheetId="2">総括表!$A$1:$AN$65</definedName>
  </definedNames>
  <calcPr calcId="191029"/>
</workbook>
</file>

<file path=xl/calcChain.xml><?xml version="1.0" encoding="utf-8"?>
<calcChain xmlns="http://schemas.openxmlformats.org/spreadsheetml/2006/main">
  <c r="AI46" i="19" l="1"/>
  <c r="AI36" i="19"/>
  <c r="AI13" i="19"/>
  <c r="J34" i="19" l="1"/>
  <c r="J77" i="19" s="1"/>
  <c r="AA36" i="19" l="1"/>
  <c r="AA13" i="19"/>
  <c r="J99" i="19"/>
  <c r="AA46" i="19"/>
  <c r="C17" i="24"/>
  <c r="C10" i="24"/>
  <c r="J12" i="24"/>
  <c r="J9" i="24"/>
  <c r="E17" i="24"/>
  <c r="J10" i="24"/>
  <c r="C16" i="24"/>
  <c r="G18" i="24"/>
  <c r="D17" i="24"/>
  <c r="C15" i="24"/>
  <c r="E19" i="24"/>
  <c r="C13" i="24"/>
  <c r="D12" i="24"/>
  <c r="C7" i="24"/>
  <c r="E7" i="24"/>
  <c r="G16" i="24"/>
  <c r="M6" i="24"/>
  <c r="J15" i="24"/>
  <c r="M9" i="24"/>
  <c r="G8" i="24"/>
  <c r="E20" i="24"/>
  <c r="E18" i="24"/>
  <c r="M11" i="24"/>
  <c r="J14" i="24"/>
  <c r="J18" i="24"/>
  <c r="G13" i="24"/>
  <c r="J19" i="24"/>
  <c r="D8" i="24"/>
  <c r="E14" i="24"/>
  <c r="M10" i="24"/>
  <c r="E9" i="24"/>
  <c r="G11" i="24"/>
  <c r="M8" i="24"/>
  <c r="E15" i="24"/>
  <c r="C19" i="24"/>
  <c r="D9" i="24"/>
  <c r="E11" i="24"/>
  <c r="J8" i="24"/>
  <c r="M15" i="24"/>
  <c r="D13" i="24"/>
  <c r="D15" i="24"/>
  <c r="C12" i="24"/>
  <c r="E12" i="24"/>
  <c r="E10" i="24"/>
  <c r="G14" i="24"/>
  <c r="J11" i="24"/>
  <c r="C8" i="24"/>
  <c r="D7" i="24"/>
  <c r="E16" i="24"/>
  <c r="D18" i="24"/>
  <c r="C18" i="24"/>
  <c r="J16" i="24"/>
  <c r="D20" i="24"/>
  <c r="E13" i="24"/>
  <c r="J20" i="24"/>
  <c r="M16" i="24"/>
  <c r="G17" i="24"/>
  <c r="M17" i="24"/>
  <c r="M12" i="24"/>
  <c r="M18" i="24"/>
  <c r="C20" i="24"/>
  <c r="D16" i="24"/>
  <c r="D19" i="24"/>
  <c r="C14" i="24"/>
  <c r="G7" i="24"/>
  <c r="M20" i="24"/>
  <c r="J7" i="24"/>
  <c r="G10" i="24"/>
  <c r="G20" i="24"/>
  <c r="M13" i="24"/>
  <c r="G19" i="24"/>
  <c r="D10" i="24"/>
  <c r="E8" i="24"/>
  <c r="G15" i="24"/>
  <c r="G12" i="24"/>
  <c r="M14" i="24"/>
  <c r="D14" i="24"/>
  <c r="J13" i="24"/>
  <c r="G9" i="24"/>
  <c r="C11" i="24"/>
  <c r="D11" i="24"/>
  <c r="M19" i="24"/>
  <c r="M7" i="24"/>
  <c r="C9" i="24"/>
  <c r="J17" i="24"/>
  <c r="J87" i="19" l="1"/>
  <c r="L6" i="24"/>
  <c r="I13" i="24"/>
  <c r="F13" i="24"/>
  <c r="I7" i="24"/>
  <c r="J6" i="24"/>
  <c r="I15" i="24"/>
  <c r="I11" i="24"/>
  <c r="I14" i="24"/>
  <c r="F12" i="24"/>
  <c r="F10" i="24"/>
  <c r="L15" i="24"/>
  <c r="I16" i="24"/>
  <c r="F7" i="24"/>
  <c r="I12" i="24"/>
  <c r="I18" i="24"/>
  <c r="F17" i="24"/>
  <c r="L8" i="24"/>
  <c r="F14" i="24"/>
  <c r="L16" i="24"/>
  <c r="F9" i="24"/>
  <c r="F18" i="24"/>
  <c r="F11" i="24"/>
  <c r="I17" i="24"/>
  <c r="L14" i="24"/>
  <c r="F16" i="24"/>
  <c r="L11" i="24"/>
  <c r="I19" i="24"/>
  <c r="L20" i="24"/>
  <c r="L12" i="24"/>
  <c r="L7" i="24"/>
  <c r="L19" i="24"/>
  <c r="L17" i="24"/>
  <c r="F15" i="24"/>
  <c r="L13" i="24"/>
  <c r="L10" i="24"/>
  <c r="I8" i="24"/>
  <c r="F19" i="24"/>
  <c r="F20" i="24"/>
  <c r="L18" i="24"/>
  <c r="I10" i="24"/>
  <c r="I9" i="24"/>
  <c r="I20" i="24"/>
  <c r="F8" i="24"/>
  <c r="L9" i="24"/>
  <c r="K11" i="24" l="1"/>
  <c r="K20" i="24"/>
  <c r="N7" i="24"/>
  <c r="H11" i="24"/>
  <c r="N14" i="24"/>
  <c r="N19" i="24"/>
  <c r="N17" i="24"/>
  <c r="K7" i="24"/>
  <c r="K19" i="24"/>
  <c r="K15" i="24"/>
  <c r="N11" i="24"/>
  <c r="H8" i="24"/>
  <c r="H13" i="24"/>
  <c r="K16" i="24"/>
  <c r="H20" i="24"/>
  <c r="H18" i="24"/>
  <c r="H14" i="24"/>
  <c r="K10" i="24"/>
  <c r="K8" i="24"/>
  <c r="H12" i="24"/>
  <c r="H17" i="24"/>
  <c r="N9" i="24"/>
  <c r="K13" i="24"/>
  <c r="K18" i="24"/>
  <c r="N8" i="24"/>
  <c r="H9" i="24"/>
  <c r="H7" i="24"/>
  <c r="N10" i="24"/>
  <c r="N15" i="24"/>
  <c r="N13" i="24"/>
  <c r="K17" i="24"/>
  <c r="H15" i="24"/>
  <c r="N18" i="24"/>
  <c r="N12" i="24"/>
  <c r="K9" i="24"/>
  <c r="K14" i="24"/>
  <c r="K12" i="24"/>
  <c r="H16" i="24"/>
  <c r="H10" i="24"/>
  <c r="H19" i="24"/>
  <c r="N16" i="24"/>
  <c r="N20" i="24"/>
  <c r="E6" i="24"/>
  <c r="AH44" i="20" l="1"/>
  <c r="X44" i="20"/>
  <c r="AH43" i="20"/>
  <c r="X43" i="20"/>
  <c r="AD44" i="20"/>
  <c r="T44" i="20"/>
  <c r="AD43" i="20"/>
  <c r="T43" i="20"/>
  <c r="O9" i="24"/>
  <c r="O15" i="24"/>
  <c r="O12" i="24"/>
  <c r="O8" i="24"/>
  <c r="O11" i="24"/>
  <c r="O19" i="24"/>
  <c r="O16" i="24"/>
  <c r="O10" i="24"/>
  <c r="O7" i="24"/>
  <c r="O20" i="24"/>
  <c r="O18" i="24"/>
  <c r="O17" i="24"/>
  <c r="O14" i="24"/>
  <c r="O13" i="24"/>
  <c r="C6" i="24"/>
  <c r="D6" i="24"/>
  <c r="N6" i="24" l="1"/>
  <c r="AD24" i="20"/>
  <c r="AH24" i="20"/>
  <c r="T25" i="20"/>
  <c r="X25" i="20"/>
  <c r="AD25" i="20"/>
  <c r="AH25" i="20"/>
  <c r="I6" i="24"/>
  <c r="AD22" i="20" l="1"/>
  <c r="AD32" i="20"/>
  <c r="AH32" i="20"/>
  <c r="K6" i="24"/>
  <c r="K21" i="24" s="1"/>
  <c r="AH22" i="20"/>
  <c r="N21" i="24"/>
  <c r="T49" i="20"/>
  <c r="T47" i="20"/>
  <c r="T48" i="20"/>
  <c r="T50" i="20"/>
  <c r="T46" i="20"/>
  <c r="X49" i="20"/>
  <c r="X48" i="20"/>
  <c r="X47" i="20"/>
  <c r="X50" i="20"/>
  <c r="X46" i="20"/>
  <c r="AD47" i="20"/>
  <c r="AD49" i="20"/>
  <c r="AD45" i="20"/>
  <c r="AD48" i="20"/>
  <c r="AD50" i="20"/>
  <c r="AD46" i="20"/>
  <c r="AH47" i="20"/>
  <c r="AH46" i="20"/>
  <c r="AH49" i="20"/>
  <c r="AH45" i="20"/>
  <c r="AH50" i="20"/>
  <c r="AH48" i="20"/>
  <c r="T42" i="20"/>
  <c r="T39" i="20"/>
  <c r="X41" i="20"/>
  <c r="X40" i="20"/>
  <c r="T41" i="20"/>
  <c r="T40" i="20"/>
  <c r="X42" i="20"/>
  <c r="X39" i="20"/>
  <c r="AH41" i="20"/>
  <c r="AH40" i="20"/>
  <c r="AD41" i="20"/>
  <c r="AD40" i="20"/>
  <c r="AD42" i="20"/>
  <c r="AD39" i="20"/>
  <c r="AH42" i="20"/>
  <c r="AH39" i="20"/>
  <c r="T36" i="20"/>
  <c r="T38" i="20"/>
  <c r="T34" i="20"/>
  <c r="X36" i="20"/>
  <c r="X38" i="20"/>
  <c r="X34" i="20"/>
  <c r="AD36" i="20"/>
  <c r="AD35" i="20"/>
  <c r="AD38" i="20"/>
  <c r="AD34" i="20"/>
  <c r="AD37" i="20"/>
  <c r="AD33" i="20"/>
  <c r="AH35" i="20"/>
  <c r="AH33" i="20"/>
  <c r="AH38" i="20"/>
  <c r="AH34" i="20"/>
  <c r="AH37" i="20"/>
  <c r="AH36" i="20"/>
  <c r="AH30" i="20"/>
  <c r="AD30" i="20"/>
  <c r="T31" i="20"/>
  <c r="X31" i="20"/>
  <c r="AH31" i="20"/>
  <c r="AH29" i="20"/>
  <c r="AD31" i="20"/>
  <c r="AD29" i="20"/>
  <c r="T28" i="20"/>
  <c r="T26" i="20"/>
  <c r="X26" i="20"/>
  <c r="X28" i="20"/>
  <c r="T23" i="20"/>
  <c r="X23" i="20"/>
  <c r="T22" i="20"/>
  <c r="X22" i="20"/>
  <c r="AD26" i="20"/>
  <c r="AD28" i="20"/>
  <c r="AD27" i="20"/>
  <c r="AH28" i="20"/>
  <c r="AH27" i="20"/>
  <c r="AH26" i="20"/>
  <c r="X24" i="20"/>
  <c r="T24" i="20"/>
  <c r="T32" i="20" l="1"/>
  <c r="X32" i="20"/>
  <c r="AD23" i="20" l="1"/>
  <c r="AD51" i="20" s="1"/>
  <c r="AH23" i="20"/>
  <c r="AH51" i="20" s="1"/>
  <c r="J76" i="19"/>
  <c r="J78" i="19" s="1"/>
  <c r="J79" i="19" l="1"/>
  <c r="G6" i="24"/>
  <c r="F6" i="24" l="1"/>
  <c r="H6" i="24" s="1"/>
  <c r="T45" i="20" l="1"/>
  <c r="X45" i="20"/>
  <c r="T37" i="20"/>
  <c r="X37" i="20"/>
  <c r="X30" i="20"/>
  <c r="T30" i="20"/>
  <c r="T35" i="20"/>
  <c r="X35" i="20"/>
  <c r="X29" i="20"/>
  <c r="T29" i="20"/>
  <c r="T27" i="20"/>
  <c r="X27" i="20"/>
  <c r="T33" i="20"/>
  <c r="O6" i="24"/>
  <c r="H21" i="24"/>
  <c r="O21" i="24" s="1"/>
  <c r="X33" i="20"/>
  <c r="T51" i="20" l="1"/>
  <c r="X51" i="20"/>
  <c r="T5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12" authorId="0" shapeId="0" xr:uid="{D0FEEF6B-32E0-4CC3-886F-711BDB6B2EF3}">
      <text>
        <r>
          <rPr>
            <b/>
            <sz val="10"/>
            <color indexed="81"/>
            <rFont val="MS P ゴシック"/>
            <family val="3"/>
            <charset val="128"/>
          </rPr>
          <t>・法人の名称を記載してください。
記載例：社会福祉法人○○会
　　　　△△△株式会社</t>
        </r>
      </text>
    </comment>
    <comment ref="P16" authorId="0" shapeId="0" xr:uid="{622678B6-C1B1-4F40-AC05-0BF52ED95916}">
      <text>
        <r>
          <rPr>
            <b/>
            <sz val="10"/>
            <color indexed="81"/>
            <rFont val="MS P ゴシック"/>
            <family val="3"/>
            <charset val="128"/>
          </rPr>
          <t>申請担当者に連絡がとれる電話番号とアドレスを記載してください。</t>
        </r>
      </text>
    </comment>
    <comment ref="AD17" authorId="0" shapeId="0" xr:uid="{D04BB0D1-58FB-4A9B-9823-549434FBC521}">
      <text>
        <r>
          <rPr>
            <b/>
            <sz val="10"/>
            <color indexed="81"/>
            <rFont val="MS P ゴシック"/>
            <family val="3"/>
            <charset val="128"/>
          </rPr>
          <t>代表者の職名・氏名を記載してください。
記載例：理事長　埼玉　太郎
　　　　代表取締役社長　高砂　花子</t>
        </r>
      </text>
    </comment>
    <comment ref="AD18" authorId="0" shapeId="0" xr:uid="{3035F081-0F46-4441-84DA-DE36724A32BC}">
      <text>
        <r>
          <rPr>
            <b/>
            <sz val="10"/>
            <color indexed="81"/>
            <rFont val="MS P ゴシック"/>
            <family val="3"/>
            <charset val="128"/>
          </rPr>
          <t>本申請の担当者の氏名を記載してください。</t>
        </r>
      </text>
    </comment>
    <comment ref="A54" authorId="0" shapeId="0" xr:uid="{34AB5A15-5177-4AE1-BCDF-F98F0653E63B}">
      <text>
        <r>
          <rPr>
            <b/>
            <sz val="10"/>
            <color indexed="81"/>
            <rFont val="ＭＳ Ｐゴシック"/>
            <family val="3"/>
            <charset val="128"/>
          </rPr>
          <t>補助金の振込先口座の情報を記入してください。
全ての事業所の補助金を一括して法人の口座に振り込みます。</t>
        </r>
      </text>
    </comment>
    <comment ref="Z57" authorId="0" shapeId="0" xr:uid="{D5851A0A-E5FF-483A-8288-4F9E64110B04}">
      <text>
        <r>
          <rPr>
            <b/>
            <sz val="10"/>
            <color indexed="81"/>
            <rFont val="ＭＳ Ｐゴシック"/>
            <family val="3"/>
            <charset val="128"/>
          </rPr>
          <t>通帳の最初の見開きページに記載のカナ名義を記載してください。</t>
        </r>
      </text>
    </comment>
    <comment ref="Z58" authorId="0" shapeId="0" xr:uid="{45BA0BC1-70DB-4066-A39B-7359DD975E3C}">
      <text>
        <r>
          <rPr>
            <b/>
            <sz val="10"/>
            <color indexed="81"/>
            <rFont val="ＭＳ Ｐゴシック"/>
            <family val="3"/>
            <charset val="128"/>
          </rPr>
          <t>申請者の法人名称と、口座の名義が一致している必要があります。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Microsoft Office User</author>
  </authors>
  <commentList>
    <comment ref="L5" authorId="0" shapeId="0" xr:uid="{93305CAB-863A-41CF-B039-F1855F455927}">
      <text>
        <r>
          <rPr>
            <b/>
            <sz val="9"/>
            <color indexed="81"/>
            <rFont val="MS P ゴシック"/>
            <family val="3"/>
            <charset val="128"/>
          </rPr>
          <t>サービス種別をプルダウンで選択してください。</t>
        </r>
      </text>
    </comment>
    <comment ref="L7" authorId="0" shapeId="0" xr:uid="{14DFCA2F-C640-4A34-B5AB-1A107FD9F038}">
      <text>
        <r>
          <rPr>
            <b/>
            <sz val="10"/>
            <color indexed="81"/>
            <rFont val="MS P ゴシック"/>
            <family val="3"/>
            <charset val="128"/>
          </rPr>
          <t>共同生活援助（グループホーム）の場合、住居の所在地ではなく、事業所の所在地を記入してください。
住居が埼玉県内に所在していても、事業所の所在地がさいたま市、川越市、越谷市、川口市の場合は補助対象外です。</t>
        </r>
      </text>
    </comment>
    <comment ref="AA13" authorId="0" shapeId="0" xr:uid="{E887F151-6590-4A97-B8CE-873001048D9C}">
      <text>
        <r>
          <rPr>
            <sz val="9"/>
            <color indexed="81"/>
            <rFont val="MS P ゴシック"/>
            <family val="3"/>
            <charset val="128"/>
          </rPr>
          <t xml:space="preserve">｢サービス種別｣を選択することで、基準単価が表示されます。
</t>
        </r>
      </text>
    </comment>
    <comment ref="AI13" authorId="0" shapeId="0" xr:uid="{E1594DA3-CB7B-4221-8565-888185610EA3}">
      <text>
        <r>
          <rPr>
            <sz val="11"/>
            <color rgb="FF000000"/>
            <rFont val="ＭＳ Ｐゴシック"/>
            <family val="2"/>
            <charset val="128"/>
          </rPr>
          <t>別紙１のＡの額の千円未満切り捨て</t>
        </r>
      </text>
    </comment>
    <comment ref="H14" authorId="0" shapeId="0" xr:uid="{8899C8AA-10A5-43E2-807E-9E6F252693D2}">
      <text>
        <r>
          <rPr>
            <b/>
            <sz val="9"/>
            <color indexed="81"/>
            <rFont val="MS P ゴシック"/>
            <family val="3"/>
            <charset val="128"/>
          </rPr>
          <t>助成対象の区分をプルダウンで選択してください。
複数該当する場合は一番小さい番号を選択してください。</t>
        </r>
      </text>
    </comment>
    <comment ref="AM25" authorId="0" shapeId="0" xr:uid="{FF57140B-8E6F-47E0-9424-B2AF7C15073A}">
      <text>
        <r>
          <rPr>
            <sz val="10"/>
            <color indexed="81"/>
            <rFont val="ＭＳ Ｐゴシック"/>
            <family val="3"/>
            <charset val="128"/>
          </rPr>
          <t>代替サービスの提供に係る取組について交付申請できるのは、通所系サービス事業所のみとなります。</t>
        </r>
        <r>
          <rPr>
            <b/>
            <sz val="10"/>
            <color indexed="81"/>
            <rFont val="ＭＳ Ｐゴシック"/>
            <family val="3"/>
            <charset val="128"/>
          </rPr>
          <t xml:space="preserve">
</t>
        </r>
      </text>
    </comment>
    <comment ref="W33" authorId="0" shapeId="0" xr:uid="{B0A53034-BA2A-47F2-A0D6-72FDC23475E9}">
      <text>
        <r>
          <rPr>
            <b/>
            <sz val="10"/>
            <color indexed="81"/>
            <rFont val="MS P ゴシック"/>
            <family val="3"/>
            <charset val="128"/>
          </rPr>
          <t>自費検査費用を補助金申請する場合は、実際に自費検査を行った延べ人数（職員、利用者）を記入してください。</t>
        </r>
      </text>
    </comment>
    <comment ref="AC33" authorId="1" shapeId="0" xr:uid="{45DE07E8-E3FD-499A-86B4-6F23AE8AD013}">
      <text>
        <r>
          <rPr>
            <sz val="11"/>
            <color rgb="FF000000"/>
            <rFont val="+mn-ea"/>
            <family val="3"/>
            <charset val="128"/>
          </rPr>
          <t>１人当たり補助上限額は２万円となりますが、サービスごとの補助上限額の範囲内での補助となります。</t>
        </r>
      </text>
    </comment>
    <comment ref="AI36" authorId="0" shapeId="0" xr:uid="{34CEDFD0-A4DD-46B3-9EFA-FFCDFCA0B504}">
      <text>
        <r>
          <rPr>
            <sz val="11"/>
            <color rgb="FF000000"/>
            <rFont val="ＭＳ Ｐゴシック"/>
            <family val="2"/>
            <charset val="128"/>
          </rPr>
          <t>別紙１のＢの額の千円未満切り捨て</t>
        </r>
      </text>
    </comment>
    <comment ref="AM37" authorId="0" shapeId="0" xr:uid="{FF73ABB8-7A5F-4726-AE4F-61E92F73F3AB}">
      <text>
        <r>
          <rPr>
            <b/>
            <sz val="12"/>
            <color indexed="81"/>
            <rFont val="ＭＳ Ｐゴシック"/>
            <family val="3"/>
            <charset val="128"/>
          </rPr>
          <t>（５）訪問サービスの実施について補助金交付申請できるのは、助成対象の区分が④の通所系サービス事業所のみです。</t>
        </r>
      </text>
    </comment>
    <comment ref="AI46" authorId="0" shapeId="0" xr:uid="{7E1363DE-60C3-4A81-97E4-8A03665D28EA}">
      <text>
        <r>
          <rPr>
            <sz val="11"/>
            <color rgb="FF000000"/>
            <rFont val="ＭＳ Ｐゴシック"/>
            <family val="2"/>
            <charset val="128"/>
          </rPr>
          <t>別紙１のＣの額の千円未満切り捨て</t>
        </r>
      </text>
    </comment>
    <comment ref="H47" authorId="0" shapeId="0" xr:uid="{D53B10B0-C9D1-481D-A831-C8EB1554092B}">
      <text>
        <r>
          <rPr>
            <b/>
            <sz val="9"/>
            <color indexed="81"/>
            <rFont val="MS P ゴシック"/>
            <family val="3"/>
            <charset val="128"/>
          </rPr>
          <t>助成対象の区分をプルダウンで選択してください。
複数該当する場合は一番小さい番号を選択してください。</t>
        </r>
      </text>
    </comment>
    <comment ref="R55" authorId="0" shapeId="0" xr:uid="{B3865246-4133-46BF-9218-E1C02666C08A}">
      <text>
        <r>
          <rPr>
            <sz val="11"/>
            <color rgb="FF000000"/>
            <rFont val="ＭＳ Ｐゴシック"/>
            <family val="2"/>
            <charset val="128"/>
          </rPr>
          <t>職員の応援派遣を実施した場合は、派遣した先の障害福祉サービス等事業所の名称を記入してください。</t>
        </r>
      </text>
    </comment>
    <comment ref="T111" authorId="1" shapeId="0" xr:uid="{265FDBC7-F788-E143-B02D-1BA2BBD8BBA5}">
      <text>
        <r>
          <rPr>
            <sz val="10"/>
            <color rgb="FF000000"/>
            <rFont val="+mn-ea"/>
            <family val="3"/>
            <charset val="128"/>
          </rPr>
          <t>　対象施設・事業所において、その要因が解消するまでの間に要する消毒、清掃費用に限り補助対象となります。このため、要因解消以降にも使用できるものや、将来感染が起きた場合に備えて購入するものは補助対象外となります。</t>
        </r>
        <r>
          <rPr>
            <sz val="10"/>
            <color rgb="FF000000"/>
            <rFont val="+mn-ea"/>
            <family val="3"/>
            <charset val="128"/>
          </rPr>
          <t xml:space="preserve">
</t>
        </r>
        <r>
          <rPr>
            <sz val="10"/>
            <color rgb="FF000000"/>
            <rFont val="+mn-ea"/>
            <family val="3"/>
            <charset val="128"/>
          </rPr>
          <t xml:space="preserve"> </t>
        </r>
        <r>
          <rPr>
            <sz val="10"/>
            <color rgb="FF000000"/>
            <rFont val="+mn-ea"/>
            <family val="3"/>
            <charset val="128"/>
          </rPr>
          <t>&lt;</t>
        </r>
        <r>
          <rPr>
            <sz val="10"/>
            <color rgb="FF000000"/>
            <rFont val="+mn-ea"/>
            <family val="3"/>
            <charset val="128"/>
          </rPr>
          <t>補助対象の具体例</t>
        </r>
        <r>
          <rPr>
            <sz val="10"/>
            <color rgb="FF000000"/>
            <rFont val="+mn-ea"/>
            <family val="3"/>
            <charset val="128"/>
          </rPr>
          <t xml:space="preserve">&gt;
</t>
        </r>
        <r>
          <rPr>
            <sz val="10"/>
            <color rgb="FF000000"/>
            <rFont val="+mn-ea"/>
            <family val="3"/>
            <charset val="128"/>
          </rPr>
          <t>　清掃業務の委託費用、リネンサプライ等のクリーニング費用、対象施設・事業所となった要因が解消するまでの間に係る施設・事業所の消毒、清掃に必要な物品</t>
        </r>
        <r>
          <rPr>
            <sz val="10"/>
            <color rgb="FF000000"/>
            <rFont val="+mn-ea"/>
            <family val="3"/>
            <charset val="128"/>
          </rPr>
          <t>(</t>
        </r>
        <r>
          <rPr>
            <sz val="10"/>
            <color rgb="FF000000"/>
            <rFont val="+mn-ea"/>
            <family val="3"/>
            <charset val="128"/>
          </rPr>
          <t>使い捨ての箒・ちりとり、雑巾、ごみ</t>
        </r>
        <r>
          <rPr>
            <sz val="10"/>
            <color rgb="FF000000"/>
            <rFont val="+mn-ea"/>
            <family val="3"/>
            <charset val="128"/>
          </rPr>
          <t xml:space="preserve"> </t>
        </r>
        <r>
          <rPr>
            <sz val="10"/>
            <color rgb="FF000000"/>
            <rFont val="+mn-ea"/>
            <family val="3"/>
            <charset val="128"/>
          </rPr>
          <t>袋、消毒シート、消毒液等</t>
        </r>
        <r>
          <rPr>
            <sz val="10"/>
            <color rgb="FF000000"/>
            <rFont val="+mn-ea"/>
            <family val="3"/>
            <charset val="128"/>
          </rPr>
          <t>)</t>
        </r>
        <r>
          <rPr>
            <sz val="10"/>
            <color rgb="FF000000"/>
            <rFont val="+mn-ea"/>
            <family val="3"/>
            <charset val="128"/>
          </rPr>
          <t>の購入費用</t>
        </r>
        <r>
          <rPr>
            <sz val="10"/>
            <color rgb="FF000000"/>
            <rFont val="+mn-ea"/>
            <family val="3"/>
            <charset val="128"/>
          </rPr>
          <t xml:space="preserve">
</t>
        </r>
        <r>
          <rPr>
            <sz val="10"/>
            <color rgb="FF000000"/>
            <rFont val="+mn-ea"/>
            <family val="3"/>
            <charset val="128"/>
          </rPr>
          <t>(</t>
        </r>
        <r>
          <rPr>
            <sz val="10"/>
            <color rgb="FF000000"/>
            <rFont val="+mn-ea"/>
            <family val="3"/>
            <charset val="128"/>
          </rPr>
          <t>ただし、要因解消以降にも使用できるものは対象外</t>
        </r>
        <r>
          <rPr>
            <sz val="10"/>
            <color rgb="FF000000"/>
            <rFont val="+mn-ea"/>
            <family val="3"/>
            <charset val="128"/>
          </rPr>
          <t>(</t>
        </r>
        <r>
          <rPr>
            <sz val="10"/>
            <color rgb="FF000000"/>
            <rFont val="+mn-ea"/>
            <family val="3"/>
            <charset val="128"/>
          </rPr>
          <t>消毒・清掃機器、繰り返し使用可能なごみ箱など</t>
        </r>
        <r>
          <rPr>
            <sz val="10"/>
            <color rgb="FF000000"/>
            <rFont val="+mn-ea"/>
            <family val="3"/>
            <charset val="128"/>
          </rPr>
          <t>))</t>
        </r>
      </text>
    </comment>
    <comment ref="T112" authorId="1" shapeId="0" xr:uid="{EDC842BD-80CB-224F-BCC6-50F9318772A4}">
      <text>
        <r>
          <rPr>
            <sz val="10"/>
            <color rgb="FF000000"/>
            <rFont val="+mj-ea"/>
            <family val="3"/>
            <charset val="128"/>
          </rPr>
          <t>　対象施設・事業所において、その要因が解消するまでの間に生じた感染性廃棄物処理に要する費用に限り補助対象となります。このため、要因解消以降にも使用できるものや、将来感染が起きた場合に備えて購入するものは補助対象外となります。</t>
        </r>
        <r>
          <rPr>
            <sz val="10"/>
            <color rgb="FF000000"/>
            <rFont val="+mj-ea"/>
            <family val="3"/>
            <charset val="128"/>
          </rPr>
          <t xml:space="preserve">
</t>
        </r>
        <r>
          <rPr>
            <sz val="10"/>
            <color rgb="FF000000"/>
            <rFont val="+mj-ea"/>
            <family val="3"/>
            <charset val="128"/>
          </rPr>
          <t>&lt;</t>
        </r>
        <r>
          <rPr>
            <sz val="10"/>
            <color rgb="FF000000"/>
            <rFont val="+mj-ea"/>
            <family val="3"/>
            <charset val="128"/>
          </rPr>
          <t>補助対象の具体例</t>
        </r>
        <r>
          <rPr>
            <sz val="10"/>
            <color rgb="FF000000"/>
            <rFont val="+mj-ea"/>
            <family val="3"/>
            <charset val="128"/>
          </rPr>
          <t xml:space="preserve">&gt;
</t>
        </r>
        <r>
          <rPr>
            <sz val="10"/>
            <color rgb="FF000000"/>
            <rFont val="+mj-ea"/>
            <family val="3"/>
            <charset val="128"/>
          </rPr>
          <t>　処理業務委託費用、対象施設・事業所となった要因が解消するまでの間に係る廃棄物処理に必要な物品</t>
        </r>
        <r>
          <rPr>
            <sz val="10"/>
            <color rgb="FF000000"/>
            <rFont val="+mj-ea"/>
            <family val="3"/>
            <charset val="128"/>
          </rPr>
          <t>(</t>
        </r>
        <r>
          <rPr>
            <sz val="10"/>
            <color rgb="FF000000"/>
            <rFont val="+mj-ea"/>
            <family val="3"/>
            <charset val="128"/>
          </rPr>
          <t>ごみ袋、ブルーシート等</t>
        </r>
        <r>
          <rPr>
            <sz val="10"/>
            <color rgb="FF000000"/>
            <rFont val="+mj-ea"/>
            <family val="3"/>
            <charset val="128"/>
          </rPr>
          <t>)</t>
        </r>
        <r>
          <rPr>
            <sz val="10"/>
            <color rgb="FF000000"/>
            <rFont val="+mj-ea"/>
            <family val="3"/>
            <charset val="128"/>
          </rPr>
          <t>の購入費用</t>
        </r>
        <r>
          <rPr>
            <sz val="10"/>
            <color rgb="FF000000"/>
            <rFont val="+mj-ea"/>
            <family val="3"/>
            <charset val="128"/>
          </rPr>
          <t xml:space="preserve">
</t>
        </r>
        <r>
          <rPr>
            <sz val="10"/>
            <color rgb="FF000000"/>
            <rFont val="+mj-ea"/>
            <family val="3"/>
            <charset val="128"/>
          </rPr>
          <t>(</t>
        </r>
        <r>
          <rPr>
            <sz val="10"/>
            <color rgb="FF000000"/>
            <rFont val="+mj-ea"/>
            <family val="3"/>
            <charset val="128"/>
          </rPr>
          <t>ただし、要因解消以降にも使用できるものは対象外</t>
        </r>
        <r>
          <rPr>
            <sz val="10"/>
            <color rgb="FF000000"/>
            <rFont val="+mj-ea"/>
            <family val="3"/>
            <charset val="128"/>
          </rPr>
          <t>(</t>
        </r>
        <r>
          <rPr>
            <sz val="10"/>
            <color rgb="FF000000"/>
            <rFont val="+mj-ea"/>
            <family val="3"/>
            <charset val="128"/>
          </rPr>
          <t>繰り返し使用可能なごみ箱など</t>
        </r>
        <r>
          <rPr>
            <sz val="10"/>
            <color rgb="FF000000"/>
            <rFont val="+mj-ea"/>
            <family val="3"/>
            <charset val="128"/>
          </rPr>
          <t xml:space="preserve">)) </t>
        </r>
      </text>
    </comment>
    <comment ref="T113" authorId="1" shapeId="0" xr:uid="{0D6E403B-C909-8B45-8691-691DD24F838F}">
      <text>
        <r>
          <rPr>
            <sz val="10"/>
            <color rgb="FF000000"/>
            <rFont val="+mn-ea"/>
            <family val="3"/>
            <charset val="128"/>
          </rPr>
          <t>　その目的が感染を防ぎ又は消毒するために使用する衛生・防護用品であって、感染等が発生した際に多量に消費するマスク、手袋、ガウン、フェイスシールド、ゴーグル、清拭クロス、</t>
        </r>
        <r>
          <rPr>
            <sz val="10"/>
            <color rgb="FF000000"/>
            <rFont val="+mn-ea"/>
            <family val="3"/>
            <charset val="128"/>
          </rPr>
          <t xml:space="preserve"> </t>
        </r>
        <r>
          <rPr>
            <sz val="10"/>
            <color rgb="FF000000"/>
            <rFont val="+mn-ea"/>
            <family val="3"/>
            <charset val="128"/>
          </rPr>
          <t>ドライシャンプー、消毒液などといった防護具等や消毒用品が補助対象となります。</t>
        </r>
        <r>
          <rPr>
            <sz val="10"/>
            <color rgb="FF000000"/>
            <rFont val="+mn-ea"/>
            <family val="3"/>
            <charset val="128"/>
          </rPr>
          <t xml:space="preserve">
</t>
        </r>
        <r>
          <rPr>
            <sz val="10"/>
            <color rgb="FF000000"/>
            <rFont val="+mn-ea"/>
            <family val="3"/>
            <charset val="128"/>
          </rPr>
          <t>　体温計やパルスオキ</t>
        </r>
        <r>
          <rPr>
            <sz val="10"/>
            <color rgb="FF000000"/>
            <rFont val="+mn-ea"/>
            <family val="3"/>
            <charset val="128"/>
          </rPr>
          <t xml:space="preserve"> </t>
        </r>
        <r>
          <rPr>
            <sz val="10"/>
            <color rgb="FF000000"/>
            <rFont val="+mn-ea"/>
            <family val="3"/>
            <charset val="128"/>
          </rPr>
          <t>シメーター、パーティション、ポータブルトイレ、ブラシ、バケツなどといった器具や備品、使い捨</t>
        </r>
        <r>
          <rPr>
            <sz val="10"/>
            <color rgb="FF000000"/>
            <rFont val="+mn-ea"/>
            <family val="3"/>
            <charset val="128"/>
          </rPr>
          <t xml:space="preserve"> </t>
        </r>
        <r>
          <rPr>
            <sz val="10"/>
            <color rgb="FF000000"/>
            <rFont val="+mn-ea"/>
            <family val="3"/>
            <charset val="128"/>
          </rPr>
          <t>て食器、おむつなどは補助対象外となります。</t>
        </r>
        <r>
          <rPr>
            <sz val="10"/>
            <color rgb="FF000000"/>
            <rFont val="+mn-ea"/>
            <family val="3"/>
            <charset val="128"/>
          </rPr>
          <t xml:space="preserve">
</t>
        </r>
        <r>
          <rPr>
            <sz val="10"/>
            <color rgb="FF000000"/>
            <rFont val="+mn-ea"/>
            <family val="3"/>
            <charset val="128"/>
          </rPr>
          <t>　ただし、体温計やパルスオキシメーターについては、施設内療養が必要となった障害者支援施設、共同生活援助事業所、福祉型障害児入所施設及び医療型障害児入所施設において、療養中の入所</t>
        </r>
        <r>
          <rPr>
            <sz val="10"/>
            <color rgb="FF000000"/>
            <rFont val="+mn-ea"/>
            <family val="3"/>
            <charset val="128"/>
          </rPr>
          <t>(</t>
        </r>
        <r>
          <rPr>
            <sz val="10"/>
            <color rgb="FF000000"/>
            <rFont val="+mn-ea"/>
            <family val="3"/>
            <charset val="128"/>
          </rPr>
          <t>居</t>
        </r>
        <r>
          <rPr>
            <sz val="10"/>
            <color rgb="FF000000"/>
            <rFont val="+mn-ea"/>
            <family val="3"/>
            <charset val="128"/>
          </rPr>
          <t xml:space="preserve">) </t>
        </r>
        <r>
          <rPr>
            <sz val="10"/>
            <color rgb="FF000000"/>
            <rFont val="+mn-ea"/>
            <family val="3"/>
            <charset val="128"/>
          </rPr>
          <t>者の経過観察のために必要であると認められる場合は、対象となります。</t>
        </r>
        <r>
          <rPr>
            <sz val="10"/>
            <color rgb="FF000000"/>
            <rFont val="+mn-ea"/>
            <family val="3"/>
            <charset val="128"/>
          </rPr>
          <t xml:space="preserve">
</t>
        </r>
      </text>
    </comment>
    <comment ref="T121" authorId="1" shapeId="0" xr:uid="{4F3B704B-DB6D-F746-A061-075F65C9B833}">
      <text>
        <r>
          <rPr>
            <sz val="11"/>
            <color rgb="FF000000"/>
            <rFont val="+mn-ea"/>
            <family val="3"/>
            <charset val="128"/>
          </rPr>
          <t>自動車や自転車の購入費用は補助対象外です。</t>
        </r>
      </text>
    </comment>
    <comment ref="T122" authorId="1" shapeId="0" xr:uid="{3AF85FFA-1A1D-2E45-9ADC-BD44CA5E0F3D}">
      <text>
        <r>
          <rPr>
            <sz val="11"/>
            <color rgb="FF000000"/>
            <rFont val="+mn-ea"/>
            <family val="3"/>
            <charset val="128"/>
          </rPr>
          <t>ＩＣＴ機器の購入費用は補助対象外です。</t>
        </r>
      </text>
    </comment>
    <comment ref="R146" authorId="0" shapeId="0" xr:uid="{A8C6294A-C4DC-4DFA-B498-173D0248F437}">
      <text>
        <r>
          <rPr>
            <b/>
            <sz val="10"/>
            <color indexed="81"/>
            <rFont val="MS P ゴシック"/>
            <family val="3"/>
            <charset val="128"/>
          </rPr>
          <t>＜記入例＞
埼玉県障害者支援課
○○市障害福祉課　　等</t>
        </r>
        <r>
          <rPr>
            <sz val="10"/>
            <color indexed="81"/>
            <rFont val="MS P ゴシック"/>
            <family val="3"/>
            <charset val="128"/>
          </rPr>
          <t xml:space="preserve">
</t>
        </r>
      </text>
    </comment>
    <comment ref="R152" authorId="0" shapeId="0" xr:uid="{FA1EB13A-D32A-485D-9AD0-4BF4ADCC0FCE}">
      <text>
        <r>
          <rPr>
            <b/>
            <sz val="10"/>
            <color indexed="81"/>
            <rFont val="ＭＳ Ｐゴシック"/>
            <family val="3"/>
            <charset val="128"/>
          </rPr>
          <t>入所（入居）者であって、入所中に確認した場合は、その旨を記載してください。</t>
        </r>
      </text>
    </comment>
    <comment ref="R153" authorId="0" shapeId="0" xr:uid="{8D8A492C-D91D-4900-AED1-5348EC98FBF8}">
      <text>
        <r>
          <rPr>
            <b/>
            <sz val="10"/>
            <color indexed="81"/>
            <rFont val="ＭＳ Ｐゴシック"/>
            <family val="3"/>
            <charset val="128"/>
          </rPr>
          <t>助成対象の区分が①であって、感染者は無しで、職員に濃厚接触者が発生し職員が不足した場合に記載してください。</t>
        </r>
      </text>
    </comment>
    <comment ref="AH154" authorId="0" shapeId="0" xr:uid="{F2F8B4CF-DEAF-4F8C-99AF-89D2B537DEF3}">
      <text>
        <r>
          <rPr>
            <b/>
            <sz val="10"/>
            <color indexed="81"/>
            <rFont val="ＭＳ Ｐゴシック"/>
            <family val="3"/>
            <charset val="128"/>
          </rPr>
          <t>施設・事業所の内部文書で記録を残していない場合は、補助対象外となります。
文書は、支援記録や業務日誌に限らず、施設・事業所内で組織的に共有する文書であればＯＫです。</t>
        </r>
      </text>
    </comment>
    <comment ref="AK169" authorId="0" shapeId="0" xr:uid="{A65431CF-0EB7-45BC-A5B4-1ECB1E447BBA}">
      <text>
        <r>
          <rPr>
            <b/>
            <sz val="10"/>
            <color indexed="81"/>
            <rFont val="ＭＳ Ｐゴシック"/>
            <family val="3"/>
            <charset val="128"/>
          </rPr>
          <t>その他を選択した場合は、感染が疑われる理由を（　　　）内に記載してください。</t>
        </r>
      </text>
    </comment>
  </commentList>
</comments>
</file>

<file path=xl/sharedStrings.xml><?xml version="1.0" encoding="utf-8"?>
<sst xmlns="http://schemas.openxmlformats.org/spreadsheetml/2006/main" count="514" uniqueCount="335">
  <si>
    <t>フリガナ</t>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</si>
  <si>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</si>
  <si>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</si>
  <si>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</si>
  <si>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</si>
  <si>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</si>
  <si>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</si>
  <si>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</si>
  <si>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</si>
  <si>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</si>
  <si>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</si>
  <si>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</si>
  <si>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</si>
  <si>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</si>
  <si>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</si>
  <si>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</si>
  <si>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</si>
  <si>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</si>
  <si>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</si>
  <si>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</si>
  <si>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</si>
  <si>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</si>
  <si>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</si>
  <si>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</si>
  <si>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</si>
  <si>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</si>
  <si>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</si>
  <si>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</si>
  <si>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</si>
  <si>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</si>
  <si>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</si>
  <si>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</si>
  <si>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</si>
  <si>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</si>
  <si>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（様式１）総括表</t>
    <rPh sb="1" eb="3">
      <t>ヨウシキ</t>
    </rPh>
    <rPh sb="5" eb="8">
      <t>ソウカツヒョウ</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</si>
  <si>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</si>
  <si>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</si>
  <si>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</si>
  <si>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</si>
  <si>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</si>
  <si>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</si>
  <si>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（２）職員の応援派遣</t>
    <rPh sb="3" eb="5">
      <t>ショクイン</t>
    </rPh>
    <rPh sb="6" eb="8">
      <t>オウエン</t>
    </rPh>
    <rPh sb="8" eb="10">
      <t>ハケン</t>
    </rPh>
    <phoneticPr fontId="3"/>
  </si>
  <si>
    <t>（１）利用者受入に係る連絡調整、職員確保</t>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</si>
  <si>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</si>
  <si>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</si>
  <si>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</si>
  <si>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</si>
  <si>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</si>
  <si>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</si>
  <si>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</si>
  <si>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</si>
  <si>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</si>
  <si>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</si>
  <si>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</si>
  <si>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</si>
  <si>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</si>
  <si>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</si>
  <si>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</si>
  <si>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</si>
  <si>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</si>
  <si>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</si>
  <si>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</si>
  <si>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</si>
  <si>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</si>
  <si>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</si>
  <si>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</si>
  <si>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</si>
  <si>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</si>
  <si>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</si>
  <si>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</si>
  <si>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ア　追加で必要な人員確保のための費用</t>
    <rPh sb="2" eb="4">
      <t>ツイカ</t>
    </rPh>
    <rPh sb="5" eb="7">
      <t>ヒツヨウ</t>
    </rPh>
    <rPh sb="8" eb="10">
      <t>ジンイン</t>
    </rPh>
    <rPh sb="10" eb="12">
      <t>カクホ</t>
    </rPh>
    <rPh sb="16" eb="18">
      <t>ヒヨウ</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</si>
  <si>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</si>
  <si>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</si>
  <si>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</si>
  <si>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</si>
  <si>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</si>
  <si>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</si>
  <si>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</si>
  <si>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</si>
  <si>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</si>
  <si>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</si>
  <si>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</si>
  <si>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</si>
  <si>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</si>
  <si>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</si>
  <si>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</si>
  <si>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</si>
  <si>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</si>
  <si>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</si>
  <si>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</si>
  <si>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</si>
  <si>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</si>
  <si>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</si>
  <si>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</si>
  <si>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</si>
  <si>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</si>
  <si>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</si>
  <si>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</si>
  <si>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</si>
  <si>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</si>
  <si>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</si>
  <si>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</si>
  <si>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</si>
  <si>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</si>
  <si>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</si>
  <si>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</si>
  <si>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</si>
  <si>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</si>
  <si>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</si>
  <si>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</si>
  <si>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</si>
  <si>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</si>
  <si>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</si>
  <si>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</si>
  <si>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</si>
  <si>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</si>
  <si>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</si>
  <si>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</si>
  <si>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</si>
  <si>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</si>
  <si>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</si>
  <si>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</si>
  <si>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</si>
  <si>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</si>
  <si>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</si>
  <si>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</si>
  <si>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</si>
  <si>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</si>
  <si>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</si>
  <si>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</si>
  <si>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</si>
  <si>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</si>
  <si>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</si>
  <si>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</si>
  <si>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</si>
  <si>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</si>
  <si>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</si>
  <si>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1.障害福祉サービス等事業所のサービス継続支援</t>
    <phoneticPr fontId="3"/>
  </si>
  <si>
    <t>2.障害福祉サービス等事業所との連携支援</t>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</si>
  <si>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</si>
  <si>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</si>
  <si>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</si>
  <si>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</si>
  <si>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１．障害福祉サービス等事業所のサービス継続支援</t>
    <phoneticPr fontId="3"/>
  </si>
  <si>
    <r>
      <t>障害福祉サービス等事業所との連携支援　</t>
    </r>
    <r>
      <rPr>
        <sz val="8"/>
        <rFont val="ＭＳ Ｐ明朝"/>
        <family val="1"/>
        <charset val="128"/>
      </rPr>
      <t>→ ２を記載</t>
    </r>
    <rPh sb="23" eb="25">
      <t>キサイ</t>
    </rPh>
    <phoneticPr fontId="3"/>
  </si>
  <si>
    <t>２．障害福祉サービス等事業所との連携支援</t>
    <phoneticPr fontId="3"/>
  </si>
  <si>
    <t>２．障害福祉サービス等事業所との連携支援</t>
    <phoneticPr fontId="3"/>
  </si>
  <si>
    <t>２．障害福祉サービス等事業所との連携支援</t>
    <phoneticPr fontId="3"/>
  </si>
  <si>
    <t>合　　計 (1+2)</t>
    <rPh sb="0" eb="1">
      <t>ゴウ</t>
    </rPh>
    <rPh sb="3" eb="4">
      <t>ケイ</t>
    </rPh>
    <phoneticPr fontId="3"/>
  </si>
  <si>
    <t>別添</t>
    <rPh sb="0" eb="2">
      <t>ベッテン</t>
    </rPh>
    <phoneticPr fontId="20"/>
  </si>
  <si>
    <t>基準単価</t>
    <rPh sb="0" eb="2">
      <t>キジュン</t>
    </rPh>
    <rPh sb="2" eb="4">
      <t>タンカ</t>
    </rPh>
    <phoneticPr fontId="20"/>
  </si>
  <si>
    <t>事業区分</t>
    <rPh sb="0" eb="2">
      <t>ジギョウ</t>
    </rPh>
    <rPh sb="2" eb="4">
      <t>クブン</t>
    </rPh>
    <phoneticPr fontId="20"/>
  </si>
  <si>
    <t>サービス種別</t>
    <rPh sb="4" eb="6">
      <t>シュベツ</t>
    </rPh>
    <phoneticPr fontId="20"/>
  </si>
  <si>
    <t>通所系</t>
    <rPh sb="0" eb="2">
      <t>ツウショ</t>
    </rPh>
    <rPh sb="2" eb="3">
      <t>ケイ</t>
    </rPh>
    <phoneticPr fontId="20"/>
  </si>
  <si>
    <t>療養介護</t>
    <rPh sb="0" eb="2">
      <t>リョウヨウ</t>
    </rPh>
    <rPh sb="2" eb="4">
      <t>カイゴ</t>
    </rPh>
    <phoneticPr fontId="20"/>
  </si>
  <si>
    <t>生活介護</t>
    <rPh sb="0" eb="2">
      <t>セイカツ</t>
    </rPh>
    <rPh sb="2" eb="4">
      <t>カイゴ</t>
    </rPh>
    <phoneticPr fontId="20"/>
  </si>
  <si>
    <t>自立訓練（機能訓練）</t>
    <rPh sb="0" eb="2">
      <t>ジリツ</t>
    </rPh>
    <rPh sb="2" eb="4">
      <t>クンレン</t>
    </rPh>
    <rPh sb="5" eb="7">
      <t>キノウ</t>
    </rPh>
    <rPh sb="7" eb="9">
      <t>クンレン</t>
    </rPh>
    <phoneticPr fontId="20"/>
  </si>
  <si>
    <t>自立訓練（生活訓練）</t>
    <rPh sb="0" eb="4">
      <t>ジリツクンレン</t>
    </rPh>
    <rPh sb="5" eb="7">
      <t>セイカツ</t>
    </rPh>
    <rPh sb="7" eb="9">
      <t>クンレン</t>
    </rPh>
    <phoneticPr fontId="20"/>
  </si>
  <si>
    <t>就労移行支援</t>
    <rPh sb="0" eb="2">
      <t>シュウロウ</t>
    </rPh>
    <rPh sb="2" eb="4">
      <t>イコウ</t>
    </rPh>
    <rPh sb="4" eb="6">
      <t>シエン</t>
    </rPh>
    <phoneticPr fontId="20"/>
  </si>
  <si>
    <t>就労継続支援Ａ型</t>
    <rPh sb="0" eb="2">
      <t>シュウロウ</t>
    </rPh>
    <rPh sb="2" eb="4">
      <t>ケイゾク</t>
    </rPh>
    <rPh sb="4" eb="6">
      <t>シエン</t>
    </rPh>
    <rPh sb="7" eb="8">
      <t>カタ</t>
    </rPh>
    <phoneticPr fontId="20"/>
  </si>
  <si>
    <t>就労継続支援Ｂ型</t>
    <rPh sb="0" eb="2">
      <t>シュウロウ</t>
    </rPh>
    <rPh sb="2" eb="4">
      <t>ケイゾク</t>
    </rPh>
    <rPh sb="4" eb="6">
      <t>シエン</t>
    </rPh>
    <rPh sb="7" eb="8">
      <t>カタ</t>
    </rPh>
    <phoneticPr fontId="20"/>
  </si>
  <si>
    <t>児童発達支援</t>
    <rPh sb="0" eb="2">
      <t>ジドウ</t>
    </rPh>
    <rPh sb="2" eb="4">
      <t>ハッタツ</t>
    </rPh>
    <rPh sb="4" eb="6">
      <t>シエン</t>
    </rPh>
    <phoneticPr fontId="20"/>
  </si>
  <si>
    <t>医療型児童発達支援</t>
    <rPh sb="0" eb="2">
      <t>イリョウ</t>
    </rPh>
    <rPh sb="2" eb="3">
      <t>ガタ</t>
    </rPh>
    <rPh sb="3" eb="5">
      <t>ジドウ</t>
    </rPh>
    <rPh sb="5" eb="7">
      <t>ハッタツ</t>
    </rPh>
    <rPh sb="7" eb="9">
      <t>シエン</t>
    </rPh>
    <phoneticPr fontId="20"/>
  </si>
  <si>
    <t>放課後等デイサービス</t>
    <rPh sb="0" eb="3">
      <t>ホウカゴ</t>
    </rPh>
    <rPh sb="3" eb="4">
      <t>トウ</t>
    </rPh>
    <phoneticPr fontId="20"/>
  </si>
  <si>
    <t>短期入所</t>
    <rPh sb="0" eb="2">
      <t>タンキ</t>
    </rPh>
    <rPh sb="2" eb="4">
      <t>ニュウショ</t>
    </rPh>
    <phoneticPr fontId="20"/>
  </si>
  <si>
    <t>入所・居住系</t>
    <rPh sb="0" eb="2">
      <t>ニュウショ</t>
    </rPh>
    <rPh sb="3" eb="5">
      <t>キョジュウ</t>
    </rPh>
    <rPh sb="5" eb="6">
      <t>ケイ</t>
    </rPh>
    <phoneticPr fontId="20"/>
  </si>
  <si>
    <t>施設入所支援</t>
    <rPh sb="0" eb="2">
      <t>シセツ</t>
    </rPh>
    <rPh sb="2" eb="4">
      <t>ニュウショ</t>
    </rPh>
    <rPh sb="4" eb="6">
      <t>シエン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</si>
  <si>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0"/>
  </si>
  <si>
    <t>共同生活援助（日中サービス支援型）</t>
    <rPh sb="0" eb="2">
      <t>キョウドウ</t>
    </rPh>
    <rPh sb="2" eb="4">
      <t>セイカツ</t>
    </rPh>
    <rPh sb="4" eb="6">
      <t>エンジョ</t>
    </rPh>
    <rPh sb="7" eb="9">
      <t>ニッチュウ</t>
    </rPh>
    <rPh sb="13" eb="15">
      <t>シエン</t>
    </rPh>
    <rPh sb="15" eb="16">
      <t>ガタ</t>
    </rPh>
    <phoneticPr fontId="20"/>
  </si>
  <si>
    <t>共同生活援助（外部サービス利用型）</t>
    <rPh sb="0" eb="2">
      <t>キョウドウ</t>
    </rPh>
    <rPh sb="2" eb="4">
      <t>セイカツ</t>
    </rPh>
    <rPh sb="4" eb="6">
      <t>エンジョ</t>
    </rPh>
    <rPh sb="7" eb="9">
      <t>ガイブ</t>
    </rPh>
    <rPh sb="13" eb="15">
      <t>リヨウ</t>
    </rPh>
    <rPh sb="15" eb="16">
      <t>ガタ</t>
    </rPh>
    <phoneticPr fontId="20"/>
  </si>
  <si>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</si>
  <si>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</si>
  <si>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訪問系</t>
    <rPh sb="0" eb="2">
      <t>ホウモン</t>
    </rPh>
    <rPh sb="2" eb="3">
      <t>ケイ</t>
    </rPh>
    <phoneticPr fontId="20"/>
  </si>
  <si>
    <t>居宅介護</t>
    <rPh sb="0" eb="2">
      <t>キョタク</t>
    </rPh>
    <rPh sb="2" eb="4">
      <t>カイゴ</t>
    </rPh>
    <phoneticPr fontId="20"/>
  </si>
  <si>
    <t>－</t>
    <phoneticPr fontId="20"/>
  </si>
  <si>
    <t>重度訪問介護</t>
    <rPh sb="0" eb="2">
      <t>ジュウド</t>
    </rPh>
    <rPh sb="2" eb="4">
      <t>ホウモン</t>
    </rPh>
    <rPh sb="4" eb="6">
      <t>カイゴ</t>
    </rPh>
    <phoneticPr fontId="20"/>
  </si>
  <si>
    <t>－</t>
    <phoneticPr fontId="20"/>
  </si>
  <si>
    <t>同行援護</t>
    <rPh sb="0" eb="2">
      <t>ドウコウ</t>
    </rPh>
    <rPh sb="2" eb="4">
      <t>エンゴ</t>
    </rPh>
    <phoneticPr fontId="20"/>
  </si>
  <si>
    <t>－</t>
    <phoneticPr fontId="20"/>
  </si>
  <si>
    <t>行動援護</t>
    <rPh sb="0" eb="2">
      <t>コウドウ</t>
    </rPh>
    <rPh sb="2" eb="4">
      <t>エンゴ</t>
    </rPh>
    <phoneticPr fontId="20"/>
  </si>
  <si>
    <t>－</t>
    <phoneticPr fontId="20"/>
  </si>
  <si>
    <t>居宅訪問型児童発達支援</t>
    <rPh sb="0" eb="2">
      <t>キョタク</t>
    </rPh>
    <rPh sb="2" eb="5">
      <t>ホウモンガタ</t>
    </rPh>
    <rPh sb="5" eb="7">
      <t>ジドウ</t>
    </rPh>
    <rPh sb="7" eb="9">
      <t>ハッタツ</t>
    </rPh>
    <rPh sb="9" eb="11">
      <t>シエン</t>
    </rPh>
    <phoneticPr fontId="20"/>
  </si>
  <si>
    <t>保育所等訪問支援</t>
    <rPh sb="0" eb="2">
      <t>ホイク</t>
    </rPh>
    <rPh sb="2" eb="3">
      <t>ジョ</t>
    </rPh>
    <rPh sb="3" eb="4">
      <t>トウ</t>
    </rPh>
    <rPh sb="4" eb="6">
      <t>ホウモン</t>
    </rPh>
    <rPh sb="6" eb="8">
      <t>シエン</t>
    </rPh>
    <phoneticPr fontId="20"/>
  </si>
  <si>
    <t>相談系</t>
    <rPh sb="0" eb="2">
      <t>ソウダン</t>
    </rPh>
    <rPh sb="2" eb="3">
      <t>ケイ</t>
    </rPh>
    <phoneticPr fontId="20"/>
  </si>
  <si>
    <t>計画相談支援</t>
    <rPh sb="0" eb="2">
      <t>ケイカク</t>
    </rPh>
    <rPh sb="2" eb="4">
      <t>ソウダン</t>
    </rPh>
    <rPh sb="4" eb="6">
      <t>シエン</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</si>
  <si>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</si>
  <si>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</si>
  <si>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障害児相談支援</t>
    <rPh sb="0" eb="3">
      <t>ショウガイジ</t>
    </rPh>
    <rPh sb="3" eb="5">
      <t>ソウダン</t>
    </rPh>
    <rPh sb="5" eb="7">
      <t>シエン</t>
    </rPh>
    <phoneticPr fontId="20"/>
  </si>
  <si>
    <t>（１）障害福祉サービス等事業者等のサービス継続支援</t>
    <phoneticPr fontId="20"/>
  </si>
  <si>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</si>
  <si>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※内容を確認のうえ、必ずチェックを入れてください</t>
    <rPh sb="1" eb="3">
      <t>ナイヨウ</t>
    </rPh>
    <rPh sb="4" eb="6">
      <t>カクニン</t>
    </rPh>
    <rPh sb="10" eb="11">
      <t>カナラ</t>
    </rPh>
    <rPh sb="17" eb="18">
      <t>イ</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</si>
  <si>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</si>
  <si>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①　実施要綱の（１）の①又は③のに該当する施設・事業所に対し、協力する施設・事業所
②　感染症の拡大防止の観点から必要があり、自主的に休業した障害福祉サービス等事業所に対し協力するの施設・事業所</t>
    <rPh sb="17" eb="19">
      <t>ガイトウ</t>
    </rPh>
    <rPh sb="21" eb="23">
      <t>シセテゥ</t>
    </rPh>
    <rPh sb="28" eb="29">
      <t>タイセィ</t>
    </rPh>
    <rPh sb="31" eb="33">
      <t>キョウリョク</t>
    </rPh>
    <rPh sb="35" eb="39">
      <t>ジギョウショ</t>
    </rPh>
    <rPh sb="40" eb="41">
      <t>シセツ</t>
    </rPh>
    <rPh sb="71" eb="73">
      <t>ショウガイ</t>
    </rPh>
    <rPh sb="73" eb="75">
      <t>フクシ</t>
    </rPh>
    <rPh sb="79" eb="80">
      <t>トウ</t>
    </rPh>
    <rPh sb="84" eb="85">
      <t>タイセィ</t>
    </rPh>
    <rPh sb="86" eb="88">
      <t>キョウリョク</t>
    </rPh>
    <phoneticPr fontId="3"/>
  </si>
  <si>
    <t>一定の要件に該当する自費検査費用</t>
    <rPh sb="0" eb="2">
      <t>イッテ</t>
    </rPh>
    <rPh sb="6" eb="8">
      <t>ガイトウ</t>
    </rPh>
    <rPh sb="10" eb="16">
      <t>ジヒケn</t>
    </rPh>
    <phoneticPr fontId="3"/>
  </si>
  <si>
    <t>居宅介護事業所に所属する居宅介護職員による同行指導（居宅介護事業所への謝金）</t>
    <rPh sb="26" eb="33">
      <t>キョタク</t>
    </rPh>
    <rPh sb="35" eb="37">
      <t xml:space="preserve">シャキン </t>
    </rPh>
    <phoneticPr fontId="3"/>
  </si>
  <si>
    <t>※上記取組に係る費用は、代替サービス提供期間の分に限る。</t>
    <phoneticPr fontId="3"/>
  </si>
  <si>
    <t>代替場所の確保等（代替場所の使用料、代替場所や利用者宅への職員旅費）</t>
    <rPh sb="0" eb="4">
      <t>ダイタイバショ</t>
    </rPh>
    <rPh sb="5" eb="7">
      <t>カクホ</t>
    </rPh>
    <rPh sb="7" eb="8">
      <t>トウ</t>
    </rPh>
    <rPh sb="9" eb="13">
      <t>ダイタイ</t>
    </rPh>
    <rPh sb="14" eb="17">
      <t>シヨウ</t>
    </rPh>
    <rPh sb="18" eb="22">
      <t>ダイタイ</t>
    </rPh>
    <rPh sb="23" eb="27">
      <t>リヨウ</t>
    </rPh>
    <rPh sb="29" eb="33">
      <t>ショクイn</t>
    </rPh>
    <phoneticPr fontId="3"/>
  </si>
  <si>
    <t>（１）〜（３）障害福祉サービス事業所・障害者支援施設等のサービス継続に必要な取組【共通】</t>
    <rPh sb="7" eb="9">
      <t>ショウガイ</t>
    </rPh>
    <rPh sb="9" eb="11">
      <t>フクシ</t>
    </rPh>
    <rPh sb="19" eb="22">
      <t>ショウガイシャ</t>
    </rPh>
    <rPh sb="22" eb="24">
      <t>シエン</t>
    </rPh>
    <phoneticPr fontId="3"/>
  </si>
  <si>
    <t>通所できない利用者の安否確認等のためのタブレット等の確保（タブレット等のリース費用(通信費用は除く)）</t>
    <rPh sb="26" eb="27">
      <t>トウノ</t>
    </rPh>
    <rPh sb="28" eb="30">
      <t>カクホ</t>
    </rPh>
    <rPh sb="36" eb="37">
      <t>トウ</t>
    </rPh>
    <phoneticPr fontId="3"/>
  </si>
  <si>
    <t>利用者宅を訪問して健康管理や相談援助等を行うため緊急かつ一時的に必要となる車や自転車の確保（自動車等のリース費用）</t>
    <rPh sb="43" eb="45">
      <t>カクホ</t>
    </rPh>
    <rPh sb="46" eb="50">
      <t>ジドウ</t>
    </rPh>
    <phoneticPr fontId="3"/>
  </si>
  <si>
    <t>代替サービス提供に伴う緊急雇用の実施（自法人職員の割増賃金・手当、職業紹介料、人材派遣、損害賠償保険の加入費用）</t>
    <rPh sb="0" eb="2">
      <t>ダイタイ</t>
    </rPh>
    <rPh sb="6" eb="8">
      <t>テイキョウ</t>
    </rPh>
    <rPh sb="9" eb="10">
      <t>トモナウ</t>
    </rPh>
    <rPh sb="11" eb="15">
      <t>キンキュウ</t>
    </rPh>
    <rPh sb="16" eb="18">
      <t>ジッセィ</t>
    </rPh>
    <rPh sb="19" eb="22">
      <t>ジホウ</t>
    </rPh>
    <rPh sb="22" eb="24">
      <t>ショク_x0000__x0000_</t>
    </rPh>
    <rPh sb="39" eb="43">
      <t/>
    </rPh>
    <phoneticPr fontId="3"/>
  </si>
  <si>
    <t>緊急雇用の実施（自法人職員の割増賃金・手当、職業紹介料、人材派遣、損害賠償保険の加入費用、帰宅困難職員の宿泊費）</t>
    <rPh sb="5" eb="7">
      <t>ジッセィ</t>
    </rPh>
    <rPh sb="8" eb="11">
      <t>ジホウジ</t>
    </rPh>
    <rPh sb="11" eb="13">
      <t>ショクイn</t>
    </rPh>
    <rPh sb="28" eb="32">
      <t>ジn</t>
    </rPh>
    <phoneticPr fontId="3"/>
  </si>
  <si>
    <t>連携機関との連携（職員旅費）</t>
    <rPh sb="9" eb="11">
      <t xml:space="preserve">ショクイン </t>
    </rPh>
    <phoneticPr fontId="3"/>
  </si>
  <si>
    <t>事業所・施設等の消毒・清掃（消毒・清掃費用）</t>
    <rPh sb="14" eb="16">
      <t>ショウドク</t>
    </rPh>
    <rPh sb="17" eb="21">
      <t>セイソウ</t>
    </rPh>
    <phoneticPr fontId="3"/>
  </si>
  <si>
    <t>感染症廃棄物の処理（処理費用）</t>
    <rPh sb="10" eb="14">
      <t>ショリヒイ</t>
    </rPh>
    <phoneticPr fontId="3"/>
  </si>
  <si>
    <t>ア　緊急雇用に係る費用</t>
    <rPh sb="2" eb="6">
      <t>キンキュウ</t>
    </rPh>
    <rPh sb="7" eb="8">
      <t>カカル</t>
    </rPh>
    <rPh sb="9" eb="11">
      <t>ヒヨウ</t>
    </rPh>
    <phoneticPr fontId="3"/>
  </si>
  <si>
    <t>消毒液等の消耗品の購入【需用費】､消毒業者への委託【委託費】</t>
    <phoneticPr fontId="3"/>
  </si>
  <si>
    <t>イ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</si>
  <si>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引き継ぎ時の連携先事業所への交通費【旅費】</t>
    <rPh sb="0" eb="1">
      <t>イン</t>
    </rPh>
    <rPh sb="2" eb="3">
      <t>ツ</t>
    </rPh>
    <rPh sb="4" eb="5">
      <t>ジ</t>
    </rPh>
    <rPh sb="6" eb="8">
      <t>レンケイ</t>
    </rPh>
    <rPh sb="8" eb="9">
      <t>サキ</t>
    </rPh>
    <rPh sb="9" eb="12">
      <t>ジギョウショ</t>
    </rPh>
    <rPh sb="14" eb="17">
      <t>コウツウヒ</t>
    </rPh>
    <rPh sb="18" eb="20">
      <t>リョヒ</t>
    </rPh>
    <phoneticPr fontId="3"/>
  </si>
  <si>
    <t>ウ　施設・事業所の消毒・清掃の費用</t>
    <phoneticPr fontId="3"/>
  </si>
  <si>
    <t>エ　感染症廃棄物の処理費用</t>
    <rPh sb="2" eb="8">
      <t>カンセンショウ</t>
    </rPh>
    <rPh sb="9" eb="13">
      <t>ショリ</t>
    </rPh>
    <phoneticPr fontId="3"/>
  </si>
  <si>
    <t>廃棄物処理業者への委託【委託費】</t>
    <rPh sb="0" eb="3">
      <t>ハイキ</t>
    </rPh>
    <rPh sb="3" eb="5">
      <t>ショリ</t>
    </rPh>
    <phoneticPr fontId="3"/>
  </si>
  <si>
    <t>衛生用品、防護用品の購入【需用費】</t>
    <rPh sb="0" eb="2">
      <t>エイセイ</t>
    </rPh>
    <rPh sb="2" eb="4">
      <t>ヨウヒン</t>
    </rPh>
    <rPh sb="5" eb="9">
      <t>ボウゴヨウ</t>
    </rPh>
    <rPh sb="10" eb="12">
      <t>コウニュウ</t>
    </rPh>
    <rPh sb="13" eb="16">
      <t>ジュヨウヒ</t>
    </rPh>
    <phoneticPr fontId="3"/>
  </si>
  <si>
    <t>オ　在庫不足が見込まれるマスク、手袋等衛生用品や防護用品の購入費用</t>
    <rPh sb="2" eb="6">
      <t>ザイコ</t>
    </rPh>
    <rPh sb="7" eb="9">
      <t>ミコマレ</t>
    </rPh>
    <rPh sb="16" eb="18">
      <t>テブクロ</t>
    </rPh>
    <rPh sb="18" eb="19">
      <t>トウ</t>
    </rPh>
    <rPh sb="19" eb="21">
      <t>エイセイ</t>
    </rPh>
    <rPh sb="21" eb="23">
      <t>ヨウヒン</t>
    </rPh>
    <rPh sb="24" eb="28">
      <t>ボウゴヨウ</t>
    </rPh>
    <rPh sb="29" eb="31">
      <t>コウニュウ</t>
    </rPh>
    <rPh sb="31" eb="33">
      <t>ヒヨウ</t>
    </rPh>
    <phoneticPr fontId="3"/>
  </si>
  <si>
    <t>就労定着支援</t>
    <rPh sb="0" eb="6">
      <t>シュウロウ</t>
    </rPh>
    <phoneticPr fontId="20"/>
  </si>
  <si>
    <t>自立生活援助</t>
    <rPh sb="0" eb="6">
      <t>ジリツセイク</t>
    </rPh>
    <phoneticPr fontId="20"/>
  </si>
  <si>
    <t>（１）〜（３）障害福祉サービス事業所・障害者支援施設等のサービス継続に必要な取組</t>
    <rPh sb="7" eb="9">
      <t>ショウガイ</t>
    </rPh>
    <rPh sb="9" eb="11">
      <t>フクシ</t>
    </rPh>
    <rPh sb="19" eb="22">
      <t>ショウガイシャ</t>
    </rPh>
    <rPh sb="22" eb="24">
      <t>シエン</t>
    </rPh>
    <phoneticPr fontId="3"/>
  </si>
  <si>
    <t>（１）〜（３）通所系サービス以外の施設・事業所による事業所外の代替の場所におけるサービス提供</t>
    <rPh sb="7" eb="9">
      <t>ツウショ</t>
    </rPh>
    <rPh sb="9" eb="10">
      <t>ケイ</t>
    </rPh>
    <rPh sb="14" eb="16">
      <t>イガイ</t>
    </rPh>
    <rPh sb="17" eb="19">
      <t>シセテゥ</t>
    </rPh>
    <rPh sb="20" eb="23">
      <t>ジギョウショ</t>
    </rPh>
    <rPh sb="26" eb="29">
      <t>ジギョウショ</t>
    </rPh>
    <rPh sb="29" eb="30">
      <t>ガイ</t>
    </rPh>
    <rPh sb="31" eb="33">
      <t>ダイタイ</t>
    </rPh>
    <rPh sb="34" eb="36">
      <t>バショ</t>
    </rPh>
    <rPh sb="44" eb="46">
      <t>テイキョウ</t>
    </rPh>
    <phoneticPr fontId="3"/>
  </si>
  <si>
    <t>カ　代替サービス提供に伴う緊急雇用に係る費用</t>
    <rPh sb="2" eb="4">
      <t>ダイタイ</t>
    </rPh>
    <rPh sb="11" eb="12">
      <t>トモナウ</t>
    </rPh>
    <rPh sb="13" eb="17">
      <t>キンキュウ</t>
    </rPh>
    <rPh sb="18" eb="19">
      <t>カカル</t>
    </rPh>
    <rPh sb="20" eb="22">
      <t>ヒヨウ</t>
    </rPh>
    <phoneticPr fontId="3"/>
  </si>
  <si>
    <t>（上記アに準ずる）</t>
    <rPh sb="1" eb="3">
      <t>ジョウキ</t>
    </rPh>
    <rPh sb="5" eb="6">
      <t>ジュン</t>
    </rPh>
    <phoneticPr fontId="3"/>
  </si>
  <si>
    <t>代替場所の確保等（代替場所の賃料・使用料、代替場所や利用者宅への職員旅費）</t>
    <rPh sb="0" eb="4">
      <t>ダイタイバショ</t>
    </rPh>
    <rPh sb="5" eb="7">
      <t>カクホ</t>
    </rPh>
    <rPh sb="7" eb="8">
      <t>トウ</t>
    </rPh>
    <rPh sb="9" eb="13">
      <t>ダイタイ</t>
    </rPh>
    <rPh sb="14" eb="16">
      <t>チンリョウ</t>
    </rPh>
    <rPh sb="17" eb="20">
      <t>シヨウ</t>
    </rPh>
    <rPh sb="21" eb="25">
      <t>ダイタイ</t>
    </rPh>
    <rPh sb="26" eb="30">
      <t>リヨウ</t>
    </rPh>
    <rPh sb="32" eb="36">
      <t>ショクイn</t>
    </rPh>
    <phoneticPr fontId="3"/>
  </si>
  <si>
    <t>キ　代替場所の確保等の費用</t>
    <rPh sb="7" eb="13">
      <t>カクホヒ</t>
    </rPh>
    <phoneticPr fontId="3"/>
  </si>
  <si>
    <t>代替場所の賃料【賃借料】、代替場所や利用者宅への交通費【旅費】</t>
    <rPh sb="18" eb="22">
      <t>リヨウ</t>
    </rPh>
    <rPh sb="24" eb="27">
      <t>コウツウ</t>
    </rPh>
    <phoneticPr fontId="3"/>
  </si>
  <si>
    <t>ICT機器のリース【貸借料】</t>
    <phoneticPr fontId="3"/>
  </si>
  <si>
    <t>自動車のリース【貸借料】</t>
    <rPh sb="0" eb="3">
      <t>ジドウ</t>
    </rPh>
    <phoneticPr fontId="3"/>
  </si>
  <si>
    <t>ク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</si>
  <si>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ケ　利用者宅を訪問するため緊急一時的に必要となる車や自転車のリース費用</t>
    <rPh sb="7" eb="9">
      <t>ホウモn</t>
    </rPh>
    <rPh sb="13" eb="15">
      <t>キンキュウ</t>
    </rPh>
    <rPh sb="15" eb="18">
      <t>１ジ</t>
    </rPh>
    <rPh sb="19" eb="21">
      <t>ヒツヨウ</t>
    </rPh>
    <rPh sb="24" eb="25">
      <t>クルマ</t>
    </rPh>
    <rPh sb="26" eb="29">
      <t>ジテn</t>
    </rPh>
    <rPh sb="33" eb="35">
      <t>ヒヨウ</t>
    </rPh>
    <phoneticPr fontId="3"/>
  </si>
  <si>
    <t>コ　通所できない利用者の安否確認のためのタブレットのリース費用</t>
    <rPh sb="2" eb="4">
      <t>ツウショデ</t>
    </rPh>
    <rPh sb="8" eb="11">
      <t>リヨウ</t>
    </rPh>
    <rPh sb="12" eb="16">
      <t>アンピ</t>
    </rPh>
    <phoneticPr fontId="3"/>
  </si>
  <si>
    <t>（５）通所系サービス事業所による訪問サービスの実施</t>
    <rPh sb="3" eb="5">
      <t>ツウショ</t>
    </rPh>
    <rPh sb="5" eb="6">
      <t>ケイ</t>
    </rPh>
    <rPh sb="10" eb="13">
      <t>ジギョウショ</t>
    </rPh>
    <rPh sb="16" eb="18">
      <t>ホウモン</t>
    </rPh>
    <rPh sb="23" eb="25">
      <t>ジッシ</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</si>
  <si>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</si>
  <si>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</si>
  <si>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</si>
  <si>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</si>
  <si>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（上記1（1）アに準ずる）</t>
    <rPh sb="1" eb="3">
      <t>ジョウキ</t>
    </rPh>
    <rPh sb="9" eb="10">
      <t>ジュン</t>
    </rPh>
    <phoneticPr fontId="3"/>
  </si>
  <si>
    <t>（上記1（1）イに準ずる）</t>
    <rPh sb="1" eb="3">
      <t>ジョウキ</t>
    </rPh>
    <rPh sb="9" eb="10">
      <t>ジュン</t>
    </rPh>
    <phoneticPr fontId="3"/>
  </si>
  <si>
    <t>（４）発熱等の症状を呈する利用者又は職員に対し、一定の要件のもと、自費で実施する検査</t>
    <rPh sb="37" eb="39">
      <t>ジッセィ</t>
    </rPh>
    <phoneticPr fontId="3"/>
  </si>
  <si>
    <t>サ　一定の要件に該当する自費検査費用</t>
    <rPh sb="2" eb="4">
      <t>イッテ</t>
    </rPh>
    <rPh sb="8" eb="10">
      <t>ガイトウ</t>
    </rPh>
    <rPh sb="12" eb="18">
      <t>ジヒケンス</t>
    </rPh>
    <phoneticPr fontId="3"/>
  </si>
  <si>
    <t>シ　代替サービス提供に伴う緊急雇用に係る費用</t>
    <rPh sb="2" eb="4">
      <t>ダイタイ</t>
    </rPh>
    <rPh sb="11" eb="12">
      <t>トモナウ</t>
    </rPh>
    <rPh sb="13" eb="17">
      <t>キンキュウ</t>
    </rPh>
    <rPh sb="18" eb="19">
      <t>カカル</t>
    </rPh>
    <rPh sb="20" eb="22">
      <t>ヒヨウ</t>
    </rPh>
    <phoneticPr fontId="3"/>
  </si>
  <si>
    <t>ス　代替場所の確保等の費用</t>
    <rPh sb="7" eb="13">
      <t>カクホヒ</t>
    </rPh>
    <phoneticPr fontId="3"/>
  </si>
  <si>
    <t>セ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</si>
  <si>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ソ　利用者宅を訪問するため緊急一時的に必要となる車や自転車のリース費用</t>
    <rPh sb="7" eb="9">
      <t>ホウモn</t>
    </rPh>
    <rPh sb="13" eb="15">
      <t>キンキュウ</t>
    </rPh>
    <rPh sb="15" eb="18">
      <t>１ジ</t>
    </rPh>
    <rPh sb="19" eb="21">
      <t>ヒツヨウ</t>
    </rPh>
    <rPh sb="24" eb="25">
      <t>クルマ</t>
    </rPh>
    <rPh sb="26" eb="29">
      <t>ジテn</t>
    </rPh>
    <rPh sb="33" eb="35">
      <t>ヒヨウ</t>
    </rPh>
    <phoneticPr fontId="3"/>
  </si>
  <si>
    <t>タ　通所できない利用者の安否確認のためのタブレットのリース費用</t>
    <rPh sb="2" eb="4">
      <t>ツウショデ</t>
    </rPh>
    <rPh sb="8" eb="11">
      <t>リヨウ</t>
    </rPh>
    <rPh sb="12" eb="16">
      <t>アンピ</t>
    </rPh>
    <phoneticPr fontId="3"/>
  </si>
  <si>
    <t>※記載された内容について、保健所に確認をとる場合があります。</t>
    <rPh sb="1" eb="3">
      <t>キサイ</t>
    </rPh>
    <rPh sb="6" eb="8">
      <t>ナイヨウ</t>
    </rPh>
    <rPh sb="13" eb="16">
      <t>ホケンジョ</t>
    </rPh>
    <rPh sb="17" eb="19">
      <t>カクニン</t>
    </rPh>
    <rPh sb="22" eb="24">
      <t>バアイ</t>
    </rPh>
    <phoneticPr fontId="3"/>
  </si>
  <si>
    <t>令和</t>
    <rPh sb="0" eb="2">
      <t>レイワ</t>
    </rPh>
    <phoneticPr fontId="3"/>
  </si>
  <si>
    <t>月</t>
    <rPh sb="0" eb="1">
      <t>ガツ</t>
    </rPh>
    <phoneticPr fontId="3"/>
  </si>
  <si>
    <t>事業所名</t>
    <rPh sb="0" eb="3">
      <t>ジギョウショ</t>
    </rPh>
    <rPh sb="3" eb="4">
      <t>メイ</t>
    </rPh>
    <phoneticPr fontId="3"/>
  </si>
  <si>
    <t>代表者　職名</t>
    <rPh sb="0" eb="3">
      <t>ダイヒョウシャ</t>
    </rPh>
    <rPh sb="4" eb="6">
      <t>ショクメイ</t>
    </rPh>
    <phoneticPr fontId="3"/>
  </si>
  <si>
    <t>氏名</t>
    <rPh sb="0" eb="2">
      <t>シメイ</t>
    </rPh>
    <phoneticPr fontId="3"/>
  </si>
  <si>
    <t>埼玉県知事　大野元裕</t>
    <rPh sb="0" eb="5">
      <t>サイタマ</t>
    </rPh>
    <rPh sb="6" eb="10">
      <t>オオノ</t>
    </rPh>
    <phoneticPr fontId="3"/>
  </si>
  <si>
    <t>（宛先）</t>
    <rPh sb="1" eb="3">
      <t>アテサキ</t>
    </rPh>
    <phoneticPr fontId="3"/>
  </si>
  <si>
    <t>※本資料へ虚偽の記載があった場合は、補助金の返還や指定取消となる場合があります。</t>
    <rPh sb="1" eb="2">
      <t>ホン</t>
    </rPh>
    <rPh sb="2" eb="4">
      <t>シリョウ</t>
    </rPh>
    <rPh sb="5" eb="7">
      <t>キョギ</t>
    </rPh>
    <rPh sb="8" eb="10">
      <t>キサイ</t>
    </rPh>
    <rPh sb="14" eb="16">
      <t>バアイ</t>
    </rPh>
    <rPh sb="18" eb="20">
      <t>ホジョ</t>
    </rPh>
    <rPh sb="20" eb="21">
      <t>キn</t>
    </rPh>
    <rPh sb="22" eb="24">
      <t>ヘンカン</t>
    </rPh>
    <rPh sb="25" eb="27">
      <t>シテイ</t>
    </rPh>
    <rPh sb="27" eb="29">
      <t>トリケ</t>
    </rPh>
    <rPh sb="32" eb="34">
      <t>バアイ</t>
    </rPh>
    <phoneticPr fontId="3"/>
  </si>
  <si>
    <t>感染者が発生したことを確認した日</t>
    <rPh sb="0" eb="3">
      <t>カンセn</t>
    </rPh>
    <rPh sb="4" eb="6">
      <t>ハッセイ</t>
    </rPh>
    <rPh sb="11" eb="13">
      <t>カクニn</t>
    </rPh>
    <rPh sb="15" eb="16">
      <t xml:space="preserve">ヒ </t>
    </rPh>
    <phoneticPr fontId="3"/>
  </si>
  <si>
    <t>埼玉県又は指定権者である市町村に事故報告した日</t>
    <rPh sb="0" eb="3">
      <t>サイタマ</t>
    </rPh>
    <rPh sb="3" eb="4">
      <t>マタハ</t>
    </rPh>
    <rPh sb="5" eb="8">
      <t>シテイケn</t>
    </rPh>
    <rPh sb="8" eb="9">
      <t xml:space="preserve">シャ </t>
    </rPh>
    <rPh sb="12" eb="15">
      <t>シチョウソn</t>
    </rPh>
    <rPh sb="16" eb="20">
      <t>ジコホウク</t>
    </rPh>
    <rPh sb="22" eb="23">
      <t xml:space="preserve">ヒ </t>
    </rPh>
    <phoneticPr fontId="3"/>
  </si>
  <si>
    <t>検査キットの購入費【需用費】、検査業者への検査委託【委託費】
（検査を受けた者１人あたり補助上限額は２万円）</t>
    <rPh sb="0" eb="2">
      <t>ケンサ</t>
    </rPh>
    <rPh sb="6" eb="9">
      <t>コウニュウ</t>
    </rPh>
    <rPh sb="10" eb="13">
      <t>ジュヨウ</t>
    </rPh>
    <rPh sb="15" eb="19">
      <t>ケンサ</t>
    </rPh>
    <rPh sb="21" eb="23">
      <t>ケンサ</t>
    </rPh>
    <rPh sb="23" eb="25">
      <t>イタク</t>
    </rPh>
    <rPh sb="26" eb="28">
      <t>イタク</t>
    </rPh>
    <rPh sb="28" eb="29">
      <t>h</t>
    </rPh>
    <rPh sb="32" eb="34">
      <t>ケンサ</t>
    </rPh>
    <rPh sb="35" eb="36">
      <t>ウケ</t>
    </rPh>
    <rPh sb="38" eb="39">
      <t xml:space="preserve">モノ </t>
    </rPh>
    <rPh sb="44" eb="49">
      <t>ホジョ</t>
    </rPh>
    <phoneticPr fontId="3"/>
  </si>
  <si>
    <t>検査を行った人数</t>
    <rPh sb="0" eb="2">
      <t>ケンサ</t>
    </rPh>
    <rPh sb="3" eb="4">
      <t>オコナッタ</t>
    </rPh>
    <rPh sb="6" eb="8">
      <t>ニンズウ</t>
    </rPh>
    <phoneticPr fontId="3"/>
  </si>
  <si>
    <t>人</t>
    <phoneticPr fontId="3"/>
  </si>
  <si>
    <t>検査に係る補助上限額</t>
    <rPh sb="0" eb="2">
      <t>ケンサ</t>
    </rPh>
    <rPh sb="3" eb="4">
      <t>カカル</t>
    </rPh>
    <rPh sb="5" eb="10">
      <t>ホジョ</t>
    </rPh>
    <phoneticPr fontId="3"/>
  </si>
  <si>
    <t>←検査費用を補助申請する場合は記入</t>
    <rPh sb="1" eb="5">
      <t>ケンサヒイ</t>
    </rPh>
    <rPh sb="6" eb="10">
      <t>ホジョ</t>
    </rPh>
    <rPh sb="12" eb="14">
      <t>バアイ</t>
    </rPh>
    <rPh sb="15" eb="17">
      <t>キニュウ</t>
    </rPh>
    <phoneticPr fontId="3"/>
  </si>
  <si>
    <t>ただし、サービスごとの補助上限額の範囲内での補助となります。</t>
    <rPh sb="11" eb="16">
      <t>ホジョ</t>
    </rPh>
    <rPh sb="17" eb="20">
      <t>ハンイ</t>
    </rPh>
    <rPh sb="22" eb="24">
      <t>ホジョトナ</t>
    </rPh>
    <phoneticPr fontId="3"/>
  </si>
  <si>
    <t>（別紙１）積算内訳</t>
    <rPh sb="1" eb="3">
      <t>ベッシ</t>
    </rPh>
    <rPh sb="5" eb="7">
      <t>セキサン</t>
    </rPh>
    <rPh sb="7" eb="9">
      <t>ウチワケ</t>
    </rPh>
    <phoneticPr fontId="3"/>
  </si>
  <si>
    <t>（別紙２）感染者発生等の確認表</t>
    <rPh sb="1" eb="3">
      <t>ベッシ</t>
    </rPh>
    <rPh sb="5" eb="8">
      <t>カンセンシャ</t>
    </rPh>
    <rPh sb="8" eb="11">
      <t>ハッセイ</t>
    </rPh>
    <rPh sb="12" eb="15">
      <t>カクニn</t>
    </rPh>
    <phoneticPr fontId="3"/>
  </si>
  <si>
    <t>Ａ．利用者又は職員に感染者が発生したことに関する確認書</t>
    <rPh sb="2" eb="5">
      <t>リヨウ</t>
    </rPh>
    <rPh sb="5" eb="6">
      <t xml:space="preserve">マタハ </t>
    </rPh>
    <rPh sb="7" eb="9">
      <t>ショクイn</t>
    </rPh>
    <rPh sb="10" eb="13">
      <t>カンセn</t>
    </rPh>
    <rPh sb="14" eb="16">
      <t>ハッセイ</t>
    </rPh>
    <rPh sb="21" eb="22">
      <t>カンスル</t>
    </rPh>
    <rPh sb="24" eb="27">
      <t>カクニンショ</t>
    </rPh>
    <phoneticPr fontId="3"/>
  </si>
  <si>
    <t>Ｂ．濃厚接触者の対応に係る確認書</t>
    <rPh sb="2" eb="4">
      <t>ノウコウ</t>
    </rPh>
    <rPh sb="4" eb="7">
      <t>セッショクシャ</t>
    </rPh>
    <rPh sb="8" eb="10">
      <t>タイオウ</t>
    </rPh>
    <rPh sb="11" eb="12">
      <t>カカ</t>
    </rPh>
    <rPh sb="13" eb="16">
      <t>カクニンショ</t>
    </rPh>
    <phoneticPr fontId="3"/>
  </si>
  <si>
    <t>法人名称</t>
    <rPh sb="0" eb="2">
      <t>ホウジン</t>
    </rPh>
    <rPh sb="2" eb="3">
      <t>ナ</t>
    </rPh>
    <rPh sb="3" eb="4">
      <t>ショウ</t>
    </rPh>
    <phoneticPr fontId="3"/>
  </si>
  <si>
    <t>受取口座情報</t>
    <rPh sb="0" eb="2">
      <t>ウケトリ</t>
    </rPh>
    <rPh sb="2" eb="4">
      <t>コウザ</t>
    </rPh>
    <rPh sb="4" eb="6">
      <t>ジョウホウ</t>
    </rPh>
    <phoneticPr fontId="3"/>
  </si>
  <si>
    <t>支店名</t>
    <rPh sb="0" eb="3">
      <t>シテンメイ</t>
    </rPh>
    <phoneticPr fontId="3"/>
  </si>
  <si>
    <t>普通</t>
  </si>
  <si>
    <t>支店コード</t>
    <rPh sb="0" eb="2">
      <t>シテン</t>
    </rPh>
    <phoneticPr fontId="3"/>
  </si>
  <si>
    <t>金融機関名</t>
    <rPh sb="0" eb="2">
      <t>キンユウ</t>
    </rPh>
    <rPh sb="2" eb="4">
      <t>キカン</t>
    </rPh>
    <rPh sb="4" eb="5">
      <t>メイ</t>
    </rPh>
    <phoneticPr fontId="3"/>
  </si>
  <si>
    <t>口座種別</t>
    <rPh sb="0" eb="2">
      <t>コウザ</t>
    </rPh>
    <rPh sb="2" eb="4">
      <t>シュベツ</t>
    </rPh>
    <phoneticPr fontId="3"/>
  </si>
  <si>
    <t>（カナ名義）</t>
    <rPh sb="3" eb="5">
      <t>メイギ</t>
    </rPh>
    <phoneticPr fontId="3"/>
  </si>
  <si>
    <t>（口座名義）</t>
    <rPh sb="1" eb="3">
      <t>コウザ</t>
    </rPh>
    <rPh sb="3" eb="5">
      <t>メイギ</t>
    </rPh>
    <phoneticPr fontId="3"/>
  </si>
  <si>
    <r>
      <t>口座名義</t>
    </r>
    <r>
      <rPr>
        <sz val="9"/>
        <rFont val="ＭＳ Ｐ明朝"/>
        <family val="1"/>
        <charset val="128"/>
      </rPr>
      <t>（上段：カナ名義、下段：口座名義）</t>
    </r>
    <rPh sb="0" eb="2">
      <t>コウザ</t>
    </rPh>
    <rPh sb="2" eb="4">
      <t>メイギ</t>
    </rPh>
    <rPh sb="5" eb="7">
      <t>ジョウダン</t>
    </rPh>
    <rPh sb="10" eb="12">
      <t>メイギ</t>
    </rPh>
    <rPh sb="13" eb="15">
      <t>ゲダン</t>
    </rPh>
    <rPh sb="16" eb="18">
      <t>コウザ</t>
    </rPh>
    <rPh sb="18" eb="20">
      <t>メイギ</t>
    </rPh>
    <phoneticPr fontId="3"/>
  </si>
  <si>
    <r>
      <t xml:space="preserve">口座番号
</t>
    </r>
    <r>
      <rPr>
        <sz val="7"/>
        <rFont val="ＭＳ Ｐ明朝"/>
        <family val="1"/>
        <charset val="128"/>
      </rPr>
      <t>（右詰めでお書きください）</t>
    </r>
    <rPh sb="0" eb="2">
      <t>コウザ</t>
    </rPh>
    <rPh sb="2" eb="4">
      <t>バンゴウ</t>
    </rPh>
    <rPh sb="6" eb="8">
      <t>ミギヅメ</t>
    </rPh>
    <rPh sb="11" eb="12">
      <t>カ</t>
    </rPh>
    <phoneticPr fontId="3"/>
  </si>
  <si>
    <t>合計（Ａ）</t>
    <rPh sb="0" eb="2">
      <t>ゴウケイ</t>
    </rPh>
    <phoneticPr fontId="3"/>
  </si>
  <si>
    <t>合計（Ｂ）</t>
    <rPh sb="0" eb="2">
      <t>ゴウケイ</t>
    </rPh>
    <phoneticPr fontId="3"/>
  </si>
  <si>
    <t>合計（Ｃ）</t>
    <rPh sb="0" eb="2">
      <t>ゴウケイ</t>
    </rPh>
    <phoneticPr fontId="3"/>
  </si>
  <si>
    <t>※別紙１のＣの額の千円未満切り捨て</t>
    <rPh sb="1" eb="3">
      <t>ベッシ</t>
    </rPh>
    <rPh sb="7" eb="8">
      <t>ガク</t>
    </rPh>
    <rPh sb="9" eb="10">
      <t>セン</t>
    </rPh>
    <rPh sb="10" eb="13">
      <t>エンミマン</t>
    </rPh>
    <rPh sb="13" eb="14">
      <t>キ</t>
    </rPh>
    <rPh sb="15" eb="16">
      <t>ス</t>
    </rPh>
    <phoneticPr fontId="3"/>
  </si>
  <si>
    <t>※別紙１のＡの額の千円未満切り捨て</t>
    <rPh sb="1" eb="3">
      <t>ベッシ</t>
    </rPh>
    <rPh sb="7" eb="8">
      <t>ガク</t>
    </rPh>
    <rPh sb="9" eb="10">
      <t>セン</t>
    </rPh>
    <rPh sb="10" eb="13">
      <t>エンミマン</t>
    </rPh>
    <rPh sb="13" eb="14">
      <t>キ</t>
    </rPh>
    <rPh sb="15" eb="16">
      <t>ス</t>
    </rPh>
    <phoneticPr fontId="3"/>
  </si>
  <si>
    <t>（別紙３）自費検査に係る理由書</t>
    <rPh sb="1" eb="3">
      <t>ベッシ</t>
    </rPh>
    <rPh sb="5" eb="7">
      <t>ジヒ</t>
    </rPh>
    <rPh sb="7" eb="9">
      <t>ケンサ</t>
    </rPh>
    <rPh sb="10" eb="11">
      <t>カカ</t>
    </rPh>
    <rPh sb="12" eb="15">
      <t>リユウショ</t>
    </rPh>
    <phoneticPr fontId="3"/>
  </si>
  <si>
    <t>１．（４）の自費検査に係る費用を補助金交付申請する場合は、この理由書の提出が必要です。</t>
    <rPh sb="6" eb="8">
      <t>ジヒ</t>
    </rPh>
    <rPh sb="8" eb="10">
      <t>ケンサ</t>
    </rPh>
    <rPh sb="11" eb="12">
      <t>カカ</t>
    </rPh>
    <rPh sb="13" eb="15">
      <t>ヒヨウ</t>
    </rPh>
    <rPh sb="16" eb="19">
      <t>ホジョキン</t>
    </rPh>
    <rPh sb="19" eb="21">
      <t>コウフ</t>
    </rPh>
    <rPh sb="21" eb="23">
      <t>シンセイ</t>
    </rPh>
    <rPh sb="25" eb="27">
      <t>バアイ</t>
    </rPh>
    <rPh sb="31" eb="34">
      <t>リユウショ</t>
    </rPh>
    <rPh sb="35" eb="37">
      <t>テイシュツ</t>
    </rPh>
    <rPh sb="38" eb="40">
      <t>ヒツヨウ</t>
    </rPh>
    <phoneticPr fontId="3"/>
  </si>
  <si>
    <t>Ａ．対象者について</t>
    <rPh sb="2" eb="5">
      <t>タイショウシャ</t>
    </rPh>
    <phoneticPr fontId="3"/>
  </si>
  <si>
    <t>面会後、面会に来た家族等が感染者又は濃厚接触者であることが判明した入所（居）者</t>
    <phoneticPr fontId="3"/>
  </si>
  <si>
    <t>Ｂ．対象要件について</t>
    <rPh sb="2" eb="4">
      <t>タイショウ</t>
    </rPh>
    <rPh sb="4" eb="6">
      <t>ヨウケン</t>
    </rPh>
    <phoneticPr fontId="3"/>
  </si>
  <si>
    <t>近隣自治体や近隣施設等で感染者が発生している、又は感染拡大地域に所在する施設・事業所である。</t>
    <rPh sb="39" eb="42">
      <t>ジギョウショ</t>
    </rPh>
    <phoneticPr fontId="3"/>
  </si>
  <si>
    <t>保健所、受診・相談センター又は地域の医療機関に行政検査としての検査を依頼したが対象にならないと判断され、当施設・事業所が必要と判断し実施した自費検査である。</t>
    <rPh sb="52" eb="53">
      <t>トウ</t>
    </rPh>
    <rPh sb="56" eb="59">
      <t>ジギョウショ</t>
    </rPh>
    <rPh sb="60" eb="62">
      <t>ヒツヨウ</t>
    </rPh>
    <phoneticPr fontId="3"/>
  </si>
  <si>
    <t>以上の資料に虚偽がないことを誓約します。</t>
    <rPh sb="0" eb="2">
      <t>イジョウ</t>
    </rPh>
    <rPh sb="3" eb="5">
      <t>シリョウ</t>
    </rPh>
    <rPh sb="6" eb="8">
      <t>キョギ</t>
    </rPh>
    <rPh sb="14" eb="16">
      <t>セイヤク</t>
    </rPh>
    <phoneticPr fontId="3"/>
  </si>
  <si>
    <t>濃厚接触者確認に至る経緯について、施設・事業所の内部文書（支援記録、業務日誌等）に記録している。</t>
    <rPh sb="0" eb="2">
      <t>ノウコウ</t>
    </rPh>
    <rPh sb="2" eb="4">
      <t>セッショク</t>
    </rPh>
    <rPh sb="4" eb="5">
      <t>シャ</t>
    </rPh>
    <rPh sb="5" eb="7">
      <t>カクニn</t>
    </rPh>
    <rPh sb="8" eb="9">
      <t>イタ</t>
    </rPh>
    <rPh sb="10" eb="12">
      <t>ケイイ</t>
    </rPh>
    <rPh sb="17" eb="20">
      <t>シエn</t>
    </rPh>
    <rPh sb="21" eb="25">
      <t>ギョウム</t>
    </rPh>
    <rPh sb="25" eb="26">
      <t>トウ</t>
    </rPh>
    <rPh sb="27" eb="29">
      <t>シセテゥ</t>
    </rPh>
    <rPh sb="30" eb="33">
      <t>ジギョウ</t>
    </rPh>
    <rPh sb="34" eb="38">
      <t>ナイブ</t>
    </rPh>
    <rPh sb="41" eb="43">
      <t>キロク</t>
    </rPh>
    <phoneticPr fontId="3"/>
  </si>
  <si>
    <t>記録有</t>
    <rPh sb="0" eb="2">
      <t>キロク</t>
    </rPh>
    <rPh sb="2" eb="3">
      <t>ユウ</t>
    </rPh>
    <phoneticPr fontId="3"/>
  </si>
  <si>
    <t>（４）発熱等の症状を呈する利用者又は職員に対し、一定の要件のもと、自費で検査を実施【共通】</t>
    <rPh sb="43" eb="45">
      <t>キョウツウ</t>
    </rPh>
    <phoneticPr fontId="3"/>
  </si>
  <si>
    <t>（５）訪問サービスの実施【通所系】</t>
    <rPh sb="3" eb="5">
      <t>ホウモ_x0000_</t>
    </rPh>
    <rPh sb="10" eb="12">
      <t>_x0003__x0002__x0004_</t>
    </rPh>
    <rPh sb="13" eb="15">
      <t xml:space="preserve">
_x0002__x0007__x000D_</t>
    </rPh>
    <rPh sb="15" eb="16">
      <t>ケイ</t>
    </rPh>
    <phoneticPr fontId="3"/>
  </si>
  <si>
    <t>当施設・事業所が実施した自費検査の対象者は以下のとおりです。（該当するもの全てにチェック）</t>
    <rPh sb="0" eb="1">
      <t>トウ</t>
    </rPh>
    <rPh sb="1" eb="3">
      <t>シセツ</t>
    </rPh>
    <rPh sb="4" eb="7">
      <t>ジギョウショ</t>
    </rPh>
    <rPh sb="8" eb="10">
      <t>ジッシ</t>
    </rPh>
    <rPh sb="12" eb="14">
      <t>ジヒ</t>
    </rPh>
    <rPh sb="14" eb="16">
      <t>ケンサ</t>
    </rPh>
    <rPh sb="17" eb="20">
      <t>タイショウシャ</t>
    </rPh>
    <rPh sb="21" eb="23">
      <t>イカ</t>
    </rPh>
    <rPh sb="31" eb="33">
      <t>ガイトウ</t>
    </rPh>
    <rPh sb="37" eb="38">
      <t>スベ</t>
    </rPh>
    <phoneticPr fontId="3"/>
  </si>
  <si>
    <t>職員の不足が発生した事実有り</t>
    <rPh sb="0" eb="2">
      <t>ショクイン</t>
    </rPh>
    <rPh sb="3" eb="5">
      <t>フソク</t>
    </rPh>
    <rPh sb="6" eb="8">
      <t>ハッセイ</t>
    </rPh>
    <rPh sb="10" eb="12">
      <t>ジジツ</t>
    </rPh>
    <rPh sb="12" eb="13">
      <t>ユウ</t>
    </rPh>
    <phoneticPr fontId="3"/>
  </si>
  <si>
    <t>１．（５）訪問サービスの実施【通所】</t>
    <phoneticPr fontId="3"/>
  </si>
  <si>
    <t>（１）、（３）代替サービスの提供に係る取組【通所系】</t>
    <rPh sb="7" eb="9">
      <t>ダイタイ</t>
    </rPh>
    <rPh sb="14" eb="16">
      <t>テイキョウ</t>
    </rPh>
    <rPh sb="17" eb="18">
      <t>カカ</t>
    </rPh>
    <rPh sb="19" eb="21">
      <t>トリクミ</t>
    </rPh>
    <rPh sb="22" eb="24">
      <t>ツウショ</t>
    </rPh>
    <rPh sb="24" eb="25">
      <t>ケイ</t>
    </rPh>
    <phoneticPr fontId="3"/>
  </si>
  <si>
    <t>１．（１）～（３）</t>
    <phoneticPr fontId="3"/>
  </si>
  <si>
    <t>１．（５）</t>
    <phoneticPr fontId="3"/>
  </si>
  <si>
    <t>２．(１)</t>
    <phoneticPr fontId="3"/>
  </si>
  <si>
    <t>２．(２)</t>
    <phoneticPr fontId="3"/>
  </si>
  <si>
    <r>
      <t>当施設・事業所が実施した自費検査は、以下の要件に該当します。</t>
    </r>
    <r>
      <rPr>
        <sz val="10"/>
        <rFont val="ＭＳ Ｐ明朝"/>
        <family val="1"/>
        <charset val="128"/>
      </rPr>
      <t>（２つの要件を満たさない場合は対象外です。）</t>
    </r>
    <rPh sb="0" eb="1">
      <t>トウ</t>
    </rPh>
    <rPh sb="1" eb="3">
      <t>シセツ</t>
    </rPh>
    <rPh sb="4" eb="7">
      <t>ジギョウショ</t>
    </rPh>
    <rPh sb="8" eb="10">
      <t>ジッシ</t>
    </rPh>
    <rPh sb="12" eb="14">
      <t>ジヒ</t>
    </rPh>
    <rPh sb="14" eb="16">
      <t>ケンサ</t>
    </rPh>
    <rPh sb="18" eb="20">
      <t>イカ</t>
    </rPh>
    <rPh sb="21" eb="23">
      <t>ヨウケン</t>
    </rPh>
    <rPh sb="24" eb="26">
      <t>ガイトウ</t>
    </rPh>
    <rPh sb="34" eb="36">
      <t>ヨウケン</t>
    </rPh>
    <rPh sb="37" eb="38">
      <t>ミ</t>
    </rPh>
    <rPh sb="42" eb="44">
      <t>バアイ</t>
    </rPh>
    <rPh sb="45" eb="47">
      <t>タイショウ</t>
    </rPh>
    <rPh sb="47" eb="48">
      <t>ガイ</t>
    </rPh>
    <phoneticPr fontId="3"/>
  </si>
  <si>
    <t>その他感染が疑われる理由がある利用者又は職員</t>
    <rPh sb="2" eb="3">
      <t>タ</t>
    </rPh>
    <rPh sb="3" eb="5">
      <t>カンセン</t>
    </rPh>
    <rPh sb="6" eb="7">
      <t>ウタガ</t>
    </rPh>
    <rPh sb="10" eb="12">
      <t>リユウ</t>
    </rPh>
    <rPh sb="15" eb="18">
      <t>リヨウシャ</t>
    </rPh>
    <rPh sb="18" eb="19">
      <t>マタ</t>
    </rPh>
    <rPh sb="20" eb="22">
      <t>ショクイン</t>
    </rPh>
    <phoneticPr fontId="3"/>
  </si>
  <si>
    <t>）</t>
    <phoneticPr fontId="3"/>
  </si>
  <si>
    <t>（</t>
    <phoneticPr fontId="3"/>
  </si>
  <si>
    <t>障害福祉サービス事業所等に対する新型コロナウイルス感染症対応</t>
    <phoneticPr fontId="3"/>
  </si>
  <si>
    <t>かかり増し経費補助金交付申請書兼実績報告書</t>
    <rPh sb="12" eb="15">
      <t>シンセイショ</t>
    </rPh>
    <rPh sb="15" eb="16">
      <t>ケン</t>
    </rPh>
    <rPh sb="16" eb="21">
      <t>ジッセキホウコクショ</t>
    </rPh>
    <phoneticPr fontId="3"/>
  </si>
  <si>
    <t>・確認事項</t>
    <rPh sb="1" eb="3">
      <t>カクニン</t>
    </rPh>
    <rPh sb="3" eb="5">
      <t>ジコウ</t>
    </rPh>
    <phoneticPr fontId="3"/>
  </si>
  <si>
    <t>職　名</t>
    <rPh sb="0" eb="1">
      <t>ショク</t>
    </rPh>
    <rPh sb="2" eb="3">
      <t>ナ</t>
    </rPh>
    <phoneticPr fontId="3"/>
  </si>
  <si>
    <t>氏　名</t>
    <rPh sb="0" eb="1">
      <t>シ</t>
    </rPh>
    <rPh sb="2" eb="3">
      <t>ナ</t>
    </rPh>
    <phoneticPr fontId="3"/>
  </si>
  <si>
    <t>（様式２）施設・事業所別申請額一覧</t>
    <rPh sb="1" eb="3">
      <t>ヨウシキ</t>
    </rPh>
    <rPh sb="8" eb="11">
      <t>ジギョウショ</t>
    </rPh>
    <rPh sb="11" eb="12">
      <t>ベツ</t>
    </rPh>
    <rPh sb="12" eb="15">
      <t>シンセイガク</t>
    </rPh>
    <rPh sb="15" eb="17">
      <t>イチラン</t>
    </rPh>
    <phoneticPr fontId="3"/>
  </si>
  <si>
    <t>所要額小計</t>
    <rPh sb="0" eb="2">
      <t>ショヨウ</t>
    </rPh>
    <rPh sb="2" eb="3">
      <t>ガク</t>
    </rPh>
    <rPh sb="3" eb="5">
      <t>ショウケイ</t>
    </rPh>
    <phoneticPr fontId="3"/>
  </si>
  <si>
    <t>補助上限額</t>
    <rPh sb="0" eb="2">
      <t>ホジョ</t>
    </rPh>
    <rPh sb="2" eb="4">
      <t>ジョウゲン</t>
    </rPh>
    <rPh sb="4" eb="5">
      <t>ガク</t>
    </rPh>
    <phoneticPr fontId="3"/>
  </si>
  <si>
    <t>補助対象額</t>
    <rPh sb="0" eb="2">
      <t>ホジョ</t>
    </rPh>
    <rPh sb="2" eb="4">
      <t>タイショウ</t>
    </rPh>
    <rPh sb="4" eb="5">
      <t>ガク</t>
    </rPh>
    <phoneticPr fontId="3"/>
  </si>
  <si>
    <t>１．（４）
自費検査費用</t>
    <rPh sb="6" eb="12">
      <t>ジヒケンサヒヨウ</t>
    </rPh>
    <phoneticPr fontId="3"/>
  </si>
  <si>
    <t>①　利用者又は職員に新型コロナウイルスの感染者が発生した施設・事業所
・対象サービス：No.1からNo.29 
②　感染者と接触があった者に対応した施設・事業所
・対象サービス：No.11からNo.25 
③　感染等の疑いのある利用者又は職員に対し、一定の要件のもと、自費で検査を実施した障害者支援施設又は共同生活援助事業所（①、②の場合を除く）
・対象サービス：No.12からNo.15</t>
    <rPh sb="167" eb="169">
      <t>バアイ</t>
    </rPh>
    <rPh sb="170" eb="171">
      <t>ノゾ</t>
    </rPh>
    <phoneticPr fontId="3"/>
  </si>
  <si>
    <t>④　①以外の事業所であって、居宅で生活している利用者に対して、当該事業所の職員が利用者の居宅等への訪問により、できる限りのサービスを提供した事業所（※３）
・対象サービス：No.1からNo.10</t>
    <phoneticPr fontId="20"/>
  </si>
  <si>
    <t>（２）障害福祉サービス等事業者との協力支援</t>
    <rPh sb="17" eb="19">
      <t>キョウリョク</t>
    </rPh>
    <phoneticPr fontId="20"/>
  </si>
  <si>
    <t>①　（１）の①に該当する施設・事業所に対し、協力する施設・事業所
②　感染症の拡大防止の観点から必要があり、自主的に休業した障害福祉サービス等事業所に対し、協力する施設・事業所（※４）
・対象サービス：No.1からNo.29</t>
    <phoneticPr fontId="20"/>
  </si>
  <si>
    <t>感染者又は感染者と接触があった者への対応に伴い在庫不足が見込まれる衛生・防護用品の購入（購入費用）</t>
    <rPh sb="5" eb="8">
      <t>カンセンシャ</t>
    </rPh>
    <rPh sb="9" eb="11">
      <t>セッショク</t>
    </rPh>
    <rPh sb="15" eb="16">
      <t>モノ</t>
    </rPh>
    <rPh sb="45" eb="49">
      <t>コウニュウ</t>
    </rPh>
    <phoneticPr fontId="3"/>
  </si>
  <si>
    <t>※上記取組は、通常形態でのサービス提供が困難であり、休業を行った場合であって感染を未然に防ぐために代替措置を取った場合（近隣自治体や近隣施設・事業所で感染者が発生している場合又は感染拡大地域である場合（感染者が一定数継続して発生している状況等）に限る。）</t>
    <rPh sb="1" eb="2">
      <t>ジョウキ</t>
    </rPh>
    <phoneticPr fontId="3"/>
  </si>
  <si>
    <t>事故報告の提出先名称</t>
    <rPh sb="0" eb="2">
      <t>ジコ</t>
    </rPh>
    <rPh sb="2" eb="4">
      <t>ホウコク</t>
    </rPh>
    <rPh sb="5" eb="7">
      <t>テイシュツ</t>
    </rPh>
    <rPh sb="7" eb="8">
      <t>サキ</t>
    </rPh>
    <rPh sb="8" eb="10">
      <t>メイショウ</t>
    </rPh>
    <phoneticPr fontId="3"/>
  </si>
  <si>
    <t>感染者と接触があった者の氏名</t>
    <rPh sb="0" eb="3">
      <t>カンセンシャ</t>
    </rPh>
    <rPh sb="4" eb="6">
      <t>セッショク</t>
    </rPh>
    <rPh sb="10" eb="11">
      <t>モノ</t>
    </rPh>
    <rPh sb="12" eb="14">
      <t>シメイ</t>
    </rPh>
    <phoneticPr fontId="3"/>
  </si>
  <si>
    <t>感染者と接触があった者であると施設・事業所が確認した日</t>
    <rPh sb="0" eb="3">
      <t>カンセンシャ</t>
    </rPh>
    <rPh sb="4" eb="6">
      <t>セッショク</t>
    </rPh>
    <rPh sb="10" eb="11">
      <t>モノ</t>
    </rPh>
    <rPh sb="15" eb="17">
      <t>シセテゥ</t>
    </rPh>
    <rPh sb="22" eb="24">
      <t>カクニn</t>
    </rPh>
    <rPh sb="26" eb="27">
      <t xml:space="preserve">ヒ </t>
    </rPh>
    <phoneticPr fontId="3"/>
  </si>
  <si>
    <t>感染者と接触があった者のサービス利用日</t>
    <rPh sb="0" eb="3">
      <t>カンセンシャ</t>
    </rPh>
    <rPh sb="4" eb="6">
      <t>セッショク</t>
    </rPh>
    <rPh sb="10" eb="11">
      <t>モノ</t>
    </rPh>
    <rPh sb="16" eb="18">
      <t>リヨウ</t>
    </rPh>
    <rPh sb="18" eb="19">
      <t>ビ</t>
    </rPh>
    <phoneticPr fontId="3"/>
  </si>
  <si>
    <t>職員に感染者と接触があった者が発生し職員が不足した。</t>
    <rPh sb="3" eb="6">
      <t>カンセンシャ</t>
    </rPh>
    <rPh sb="7" eb="9">
      <t>セッショク</t>
    </rPh>
    <rPh sb="13" eb="14">
      <t>モノ</t>
    </rPh>
    <phoneticPr fontId="3"/>
  </si>
  <si>
    <t>通常形態でのサービス提供が困難であり、休業を行った場合であって感染を未然に防ぐために代替措置を取った場合（近隣自治体や近隣施設・事業所で感染者が発生している場合又は感染拡大地域である場合（感染者が一定数継続して発生している状況等）に限る。）に該当します。</t>
    <rPh sb="121" eb="123">
      <t>ガイトウ</t>
    </rPh>
    <phoneticPr fontId="3"/>
  </si>
  <si>
    <t>助成対象の区分が①～②の場合Ａ．又はＢ．を、区分④の場合はＣ．を記入してください。</t>
    <rPh sb="0" eb="4">
      <t>ジョセイタイショウ</t>
    </rPh>
    <rPh sb="5" eb="7">
      <t>クブン</t>
    </rPh>
    <rPh sb="12" eb="14">
      <t>バアイ</t>
    </rPh>
    <rPh sb="16" eb="17">
      <t>マタ</t>
    </rPh>
    <rPh sb="22" eb="24">
      <t>クブン</t>
    </rPh>
    <rPh sb="26" eb="28">
      <t>バアイ</t>
    </rPh>
    <rPh sb="32" eb="34">
      <t>キニュウ</t>
    </rPh>
    <phoneticPr fontId="3"/>
  </si>
  <si>
    <t>C．感染拡大地域等に係る確認書（助成対象の区分が④の場合に提出）</t>
    <rPh sb="2" eb="4">
      <t>カンセン</t>
    </rPh>
    <rPh sb="4" eb="6">
      <t>カクダイ</t>
    </rPh>
    <rPh sb="6" eb="8">
      <t>チイキ</t>
    </rPh>
    <rPh sb="8" eb="9">
      <t>トウ</t>
    </rPh>
    <rPh sb="10" eb="11">
      <t>カカ</t>
    </rPh>
    <rPh sb="12" eb="15">
      <t>カクニンショ</t>
    </rPh>
    <rPh sb="16" eb="18">
      <t>ジョセイ</t>
    </rPh>
    <rPh sb="18" eb="20">
      <t>タイショウ</t>
    </rPh>
    <rPh sb="21" eb="23">
      <t>クブン</t>
    </rPh>
    <rPh sb="26" eb="28">
      <t>バアイ</t>
    </rPh>
    <rPh sb="29" eb="31">
      <t>テイシュツ</t>
    </rPh>
    <phoneticPr fontId="3"/>
  </si>
  <si>
    <t>感染者と同居する職員</t>
    <rPh sb="0" eb="3">
      <t>カンセンシャ</t>
    </rPh>
    <phoneticPr fontId="3"/>
  </si>
  <si>
    <t>感染者と接触があったものと同居する利用者</t>
    <rPh sb="0" eb="3">
      <t>カンセンシャ</t>
    </rPh>
    <rPh sb="4" eb="6">
      <t>セッショク</t>
    </rPh>
    <rPh sb="17" eb="20">
      <t>リヨウシャ</t>
    </rPh>
    <phoneticPr fontId="3"/>
  </si>
  <si>
    <r>
      <t xml:space="preserve">各事業所の個票のシート名を「個票●」（●は１からの通し番号）に修正
</t>
    </r>
    <r>
      <rPr>
        <sz val="9"/>
        <color theme="3" tint="0.39997558519241921"/>
        <rFont val="ＭＳ 明朝"/>
        <family val="1"/>
        <charset val="128"/>
      </rPr>
      <t>※異なる都道府県事業所分は含めない
※さいたま市、川越市、越谷市、川口市に所在する事業所分は含めない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57" eb="58">
      <t>シ</t>
    </rPh>
    <rPh sb="59" eb="62">
      <t>カワゴエシ</t>
    </rPh>
    <rPh sb="63" eb="66">
      <t>コシガヤシ</t>
    </rPh>
    <rPh sb="67" eb="70">
      <t>カワグチシ</t>
    </rPh>
    <rPh sb="71" eb="73">
      <t>ショザイ</t>
    </rPh>
    <phoneticPr fontId="3"/>
  </si>
  <si>
    <r>
      <rPr>
        <b/>
        <sz val="11"/>
        <color theme="1"/>
        <rFont val="ＭＳ ゴシック"/>
        <family val="3"/>
        <charset val="128"/>
      </rPr>
      <t>Excelファイル名を</t>
    </r>
    <r>
      <rPr>
        <sz val="11"/>
        <color theme="1"/>
        <rFont val="ＭＳ 明朝"/>
        <family val="1"/>
        <charset val="128"/>
      </rPr>
      <t>代表となる事業所の</t>
    </r>
    <r>
      <rPr>
        <b/>
        <sz val="11"/>
        <color theme="1"/>
        <rFont val="ＭＳ ゴシック"/>
        <family val="3"/>
        <charset val="128"/>
      </rPr>
      <t>事業所番号に変更</t>
    </r>
    <phoneticPr fontId="3"/>
  </si>
  <si>
    <t>補助金の振込口座の通帳の写しのPDFファイル又は画像ファイルを作成し、ファイル名を代表となる事業所の事業所番号に変更</t>
    <rPh sb="0" eb="3">
      <t>ホジョキン</t>
    </rPh>
    <rPh sb="4" eb="6">
      <t>フリコミ</t>
    </rPh>
    <rPh sb="6" eb="8">
      <t>コウザ</t>
    </rPh>
    <rPh sb="9" eb="11">
      <t>ツウチョウ</t>
    </rPh>
    <rPh sb="12" eb="13">
      <t>ウツ</t>
    </rPh>
    <rPh sb="22" eb="23">
      <t>マタ</t>
    </rPh>
    <rPh sb="24" eb="26">
      <t>ガゾウ</t>
    </rPh>
    <rPh sb="31" eb="33">
      <t>サクセイ</t>
    </rPh>
    <rPh sb="39" eb="40">
      <t>メイ</t>
    </rPh>
    <rPh sb="41" eb="43">
      <t>ダイヒョウ</t>
    </rPh>
    <rPh sb="46" eb="49">
      <t>ジギョウショ</t>
    </rPh>
    <rPh sb="50" eb="53">
      <t>ジギョウショ</t>
    </rPh>
    <rPh sb="53" eb="55">
      <t>バンゴウ</t>
    </rPh>
    <rPh sb="56" eb="58">
      <t>ヘンコウ</t>
    </rPh>
    <phoneticPr fontId="3"/>
  </si>
  <si>
    <t>完成したExcelファイルと通帳の写しのファイルを埼玉県障害者支援課に電子メールで送信</t>
    <rPh sb="0" eb="2">
      <t>カンセイ</t>
    </rPh>
    <rPh sb="14" eb="16">
      <t>ツウチョウ</t>
    </rPh>
    <rPh sb="17" eb="18">
      <t>ウツ</t>
    </rPh>
    <rPh sb="25" eb="28">
      <t>サイタマケン</t>
    </rPh>
    <rPh sb="28" eb="31">
      <t>ショウガイシャ</t>
    </rPh>
    <rPh sb="31" eb="33">
      <t>シエン</t>
    </rPh>
    <rPh sb="33" eb="34">
      <t>カ</t>
    </rPh>
    <rPh sb="35" eb="37">
      <t>デンシ</t>
    </rPh>
    <rPh sb="41" eb="43">
      <t>ソウシン</t>
    </rPh>
    <phoneticPr fontId="3"/>
  </si>
  <si>
    <t>県から事業者に交付決定通知書を送付し、補助金を交付</t>
    <rPh sb="19" eb="21">
      <t>ホジョ</t>
    </rPh>
    <phoneticPr fontId="3"/>
  </si>
  <si>
    <t>①　利用者又は職員に新型コロナウイルスの感染者が発生した施設・事業所（職員に感染者と接触あった者が発生し、職員が不足した場合を含む）
②　感染者と接触があった者に対応した短期入所サービス事業所、入所施設、共同生活援助事業所、訪問系サービス事業所
③　感染の疑いがある利用者又は職員に対し、一定の要件のもと、自費で検査を実施した施設・事業所
④　①以外の事業所であって、当該事業所の職員により、居宅で生活している利用者に対して、できる限りのサービスを提供した通所系サービス事業所（※ 通常形態でのサービス提供が困難であり、休業を行った場合であって感染を未然に防ぐために代替 措置を取った場合(近隣自治体や近隣施設・事業所で感染者が発生している場合又は感染拡大地域である場合(感染者が一定数継続して発生している状況等)に限る。)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</si>
</sst>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0_ &quot;千&quot;&quot;円&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1"/>
      <color rgb="FF000000"/>
      <name val="ＭＳ 明朝"/>
      <family val="1"/>
      <charset val="128"/>
    </font>
    <font>
      <b/>
      <sz val="11"/>
      <name val="ＭＳ Ｐ明朝"/>
      <family val="1"/>
      <charset val="128"/>
    </font>
    <font>
      <b/>
      <sz val="10"/>
      <color indexed="81"/>
      <name val="ＭＳ Ｐゴシック"/>
      <family val="3"/>
      <charset val="128"/>
    </font>
    <font>
      <sz val="11"/>
      <color rgb="FF000000"/>
      <name val="ＭＳ Ｐゴシック"/>
      <family val="2"/>
      <charset val="128"/>
    </font>
    <font>
      <sz val="11"/>
      <color rgb="FF000000"/>
      <name val="+mn-ea"/>
      <family val="3"/>
      <charset val="128"/>
    </font>
    <font>
      <sz val="9"/>
      <color rgb="FF000000"/>
      <name val="Meiryo UI"/>
      <family val="3"/>
      <charset val="128"/>
    </font>
    <font>
      <sz val="10"/>
      <color rgb="FF000000"/>
      <name val="+mn-ea"/>
      <family val="3"/>
      <charset val="128"/>
    </font>
    <font>
      <sz val="10"/>
      <color rgb="FF000000"/>
      <name val="+mj-ea"/>
      <family val="3"/>
      <charset val="128"/>
    </font>
    <font>
      <b/>
      <sz val="12"/>
      <color indexed="81"/>
      <name val="ＭＳ Ｐゴシック"/>
      <family val="3"/>
      <charset val="128"/>
    </font>
    <font>
      <sz val="10"/>
      <color indexed="81"/>
      <name val="ＭＳ Ｐゴシック"/>
      <family val="3"/>
      <charset val="128"/>
    </font>
    <font>
      <sz val="8"/>
      <color theme="1"/>
      <name val="ＭＳ 明朝"/>
      <family val="1"/>
      <charset val="128"/>
    </font>
    <font>
      <sz val="9"/>
      <color theme="1"/>
      <name val="ＭＳ 明朝"/>
      <family val="1"/>
      <charset val="128"/>
    </font>
    <font>
      <sz val="9"/>
      <color indexed="81"/>
      <name val="MS P ゴシック"/>
      <family val="3"/>
      <charset val="128"/>
    </font>
    <font>
      <b/>
      <sz val="10"/>
      <color indexed="81"/>
      <name val="MS P ゴシック"/>
      <family val="3"/>
      <charset val="128"/>
    </font>
    <font>
      <b/>
      <sz val="9"/>
      <color indexed="81"/>
      <name val="MS P ゴシック"/>
      <family val="3"/>
      <charset val="128"/>
    </font>
    <font>
      <sz val="10"/>
      <color indexed="81"/>
      <name val="MS P ゴシック"/>
      <family val="3"/>
      <charset val="128"/>
    </font>
    <font>
      <sz val="9"/>
      <color theme="3" tint="0.39997558519241921"/>
      <name val="ＭＳ 明朝"/>
      <family val="1"/>
      <charset val="128"/>
    </font>
    <font>
      <sz val="11"/>
      <color theme="1"/>
      <name val="ＭＳ 明朝"/>
      <family val="3"/>
      <charset val="128"/>
    </font>
    <font>
      <b/>
      <sz val="11"/>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39997558519241921"/>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1" fillId="0" borderId="0">
      <alignment vertical="center"/>
    </xf>
    <xf numFmtId="0" fontId="1" fillId="0" borderId="0">
      <alignment vertical="center"/>
    </xf>
  </cellStyleXfs>
  <cellXfs count="71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19" fillId="0" borderId="0" xfId="5" applyFont="1">
      <alignment vertical="center"/>
    </xf>
    <xf numFmtId="0" fontId="19"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19" fillId="0" borderId="9" xfId="5" applyFont="1" applyBorder="1">
      <alignment vertical="center"/>
    </xf>
    <xf numFmtId="0" fontId="22" fillId="0" borderId="36" xfId="5" applyFont="1" applyBorder="1" applyAlignment="1">
      <alignment horizontal="center" vertical="center"/>
    </xf>
    <xf numFmtId="0" fontId="22" fillId="0" borderId="20" xfId="5" applyFont="1" applyBorder="1" applyAlignment="1">
      <alignment horizontal="center" vertical="center"/>
    </xf>
    <xf numFmtId="3" fontId="22" fillId="0" borderId="20" xfId="6" applyNumberFormat="1" applyFont="1" applyBorder="1">
      <alignment vertical="center"/>
    </xf>
    <xf numFmtId="179" fontId="22" fillId="0" borderId="36" xfId="5" applyNumberFormat="1" applyFont="1" applyBorder="1">
      <alignment vertical="center"/>
    </xf>
    <xf numFmtId="179" fontId="22" fillId="0" borderId="1" xfId="5" applyNumberFormat="1" applyFont="1" applyBorder="1">
      <alignment vertical="center"/>
    </xf>
    <xf numFmtId="3" fontId="22" fillId="0" borderId="36" xfId="6" applyNumberFormat="1" applyFont="1" applyBorder="1">
      <alignment vertical="center"/>
    </xf>
    <xf numFmtId="0" fontId="22" fillId="2" borderId="36" xfId="6" applyFont="1" applyFill="1" applyBorder="1">
      <alignment vertical="center"/>
    </xf>
    <xf numFmtId="0" fontId="22" fillId="0" borderId="36" xfId="5" applyFont="1" applyBorder="1">
      <alignment vertical="center"/>
    </xf>
    <xf numFmtId="181" fontId="22" fillId="0" borderId="36" xfId="5" applyNumberFormat="1" applyFont="1" applyBorder="1">
      <alignment vertical="center"/>
    </xf>
    <xf numFmtId="3" fontId="22" fillId="2" borderId="36" xfId="6" applyNumberFormat="1" applyFont="1" applyFill="1" applyBorder="1">
      <alignment vertical="center"/>
    </xf>
    <xf numFmtId="0" fontId="22" fillId="0" borderId="36" xfId="6" applyFont="1" applyBorder="1">
      <alignment vertical="center"/>
    </xf>
    <xf numFmtId="180" fontId="22" fillId="0" borderId="12" xfId="5" quotePrefix="1" applyNumberFormat="1" applyFont="1" applyBorder="1" applyAlignment="1">
      <alignment horizontal="right" vertical="center"/>
    </xf>
    <xf numFmtId="180" fontId="22" fillId="0" borderId="1" xfId="5" quotePrefix="1" applyNumberFormat="1" applyFont="1" applyBorder="1" applyAlignment="1">
      <alignment horizontal="right" vertical="center"/>
    </xf>
    <xf numFmtId="180" fontId="22" fillId="0" borderId="3" xfId="5" quotePrefix="1" applyNumberFormat="1" applyFont="1" applyBorder="1" applyAlignment="1">
      <alignment horizontal="right" vertical="center"/>
    </xf>
    <xf numFmtId="0" fontId="19" fillId="0" borderId="11" xfId="5" applyFont="1" applyBorder="1">
      <alignment vertical="center"/>
    </xf>
    <xf numFmtId="0" fontId="19" fillId="0" borderId="9" xfId="0" applyFont="1" applyBorder="1">
      <alignment vertical="center"/>
    </xf>
    <xf numFmtId="0" fontId="22" fillId="0" borderId="36" xfId="0" applyFont="1" applyBorder="1" applyAlignment="1">
      <alignment vertical="center" wrapText="1"/>
    </xf>
    <xf numFmtId="0" fontId="19" fillId="0" borderId="0" xfId="0" applyFont="1">
      <alignment vertical="center"/>
    </xf>
    <xf numFmtId="0" fontId="22" fillId="0" borderId="3" xfId="0" applyFont="1" applyBorder="1" applyAlignment="1">
      <alignment horizontal="center" vertical="center" wrapText="1"/>
    </xf>
    <xf numFmtId="0" fontId="22" fillId="0" borderId="36" xfId="0" applyFont="1" applyBorder="1" applyAlignment="1">
      <alignment horizontal="center" vertical="center"/>
    </xf>
    <xf numFmtId="0" fontId="22" fillId="0" borderId="2"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19"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0" fillId="0" borderId="2"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2" fillId="4" borderId="1" xfId="0" applyFont="1" applyFill="1" applyBorder="1" applyAlignment="1" applyProtection="1">
      <alignment vertical="center"/>
      <protection hidden="1"/>
    </xf>
    <xf numFmtId="0" fontId="11" fillId="0" borderId="2" xfId="0" applyFont="1" applyFill="1" applyBorder="1" applyAlignment="1" applyProtection="1">
      <alignment horizontal="lef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6" fillId="0" borderId="0" xfId="0" applyFont="1" applyBorder="1" applyAlignment="1">
      <alignment vertical="center"/>
    </xf>
    <xf numFmtId="0" fontId="23" fillId="0" borderId="0" xfId="0" applyFont="1">
      <alignment vertical="center"/>
    </xf>
    <xf numFmtId="0" fontId="16" fillId="0" borderId="0" xfId="0" applyFont="1" applyFill="1">
      <alignment vertical="center"/>
    </xf>
    <xf numFmtId="0" fontId="10" fillId="4" borderId="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4" borderId="0" xfId="0" applyFont="1" applyFill="1" applyBorder="1" applyAlignment="1" applyProtection="1">
      <alignment vertical="center"/>
      <protection locked="0" hidden="1"/>
    </xf>
    <xf numFmtId="0" fontId="10" fillId="4" borderId="0" xfId="0" applyFont="1" applyFill="1" applyBorder="1" applyProtection="1">
      <alignment vertical="center"/>
      <protection hidden="1"/>
    </xf>
    <xf numFmtId="0" fontId="15" fillId="0" borderId="10" xfId="0" applyFont="1" applyFill="1" applyBorder="1" applyAlignment="1" applyProtection="1">
      <alignment horizontal="center" vertical="center"/>
      <protection hidden="1"/>
    </xf>
    <xf numFmtId="0" fontId="24" fillId="0" borderId="0" xfId="0" applyFont="1">
      <alignment vertical="center"/>
    </xf>
    <xf numFmtId="0" fontId="10" fillId="4" borderId="8" xfId="0" applyFont="1" applyFill="1" applyBorder="1" applyAlignment="1" applyProtection="1">
      <alignment horizontal="left" vertical="center"/>
      <protection locked="0"/>
    </xf>
    <xf numFmtId="0" fontId="10" fillId="4" borderId="82" xfId="0" applyFont="1" applyFill="1" applyBorder="1" applyAlignment="1" applyProtection="1">
      <alignment horizontal="left" vertical="center"/>
      <protection locked="0"/>
    </xf>
    <xf numFmtId="0" fontId="10" fillId="4" borderId="83" xfId="0" applyFont="1" applyFill="1" applyBorder="1" applyAlignment="1" applyProtection="1">
      <alignment horizontal="left" vertical="center"/>
      <protection locked="0"/>
    </xf>
    <xf numFmtId="0" fontId="9" fillId="2"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9" fillId="0" borderId="0" xfId="0" applyFont="1" applyBorder="1">
      <alignment vertical="center"/>
    </xf>
    <xf numFmtId="0" fontId="10" fillId="0" borderId="0" xfId="0" applyFont="1" applyBorder="1">
      <alignment vertical="center"/>
    </xf>
    <xf numFmtId="0" fontId="9" fillId="0" borderId="86" xfId="0" applyFont="1" applyFill="1" applyBorder="1" applyAlignment="1" applyProtection="1">
      <alignment horizontal="left" vertical="center"/>
      <protection hidden="1"/>
    </xf>
    <xf numFmtId="0" fontId="9" fillId="0" borderId="87" xfId="0" applyFont="1" applyFill="1" applyBorder="1" applyAlignment="1" applyProtection="1">
      <alignment vertical="center"/>
      <protection hidden="1"/>
    </xf>
    <xf numFmtId="0" fontId="9" fillId="0" borderId="87" xfId="0" applyFont="1" applyFill="1" applyBorder="1" applyProtection="1">
      <alignment vertical="center"/>
      <protection hidden="1"/>
    </xf>
    <xf numFmtId="0" fontId="9" fillId="0" borderId="86" xfId="0" applyFont="1" applyBorder="1">
      <alignment vertical="center"/>
    </xf>
    <xf numFmtId="0" fontId="10" fillId="0" borderId="86" xfId="0" applyFont="1" applyBorder="1">
      <alignment vertical="center"/>
    </xf>
    <xf numFmtId="0" fontId="10" fillId="0" borderId="87" xfId="0" applyFont="1" applyBorder="1">
      <alignment vertical="center"/>
    </xf>
    <xf numFmtId="0" fontId="9" fillId="0" borderId="0" xfId="0" applyFont="1" applyBorder="1" applyAlignment="1">
      <alignment vertical="center" wrapText="1"/>
    </xf>
    <xf numFmtId="0" fontId="9" fillId="0" borderId="87" xfId="0" applyFont="1" applyBorder="1" applyAlignment="1">
      <alignment vertical="center" wrapText="1"/>
    </xf>
    <xf numFmtId="0" fontId="9" fillId="4" borderId="1" xfId="0" applyFont="1" applyFill="1" applyBorder="1">
      <alignment vertical="center"/>
    </xf>
    <xf numFmtId="0" fontId="9" fillId="0" borderId="2" xfId="0" applyFont="1" applyBorder="1">
      <alignment vertical="center"/>
    </xf>
    <xf numFmtId="0" fontId="9" fillId="2" borderId="2" xfId="0" applyFont="1" applyFill="1" applyBorder="1" applyAlignment="1" applyProtection="1">
      <alignment horizontal="center" vertical="center"/>
      <protection hidden="1"/>
    </xf>
    <xf numFmtId="0" fontId="9" fillId="0" borderId="3" xfId="0" applyFont="1" applyFill="1" applyBorder="1" applyProtection="1">
      <alignment vertical="center"/>
      <protection hidden="1"/>
    </xf>
    <xf numFmtId="0" fontId="9"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10" fillId="0" borderId="86" xfId="0" applyFont="1" applyBorder="1">
      <alignment vertical="center"/>
    </xf>
    <xf numFmtId="0" fontId="9" fillId="0" borderId="3" xfId="0" applyFont="1" applyFill="1" applyBorder="1">
      <alignment vertical="center"/>
    </xf>
    <xf numFmtId="0" fontId="9" fillId="0" borderId="2" xfId="0" applyFont="1" applyFill="1" applyBorder="1">
      <alignment vertical="center"/>
    </xf>
    <xf numFmtId="0" fontId="5" fillId="0" borderId="0" xfId="0" applyFont="1" applyBorder="1" applyAlignment="1">
      <alignment vertical="center"/>
    </xf>
    <xf numFmtId="0" fontId="34" fillId="0" borderId="36" xfId="0" applyFont="1" applyBorder="1" applyAlignment="1">
      <alignment vertical="center" wrapText="1"/>
    </xf>
    <xf numFmtId="0" fontId="40" fillId="5" borderId="36" xfId="0" applyFont="1" applyFill="1" applyBorder="1" applyAlignment="1">
      <alignment horizontal="left" vertical="center" wrapText="1"/>
    </xf>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Border="1" applyAlignment="1">
      <alignment horizontal="right" vertical="center"/>
    </xf>
    <xf numFmtId="0" fontId="22" fillId="0" borderId="10" xfId="0" applyFont="1" applyBorder="1" applyAlignment="1">
      <alignment horizontal="right" vertical="center"/>
    </xf>
    <xf numFmtId="0" fontId="33" fillId="0" borderId="3" xfId="0" applyFont="1" applyBorder="1" applyAlignment="1">
      <alignment vertical="center" wrapText="1"/>
    </xf>
    <xf numFmtId="0" fontId="33" fillId="0" borderId="1" xfId="0" applyFont="1" applyBorder="1" applyAlignment="1">
      <alignment vertical="center" wrapText="1"/>
    </xf>
    <xf numFmtId="0" fontId="22" fillId="0" borderId="18" xfId="0" applyFont="1" applyBorder="1" applyAlignment="1">
      <alignment vertical="top" wrapText="1"/>
    </xf>
    <xf numFmtId="0" fontId="22" fillId="0" borderId="20" xfId="0" applyFont="1" applyBorder="1" applyAlignment="1">
      <alignment vertical="top" wrapText="1"/>
    </xf>
    <xf numFmtId="0" fontId="22" fillId="0" borderId="11" xfId="0" applyFont="1" applyBorder="1">
      <alignment vertical="center"/>
    </xf>
    <xf numFmtId="0" fontId="22" fillId="0" borderId="8" xfId="0" applyFont="1" applyBorder="1">
      <alignment vertical="center"/>
    </xf>
    <xf numFmtId="0" fontId="22" fillId="0" borderId="12" xfId="0" applyFont="1" applyBorder="1">
      <alignment vertical="center"/>
    </xf>
    <xf numFmtId="0" fontId="22" fillId="0" borderId="2" xfId="0" applyFont="1" applyBorder="1">
      <alignment vertical="center"/>
    </xf>
    <xf numFmtId="0" fontId="22" fillId="0" borderId="3" xfId="0" applyFont="1" applyBorder="1">
      <alignment vertical="center"/>
    </xf>
    <xf numFmtId="0" fontId="5" fillId="4" borderId="1" xfId="0" applyFont="1" applyFill="1" applyBorder="1" applyProtection="1">
      <alignment vertical="center"/>
      <protection locked="0"/>
    </xf>
    <xf numFmtId="0" fontId="5" fillId="4" borderId="2" xfId="0" applyFont="1" applyFill="1" applyBorder="1" applyProtection="1">
      <alignment vertical="center"/>
      <protection locked="0"/>
    </xf>
    <xf numFmtId="0" fontId="5" fillId="4" borderId="3" xfId="0" applyFont="1" applyFill="1" applyBorder="1" applyProtection="1">
      <alignment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4" borderId="6"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13" xfId="0" applyFont="1" applyFill="1" applyBorder="1" applyAlignment="1" applyProtection="1">
      <alignment vertical="center"/>
      <protection locked="0"/>
    </xf>
    <xf numFmtId="0" fontId="10" fillId="4" borderId="14" xfId="0" applyFont="1" applyFill="1" applyBorder="1" applyAlignment="1" applyProtection="1">
      <alignment vertical="center"/>
      <protection locked="0"/>
    </xf>
    <xf numFmtId="0" fontId="10" fillId="4" borderId="16" xfId="0" applyFont="1" applyFill="1" applyBorder="1" applyAlignment="1" applyProtection="1">
      <alignment vertical="center"/>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4" borderId="11" xfId="0" applyFont="1" applyFill="1" applyBorder="1" applyAlignment="1" applyProtection="1">
      <alignment vertical="center"/>
      <protection locked="0"/>
    </xf>
    <xf numFmtId="0" fontId="10" fillId="4" borderId="8" xfId="0" applyFont="1" applyFill="1" applyBorder="1" applyAlignment="1" applyProtection="1">
      <alignment vertical="center"/>
      <protection locked="0"/>
    </xf>
    <xf numFmtId="0" fontId="10" fillId="4" borderId="12" xfId="0" applyFont="1" applyFill="1" applyBorder="1" applyAlignment="1" applyProtection="1">
      <alignment vertical="center"/>
      <protection locked="0"/>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6" xfId="0" applyFont="1" applyFill="1" applyBorder="1" applyAlignment="1">
      <alignment horizontal="center" vertical="center"/>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10" fillId="7" borderId="4"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protection locked="0"/>
    </xf>
    <xf numFmtId="0" fontId="10" fillId="7" borderId="12" xfId="0" applyFont="1" applyFill="1" applyBorder="1" applyAlignment="1" applyProtection="1">
      <alignment horizontal="center" vertical="center"/>
      <protection locked="0"/>
    </xf>
    <xf numFmtId="0" fontId="10" fillId="4" borderId="81" xfId="0" applyFont="1" applyFill="1" applyBorder="1" applyAlignment="1" applyProtection="1">
      <alignment horizontal="center" vertical="center"/>
      <protection locked="0"/>
    </xf>
    <xf numFmtId="0" fontId="10" fillId="4" borderId="82" xfId="0" applyFont="1" applyFill="1" applyBorder="1" applyAlignment="1" applyProtection="1">
      <alignment horizontal="center" vertical="center"/>
      <protection locked="0"/>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pplyProtection="1">
      <alignment horizontal="center" vertical="center"/>
      <protection locked="0"/>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2" borderId="0" xfId="0" applyFont="1" applyFill="1" applyAlignment="1">
      <alignment horizontal="right" vertical="center" shrinkToFit="1"/>
    </xf>
    <xf numFmtId="0" fontId="5" fillId="0" borderId="15" xfId="0" applyFont="1" applyBorder="1" applyAlignment="1">
      <alignment vertical="center"/>
    </xf>
    <xf numFmtId="0" fontId="5" fillId="0" borderId="7" xfId="0" applyFont="1" applyBorder="1" applyAlignment="1">
      <alignment vertical="center"/>
    </xf>
    <xf numFmtId="0" fontId="5" fillId="6" borderId="0" xfId="0" applyFont="1" applyFill="1" applyAlignment="1" applyProtection="1">
      <alignment vertical="center"/>
      <protection locked="0"/>
    </xf>
    <xf numFmtId="0" fontId="0" fillId="6" borderId="0" xfId="0" applyFill="1" applyAlignment="1" applyProtection="1">
      <alignment vertical="center"/>
      <protection locked="0"/>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177" fontId="11" fillId="0" borderId="68" xfId="4" applyNumberFormat="1" applyFont="1" applyFill="1" applyBorder="1" applyAlignment="1" applyProtection="1">
      <alignment vertical="center" shrinkToFit="1"/>
      <protection hidden="1"/>
    </xf>
    <xf numFmtId="177" fontId="11" fillId="0" borderId="69" xfId="4" applyNumberFormat="1"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177" fontId="11" fillId="4" borderId="45"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177" fontId="11" fillId="4" borderId="49" xfId="4" applyNumberFormat="1" applyFont="1" applyFill="1" applyBorder="1" applyAlignment="1" applyProtection="1">
      <alignment vertical="center" shrinkToFit="1"/>
      <protection locked="0"/>
    </xf>
    <xf numFmtId="177" fontId="11" fillId="4" borderId="50" xfId="4" applyNumberFormat="1"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0" fontId="11" fillId="4" borderId="50" xfId="0" applyFont="1" applyFill="1" applyBorder="1" applyAlignment="1" applyProtection="1">
      <alignment vertical="center" shrinkToFit="1"/>
      <protection locked="0"/>
    </xf>
    <xf numFmtId="177" fontId="11" fillId="0" borderId="40" xfId="4" applyNumberFormat="1" applyFont="1" applyFill="1" applyBorder="1" applyAlignment="1" applyProtection="1">
      <alignment vertical="center" shrinkToFit="1"/>
      <protection hidden="1"/>
    </xf>
    <xf numFmtId="177" fontId="11" fillId="0" borderId="41" xfId="4" applyNumberFormat="1"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177" fontId="11" fillId="4" borderId="41" xfId="4" applyNumberFormat="1" applyFont="1" applyFill="1" applyBorder="1" applyAlignment="1" applyProtection="1">
      <alignment vertical="center" shrinkToFit="1"/>
      <protection locked="0"/>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49" fontId="12" fillId="0" borderId="6"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3" xfId="0" applyFont="1" applyFill="1" applyBorder="1" applyAlignment="1" applyProtection="1">
      <alignment vertical="center" shrinkToFit="1"/>
      <protection locked="0"/>
    </xf>
    <xf numFmtId="0" fontId="11" fillId="4" borderId="47" xfId="0" applyFont="1" applyFill="1" applyBorder="1" applyAlignment="1" applyProtection="1">
      <alignment vertical="center" shrinkToFit="1"/>
      <protection locked="0"/>
    </xf>
    <xf numFmtId="0" fontId="11" fillId="4" borderId="68" xfId="0" applyFont="1" applyFill="1" applyBorder="1" applyAlignment="1" applyProtection="1">
      <alignment vertical="center" shrinkToFit="1"/>
      <protection locked="0"/>
    </xf>
    <xf numFmtId="0" fontId="11" fillId="4" borderId="69" xfId="0" applyFont="1" applyFill="1" applyBorder="1" applyAlignment="1" applyProtection="1">
      <alignment vertical="center" shrinkToFit="1"/>
      <protection locked="0"/>
    </xf>
    <xf numFmtId="0" fontId="11" fillId="4" borderId="70" xfId="0" applyFont="1" applyFill="1" applyBorder="1" applyAlignment="1" applyProtection="1">
      <alignment vertical="center" shrinkToFit="1"/>
      <protection locked="0"/>
    </xf>
    <xf numFmtId="177" fontId="11" fillId="4" borderId="68" xfId="4" applyNumberFormat="1" applyFont="1" applyFill="1" applyBorder="1" applyAlignment="1" applyProtection="1">
      <alignment vertical="center" shrinkToFit="1"/>
      <protection locked="0"/>
    </xf>
    <xf numFmtId="177" fontId="11" fillId="4" borderId="69" xfId="4" applyNumberFormat="1" applyFont="1" applyFill="1" applyBorder="1" applyAlignment="1" applyProtection="1">
      <alignment vertical="center" shrinkToFit="1"/>
      <protection locked="0"/>
    </xf>
    <xf numFmtId="0" fontId="11" fillId="4" borderId="71" xfId="0" applyFont="1" applyFill="1" applyBorder="1" applyAlignment="1" applyProtection="1">
      <alignment vertical="center" shrinkToFit="1"/>
      <protection locked="0"/>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9" fillId="0" borderId="36" xfId="0" applyFont="1" applyFill="1" applyBorder="1" applyAlignment="1" applyProtection="1">
      <alignment horizontal="center"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7" fontId="11" fillId="0" borderId="44" xfId="4" applyNumberFormat="1" applyFont="1" applyFill="1" applyBorder="1" applyAlignment="1" applyProtection="1">
      <alignment vertical="center" shrinkToFit="1"/>
      <protection hidden="1"/>
    </xf>
    <xf numFmtId="177" fontId="11" fillId="0" borderId="45" xfId="4" applyNumberFormat="1" applyFont="1" applyFill="1" applyBorder="1" applyAlignment="1" applyProtection="1">
      <alignment vertical="center" shrinkToFit="1"/>
      <protection hidden="1"/>
    </xf>
    <xf numFmtId="49" fontId="12" fillId="0" borderId="99" xfId="0" applyNumberFormat="1" applyFont="1" applyFill="1" applyBorder="1" applyAlignment="1" applyProtection="1">
      <alignment horizontal="center" vertical="center" wrapText="1"/>
      <protection hidden="1"/>
    </xf>
    <xf numFmtId="49" fontId="12" fillId="0" borderId="100" xfId="0" applyNumberFormat="1" applyFont="1" applyFill="1" applyBorder="1" applyAlignment="1" applyProtection="1">
      <alignment horizontal="center" vertical="center" wrapText="1"/>
      <protection hidden="1"/>
    </xf>
    <xf numFmtId="49" fontId="12" fillId="0" borderId="101" xfId="0" applyNumberFormat="1" applyFont="1" applyFill="1" applyBorder="1" applyAlignment="1" applyProtection="1">
      <alignment horizontal="center" vertical="center" wrapText="1"/>
      <protection hidden="1"/>
    </xf>
    <xf numFmtId="49" fontId="12" fillId="0" borderId="102" xfId="0" applyNumberFormat="1" applyFont="1" applyFill="1" applyBorder="1" applyAlignment="1" applyProtection="1">
      <alignment horizontal="center" vertical="center" wrapText="1"/>
      <protection hidden="1"/>
    </xf>
    <xf numFmtId="49" fontId="12" fillId="0" borderId="103" xfId="0" applyNumberFormat="1" applyFont="1" applyFill="1" applyBorder="1" applyAlignment="1" applyProtection="1">
      <alignment horizontal="center" vertical="center" wrapText="1"/>
      <protection hidden="1"/>
    </xf>
    <xf numFmtId="49" fontId="12" fillId="0" borderId="104" xfId="0" applyNumberFormat="1" applyFont="1" applyFill="1" applyBorder="1" applyAlignment="1" applyProtection="1">
      <alignment horizontal="center" vertical="center" wrapText="1"/>
      <protection hidden="1"/>
    </xf>
    <xf numFmtId="49" fontId="12" fillId="0" borderId="105" xfId="0" applyNumberFormat="1" applyFont="1" applyFill="1" applyBorder="1" applyAlignment="1" applyProtection="1">
      <alignment horizontal="center" vertical="center" wrapText="1"/>
      <protection hidden="1"/>
    </xf>
    <xf numFmtId="49" fontId="12" fillId="0" borderId="106" xfId="0" applyNumberFormat="1" applyFont="1" applyFill="1" applyBorder="1" applyAlignment="1" applyProtection="1">
      <alignment horizontal="center" vertical="center" wrapText="1"/>
      <protection hidden="1"/>
    </xf>
    <xf numFmtId="49" fontId="12" fillId="0" borderId="107" xfId="0" applyNumberFormat="1" applyFont="1" applyFill="1" applyBorder="1" applyAlignment="1" applyProtection="1">
      <alignment horizontal="center" vertical="center" wrapText="1"/>
      <protection hidden="1"/>
    </xf>
    <xf numFmtId="49" fontId="5" fillId="4"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177" fontId="11" fillId="4" borderId="53" xfId="4" applyNumberFormat="1" applyFont="1" applyFill="1" applyBorder="1" applyAlignment="1" applyProtection="1">
      <alignment vertical="center" shrinkToFit="1"/>
      <protection locked="0"/>
    </xf>
    <xf numFmtId="0" fontId="11" fillId="4" borderId="55" xfId="0" applyFont="1" applyFill="1" applyBorder="1" applyAlignment="1" applyProtection="1">
      <alignment vertical="center" shrinkToFit="1"/>
      <protection locked="0"/>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6" fillId="7" borderId="1" xfId="0" applyFont="1" applyFill="1" applyBorder="1" applyAlignment="1" applyProtection="1">
      <alignment vertical="center" shrinkToFit="1"/>
      <protection locked="0"/>
    </xf>
    <xf numFmtId="0" fontId="6" fillId="7" borderId="2" xfId="0" applyFont="1" applyFill="1" applyBorder="1" applyAlignment="1" applyProtection="1">
      <alignment vertical="center" shrinkToFit="1"/>
      <protection locked="0"/>
    </xf>
    <xf numFmtId="0" fontId="6" fillId="7" borderId="3" xfId="0" applyFont="1" applyFill="1" applyBorder="1" applyAlignment="1" applyProtection="1">
      <alignment vertical="center" shrinkToFit="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2" fillId="0" borderId="1" xfId="0" applyFont="1" applyFill="1" applyBorder="1" applyAlignment="1" applyProtection="1">
      <alignment vertical="center"/>
      <protection hidden="1"/>
    </xf>
    <xf numFmtId="0" fontId="12" fillId="0" borderId="3" xfId="0" applyFont="1" applyFill="1" applyBorder="1" applyAlignment="1" applyProtection="1">
      <alignment vertical="center"/>
      <protection hidden="1"/>
    </xf>
    <xf numFmtId="0" fontId="11" fillId="0" borderId="1" xfId="0" applyFont="1" applyFill="1" applyBorder="1" applyAlignment="1" applyProtection="1">
      <alignment vertical="center" wrapText="1"/>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2" fillId="0" borderId="2" xfId="0" applyFont="1" applyFill="1" applyBorder="1" applyAlignment="1" applyProtection="1">
      <alignment vertical="center"/>
      <protection hidden="1"/>
    </xf>
    <xf numFmtId="182" fontId="12" fillId="0" borderId="1" xfId="0" applyNumberFormat="1" applyFont="1" applyFill="1" applyBorder="1" applyAlignment="1" applyProtection="1">
      <alignment vertical="center"/>
      <protection hidden="1"/>
    </xf>
    <xf numFmtId="182" fontId="12" fillId="0" borderId="2" xfId="0" applyNumberFormat="1" applyFont="1" applyFill="1" applyBorder="1" applyAlignment="1" applyProtection="1">
      <alignment vertical="center"/>
      <protection hidden="1"/>
    </xf>
    <xf numFmtId="182" fontId="12" fillId="0" borderId="3" xfId="0" applyNumberFormat="1" applyFont="1" applyFill="1" applyBorder="1" applyAlignment="1" applyProtection="1">
      <alignment vertical="center"/>
      <protection hidden="1"/>
    </xf>
    <xf numFmtId="0" fontId="10" fillId="0" borderId="1"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0" fillId="0" borderId="3" xfId="0" applyFont="1" applyFill="1" applyBorder="1" applyAlignment="1" applyProtection="1">
      <alignment vertical="center"/>
      <protection hidden="1"/>
    </xf>
    <xf numFmtId="0" fontId="15" fillId="0" borderId="1" xfId="0" applyFont="1" applyFill="1" applyBorder="1" applyAlignment="1" applyProtection="1">
      <alignment vertical="top"/>
      <protection locked="0" hidden="1"/>
    </xf>
    <xf numFmtId="0" fontId="15" fillId="0" borderId="2" xfId="0" applyFont="1" applyFill="1" applyBorder="1" applyAlignment="1" applyProtection="1">
      <alignment vertical="top"/>
      <protection locked="0" hidden="1"/>
    </xf>
    <xf numFmtId="0" fontId="15" fillId="0" borderId="3" xfId="0" applyFont="1" applyFill="1" applyBorder="1" applyAlignment="1" applyProtection="1">
      <alignment vertical="top"/>
      <protection locked="0" hidden="1"/>
    </xf>
    <xf numFmtId="0" fontId="12" fillId="0" borderId="1" xfId="0" applyFont="1" applyFill="1" applyBorder="1" applyAlignment="1" applyProtection="1">
      <alignment vertical="center"/>
      <protection locked="0" hidden="1"/>
    </xf>
    <xf numFmtId="0" fontId="12" fillId="0" borderId="2" xfId="0" applyFont="1" applyFill="1" applyBorder="1" applyAlignment="1" applyProtection="1">
      <alignment vertical="center"/>
      <protection locked="0" hidden="1"/>
    </xf>
    <xf numFmtId="0" fontId="12" fillId="0" borderId="3" xfId="0" applyFont="1" applyFill="1" applyBorder="1" applyAlignment="1" applyProtection="1">
      <alignment vertical="center"/>
      <protection locked="0" hidden="1"/>
    </xf>
    <xf numFmtId="0" fontId="10" fillId="7" borderId="1"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1" fillId="0" borderId="4"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9"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11"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5" fillId="0" borderId="1" xfId="0" applyFont="1" applyFill="1" applyBorder="1" applyAlignment="1" applyProtection="1">
      <alignment vertical="top" wrapText="1"/>
      <protection locked="0" hidden="1"/>
    </xf>
    <xf numFmtId="0" fontId="15" fillId="0" borderId="2" xfId="0" applyFont="1" applyFill="1" applyBorder="1" applyAlignment="1" applyProtection="1">
      <alignment vertical="top" wrapText="1"/>
      <protection locked="0" hidden="1"/>
    </xf>
    <xf numFmtId="0" fontId="15" fillId="0" borderId="3" xfId="0" applyFont="1" applyFill="1" applyBorder="1" applyAlignment="1" applyProtection="1">
      <alignment vertical="top" wrapText="1"/>
      <protection locked="0" hidden="1"/>
    </xf>
    <xf numFmtId="0" fontId="11" fillId="0" borderId="0" xfId="0" applyFont="1" applyFill="1" applyBorder="1" applyAlignment="1" applyProtection="1">
      <alignment vertical="center" wrapText="1"/>
      <protection hidden="1"/>
    </xf>
    <xf numFmtId="0" fontId="11" fillId="4" borderId="51" xfId="0" applyFont="1" applyFill="1" applyBorder="1" applyAlignment="1" applyProtection="1">
      <alignment vertical="center" shrinkToFit="1"/>
      <protection locked="0"/>
    </xf>
    <xf numFmtId="0" fontId="24" fillId="4" borderId="0" xfId="0" applyFont="1" applyFill="1" applyAlignment="1" applyProtection="1">
      <alignment horizontal="left"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4" fillId="4" borderId="0" xfId="0" applyFont="1" applyFill="1" applyAlignment="1" applyProtection="1">
      <alignment horizontal="center" vertical="center"/>
      <protection locked="0"/>
    </xf>
    <xf numFmtId="0" fontId="10" fillId="0" borderId="36" xfId="0" applyFont="1" applyBorder="1" applyAlignment="1">
      <alignment horizontal="center" vertical="center" shrinkToFit="1"/>
    </xf>
    <xf numFmtId="0" fontId="9" fillId="4" borderId="36" xfId="0" applyFont="1" applyFill="1" applyBorder="1" applyAlignment="1" applyProtection="1">
      <alignment horizontal="center" vertical="center"/>
      <protection locked="0"/>
    </xf>
    <xf numFmtId="0" fontId="9" fillId="4" borderId="36" xfId="0" applyFont="1" applyFill="1" applyBorder="1" applyAlignment="1">
      <alignment horizontal="left" vertical="center"/>
    </xf>
    <xf numFmtId="0" fontId="10" fillId="0" borderId="86" xfId="0" applyFont="1" applyBorder="1">
      <alignment vertical="center"/>
    </xf>
    <xf numFmtId="0" fontId="10" fillId="0" borderId="0" xfId="0" applyFont="1" applyBorder="1">
      <alignment vertical="center"/>
    </xf>
    <xf numFmtId="0" fontId="10" fillId="0" borderId="87" xfId="0" applyFont="1" applyBorder="1">
      <alignment vertical="center"/>
    </xf>
    <xf numFmtId="0" fontId="10" fillId="0" borderId="88" xfId="0" applyFont="1" applyBorder="1">
      <alignment vertical="center"/>
    </xf>
    <xf numFmtId="0" fontId="10" fillId="0" borderId="28" xfId="0" applyFont="1" applyBorder="1">
      <alignment vertical="center"/>
    </xf>
    <xf numFmtId="0" fontId="10" fillId="0" borderId="89" xfId="0" applyFont="1" applyBorder="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9" fillId="0" borderId="2" xfId="0" applyFont="1" applyBorder="1">
      <alignment vertical="center"/>
    </xf>
    <xf numFmtId="0" fontId="9" fillId="4" borderId="2" xfId="0" applyFont="1" applyFill="1" applyBorder="1" applyProtection="1">
      <alignment vertical="center"/>
      <protection locked="0"/>
    </xf>
    <xf numFmtId="0" fontId="9" fillId="0" borderId="2" xfId="0" applyFont="1" applyBorder="1" applyAlignment="1">
      <alignment vertical="center" wrapText="1"/>
    </xf>
    <xf numFmtId="0" fontId="9" fillId="0" borderId="3" xfId="0" applyFont="1" applyBorder="1" applyAlignment="1">
      <alignment vertical="center" wrapText="1"/>
    </xf>
    <xf numFmtId="0" fontId="10" fillId="0" borderId="36" xfId="0" applyFont="1" applyBorder="1" applyAlignment="1">
      <alignment horizontal="center" vertical="center"/>
    </xf>
    <xf numFmtId="0" fontId="11" fillId="0" borderId="90" xfId="0" applyFont="1" applyFill="1" applyBorder="1" applyAlignment="1" applyProtection="1">
      <alignment vertical="center" shrinkToFit="1"/>
      <protection hidden="1"/>
    </xf>
    <xf numFmtId="0" fontId="11" fillId="0" borderId="91" xfId="0" applyFont="1" applyFill="1" applyBorder="1" applyAlignment="1" applyProtection="1">
      <alignment vertical="center" shrinkToFit="1"/>
      <protection hidden="1"/>
    </xf>
    <xf numFmtId="0" fontId="11" fillId="0" borderId="92" xfId="0" applyFont="1" applyFill="1" applyBorder="1" applyAlignment="1" applyProtection="1">
      <alignment vertical="center" shrinkToFit="1"/>
      <protection hidden="1"/>
    </xf>
    <xf numFmtId="0" fontId="11" fillId="0" borderId="93" xfId="0" applyFont="1" applyFill="1" applyBorder="1" applyAlignment="1" applyProtection="1">
      <alignment vertical="center" shrinkToFit="1"/>
      <protection hidden="1"/>
    </xf>
    <xf numFmtId="0" fontId="11" fillId="0" borderId="94" xfId="0" applyFont="1" applyFill="1" applyBorder="1" applyAlignment="1" applyProtection="1">
      <alignment vertical="center" shrinkToFit="1"/>
      <protection hidden="1"/>
    </xf>
    <xf numFmtId="0" fontId="11" fillId="0" borderId="95" xfId="0" applyFont="1" applyFill="1" applyBorder="1" applyAlignment="1" applyProtection="1">
      <alignment vertical="center" shrinkToFit="1"/>
      <protection hidden="1"/>
    </xf>
    <xf numFmtId="0" fontId="11" fillId="0" borderId="96" xfId="0" applyFont="1" applyFill="1" applyBorder="1" applyAlignment="1" applyProtection="1">
      <alignment vertical="center" shrinkToFit="1"/>
      <protection hidden="1"/>
    </xf>
    <xf numFmtId="0" fontId="11" fillId="0" borderId="97" xfId="0" applyFont="1" applyFill="1" applyBorder="1" applyAlignment="1" applyProtection="1">
      <alignment vertical="center" shrinkToFit="1"/>
      <protection hidden="1"/>
    </xf>
    <xf numFmtId="0" fontId="11" fillId="0" borderId="98" xfId="0" applyFont="1" applyFill="1" applyBorder="1" applyAlignment="1" applyProtection="1">
      <alignment vertical="center" shrinkToFit="1"/>
      <protection hidden="1"/>
    </xf>
    <xf numFmtId="0" fontId="9" fillId="5" borderId="84" xfId="0" applyFont="1" applyFill="1" applyBorder="1" applyAlignment="1" applyProtection="1">
      <alignment horizontal="left" vertical="center"/>
      <protection hidden="1"/>
    </xf>
    <xf numFmtId="0" fontId="9" fillId="5" borderId="25" xfId="0" applyFont="1" applyFill="1" applyBorder="1" applyAlignment="1" applyProtection="1">
      <alignment horizontal="left" vertical="center"/>
      <protection hidden="1"/>
    </xf>
    <xf numFmtId="0" fontId="9" fillId="5" borderId="85" xfId="0" applyFont="1" applyFill="1" applyBorder="1" applyAlignment="1" applyProtection="1">
      <alignment horizontal="left"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locked="0"/>
    </xf>
    <xf numFmtId="0" fontId="11" fillId="4" borderId="57" xfId="0" applyFont="1" applyFill="1" applyBorder="1" applyAlignment="1" applyProtection="1">
      <alignment vertical="center" shrinkToFit="1"/>
      <protection locked="0"/>
    </xf>
    <xf numFmtId="0" fontId="11" fillId="4" borderId="58" xfId="0" applyFont="1" applyFill="1" applyBorder="1" applyAlignment="1" applyProtection="1">
      <alignment vertical="center" shrinkToFit="1"/>
      <protection locked="0"/>
    </xf>
    <xf numFmtId="177" fontId="11" fillId="4" borderId="56" xfId="4" applyNumberFormat="1" applyFont="1" applyFill="1" applyBorder="1" applyAlignment="1" applyProtection="1">
      <alignment vertical="center" shrinkToFit="1"/>
      <protection locked="0"/>
    </xf>
    <xf numFmtId="177" fontId="11" fillId="4" borderId="57" xfId="4" applyNumberFormat="1" applyFont="1" applyFill="1" applyBorder="1" applyAlignment="1" applyProtection="1">
      <alignment vertical="center" shrinkToFit="1"/>
      <protection locked="0"/>
    </xf>
    <xf numFmtId="0" fontId="11" fillId="4" borderId="59" xfId="0" applyFont="1" applyFill="1" applyBorder="1" applyAlignment="1" applyProtection="1">
      <alignment vertical="center" shrinkToFit="1"/>
      <protection locked="0"/>
    </xf>
    <xf numFmtId="0" fontId="9" fillId="4" borderId="1" xfId="0" applyFont="1" applyFill="1" applyBorder="1" applyAlignment="1">
      <alignment horizontal="center" vertical="center"/>
    </xf>
    <xf numFmtId="0" fontId="10" fillId="0" borderId="86" xfId="0" applyFont="1" applyBorder="1" applyAlignment="1">
      <alignment vertical="center"/>
    </xf>
    <xf numFmtId="0" fontId="10" fillId="0" borderId="0" xfId="0" applyFont="1" applyBorder="1" applyAlignment="1">
      <alignment vertical="center"/>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2" xfId="0" applyFont="1" applyBorder="1" applyAlignment="1">
      <alignment vertical="center" wrapText="1"/>
    </xf>
    <xf numFmtId="0" fontId="9" fillId="4" borderId="4" xfId="0" applyFont="1" applyFill="1" applyBorder="1" applyAlignment="1" applyProtection="1">
      <alignment horizontal="center" vertical="center"/>
      <protection hidden="1"/>
    </xf>
    <xf numFmtId="0" fontId="9" fillId="4" borderId="11" xfId="0" applyFont="1" applyFill="1" applyBorder="1" applyAlignment="1" applyProtection="1">
      <alignment horizontal="center" vertical="center"/>
      <protection hidden="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4" borderId="4" xfId="0" applyFont="1" applyFill="1" applyBorder="1">
      <alignment vertical="center"/>
    </xf>
    <xf numFmtId="0" fontId="9" fillId="4" borderId="11" xfId="0" applyFont="1" applyFill="1" applyBorder="1">
      <alignment vertical="center"/>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13" xfId="0" applyFont="1" applyFill="1" applyBorder="1" applyAlignment="1" applyProtection="1">
      <alignment vertical="center" wrapText="1" shrinkToFit="1"/>
      <protection hidden="1"/>
    </xf>
    <xf numFmtId="0" fontId="10" fillId="4" borderId="2" xfId="0" applyFont="1" applyFill="1" applyBorder="1" applyProtection="1">
      <alignment vertical="center"/>
      <protection locked="0"/>
    </xf>
  </cellXfs>
  <cellStyles count="8">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2 2" xfId="7"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59</xdr:row>
          <xdr:rowOff>190500</xdr:rowOff>
        </xdr:from>
        <xdr:to>
          <xdr:col>39</xdr:col>
          <xdr:colOff>0</xdr:colOff>
          <xdr:row>60</xdr:row>
          <xdr:rowOff>184150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「暴力団員による不当な行為の防止等に関する法律」に規定する暴力団員が代表者、構成員である団体は本補助金を申請できません。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60</xdr:row>
          <xdr:rowOff>184150</xdr:rowOff>
        </xdr:from>
        <xdr:to>
          <xdr:col>38</xdr:col>
          <xdr:colOff>222250</xdr:colOff>
          <xdr:row>62</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申請内容に虚偽が判明した場合は、当該補助金の返納に加え、規則に定める、加算金及び延滞金を県に納付することになります。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39</xdr:col>
          <xdr:colOff>0</xdr:colOff>
          <xdr:row>62</xdr:row>
          <xdr:rowOff>184150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62</xdr:row>
          <xdr:rowOff>133350</xdr:rowOff>
        </xdr:from>
        <xdr:to>
          <xdr:col>27</xdr:col>
          <xdr:colOff>76200</xdr:colOff>
          <xdr:row>64</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この補助事業に係る収入及び支出等に関する証拠書類を適切に整備保管します。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31750</xdr:colOff>
          <xdr:row>10</xdr:row>
          <xdr:rowOff>31750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400-00003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31750</xdr:colOff>
          <xdr:row>11</xdr:row>
          <xdr:rowOff>31750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400-00003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20</xdr:row>
          <xdr:rowOff>228600</xdr:rowOff>
        </xdr:from>
        <xdr:to>
          <xdr:col>2</xdr:col>
          <xdr:colOff>69850</xdr:colOff>
          <xdr:row>22</xdr:row>
          <xdr:rowOff>12700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400-00004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57150</xdr:colOff>
      <xdr:row>47</xdr:row>
      <xdr:rowOff>63500</xdr:rowOff>
    </xdr:from>
    <xdr:to>
      <xdr:col>1</xdr:col>
      <xdr:colOff>130302</xdr:colOff>
      <xdr:row>48</xdr:row>
      <xdr:rowOff>110200</xdr:rowOff>
    </xdr:to>
    <xdr:sp macro="" textlink="">
      <xdr:nvSpPr>
        <xdr:cNvPr id="48" name="左大かっこ 47">
          <a:extLst>
            <a:ext uri="{FF2B5EF4-FFF2-40B4-BE49-F238E27FC236}">
              <a16:creationId xmlns:a16="http://schemas.microsoft.com/office/drawing/2014/main" id="{00000000-0008-0000-04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51</xdr:row>
          <xdr:rowOff>0</xdr:rowOff>
        </xdr:from>
        <xdr:to>
          <xdr:col>2</xdr:col>
          <xdr:colOff>31750</xdr:colOff>
          <xdr:row>52</xdr:row>
          <xdr:rowOff>12700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400-00006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xdr:row>
          <xdr:rowOff>228600</xdr:rowOff>
        </xdr:from>
        <xdr:to>
          <xdr:col>15</xdr:col>
          <xdr:colOff>31750</xdr:colOff>
          <xdr:row>52</xdr:row>
          <xdr:rowOff>12700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400-00006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228600</xdr:rowOff>
        </xdr:from>
        <xdr:to>
          <xdr:col>27</xdr:col>
          <xdr:colOff>31750</xdr:colOff>
          <xdr:row>52</xdr:row>
          <xdr:rowOff>12700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400-00006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51</xdr:row>
          <xdr:rowOff>0</xdr:rowOff>
        </xdr:from>
        <xdr:to>
          <xdr:col>35</xdr:col>
          <xdr:colOff>38100</xdr:colOff>
          <xdr:row>52</xdr:row>
          <xdr:rowOff>31750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400-00006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52</xdr:row>
          <xdr:rowOff>0</xdr:rowOff>
        </xdr:from>
        <xdr:to>
          <xdr:col>2</xdr:col>
          <xdr:colOff>31750</xdr:colOff>
          <xdr:row>53</xdr:row>
          <xdr:rowOff>12700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400-00006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0</xdr:rowOff>
        </xdr:from>
        <xdr:to>
          <xdr:col>2</xdr:col>
          <xdr:colOff>31750</xdr:colOff>
          <xdr:row>55</xdr:row>
          <xdr:rowOff>12700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400-00006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35</xdr:row>
          <xdr:rowOff>222250</xdr:rowOff>
        </xdr:from>
        <xdr:to>
          <xdr:col>2</xdr:col>
          <xdr:colOff>31750</xdr:colOff>
          <xdr:row>36</xdr:row>
          <xdr:rowOff>228600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400-00006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228600</xdr:rowOff>
        </xdr:from>
        <xdr:to>
          <xdr:col>2</xdr:col>
          <xdr:colOff>31750</xdr:colOff>
          <xdr:row>33</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400-00008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36</xdr:row>
          <xdr:rowOff>222250</xdr:rowOff>
        </xdr:from>
        <xdr:to>
          <xdr:col>2</xdr:col>
          <xdr:colOff>31750</xdr:colOff>
          <xdr:row>37</xdr:row>
          <xdr:rowOff>222250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400-00008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37</xdr:row>
          <xdr:rowOff>222250</xdr:rowOff>
        </xdr:from>
        <xdr:to>
          <xdr:col>2</xdr:col>
          <xdr:colOff>31750</xdr:colOff>
          <xdr:row>38</xdr:row>
          <xdr:rowOff>222250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400-00008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38</xdr:row>
          <xdr:rowOff>222250</xdr:rowOff>
        </xdr:from>
        <xdr:to>
          <xdr:col>2</xdr:col>
          <xdr:colOff>31750</xdr:colOff>
          <xdr:row>39</xdr:row>
          <xdr:rowOff>222250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400-00008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39</xdr:row>
          <xdr:rowOff>222250</xdr:rowOff>
        </xdr:from>
        <xdr:to>
          <xdr:col>2</xdr:col>
          <xdr:colOff>31750</xdr:colOff>
          <xdr:row>40</xdr:row>
          <xdr:rowOff>222250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400-00008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21</xdr:row>
          <xdr:rowOff>222250</xdr:rowOff>
        </xdr:from>
        <xdr:to>
          <xdr:col>2</xdr:col>
          <xdr:colOff>69850</xdr:colOff>
          <xdr:row>23</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400-00008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22</xdr:row>
          <xdr:rowOff>222250</xdr:rowOff>
        </xdr:from>
        <xdr:to>
          <xdr:col>2</xdr:col>
          <xdr:colOff>69850</xdr:colOff>
          <xdr:row>24</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400-00008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21</xdr:row>
          <xdr:rowOff>222250</xdr:rowOff>
        </xdr:from>
        <xdr:to>
          <xdr:col>13</xdr:col>
          <xdr:colOff>50800</xdr:colOff>
          <xdr:row>22</xdr:row>
          <xdr:rowOff>228600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400-00008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21</xdr:row>
          <xdr:rowOff>228600</xdr:rowOff>
        </xdr:from>
        <xdr:to>
          <xdr:col>28</xdr:col>
          <xdr:colOff>50800</xdr:colOff>
          <xdr:row>23</xdr:row>
          <xdr:rowOff>12700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400-00008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0</xdr:rowOff>
        </xdr:from>
        <xdr:to>
          <xdr:col>2</xdr:col>
          <xdr:colOff>31750</xdr:colOff>
          <xdr:row>26</xdr:row>
          <xdr:rowOff>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400-00008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228600</xdr:rowOff>
        </xdr:from>
        <xdr:to>
          <xdr:col>2</xdr:col>
          <xdr:colOff>31750</xdr:colOff>
          <xdr:row>26</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400-00008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228600</xdr:rowOff>
        </xdr:from>
        <xdr:to>
          <xdr:col>2</xdr:col>
          <xdr:colOff>31750</xdr:colOff>
          <xdr:row>27</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400-00008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27</xdr:row>
          <xdr:rowOff>228600</xdr:rowOff>
        </xdr:from>
        <xdr:to>
          <xdr:col>2</xdr:col>
          <xdr:colOff>31750</xdr:colOff>
          <xdr:row>28</xdr:row>
          <xdr:rowOff>228600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400-00008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28</xdr:row>
          <xdr:rowOff>228600</xdr:rowOff>
        </xdr:from>
        <xdr:to>
          <xdr:col>2</xdr:col>
          <xdr:colOff>31750</xdr:colOff>
          <xdr:row>29</xdr:row>
          <xdr:rowOff>228600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400-00008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164</xdr:row>
          <xdr:rowOff>146050</xdr:rowOff>
        </xdr:from>
        <xdr:to>
          <xdr:col>2</xdr:col>
          <xdr:colOff>69850</xdr:colOff>
          <xdr:row>166</xdr:row>
          <xdr:rowOff>69850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400-00009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114300</xdr:rowOff>
        </xdr:from>
        <xdr:to>
          <xdr:col>2</xdr:col>
          <xdr:colOff>69850</xdr:colOff>
          <xdr:row>167</xdr:row>
          <xdr:rowOff>31750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400-00009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146050</xdr:rowOff>
        </xdr:from>
        <xdr:to>
          <xdr:col>2</xdr:col>
          <xdr:colOff>69850</xdr:colOff>
          <xdr:row>168</xdr:row>
          <xdr:rowOff>50800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400-00009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146050</xdr:rowOff>
        </xdr:from>
        <xdr:to>
          <xdr:col>2</xdr:col>
          <xdr:colOff>69850</xdr:colOff>
          <xdr:row>169</xdr:row>
          <xdr:rowOff>50800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400-00009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172</xdr:row>
          <xdr:rowOff>57150</xdr:rowOff>
        </xdr:from>
        <xdr:to>
          <xdr:col>2</xdr:col>
          <xdr:colOff>50800</xdr:colOff>
          <xdr:row>173</xdr:row>
          <xdr:rowOff>133350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400-00009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174</xdr:row>
          <xdr:rowOff>50800</xdr:rowOff>
        </xdr:from>
        <xdr:to>
          <xdr:col>2</xdr:col>
          <xdr:colOff>50800</xdr:colOff>
          <xdr:row>175</xdr:row>
          <xdr:rowOff>146050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400-00009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152</xdr:row>
          <xdr:rowOff>127000</xdr:rowOff>
        </xdr:from>
        <xdr:to>
          <xdr:col>36</xdr:col>
          <xdr:colOff>152400</xdr:colOff>
          <xdr:row>154</xdr:row>
          <xdr:rowOff>50800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400-00009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156</xdr:row>
          <xdr:rowOff>38100</xdr:rowOff>
        </xdr:from>
        <xdr:to>
          <xdr:col>2</xdr:col>
          <xdr:colOff>57150</xdr:colOff>
          <xdr:row>157</xdr:row>
          <xdr:rowOff>133350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400-0000A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151</xdr:row>
          <xdr:rowOff>133350</xdr:rowOff>
        </xdr:from>
        <xdr:to>
          <xdr:col>33</xdr:col>
          <xdr:colOff>152400</xdr:colOff>
          <xdr:row>153</xdr:row>
          <xdr:rowOff>57150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400-0000A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omments" Target="../comments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8" Type="http://schemas.openxmlformats.org/officeDocument/2006/relationships/ctrlProp" Target="../ctrlProps/ctrlProp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01D0-5944-4981-82A3-7AF9D12A72CB}">
  <dimension ref="B2:E18"/>
  <sheetViews>
    <sheetView view="pageBreakPreview" topLeftCell="A13" zoomScaleNormal="100" zoomScaleSheetLayoutView="100" workbookViewId="0">
      <selection activeCell="E20" sqref="E20"/>
    </sheetView>
  </sheetViews>
  <sheetFormatPr defaultColWidth="9" defaultRowHeight="13"/>
  <cols>
    <col min="1" max="1" width="3.08984375" style="50" customWidth="1"/>
    <col min="2" max="2" width="7.6328125" style="50" customWidth="1"/>
    <col min="3" max="3" width="27.453125" style="57" customWidth="1"/>
    <col min="4" max="4" width="32.36328125" style="57" customWidth="1"/>
    <col min="5" max="5" width="27.453125" style="57" customWidth="1"/>
    <col min="6" max="6" width="4.08984375" style="50" customWidth="1"/>
    <col min="7" max="16384" width="9" style="50"/>
  </cols>
  <sheetData>
    <row r="2" spans="2:5" ht="16.5">
      <c r="B2" s="56" t="s">
        <v>95</v>
      </c>
      <c r="D2" s="58"/>
    </row>
    <row r="3" spans="2:5" ht="14">
      <c r="C3" s="58"/>
      <c r="D3" s="58"/>
    </row>
    <row r="4" spans="2:5" ht="14">
      <c r="B4" s="59" t="s">
        <v>89</v>
      </c>
      <c r="C4" s="60" t="s">
        <v>88</v>
      </c>
      <c r="D4" s="61" t="s">
        <v>91</v>
      </c>
      <c r="E4" s="61" t="s">
        <v>87</v>
      </c>
    </row>
    <row r="5" spans="2:5" ht="42" customHeight="1">
      <c r="B5" s="59">
        <v>1</v>
      </c>
      <c r="C5" s="62" t="s">
        <v>90</v>
      </c>
      <c r="D5" s="63"/>
      <c r="E5" s="63"/>
    </row>
    <row r="6" spans="2:5" ht="36" customHeight="1">
      <c r="B6" s="59">
        <v>2</v>
      </c>
      <c r="C6" s="62"/>
      <c r="D6" s="63" t="s">
        <v>92</v>
      </c>
      <c r="E6" s="63"/>
    </row>
    <row r="7" spans="2:5" ht="110.25" customHeight="1">
      <c r="B7" s="59">
        <v>3</v>
      </c>
      <c r="C7" s="62"/>
      <c r="D7" s="63"/>
      <c r="E7" s="63" t="s">
        <v>97</v>
      </c>
    </row>
    <row r="8" spans="2:5" ht="39" customHeight="1">
      <c r="B8" s="59">
        <v>4</v>
      </c>
      <c r="C8" s="62"/>
      <c r="D8" s="63" t="s">
        <v>98</v>
      </c>
      <c r="E8" s="63"/>
    </row>
    <row r="9" spans="2:5" ht="108.75" customHeight="1">
      <c r="B9" s="59">
        <v>5</v>
      </c>
      <c r="C9" s="62"/>
      <c r="D9" s="63" t="s">
        <v>329</v>
      </c>
      <c r="E9" s="63"/>
    </row>
    <row r="10" spans="2:5" ht="34.5" customHeight="1">
      <c r="B10" s="59">
        <v>6</v>
      </c>
      <c r="C10" s="62"/>
      <c r="D10" s="63" t="s">
        <v>93</v>
      </c>
      <c r="E10" s="63"/>
    </row>
    <row r="11" spans="2:5" ht="93" customHeight="1">
      <c r="B11" s="59">
        <v>7</v>
      </c>
      <c r="C11" s="64"/>
      <c r="D11" s="65" t="s">
        <v>99</v>
      </c>
      <c r="E11" s="66"/>
    </row>
    <row r="12" spans="2:5" ht="81.75" customHeight="1">
      <c r="B12" s="59">
        <v>8</v>
      </c>
      <c r="C12" s="62"/>
      <c r="D12" s="63" t="s">
        <v>94</v>
      </c>
      <c r="E12" s="63"/>
    </row>
    <row r="13" spans="2:5" ht="40" customHeight="1">
      <c r="B13" s="59">
        <v>9</v>
      </c>
      <c r="C13" s="62"/>
      <c r="D13" s="321" t="s">
        <v>330</v>
      </c>
      <c r="E13" s="63"/>
    </row>
    <row r="14" spans="2:5" ht="60" customHeight="1">
      <c r="B14" s="59">
        <v>10</v>
      </c>
      <c r="C14" s="62"/>
      <c r="D14" s="321" t="s">
        <v>331</v>
      </c>
      <c r="E14" s="63"/>
    </row>
    <row r="15" spans="2:5" ht="50.15" customHeight="1">
      <c r="B15" s="59">
        <v>11</v>
      </c>
      <c r="C15" s="62"/>
      <c r="D15" s="63" t="s">
        <v>332</v>
      </c>
      <c r="E15" s="63"/>
    </row>
    <row r="16" spans="2:5" ht="39" customHeight="1">
      <c r="B16" s="59">
        <v>12</v>
      </c>
      <c r="C16" s="62" t="s">
        <v>96</v>
      </c>
      <c r="D16" s="63"/>
      <c r="E16" s="63"/>
    </row>
    <row r="17" spans="2:5" ht="45" customHeight="1">
      <c r="B17" s="59">
        <v>13</v>
      </c>
      <c r="C17" s="62" t="s">
        <v>333</v>
      </c>
      <c r="D17" s="63"/>
      <c r="E17" s="63"/>
    </row>
    <row r="18" spans="2:5" ht="54" customHeight="1"/>
  </sheetData>
  <sheetProtection password="A944" sheet="1" objects="1" scenarios="1"/>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35"/>
  <sheetViews>
    <sheetView view="pageBreakPreview" topLeftCell="B1" zoomScale="115" zoomScaleNormal="85" zoomScaleSheetLayoutView="115" workbookViewId="0">
      <selection activeCell="E14" sqref="E14"/>
    </sheetView>
  </sheetViews>
  <sheetFormatPr defaultColWidth="9" defaultRowHeight="14"/>
  <cols>
    <col min="1" max="1" width="5.453125" style="78" customWidth="1"/>
    <col min="2" max="2" width="13.90625" style="78" bestFit="1" customWidth="1"/>
    <col min="3" max="3" width="3.453125" style="79" bestFit="1" customWidth="1"/>
    <col min="4" max="4" width="33.6328125" style="80" bestFit="1" customWidth="1"/>
    <col min="5" max="5" width="28.6328125" style="78" customWidth="1"/>
    <col min="6" max="6" width="23.6328125" style="78" customWidth="1"/>
    <col min="7" max="7" width="28.6328125" style="78" customWidth="1"/>
    <col min="8" max="8" width="37.90625" style="78" customWidth="1"/>
    <col min="9" max="16384" width="9" style="78"/>
  </cols>
  <sheetData>
    <row r="1" spans="1:8">
      <c r="A1" s="78" t="s">
        <v>149</v>
      </c>
    </row>
    <row r="3" spans="1:8" s="100" customFormat="1">
      <c r="A3" s="104" t="s">
        <v>150</v>
      </c>
      <c r="B3" s="105"/>
      <c r="C3" s="106"/>
      <c r="D3" s="81"/>
      <c r="E3" s="105"/>
      <c r="F3" s="105"/>
      <c r="G3" s="105"/>
      <c r="H3" s="107"/>
    </row>
    <row r="4" spans="1:8" s="100" customFormat="1" ht="24">
      <c r="A4" s="98"/>
      <c r="B4" s="325" t="s">
        <v>151</v>
      </c>
      <c r="C4" s="326"/>
      <c r="D4" s="327"/>
      <c r="E4" s="338" t="s">
        <v>188</v>
      </c>
      <c r="F4" s="338"/>
      <c r="G4" s="339"/>
      <c r="H4" s="99" t="s">
        <v>315</v>
      </c>
    </row>
    <row r="5" spans="1:8" s="100" customFormat="1" ht="100.5" customHeight="1">
      <c r="A5" s="98"/>
      <c r="B5" s="328"/>
      <c r="C5" s="329"/>
      <c r="D5" s="330"/>
      <c r="E5" s="331" t="s">
        <v>313</v>
      </c>
      <c r="F5" s="332"/>
      <c r="G5" s="333" t="s">
        <v>314</v>
      </c>
      <c r="H5" s="320" t="s">
        <v>316</v>
      </c>
    </row>
    <row r="6" spans="1:8" s="100" customFormat="1" ht="13">
      <c r="A6" s="98"/>
      <c r="B6" s="335" t="s">
        <v>152</v>
      </c>
      <c r="C6" s="336"/>
      <c r="D6" s="337"/>
      <c r="E6" s="101"/>
      <c r="F6" s="103"/>
      <c r="G6" s="334"/>
      <c r="H6" s="102"/>
    </row>
    <row r="7" spans="1:8" ht="13">
      <c r="A7" s="82"/>
      <c r="B7" s="322" t="s">
        <v>153</v>
      </c>
      <c r="C7" s="84">
        <v>1</v>
      </c>
      <c r="D7" s="85" t="s">
        <v>154</v>
      </c>
      <c r="E7" s="86">
        <v>1978</v>
      </c>
      <c r="F7" s="95"/>
      <c r="G7" s="87">
        <v>1978</v>
      </c>
      <c r="H7" s="86">
        <v>989</v>
      </c>
    </row>
    <row r="8" spans="1:8" ht="13">
      <c r="A8" s="82"/>
      <c r="B8" s="323"/>
      <c r="C8" s="83">
        <v>2</v>
      </c>
      <c r="D8" s="88" t="s">
        <v>155</v>
      </c>
      <c r="E8" s="86">
        <v>631</v>
      </c>
      <c r="F8" s="95"/>
      <c r="G8" s="87">
        <v>631</v>
      </c>
      <c r="H8" s="86">
        <v>316</v>
      </c>
    </row>
    <row r="9" spans="1:8" ht="13">
      <c r="A9" s="82"/>
      <c r="B9" s="323"/>
      <c r="C9" s="83">
        <v>3</v>
      </c>
      <c r="D9" s="89" t="s">
        <v>156</v>
      </c>
      <c r="E9" s="86">
        <v>288</v>
      </c>
      <c r="F9" s="95"/>
      <c r="G9" s="87">
        <v>288</v>
      </c>
      <c r="H9" s="86">
        <v>144</v>
      </c>
    </row>
    <row r="10" spans="1:8" ht="13">
      <c r="A10" s="82"/>
      <c r="B10" s="323"/>
      <c r="C10" s="83">
        <v>4</v>
      </c>
      <c r="D10" s="89" t="s">
        <v>157</v>
      </c>
      <c r="E10" s="86">
        <v>228</v>
      </c>
      <c r="F10" s="95"/>
      <c r="G10" s="87">
        <v>228</v>
      </c>
      <c r="H10" s="86">
        <v>114</v>
      </c>
    </row>
    <row r="11" spans="1:8" ht="13">
      <c r="A11" s="82"/>
      <c r="B11" s="323"/>
      <c r="C11" s="83">
        <v>5</v>
      </c>
      <c r="D11" s="89" t="s">
        <v>158</v>
      </c>
      <c r="E11" s="86">
        <v>221</v>
      </c>
      <c r="F11" s="95"/>
      <c r="G11" s="87">
        <v>221</v>
      </c>
      <c r="H11" s="86">
        <v>110</v>
      </c>
    </row>
    <row r="12" spans="1:8" ht="13">
      <c r="A12" s="82"/>
      <c r="B12" s="323"/>
      <c r="C12" s="83">
        <v>6</v>
      </c>
      <c r="D12" s="89" t="s">
        <v>159</v>
      </c>
      <c r="E12" s="86">
        <v>279</v>
      </c>
      <c r="F12" s="95"/>
      <c r="G12" s="87">
        <v>279</v>
      </c>
      <c r="H12" s="86">
        <v>140</v>
      </c>
    </row>
    <row r="13" spans="1:8" ht="13">
      <c r="A13" s="82"/>
      <c r="B13" s="323"/>
      <c r="C13" s="83">
        <v>7</v>
      </c>
      <c r="D13" s="89" t="s">
        <v>160</v>
      </c>
      <c r="E13" s="86">
        <v>294</v>
      </c>
      <c r="F13" s="95"/>
      <c r="G13" s="87">
        <v>294</v>
      </c>
      <c r="H13" s="86">
        <v>147</v>
      </c>
    </row>
    <row r="14" spans="1:8" ht="13">
      <c r="A14" s="82"/>
      <c r="B14" s="323"/>
      <c r="C14" s="83">
        <v>8</v>
      </c>
      <c r="D14" s="88" t="s">
        <v>161</v>
      </c>
      <c r="E14" s="86">
        <v>271</v>
      </c>
      <c r="F14" s="95"/>
      <c r="G14" s="87">
        <v>271</v>
      </c>
      <c r="H14" s="86">
        <v>136</v>
      </c>
    </row>
    <row r="15" spans="1:8" ht="13">
      <c r="A15" s="82"/>
      <c r="B15" s="323"/>
      <c r="C15" s="83">
        <v>9</v>
      </c>
      <c r="D15" s="88" t="s">
        <v>162</v>
      </c>
      <c r="E15" s="86">
        <v>172</v>
      </c>
      <c r="F15" s="95"/>
      <c r="G15" s="87">
        <v>172</v>
      </c>
      <c r="H15" s="86">
        <v>86</v>
      </c>
    </row>
    <row r="16" spans="1:8" ht="13">
      <c r="A16" s="82"/>
      <c r="B16" s="323"/>
      <c r="C16" s="83">
        <v>10</v>
      </c>
      <c r="D16" s="88" t="s">
        <v>163</v>
      </c>
      <c r="E16" s="86">
        <v>257</v>
      </c>
      <c r="F16" s="95"/>
      <c r="G16" s="87">
        <v>257</v>
      </c>
      <c r="H16" s="86">
        <v>128</v>
      </c>
    </row>
    <row r="17" spans="1:8" ht="13">
      <c r="A17" s="82"/>
      <c r="B17" s="90" t="s">
        <v>164</v>
      </c>
      <c r="C17" s="83">
        <v>11</v>
      </c>
      <c r="D17" s="88" t="s">
        <v>164</v>
      </c>
      <c r="E17" s="86">
        <v>146</v>
      </c>
      <c r="F17" s="95"/>
      <c r="G17" s="95" t="s">
        <v>174</v>
      </c>
      <c r="H17" s="86">
        <v>73</v>
      </c>
    </row>
    <row r="18" spans="1:8" ht="13">
      <c r="A18" s="82"/>
      <c r="B18" s="322" t="s">
        <v>165</v>
      </c>
      <c r="C18" s="83">
        <v>12</v>
      </c>
      <c r="D18" s="89" t="s">
        <v>166</v>
      </c>
      <c r="E18" s="91">
        <v>1013</v>
      </c>
      <c r="F18" s="95"/>
      <c r="G18" s="95" t="s">
        <v>174</v>
      </c>
      <c r="H18" s="91">
        <v>506</v>
      </c>
    </row>
    <row r="19" spans="1:8" ht="13">
      <c r="A19" s="82"/>
      <c r="B19" s="323"/>
      <c r="C19" s="83">
        <v>13</v>
      </c>
      <c r="D19" s="92" t="s">
        <v>167</v>
      </c>
      <c r="E19" s="86">
        <v>335</v>
      </c>
      <c r="F19" s="95"/>
      <c r="G19" s="95" t="s">
        <v>174</v>
      </c>
      <c r="H19" s="86">
        <v>167</v>
      </c>
    </row>
    <row r="20" spans="1:8" ht="13">
      <c r="A20" s="82"/>
      <c r="B20" s="323"/>
      <c r="C20" s="83">
        <v>14</v>
      </c>
      <c r="D20" s="89" t="s">
        <v>168</v>
      </c>
      <c r="E20" s="86">
        <v>259</v>
      </c>
      <c r="F20" s="95"/>
      <c r="G20" s="95" t="s">
        <v>174</v>
      </c>
      <c r="H20" s="86">
        <v>129</v>
      </c>
    </row>
    <row r="21" spans="1:8" ht="13">
      <c r="A21" s="82"/>
      <c r="B21" s="323"/>
      <c r="C21" s="83">
        <v>15</v>
      </c>
      <c r="D21" s="89" t="s">
        <v>169</v>
      </c>
      <c r="E21" s="86">
        <v>150</v>
      </c>
      <c r="F21" s="95"/>
      <c r="G21" s="95" t="s">
        <v>174</v>
      </c>
      <c r="H21" s="86">
        <v>75</v>
      </c>
    </row>
    <row r="22" spans="1:8" ht="13">
      <c r="A22" s="82"/>
      <c r="B22" s="323"/>
      <c r="C22" s="83">
        <v>16</v>
      </c>
      <c r="D22" s="93" t="s">
        <v>170</v>
      </c>
      <c r="E22" s="91">
        <v>985</v>
      </c>
      <c r="F22" s="95"/>
      <c r="G22" s="95" t="s">
        <v>174</v>
      </c>
      <c r="H22" s="91">
        <v>493</v>
      </c>
    </row>
    <row r="23" spans="1:8" ht="13">
      <c r="A23" s="82"/>
      <c r="B23" s="323"/>
      <c r="C23" s="83">
        <v>17</v>
      </c>
      <c r="D23" s="93" t="s">
        <v>171</v>
      </c>
      <c r="E23" s="91">
        <v>529</v>
      </c>
      <c r="F23" s="95"/>
      <c r="G23" s="95" t="s">
        <v>174</v>
      </c>
      <c r="H23" s="91">
        <v>264</v>
      </c>
    </row>
    <row r="24" spans="1:8" ht="13">
      <c r="A24" s="82"/>
      <c r="B24" s="322" t="s">
        <v>172</v>
      </c>
      <c r="C24" s="83">
        <v>18</v>
      </c>
      <c r="D24" s="92" t="s">
        <v>173</v>
      </c>
      <c r="E24" s="86">
        <v>107</v>
      </c>
      <c r="F24" s="95"/>
      <c r="G24" s="95" t="s">
        <v>174</v>
      </c>
      <c r="H24" s="86">
        <v>41</v>
      </c>
    </row>
    <row r="25" spans="1:8" ht="13">
      <c r="A25" s="82"/>
      <c r="B25" s="323"/>
      <c r="C25" s="83">
        <v>19</v>
      </c>
      <c r="D25" s="92" t="s">
        <v>175</v>
      </c>
      <c r="E25" s="86">
        <v>175</v>
      </c>
      <c r="F25" s="95"/>
      <c r="G25" s="95" t="s">
        <v>174</v>
      </c>
      <c r="H25" s="86">
        <v>67</v>
      </c>
    </row>
    <row r="26" spans="1:8" ht="13">
      <c r="A26" s="82"/>
      <c r="B26" s="323"/>
      <c r="C26" s="83">
        <v>20</v>
      </c>
      <c r="D26" s="88" t="s">
        <v>177</v>
      </c>
      <c r="E26" s="86">
        <v>60</v>
      </c>
      <c r="F26" s="94"/>
      <c r="G26" s="95" t="s">
        <v>174</v>
      </c>
      <c r="H26" s="86">
        <v>23</v>
      </c>
    </row>
    <row r="27" spans="1:8" ht="13">
      <c r="A27" s="82"/>
      <c r="B27" s="323"/>
      <c r="C27" s="83">
        <v>21</v>
      </c>
      <c r="D27" s="92" t="s">
        <v>179</v>
      </c>
      <c r="E27" s="86">
        <v>106</v>
      </c>
      <c r="F27" s="94"/>
      <c r="G27" s="95" t="s">
        <v>176</v>
      </c>
      <c r="H27" s="86">
        <v>41</v>
      </c>
    </row>
    <row r="28" spans="1:8" ht="13">
      <c r="A28" s="82"/>
      <c r="B28" s="323"/>
      <c r="C28" s="83">
        <v>22</v>
      </c>
      <c r="D28" s="88" t="s">
        <v>214</v>
      </c>
      <c r="E28" s="86">
        <v>35</v>
      </c>
      <c r="F28" s="94"/>
      <c r="G28" s="95" t="s">
        <v>178</v>
      </c>
      <c r="H28" s="86">
        <v>17</v>
      </c>
    </row>
    <row r="29" spans="1:8" ht="13">
      <c r="A29" s="82"/>
      <c r="B29" s="323"/>
      <c r="C29" s="83">
        <v>23</v>
      </c>
      <c r="D29" s="92" t="s">
        <v>215</v>
      </c>
      <c r="E29" s="86">
        <v>19</v>
      </c>
      <c r="F29" s="94"/>
      <c r="G29" s="95" t="s">
        <v>180</v>
      </c>
      <c r="H29" s="86">
        <v>9</v>
      </c>
    </row>
    <row r="30" spans="1:8" ht="13">
      <c r="A30" s="82"/>
      <c r="B30" s="323"/>
      <c r="C30" s="83">
        <v>24</v>
      </c>
      <c r="D30" s="88" t="s">
        <v>181</v>
      </c>
      <c r="E30" s="86">
        <v>30</v>
      </c>
      <c r="F30" s="94"/>
      <c r="G30" s="95" t="s">
        <v>176</v>
      </c>
      <c r="H30" s="86">
        <v>11</v>
      </c>
    </row>
    <row r="31" spans="1:8" ht="13">
      <c r="A31" s="82"/>
      <c r="B31" s="324"/>
      <c r="C31" s="83">
        <v>25</v>
      </c>
      <c r="D31" s="88" t="s">
        <v>182</v>
      </c>
      <c r="E31" s="86">
        <v>35</v>
      </c>
      <c r="F31" s="94"/>
      <c r="G31" s="95" t="s">
        <v>178</v>
      </c>
      <c r="H31" s="86">
        <v>13</v>
      </c>
    </row>
    <row r="32" spans="1:8" ht="13">
      <c r="A32" s="82"/>
      <c r="B32" s="322" t="s">
        <v>183</v>
      </c>
      <c r="C32" s="83">
        <v>26</v>
      </c>
      <c r="D32" s="92" t="s">
        <v>184</v>
      </c>
      <c r="E32" s="86">
        <v>50</v>
      </c>
      <c r="F32" s="94"/>
      <c r="G32" s="95" t="s">
        <v>176</v>
      </c>
      <c r="H32" s="86">
        <v>25</v>
      </c>
    </row>
    <row r="33" spans="1:8" ht="13">
      <c r="A33" s="82"/>
      <c r="B33" s="323"/>
      <c r="C33" s="83">
        <v>27</v>
      </c>
      <c r="D33" s="88" t="s">
        <v>185</v>
      </c>
      <c r="E33" s="86">
        <v>36</v>
      </c>
      <c r="F33" s="96"/>
      <c r="G33" s="95" t="s">
        <v>178</v>
      </c>
      <c r="H33" s="86">
        <v>18</v>
      </c>
    </row>
    <row r="34" spans="1:8" ht="13">
      <c r="A34" s="82"/>
      <c r="B34" s="323"/>
      <c r="C34" s="83">
        <v>28</v>
      </c>
      <c r="D34" s="88" t="s">
        <v>186</v>
      </c>
      <c r="E34" s="86">
        <v>38</v>
      </c>
      <c r="F34" s="94"/>
      <c r="G34" s="95" t="s">
        <v>178</v>
      </c>
      <c r="H34" s="86">
        <v>19</v>
      </c>
    </row>
    <row r="35" spans="1:8" ht="13">
      <c r="A35" s="97"/>
      <c r="B35" s="324"/>
      <c r="C35" s="83">
        <v>29</v>
      </c>
      <c r="D35" s="88" t="s">
        <v>187</v>
      </c>
      <c r="E35" s="86">
        <v>37</v>
      </c>
      <c r="F35" s="94"/>
      <c r="G35" s="95" t="s">
        <v>176</v>
      </c>
      <c r="H35" s="86">
        <v>18</v>
      </c>
    </row>
  </sheetData>
  <mergeCells count="9">
    <mergeCell ref="B32:B35"/>
    <mergeCell ref="B4:D5"/>
    <mergeCell ref="E5:F5"/>
    <mergeCell ref="G5:G6"/>
    <mergeCell ref="B6:D6"/>
    <mergeCell ref="E4:G4"/>
    <mergeCell ref="B7:B16"/>
    <mergeCell ref="B18:B23"/>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65"/>
  <sheetViews>
    <sheetView view="pageBreakPreview" topLeftCell="A28" zoomScale="130" zoomScaleNormal="120" zoomScaleSheetLayoutView="130" workbookViewId="0">
      <selection activeCell="X46" sqref="X46:AA46"/>
    </sheetView>
  </sheetViews>
  <sheetFormatPr defaultColWidth="2.08984375" defaultRowHeight="12"/>
  <cols>
    <col min="1" max="1" width="2.6328125" style="1" customWidth="1"/>
    <col min="2" max="34" width="2.08984375" style="1"/>
    <col min="35" max="35" width="2.90625" style="1" customWidth="1"/>
    <col min="36" max="36" width="5" style="1" customWidth="1"/>
    <col min="37" max="38" width="2.08984375" style="1"/>
    <col min="39" max="39" width="3" style="1" customWidth="1"/>
    <col min="40" max="16384" width="2.08984375" style="1"/>
  </cols>
  <sheetData>
    <row r="1" spans="1:40" ht="13.5" customHeight="1">
      <c r="A1" s="35" t="s">
        <v>34</v>
      </c>
      <c r="B1" s="3"/>
      <c r="C1" s="4"/>
      <c r="D1" s="4"/>
      <c r="AK1" s="319"/>
      <c r="AL1" s="319"/>
      <c r="AM1" s="319"/>
      <c r="AN1" s="46"/>
    </row>
    <row r="2" spans="1:40" ht="18" customHeight="1">
      <c r="A2" s="35"/>
      <c r="B2" s="3"/>
      <c r="C2" s="33"/>
      <c r="D2" s="33"/>
    </row>
    <row r="3" spans="1:40" ht="18" customHeight="1">
      <c r="A3" s="418" t="s">
        <v>303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row>
    <row r="4" spans="1:40" ht="18" customHeight="1">
      <c r="A4" s="418" t="s">
        <v>304</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row>
    <row r="5" spans="1:40"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0">
      <c r="A6" s="1" t="s">
        <v>249</v>
      </c>
      <c r="B6" s="3"/>
      <c r="C6" s="4"/>
      <c r="D6" s="4"/>
      <c r="AB6" s="46"/>
      <c r="AC6" s="5" t="s">
        <v>86</v>
      </c>
      <c r="AD6" s="441"/>
      <c r="AE6" s="441"/>
      <c r="AF6" s="2" t="s">
        <v>3</v>
      </c>
      <c r="AG6" s="441"/>
      <c r="AH6" s="441"/>
      <c r="AI6" s="2" t="s">
        <v>2</v>
      </c>
      <c r="AJ6" s="441"/>
      <c r="AK6" s="441"/>
      <c r="AL6" s="2" t="s">
        <v>1</v>
      </c>
      <c r="AM6" s="2"/>
    </row>
    <row r="7" spans="1:40" ht="18" customHeight="1">
      <c r="A7" s="458" t="s">
        <v>248</v>
      </c>
      <c r="B7" s="458"/>
      <c r="C7" s="458"/>
      <c r="D7" s="458"/>
      <c r="E7" s="458"/>
      <c r="F7" s="458"/>
      <c r="G7" s="458"/>
    </row>
    <row r="8" spans="1:40" ht="18" customHeight="1">
      <c r="B8" s="3"/>
      <c r="C8" s="4"/>
      <c r="D8" s="4"/>
    </row>
    <row r="9" spans="1:40">
      <c r="A9" s="1" t="s">
        <v>11</v>
      </c>
      <c r="B9" s="3"/>
      <c r="C9" s="4"/>
      <c r="D9" s="4"/>
    </row>
    <row r="10" spans="1:40" ht="11.25" customHeight="1">
      <c r="B10" s="3"/>
      <c r="C10" s="4"/>
      <c r="D10" s="4"/>
    </row>
    <row r="11" spans="1:40" ht="13.5" customHeight="1">
      <c r="A11" s="415" t="s">
        <v>50</v>
      </c>
      <c r="B11" s="16" t="s">
        <v>4</v>
      </c>
      <c r="C11" s="17"/>
      <c r="D11" s="17"/>
      <c r="E11" s="18"/>
      <c r="F11" s="18"/>
      <c r="G11" s="18"/>
      <c r="H11" s="18"/>
      <c r="I11" s="18"/>
      <c r="J11" s="18"/>
      <c r="K11" s="19"/>
      <c r="L11" s="429"/>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1"/>
    </row>
    <row r="12" spans="1:40" ht="21" customHeight="1">
      <c r="A12" s="416"/>
      <c r="B12" s="15" t="s">
        <v>263</v>
      </c>
      <c r="C12" s="10"/>
      <c r="D12" s="10"/>
      <c r="E12" s="11"/>
      <c r="F12" s="11"/>
      <c r="G12" s="11"/>
      <c r="H12" s="11"/>
      <c r="I12" s="11"/>
      <c r="J12" s="11"/>
      <c r="K12" s="12"/>
      <c r="L12" s="426"/>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row>
    <row r="13" spans="1:40">
      <c r="A13" s="416"/>
      <c r="B13" s="432" t="s">
        <v>51</v>
      </c>
      <c r="C13" s="433"/>
      <c r="D13" s="433"/>
      <c r="E13" s="433"/>
      <c r="F13" s="433"/>
      <c r="G13" s="433"/>
      <c r="H13" s="433"/>
      <c r="I13" s="433"/>
      <c r="J13" s="433"/>
      <c r="K13" s="434"/>
      <c r="L13" s="13" t="s">
        <v>5</v>
      </c>
      <c r="M13" s="13"/>
      <c r="N13" s="13"/>
      <c r="O13" s="13"/>
      <c r="P13" s="13"/>
      <c r="Q13" s="419"/>
      <c r="R13" s="419"/>
      <c r="S13" s="13" t="s">
        <v>6</v>
      </c>
      <c r="T13" s="419"/>
      <c r="U13" s="419"/>
      <c r="V13" s="419"/>
      <c r="W13" s="13" t="s">
        <v>7</v>
      </c>
      <c r="X13" s="13"/>
      <c r="Y13" s="13"/>
      <c r="Z13" s="13"/>
      <c r="AA13" s="13"/>
      <c r="AB13" s="13"/>
      <c r="AC13" s="13"/>
      <c r="AD13" s="13"/>
      <c r="AE13" s="13"/>
      <c r="AF13" s="13"/>
      <c r="AG13" s="13"/>
      <c r="AH13" s="13"/>
      <c r="AI13" s="13"/>
      <c r="AJ13" s="13"/>
      <c r="AK13" s="13"/>
      <c r="AL13" s="13"/>
      <c r="AM13" s="14"/>
    </row>
    <row r="14" spans="1:40" ht="13.5" customHeight="1">
      <c r="A14" s="416"/>
      <c r="B14" s="435"/>
      <c r="C14" s="436"/>
      <c r="D14" s="436"/>
      <c r="E14" s="436"/>
      <c r="F14" s="436"/>
      <c r="G14" s="436"/>
      <c r="H14" s="436"/>
      <c r="I14" s="436"/>
      <c r="J14" s="436"/>
      <c r="K14" s="437"/>
      <c r="L14" s="420"/>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2"/>
    </row>
    <row r="15" spans="1:40" ht="13.5" customHeight="1">
      <c r="A15" s="416"/>
      <c r="B15" s="438"/>
      <c r="C15" s="439"/>
      <c r="D15" s="439"/>
      <c r="E15" s="439"/>
      <c r="F15" s="439"/>
      <c r="G15" s="439"/>
      <c r="H15" s="439"/>
      <c r="I15" s="439"/>
      <c r="J15" s="439"/>
      <c r="K15" s="440"/>
      <c r="L15" s="423"/>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5"/>
    </row>
    <row r="16" spans="1:40" ht="18" customHeight="1">
      <c r="A16" s="416"/>
      <c r="B16" s="6" t="s">
        <v>8</v>
      </c>
      <c r="C16" s="7"/>
      <c r="D16" s="7"/>
      <c r="E16" s="8"/>
      <c r="F16" s="8"/>
      <c r="G16" s="8"/>
      <c r="H16" s="8"/>
      <c r="I16" s="8"/>
      <c r="J16" s="8"/>
      <c r="K16" s="8"/>
      <c r="L16" s="343" t="s">
        <v>9</v>
      </c>
      <c r="M16" s="344"/>
      <c r="N16" s="344"/>
      <c r="O16" s="345"/>
      <c r="P16" s="340"/>
      <c r="Q16" s="341"/>
      <c r="R16" s="341"/>
      <c r="S16" s="341"/>
      <c r="T16" s="341"/>
      <c r="U16" s="341"/>
      <c r="V16" s="341"/>
      <c r="W16" s="341"/>
      <c r="X16" s="341"/>
      <c r="Y16" s="342"/>
      <c r="Z16" s="343" t="s">
        <v>52</v>
      </c>
      <c r="AA16" s="344"/>
      <c r="AB16" s="344"/>
      <c r="AC16" s="345"/>
      <c r="AD16" s="340"/>
      <c r="AE16" s="341"/>
      <c r="AF16" s="341"/>
      <c r="AG16" s="341"/>
      <c r="AH16" s="341"/>
      <c r="AI16" s="341"/>
      <c r="AJ16" s="341"/>
      <c r="AK16" s="341"/>
      <c r="AL16" s="341"/>
      <c r="AM16" s="342"/>
    </row>
    <row r="17" spans="1:39" ht="18" customHeight="1">
      <c r="A17" s="416"/>
      <c r="B17" s="6" t="s">
        <v>10</v>
      </c>
      <c r="C17" s="7"/>
      <c r="D17" s="7"/>
      <c r="E17" s="8"/>
      <c r="F17" s="8"/>
      <c r="G17" s="8"/>
      <c r="H17" s="8"/>
      <c r="I17" s="8"/>
      <c r="J17" s="8"/>
      <c r="K17" s="8"/>
      <c r="L17" s="343" t="s">
        <v>306</v>
      </c>
      <c r="M17" s="344"/>
      <c r="N17" s="344"/>
      <c r="O17" s="345"/>
      <c r="P17" s="340"/>
      <c r="Q17" s="341"/>
      <c r="R17" s="341"/>
      <c r="S17" s="341"/>
      <c r="T17" s="341"/>
      <c r="U17" s="341"/>
      <c r="V17" s="341"/>
      <c r="W17" s="341"/>
      <c r="X17" s="341"/>
      <c r="Y17" s="342"/>
      <c r="Z17" s="343" t="s">
        <v>307</v>
      </c>
      <c r="AA17" s="344"/>
      <c r="AB17" s="344"/>
      <c r="AC17" s="345"/>
      <c r="AD17" s="340"/>
      <c r="AE17" s="341"/>
      <c r="AF17" s="341"/>
      <c r="AG17" s="341"/>
      <c r="AH17" s="341"/>
      <c r="AI17" s="341"/>
      <c r="AJ17" s="341"/>
      <c r="AK17" s="341"/>
      <c r="AL17" s="341"/>
      <c r="AM17" s="342"/>
    </row>
    <row r="18" spans="1:39" ht="18.75" customHeight="1">
      <c r="A18" s="417"/>
      <c r="B18" s="6" t="s">
        <v>12</v>
      </c>
      <c r="C18" s="7"/>
      <c r="D18" s="7"/>
      <c r="E18" s="8"/>
      <c r="F18" s="8"/>
      <c r="G18" s="8"/>
      <c r="H18" s="8"/>
      <c r="I18" s="8"/>
      <c r="J18" s="8"/>
      <c r="K18" s="8"/>
      <c r="L18" s="343" t="s">
        <v>306</v>
      </c>
      <c r="M18" s="344"/>
      <c r="N18" s="344"/>
      <c r="O18" s="345"/>
      <c r="P18" s="340"/>
      <c r="Q18" s="341"/>
      <c r="R18" s="341"/>
      <c r="S18" s="341"/>
      <c r="T18" s="341"/>
      <c r="U18" s="341"/>
      <c r="V18" s="341"/>
      <c r="W18" s="341"/>
      <c r="X18" s="341"/>
      <c r="Y18" s="342"/>
      <c r="Z18" s="343" t="s">
        <v>307</v>
      </c>
      <c r="AA18" s="344"/>
      <c r="AB18" s="344"/>
      <c r="AC18" s="345"/>
      <c r="AD18" s="340"/>
      <c r="AE18" s="341"/>
      <c r="AF18" s="341"/>
      <c r="AG18" s="341"/>
      <c r="AH18" s="341"/>
      <c r="AI18" s="341"/>
      <c r="AJ18" s="341"/>
      <c r="AK18" s="341"/>
      <c r="AL18" s="341"/>
      <c r="AM18" s="342"/>
    </row>
    <row r="19" spans="1:39" ht="18" customHeight="1">
      <c r="A19" s="6" t="s">
        <v>45</v>
      </c>
      <c r="B19" s="8"/>
      <c r="C19" s="8"/>
      <c r="D19" s="8"/>
      <c r="E19" s="8"/>
      <c r="F19" s="8"/>
      <c r="G19" s="3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452" t="s">
        <v>17</v>
      </c>
      <c r="B20" s="453"/>
      <c r="C20" s="453"/>
      <c r="D20" s="453"/>
      <c r="E20" s="453"/>
      <c r="F20" s="453"/>
      <c r="G20" s="453"/>
      <c r="H20" s="453"/>
      <c r="I20" s="453"/>
      <c r="J20" s="453"/>
      <c r="K20" s="453"/>
      <c r="L20" s="453"/>
      <c r="M20" s="453"/>
      <c r="N20" s="453"/>
      <c r="O20" s="453"/>
      <c r="P20" s="453"/>
      <c r="Q20" s="453"/>
      <c r="R20" s="453"/>
      <c r="S20" s="454"/>
      <c r="T20" s="445" t="s">
        <v>137</v>
      </c>
      <c r="U20" s="446"/>
      <c r="V20" s="446"/>
      <c r="W20" s="446"/>
      <c r="X20" s="446"/>
      <c r="Y20" s="446"/>
      <c r="Z20" s="446"/>
      <c r="AA20" s="446"/>
      <c r="AB20" s="446"/>
      <c r="AC20" s="447"/>
      <c r="AD20" s="445" t="s">
        <v>138</v>
      </c>
      <c r="AE20" s="446"/>
      <c r="AF20" s="446"/>
      <c r="AG20" s="446"/>
      <c r="AH20" s="446"/>
      <c r="AI20" s="446"/>
      <c r="AJ20" s="446"/>
      <c r="AK20" s="446"/>
      <c r="AL20" s="446"/>
      <c r="AM20" s="447"/>
    </row>
    <row r="21" spans="1:39" ht="12.75" customHeight="1">
      <c r="A21" s="455"/>
      <c r="B21" s="456"/>
      <c r="C21" s="456"/>
      <c r="D21" s="456"/>
      <c r="E21" s="456"/>
      <c r="F21" s="456"/>
      <c r="G21" s="456"/>
      <c r="H21" s="456"/>
      <c r="I21" s="456"/>
      <c r="J21" s="456"/>
      <c r="K21" s="456"/>
      <c r="L21" s="456"/>
      <c r="M21" s="456"/>
      <c r="N21" s="456"/>
      <c r="O21" s="456"/>
      <c r="P21" s="456"/>
      <c r="Q21" s="456"/>
      <c r="R21" s="456"/>
      <c r="S21" s="457"/>
      <c r="T21" s="442" t="s">
        <v>53</v>
      </c>
      <c r="U21" s="443"/>
      <c r="V21" s="443"/>
      <c r="W21" s="444"/>
      <c r="X21" s="450" t="s">
        <v>13</v>
      </c>
      <c r="Y21" s="450"/>
      <c r="Z21" s="450"/>
      <c r="AA21" s="450"/>
      <c r="AB21" s="450"/>
      <c r="AC21" s="451"/>
      <c r="AD21" s="442" t="s">
        <v>53</v>
      </c>
      <c r="AE21" s="443"/>
      <c r="AF21" s="443"/>
      <c r="AG21" s="444"/>
      <c r="AH21" s="448" t="s">
        <v>13</v>
      </c>
      <c r="AI21" s="448"/>
      <c r="AJ21" s="448"/>
      <c r="AK21" s="448"/>
      <c r="AL21" s="448"/>
      <c r="AM21" s="449"/>
    </row>
    <row r="22" spans="1:39" ht="12.75" customHeight="1">
      <c r="A22" s="415" t="s">
        <v>101</v>
      </c>
      <c r="B22" s="16" t="s">
        <v>102</v>
      </c>
      <c r="C22" s="18"/>
      <c r="D22" s="18"/>
      <c r="E22" s="18"/>
      <c r="F22" s="18"/>
      <c r="G22" s="18"/>
      <c r="H22" s="18"/>
      <c r="I22" s="18"/>
      <c r="J22" s="18"/>
      <c r="K22" s="18"/>
      <c r="L22" s="18"/>
      <c r="M22" s="18"/>
      <c r="N22" s="18"/>
      <c r="O22" s="18"/>
      <c r="P22" s="18"/>
      <c r="Q22" s="18"/>
      <c r="R22" s="18"/>
      <c r="S22" s="19"/>
      <c r="T22" s="389">
        <f ca="1">COUNTIFS('申請額一覧 '!$E$6:$E$20,B22,'申請額一覧 '!$H$6:$H$20,"&gt;0")</f>
        <v>0</v>
      </c>
      <c r="U22" s="390"/>
      <c r="V22" s="411" t="s">
        <v>14</v>
      </c>
      <c r="W22" s="412"/>
      <c r="X22" s="381">
        <f ca="1">SUMIF('申請額一覧 '!$E$6:$E$20,B22,'申請額一覧 '!$H$6:$H$20)</f>
        <v>0</v>
      </c>
      <c r="Y22" s="382"/>
      <c r="Z22" s="382"/>
      <c r="AA22" s="382"/>
      <c r="AB22" s="38" t="s">
        <v>64</v>
      </c>
      <c r="AC22" s="27"/>
      <c r="AD22" s="389">
        <f ca="1">COUNTIFS('申請額一覧 '!$E$6:$E$20,B22,'申請額一覧 '!$N$6:$N$20,"&gt;0")</f>
        <v>0</v>
      </c>
      <c r="AE22" s="390"/>
      <c r="AF22" s="411" t="s">
        <v>14</v>
      </c>
      <c r="AG22" s="412"/>
      <c r="AH22" s="381">
        <f ca="1">SUMIF('申請額一覧 '!$E$6:$E$20,B22,'申請額一覧 '!$N$6:$N$20)</f>
        <v>0</v>
      </c>
      <c r="AI22" s="382"/>
      <c r="AJ22" s="382"/>
      <c r="AK22" s="382"/>
      <c r="AL22" s="38" t="s">
        <v>64</v>
      </c>
      <c r="AM22" s="27"/>
    </row>
    <row r="23" spans="1:39" ht="12.75" customHeight="1">
      <c r="A23" s="416"/>
      <c r="B23" s="20" t="s">
        <v>103</v>
      </c>
      <c r="C23" s="21"/>
      <c r="D23" s="21"/>
      <c r="E23" s="21"/>
      <c r="F23" s="21"/>
      <c r="G23" s="21"/>
      <c r="H23" s="21"/>
      <c r="I23" s="21"/>
      <c r="J23" s="21"/>
      <c r="K23" s="21"/>
      <c r="L23" s="21"/>
      <c r="M23" s="21"/>
      <c r="N23" s="21"/>
      <c r="O23" s="21"/>
      <c r="P23" s="21"/>
      <c r="Q23" s="21"/>
      <c r="R23" s="21"/>
      <c r="S23" s="22"/>
      <c r="T23" s="377">
        <f ca="1">COUNTIFS('申請額一覧 '!$E$6:$E$20,B23,'申請額一覧 '!$H$6:$H$20,"&gt;0")</f>
        <v>0</v>
      </c>
      <c r="U23" s="378"/>
      <c r="V23" s="379" t="s">
        <v>14</v>
      </c>
      <c r="W23" s="380"/>
      <c r="X23" s="393">
        <f ca="1">SUMIF('申請額一覧 '!$E$6:$E$20,B23,'申請額一覧 '!$H$6:$H$20)</f>
        <v>0</v>
      </c>
      <c r="Y23" s="394"/>
      <c r="Z23" s="394"/>
      <c r="AA23" s="394"/>
      <c r="AB23" s="39" t="s">
        <v>64</v>
      </c>
      <c r="AC23" s="28"/>
      <c r="AD23" s="377">
        <f ca="1">COUNTIFS('申請額一覧 '!$E$6:$E$20,B23,'申請額一覧 '!$N$6:$N$20,"&gt;0")</f>
        <v>0</v>
      </c>
      <c r="AE23" s="378"/>
      <c r="AF23" s="379" t="s">
        <v>14</v>
      </c>
      <c r="AG23" s="380"/>
      <c r="AH23" s="375">
        <f ca="1">SUMIF('申請額一覧 '!$E$6:$E$20,B23,'申請額一覧 '!$N$6:$N$20)</f>
        <v>0</v>
      </c>
      <c r="AI23" s="376"/>
      <c r="AJ23" s="376"/>
      <c r="AK23" s="376"/>
      <c r="AL23" s="39" t="s">
        <v>64</v>
      </c>
      <c r="AM23" s="28"/>
    </row>
    <row r="24" spans="1:39" ht="12.75" customHeight="1">
      <c r="A24" s="416"/>
      <c r="B24" s="20" t="s">
        <v>104</v>
      </c>
      <c r="C24" s="21"/>
      <c r="D24" s="21"/>
      <c r="E24" s="21"/>
      <c r="F24" s="21"/>
      <c r="G24" s="21"/>
      <c r="H24" s="21"/>
      <c r="I24" s="21"/>
      <c r="J24" s="21"/>
      <c r="K24" s="21"/>
      <c r="L24" s="21"/>
      <c r="M24" s="21"/>
      <c r="N24" s="21"/>
      <c r="O24" s="21"/>
      <c r="P24" s="21"/>
      <c r="Q24" s="21"/>
      <c r="R24" s="21"/>
      <c r="S24" s="22"/>
      <c r="T24" s="377">
        <f ca="1">COUNTIFS('申請額一覧 '!$E$6:$E$20,B24,'申請額一覧 '!$H$6:$H$20,"&gt;0")</f>
        <v>0</v>
      </c>
      <c r="U24" s="378"/>
      <c r="V24" s="379" t="s">
        <v>14</v>
      </c>
      <c r="W24" s="380"/>
      <c r="X24" s="375">
        <f ca="1">SUMIF('申請額一覧 '!$E$6:$E$20,B24,'申請額一覧 '!$H$6:$H$20)</f>
        <v>0</v>
      </c>
      <c r="Y24" s="376"/>
      <c r="Z24" s="376"/>
      <c r="AA24" s="376"/>
      <c r="AB24" s="39" t="s">
        <v>64</v>
      </c>
      <c r="AC24" s="28"/>
      <c r="AD24" s="377">
        <f ca="1">COUNTIFS('申請額一覧 '!$E$6:$E$20,B24,'申請額一覧 '!$N$6:$N$20,"&gt;0")</f>
        <v>0</v>
      </c>
      <c r="AE24" s="378"/>
      <c r="AF24" s="379" t="s">
        <v>14</v>
      </c>
      <c r="AG24" s="380"/>
      <c r="AH24" s="375">
        <f ca="1">SUMIF('申請額一覧 '!$E$6:$E$20,B24,'申請額一覧 '!$N$6:$N$20)</f>
        <v>0</v>
      </c>
      <c r="AI24" s="376"/>
      <c r="AJ24" s="376"/>
      <c r="AK24" s="376"/>
      <c r="AL24" s="39" t="s">
        <v>64</v>
      </c>
      <c r="AM24" s="28"/>
    </row>
    <row r="25" spans="1:39" ht="12.75" customHeight="1">
      <c r="A25" s="416"/>
      <c r="B25" s="20" t="s">
        <v>105</v>
      </c>
      <c r="C25" s="21"/>
      <c r="D25" s="21"/>
      <c r="E25" s="21"/>
      <c r="F25" s="21"/>
      <c r="G25" s="21"/>
      <c r="H25" s="21"/>
      <c r="I25" s="21"/>
      <c r="J25" s="21"/>
      <c r="K25" s="21"/>
      <c r="L25" s="21"/>
      <c r="M25" s="21"/>
      <c r="N25" s="21"/>
      <c r="O25" s="21"/>
      <c r="P25" s="21"/>
      <c r="Q25" s="21"/>
      <c r="R25" s="21"/>
      <c r="S25" s="21"/>
      <c r="T25" s="377">
        <f ca="1">COUNTIFS('申請額一覧 '!$E$6:$E$20,B25,'申請額一覧 '!$H$6:$H$20,"&gt;0")</f>
        <v>0</v>
      </c>
      <c r="U25" s="378"/>
      <c r="V25" s="379" t="s">
        <v>14</v>
      </c>
      <c r="W25" s="380"/>
      <c r="X25" s="375">
        <f ca="1">SUMIF('申請額一覧 '!$E$6:$E$20,B25,'申請額一覧 '!$H$6:$H$20)</f>
        <v>0</v>
      </c>
      <c r="Y25" s="376"/>
      <c r="Z25" s="376"/>
      <c r="AA25" s="376"/>
      <c r="AB25" s="42" t="s">
        <v>64</v>
      </c>
      <c r="AC25" s="28"/>
      <c r="AD25" s="377">
        <f ca="1">COUNTIFS('申請額一覧 '!$E$6:$E$20,B25,'申請額一覧 '!$N$6:$N$20,"&gt;0")</f>
        <v>0</v>
      </c>
      <c r="AE25" s="378"/>
      <c r="AF25" s="379" t="s">
        <v>14</v>
      </c>
      <c r="AG25" s="380"/>
      <c r="AH25" s="375">
        <f ca="1">SUMIF('申請額一覧 '!$E$6:$E$20,B25,'申請額一覧 '!$N$6:$N$20)</f>
        <v>0</v>
      </c>
      <c r="AI25" s="376"/>
      <c r="AJ25" s="376"/>
      <c r="AK25" s="376"/>
      <c r="AL25" s="42" t="s">
        <v>64</v>
      </c>
      <c r="AM25" s="28"/>
    </row>
    <row r="26" spans="1:39" ht="12.75" customHeight="1">
      <c r="A26" s="416"/>
      <c r="B26" s="20" t="s">
        <v>106</v>
      </c>
      <c r="C26" s="21"/>
      <c r="D26" s="21"/>
      <c r="E26" s="21"/>
      <c r="F26" s="21"/>
      <c r="G26" s="21"/>
      <c r="H26" s="21"/>
      <c r="I26" s="21"/>
      <c r="J26" s="21"/>
      <c r="K26" s="21"/>
      <c r="L26" s="21"/>
      <c r="M26" s="21"/>
      <c r="N26" s="21"/>
      <c r="O26" s="21"/>
      <c r="P26" s="21"/>
      <c r="Q26" s="21"/>
      <c r="R26" s="21"/>
      <c r="S26" s="21"/>
      <c r="T26" s="377">
        <f ca="1">COUNTIFS('申請額一覧 '!$E$6:$E$20,B26,'申請額一覧 '!$H$6:$H$20,"&gt;0")</f>
        <v>0</v>
      </c>
      <c r="U26" s="378"/>
      <c r="V26" s="379" t="s">
        <v>14</v>
      </c>
      <c r="W26" s="380"/>
      <c r="X26" s="375">
        <f ca="1">SUMIF('申請額一覧 '!$E$6:$E$20,B26,'申請額一覧 '!$H$6:$H$20)</f>
        <v>0</v>
      </c>
      <c r="Y26" s="376"/>
      <c r="Z26" s="376"/>
      <c r="AA26" s="376"/>
      <c r="AB26" s="42" t="s">
        <v>64</v>
      </c>
      <c r="AC26" s="28"/>
      <c r="AD26" s="377">
        <f ca="1">COUNTIFS('申請額一覧 '!$E$6:$E$20,B26,'申請額一覧 '!$N$6:$N$20,"&gt;0")</f>
        <v>0</v>
      </c>
      <c r="AE26" s="378"/>
      <c r="AF26" s="379" t="s">
        <v>14</v>
      </c>
      <c r="AG26" s="380"/>
      <c r="AH26" s="375">
        <f ca="1">SUMIF('申請額一覧 '!$E$6:$E$20,B26,'申請額一覧 '!$N$6:$N$20)</f>
        <v>0</v>
      </c>
      <c r="AI26" s="376"/>
      <c r="AJ26" s="376"/>
      <c r="AK26" s="376"/>
      <c r="AL26" s="42" t="s">
        <v>64</v>
      </c>
      <c r="AM26" s="28"/>
    </row>
    <row r="27" spans="1:39" ht="12.75" customHeight="1">
      <c r="A27" s="416"/>
      <c r="B27" s="20" t="s">
        <v>107</v>
      </c>
      <c r="C27" s="21"/>
      <c r="D27" s="21"/>
      <c r="E27" s="21"/>
      <c r="F27" s="21"/>
      <c r="G27" s="21"/>
      <c r="H27" s="21"/>
      <c r="I27" s="21"/>
      <c r="J27" s="21"/>
      <c r="K27" s="21"/>
      <c r="L27" s="21"/>
      <c r="M27" s="21"/>
      <c r="N27" s="21"/>
      <c r="O27" s="21"/>
      <c r="P27" s="21"/>
      <c r="Q27" s="21"/>
      <c r="R27" s="21"/>
      <c r="S27" s="21"/>
      <c r="T27" s="377">
        <f ca="1">COUNTIFS('申請額一覧 '!$E$6:$E$20,B27,'申請額一覧 '!$H$6:$H$20,"&gt;0")</f>
        <v>0</v>
      </c>
      <c r="U27" s="378"/>
      <c r="V27" s="379" t="s">
        <v>14</v>
      </c>
      <c r="W27" s="380"/>
      <c r="X27" s="375">
        <f ca="1">SUMIF('申請額一覧 '!$E$6:$E$20,B27,'申請額一覧 '!$H$6:$H$20)</f>
        <v>0</v>
      </c>
      <c r="Y27" s="376"/>
      <c r="Z27" s="376"/>
      <c r="AA27" s="376"/>
      <c r="AB27" s="39" t="s">
        <v>64</v>
      </c>
      <c r="AC27" s="28"/>
      <c r="AD27" s="377">
        <f ca="1">COUNTIFS('申請額一覧 '!$E$6:$E$20,B27,'申請額一覧 '!$N$6:$N$20,"&gt;0")</f>
        <v>0</v>
      </c>
      <c r="AE27" s="378"/>
      <c r="AF27" s="379" t="s">
        <v>14</v>
      </c>
      <c r="AG27" s="380"/>
      <c r="AH27" s="375">
        <f ca="1">SUMIF('申請額一覧 '!$E$6:$E$20,B27,'申請額一覧 '!$N$6:$N$20)</f>
        <v>0</v>
      </c>
      <c r="AI27" s="376"/>
      <c r="AJ27" s="376"/>
      <c r="AK27" s="376"/>
      <c r="AL27" s="39" t="s">
        <v>64</v>
      </c>
      <c r="AM27" s="28"/>
    </row>
    <row r="28" spans="1:39" ht="12.75" customHeight="1">
      <c r="A28" s="416"/>
      <c r="B28" s="20" t="s">
        <v>108</v>
      </c>
      <c r="C28" s="21"/>
      <c r="D28" s="21"/>
      <c r="E28" s="21"/>
      <c r="F28" s="21"/>
      <c r="G28" s="21"/>
      <c r="H28" s="21"/>
      <c r="I28" s="21"/>
      <c r="J28" s="21"/>
      <c r="K28" s="21"/>
      <c r="L28" s="21"/>
      <c r="M28" s="21"/>
      <c r="N28" s="21"/>
      <c r="O28" s="21"/>
      <c r="P28" s="21"/>
      <c r="Q28" s="21"/>
      <c r="R28" s="21"/>
      <c r="S28" s="21"/>
      <c r="T28" s="377">
        <f ca="1">COUNTIFS('申請額一覧 '!$E$6:$E$20,B28,'申請額一覧 '!$H$6:$H$20,"&gt;0")</f>
        <v>0</v>
      </c>
      <c r="U28" s="378"/>
      <c r="V28" s="379" t="s">
        <v>14</v>
      </c>
      <c r="W28" s="380"/>
      <c r="X28" s="375">
        <f ca="1">SUMIF('申請額一覧 '!$E$6:$E$20,B28,'申請額一覧 '!$H$6:$H$20)</f>
        <v>0</v>
      </c>
      <c r="Y28" s="376"/>
      <c r="Z28" s="376"/>
      <c r="AA28" s="376"/>
      <c r="AB28" s="39" t="s">
        <v>64</v>
      </c>
      <c r="AC28" s="28"/>
      <c r="AD28" s="377">
        <f ca="1">COUNTIFS('申請額一覧 '!$E$6:$E$20,B28,'申請額一覧 '!$N$6:$N$20,"&gt;0")</f>
        <v>0</v>
      </c>
      <c r="AE28" s="378"/>
      <c r="AF28" s="379" t="s">
        <v>14</v>
      </c>
      <c r="AG28" s="380"/>
      <c r="AH28" s="375">
        <f ca="1">SUMIF('申請額一覧 '!$E$6:$E$20,B28,'申請額一覧 '!$N$6:$N$20)</f>
        <v>0</v>
      </c>
      <c r="AI28" s="376"/>
      <c r="AJ28" s="376"/>
      <c r="AK28" s="376"/>
      <c r="AL28" s="39" t="s">
        <v>64</v>
      </c>
      <c r="AM28" s="28"/>
    </row>
    <row r="29" spans="1:39" ht="12.75" customHeight="1">
      <c r="A29" s="416"/>
      <c r="B29" s="20" t="s">
        <v>111</v>
      </c>
      <c r="C29" s="21"/>
      <c r="D29" s="21"/>
      <c r="E29" s="21"/>
      <c r="F29" s="21"/>
      <c r="G29" s="21"/>
      <c r="H29" s="21"/>
      <c r="I29" s="21"/>
      <c r="J29" s="21"/>
      <c r="K29" s="21"/>
      <c r="L29" s="21"/>
      <c r="M29" s="21"/>
      <c r="N29" s="21"/>
      <c r="O29" s="21"/>
      <c r="P29" s="21"/>
      <c r="Q29" s="21"/>
      <c r="R29" s="21"/>
      <c r="S29" s="21"/>
      <c r="T29" s="377">
        <f ca="1">COUNTIFS('申請額一覧 '!$E$6:$E$20,B29,'申請額一覧 '!$H$6:$H$20,"&gt;0")</f>
        <v>0</v>
      </c>
      <c r="U29" s="378"/>
      <c r="V29" s="379" t="s">
        <v>14</v>
      </c>
      <c r="W29" s="380"/>
      <c r="X29" s="375">
        <f ca="1">SUMIF('申請額一覧 '!$E$6:$E$20,B29,'申請額一覧 '!$H$6:$H$20)</f>
        <v>0</v>
      </c>
      <c r="Y29" s="376"/>
      <c r="Z29" s="376"/>
      <c r="AA29" s="376"/>
      <c r="AB29" s="39" t="s">
        <v>64</v>
      </c>
      <c r="AC29" s="28"/>
      <c r="AD29" s="377">
        <f ca="1">COUNTIFS('申請額一覧 '!$E$6:$E$20,B29,'申請額一覧 '!$N$6:$N$20,"&gt;0")</f>
        <v>0</v>
      </c>
      <c r="AE29" s="378"/>
      <c r="AF29" s="379" t="s">
        <v>14</v>
      </c>
      <c r="AG29" s="380"/>
      <c r="AH29" s="375">
        <f ca="1">SUMIF('申請額一覧 '!$E$6:$E$20,B29,'申請額一覧 '!$N$6:$N$20)</f>
        <v>0</v>
      </c>
      <c r="AI29" s="376"/>
      <c r="AJ29" s="376"/>
      <c r="AK29" s="376"/>
      <c r="AL29" s="39" t="s">
        <v>64</v>
      </c>
      <c r="AM29" s="28"/>
    </row>
    <row r="30" spans="1:39" ht="12.75" customHeight="1">
      <c r="A30" s="416"/>
      <c r="B30" s="20" t="s">
        <v>112</v>
      </c>
      <c r="C30" s="21"/>
      <c r="D30" s="21"/>
      <c r="E30" s="21"/>
      <c r="F30" s="21"/>
      <c r="G30" s="21"/>
      <c r="H30" s="21"/>
      <c r="I30" s="21"/>
      <c r="J30" s="21"/>
      <c r="K30" s="21"/>
      <c r="L30" s="21"/>
      <c r="M30" s="21"/>
      <c r="N30" s="21"/>
      <c r="O30" s="21"/>
      <c r="P30" s="21"/>
      <c r="Q30" s="21"/>
      <c r="R30" s="21"/>
      <c r="S30" s="21"/>
      <c r="T30" s="377">
        <f ca="1">COUNTIFS('申請額一覧 '!$E$6:$E$20,B30,'申請額一覧 '!$H$6:$H$20,"&gt;0")</f>
        <v>0</v>
      </c>
      <c r="U30" s="378"/>
      <c r="V30" s="379" t="s">
        <v>14</v>
      </c>
      <c r="W30" s="380"/>
      <c r="X30" s="375">
        <f ca="1">SUMIF('申請額一覧 '!$E$6:$E$20,B30,'申請額一覧 '!$H$6:$H$20)</f>
        <v>0</v>
      </c>
      <c r="Y30" s="376"/>
      <c r="Z30" s="376"/>
      <c r="AA30" s="376"/>
      <c r="AB30" s="39" t="s">
        <v>64</v>
      </c>
      <c r="AC30" s="28"/>
      <c r="AD30" s="377">
        <f ca="1">COUNTIFS('申請額一覧 '!$E$6:$E$20,B30,'申請額一覧 '!$N$6:$N$20,"&gt;0")</f>
        <v>0</v>
      </c>
      <c r="AE30" s="378"/>
      <c r="AF30" s="379" t="s">
        <v>14</v>
      </c>
      <c r="AG30" s="380"/>
      <c r="AH30" s="375">
        <f ca="1">SUMIF('申請額一覧 '!$E$6:$E$20,B30,'申請額一覧 '!$N$6:$N$20)</f>
        <v>0</v>
      </c>
      <c r="AI30" s="376"/>
      <c r="AJ30" s="376"/>
      <c r="AK30" s="376"/>
      <c r="AL30" s="39" t="s">
        <v>64</v>
      </c>
      <c r="AM30" s="28"/>
    </row>
    <row r="31" spans="1:39" ht="12.75" customHeight="1">
      <c r="A31" s="417"/>
      <c r="B31" s="23" t="s">
        <v>113</v>
      </c>
      <c r="C31" s="24"/>
      <c r="D31" s="24"/>
      <c r="E31" s="24"/>
      <c r="F31" s="24"/>
      <c r="G31" s="24"/>
      <c r="H31" s="24"/>
      <c r="I31" s="24"/>
      <c r="J31" s="24"/>
      <c r="K31" s="24"/>
      <c r="L31" s="24"/>
      <c r="M31" s="24"/>
      <c r="N31" s="24"/>
      <c r="O31" s="24"/>
      <c r="P31" s="24"/>
      <c r="Q31" s="24"/>
      <c r="R31" s="24"/>
      <c r="S31" s="24"/>
      <c r="T31" s="459">
        <f ca="1">COUNTIFS('申請額一覧 '!$E$6:$E$20,B31,'申請額一覧 '!$H$6:$H$20,"&gt;0")</f>
        <v>0</v>
      </c>
      <c r="U31" s="460"/>
      <c r="V31" s="399" t="s">
        <v>14</v>
      </c>
      <c r="W31" s="400"/>
      <c r="X31" s="385">
        <f ca="1">SUMIF('申請額一覧 '!$E$6:$E$20,B31,'申請額一覧 '!$H$6:$H$20)</f>
        <v>0</v>
      </c>
      <c r="Y31" s="386"/>
      <c r="Z31" s="386"/>
      <c r="AA31" s="386"/>
      <c r="AB31" s="40" t="s">
        <v>64</v>
      </c>
      <c r="AC31" s="29"/>
      <c r="AD31" s="401">
        <f ca="1">COUNTIFS('申請額一覧 '!$E$6:$E$20,B31,'申請額一覧 '!$N$6:$N$20,"&gt;0")</f>
        <v>0</v>
      </c>
      <c r="AE31" s="402"/>
      <c r="AF31" s="403" t="s">
        <v>14</v>
      </c>
      <c r="AG31" s="404"/>
      <c r="AH31" s="385">
        <f ca="1">SUMIF('申請額一覧 '!$E$6:$E$20,B31,'申請額一覧 '!$N$6:$N$20)</f>
        <v>0</v>
      </c>
      <c r="AI31" s="386"/>
      <c r="AJ31" s="386"/>
      <c r="AK31" s="386"/>
      <c r="AL31" s="40" t="s">
        <v>64</v>
      </c>
      <c r="AM31" s="29"/>
    </row>
    <row r="32" spans="1:39" ht="21.75" customHeight="1">
      <c r="A32" s="76" t="s">
        <v>131</v>
      </c>
      <c r="B32" s="6" t="s">
        <v>114</v>
      </c>
      <c r="C32" s="8"/>
      <c r="D32" s="8"/>
      <c r="E32" s="8"/>
      <c r="F32" s="8"/>
      <c r="G32" s="8"/>
      <c r="H32" s="8"/>
      <c r="I32" s="8"/>
      <c r="J32" s="8"/>
      <c r="K32" s="8"/>
      <c r="L32" s="8"/>
      <c r="M32" s="8"/>
      <c r="N32" s="8"/>
      <c r="O32" s="8"/>
      <c r="P32" s="8"/>
      <c r="Q32" s="8"/>
      <c r="R32" s="8"/>
      <c r="S32" s="8"/>
      <c r="T32" s="413">
        <f ca="1">COUNTIFS('申請額一覧 '!$E$6:$E$20,B32,'申請額一覧 '!$H$6:$H$20,"&gt;0")</f>
        <v>0</v>
      </c>
      <c r="U32" s="414"/>
      <c r="V32" s="397" t="s">
        <v>14</v>
      </c>
      <c r="W32" s="398"/>
      <c r="X32" s="409">
        <f ca="1">SUMIF('申請額一覧 '!$E$6:$E$20,B32,'申請額一覧 '!$H$6:$H$20)</f>
        <v>0</v>
      </c>
      <c r="Y32" s="410"/>
      <c r="Z32" s="410"/>
      <c r="AA32" s="410"/>
      <c r="AB32" s="67" t="s">
        <v>64</v>
      </c>
      <c r="AC32" s="37"/>
      <c r="AD32" s="413">
        <f ca="1">COUNTIFS('申請額一覧 '!$E$6:$E$20,B32,'申請額一覧 '!$N$6:$N$20,"&gt;0")</f>
        <v>0</v>
      </c>
      <c r="AE32" s="414"/>
      <c r="AF32" s="397" t="s">
        <v>14</v>
      </c>
      <c r="AG32" s="398"/>
      <c r="AH32" s="409">
        <f ca="1">SUMIF('申請額一覧 '!$E$6:$E$20,B32,'申請額一覧 '!$N$6:$N$20)</f>
        <v>0</v>
      </c>
      <c r="AI32" s="410"/>
      <c r="AJ32" s="410"/>
      <c r="AK32" s="410"/>
      <c r="AL32" s="67" t="s">
        <v>64</v>
      </c>
      <c r="AM32" s="37"/>
    </row>
    <row r="33" spans="1:39" ht="12.75" customHeight="1">
      <c r="A33" s="416" t="s">
        <v>115</v>
      </c>
      <c r="B33" s="73" t="s">
        <v>116</v>
      </c>
      <c r="C33" s="73"/>
      <c r="D33" s="73"/>
      <c r="E33" s="73"/>
      <c r="F33" s="73"/>
      <c r="G33" s="73"/>
      <c r="H33" s="73"/>
      <c r="I33" s="73"/>
      <c r="J33" s="73"/>
      <c r="K33" s="73"/>
      <c r="L33" s="73"/>
      <c r="M33" s="73"/>
      <c r="N33" s="73"/>
      <c r="O33" s="73"/>
      <c r="P33" s="73"/>
      <c r="Q33" s="73"/>
      <c r="R33" s="73"/>
      <c r="S33" s="73"/>
      <c r="T33" s="405">
        <f ca="1">COUNTIFS('申請額一覧 '!$E$6:$E$20,B33,'申請額一覧 '!$H$6:$H$20,"&gt;0")</f>
        <v>0</v>
      </c>
      <c r="U33" s="406"/>
      <c r="V33" s="407" t="s">
        <v>14</v>
      </c>
      <c r="W33" s="408"/>
      <c r="X33" s="393">
        <f ca="1">SUMIF('申請額一覧 '!$E$6:$E$20,B33,'申請額一覧 '!$H$6:$H$20)</f>
        <v>0</v>
      </c>
      <c r="Y33" s="394"/>
      <c r="Z33" s="394"/>
      <c r="AA33" s="394"/>
      <c r="AB33" s="44" t="s">
        <v>64</v>
      </c>
      <c r="AC33" s="31"/>
      <c r="AD33" s="405">
        <f ca="1">COUNTIFS('申請額一覧 '!$E$6:$E$20,B33,'申請額一覧 '!$N$6:$N$20,"&gt;0")</f>
        <v>0</v>
      </c>
      <c r="AE33" s="406"/>
      <c r="AF33" s="407" t="s">
        <v>14</v>
      </c>
      <c r="AG33" s="408"/>
      <c r="AH33" s="393">
        <f ca="1">SUMIF('申請額一覧 '!$E$6:$E$20,B33,'申請額一覧 '!$N$6:$N$20)</f>
        <v>0</v>
      </c>
      <c r="AI33" s="394"/>
      <c r="AJ33" s="394"/>
      <c r="AK33" s="394"/>
      <c r="AL33" s="44" t="s">
        <v>64</v>
      </c>
      <c r="AM33" s="31"/>
    </row>
    <row r="34" spans="1:39" ht="12.75" customHeight="1">
      <c r="A34" s="416"/>
      <c r="B34" s="21" t="s">
        <v>117</v>
      </c>
      <c r="C34" s="21"/>
      <c r="D34" s="21"/>
      <c r="E34" s="21"/>
      <c r="F34" s="21"/>
      <c r="G34" s="21"/>
      <c r="H34" s="21"/>
      <c r="I34" s="21"/>
      <c r="J34" s="21"/>
      <c r="K34" s="21"/>
      <c r="L34" s="21"/>
      <c r="M34" s="21"/>
      <c r="N34" s="21"/>
      <c r="O34" s="21"/>
      <c r="P34" s="21"/>
      <c r="Q34" s="21"/>
      <c r="R34" s="21"/>
      <c r="S34" s="21"/>
      <c r="T34" s="377">
        <f ca="1">COUNTIFS('申請額一覧 '!$E$6:$E$20,B34,'申請額一覧 '!$H$6:$H$20,"&gt;0")</f>
        <v>0</v>
      </c>
      <c r="U34" s="378"/>
      <c r="V34" s="379" t="s">
        <v>14</v>
      </c>
      <c r="W34" s="380"/>
      <c r="X34" s="375">
        <f ca="1">SUMIF('申請額一覧 '!$E$6:$E$20,B34,'申請額一覧 '!$H$6:$H$20)</f>
        <v>0</v>
      </c>
      <c r="Y34" s="376"/>
      <c r="Z34" s="376"/>
      <c r="AA34" s="376"/>
      <c r="AB34" s="39" t="s">
        <v>64</v>
      </c>
      <c r="AC34" s="28"/>
      <c r="AD34" s="377">
        <f ca="1">COUNTIFS('申請額一覧 '!$E$6:$E$20,B34,'申請額一覧 '!$N$6:$N$20,"&gt;0")</f>
        <v>0</v>
      </c>
      <c r="AE34" s="378"/>
      <c r="AF34" s="379" t="s">
        <v>14</v>
      </c>
      <c r="AG34" s="380"/>
      <c r="AH34" s="375">
        <f ca="1">SUMIF('申請額一覧 '!$E$6:$E$20,B34,'申請額一覧 '!$N$6:$N$20)</f>
        <v>0</v>
      </c>
      <c r="AI34" s="376"/>
      <c r="AJ34" s="376"/>
      <c r="AK34" s="376"/>
      <c r="AL34" s="39" t="s">
        <v>64</v>
      </c>
      <c r="AM34" s="28"/>
    </row>
    <row r="35" spans="1:39" ht="12.75" customHeight="1">
      <c r="A35" s="416"/>
      <c r="B35" s="21" t="s">
        <v>118</v>
      </c>
      <c r="C35" s="21"/>
      <c r="D35" s="21"/>
      <c r="E35" s="21"/>
      <c r="F35" s="21"/>
      <c r="G35" s="21"/>
      <c r="H35" s="21"/>
      <c r="I35" s="21"/>
      <c r="J35" s="21"/>
      <c r="K35" s="21"/>
      <c r="L35" s="21"/>
      <c r="M35" s="21"/>
      <c r="N35" s="21"/>
      <c r="O35" s="21"/>
      <c r="P35" s="21"/>
      <c r="Q35" s="21"/>
      <c r="R35" s="21"/>
      <c r="S35" s="21"/>
      <c r="T35" s="377">
        <f ca="1">COUNTIFS('申請額一覧 '!$E$6:$E$20,B35,'申請額一覧 '!$H$6:$H$20,"&gt;0")</f>
        <v>0</v>
      </c>
      <c r="U35" s="378"/>
      <c r="V35" s="379" t="s">
        <v>14</v>
      </c>
      <c r="W35" s="380"/>
      <c r="X35" s="375">
        <f ca="1">SUMIF('申請額一覧 '!$E$6:$E$20,B35,'申請額一覧 '!$H$6:$H$20)</f>
        <v>0</v>
      </c>
      <c r="Y35" s="376"/>
      <c r="Z35" s="376"/>
      <c r="AA35" s="376"/>
      <c r="AB35" s="39" t="s">
        <v>64</v>
      </c>
      <c r="AC35" s="28"/>
      <c r="AD35" s="377">
        <f ca="1">COUNTIFS('申請額一覧 '!$E$6:$E$20,B35,'申請額一覧 '!$N$6:$N$20,"&gt;0")</f>
        <v>0</v>
      </c>
      <c r="AE35" s="378"/>
      <c r="AF35" s="379" t="s">
        <v>14</v>
      </c>
      <c r="AG35" s="380"/>
      <c r="AH35" s="375">
        <f ca="1">SUMIF('申請額一覧 '!$E$6:$E$20,B35,'申請額一覧 '!$N$6:$N$20)</f>
        <v>0</v>
      </c>
      <c r="AI35" s="376"/>
      <c r="AJ35" s="376"/>
      <c r="AK35" s="376"/>
      <c r="AL35" s="39" t="s">
        <v>64</v>
      </c>
      <c r="AM35" s="28"/>
    </row>
    <row r="36" spans="1:39" ht="12.75" customHeight="1">
      <c r="A36" s="416"/>
      <c r="B36" s="21" t="s">
        <v>119</v>
      </c>
      <c r="C36" s="21"/>
      <c r="D36" s="21"/>
      <c r="E36" s="21"/>
      <c r="F36" s="21"/>
      <c r="G36" s="21"/>
      <c r="H36" s="21"/>
      <c r="I36" s="21"/>
      <c r="J36" s="21"/>
      <c r="K36" s="21"/>
      <c r="L36" s="21"/>
      <c r="M36" s="21"/>
      <c r="N36" s="21"/>
      <c r="O36" s="21"/>
      <c r="P36" s="21"/>
      <c r="Q36" s="21"/>
      <c r="R36" s="21"/>
      <c r="S36" s="21"/>
      <c r="T36" s="377">
        <f ca="1">COUNTIFS('申請額一覧 '!$E$6:$E$20,B36,'申請額一覧 '!$H$6:$H$20,"&gt;0")</f>
        <v>0</v>
      </c>
      <c r="U36" s="378"/>
      <c r="V36" s="379" t="s">
        <v>14</v>
      </c>
      <c r="W36" s="380"/>
      <c r="X36" s="375">
        <f ca="1">SUMIF('申請額一覧 '!$E$6:$E$20,B36,'申請額一覧 '!$H$6:$H$20)</f>
        <v>0</v>
      </c>
      <c r="Y36" s="376"/>
      <c r="Z36" s="376"/>
      <c r="AA36" s="376"/>
      <c r="AB36" s="39" t="s">
        <v>64</v>
      </c>
      <c r="AC36" s="28"/>
      <c r="AD36" s="377">
        <f ca="1">COUNTIFS('申請額一覧 '!$E$6:$E$20,B36,'申請額一覧 '!$N$6:$N$20,"&gt;0")</f>
        <v>0</v>
      </c>
      <c r="AE36" s="378"/>
      <c r="AF36" s="379" t="s">
        <v>14</v>
      </c>
      <c r="AG36" s="380"/>
      <c r="AH36" s="375">
        <f ca="1">SUMIF('申請額一覧 '!$E$6:$E$20,B36,'申請額一覧 '!$N$6:$N$20)</f>
        <v>0</v>
      </c>
      <c r="AI36" s="376"/>
      <c r="AJ36" s="376"/>
      <c r="AK36" s="376"/>
      <c r="AL36" s="39" t="s">
        <v>64</v>
      </c>
      <c r="AM36" s="28"/>
    </row>
    <row r="37" spans="1:39" ht="12.75" customHeight="1">
      <c r="A37" s="416"/>
      <c r="B37" s="21" t="s">
        <v>120</v>
      </c>
      <c r="C37" s="21"/>
      <c r="D37" s="21"/>
      <c r="E37" s="21"/>
      <c r="F37" s="21"/>
      <c r="G37" s="21"/>
      <c r="H37" s="21"/>
      <c r="I37" s="21"/>
      <c r="J37" s="21"/>
      <c r="K37" s="21"/>
      <c r="L37" s="21"/>
      <c r="M37" s="21"/>
      <c r="N37" s="21"/>
      <c r="O37" s="21"/>
      <c r="P37" s="21"/>
      <c r="Q37" s="21"/>
      <c r="R37" s="21"/>
      <c r="S37" s="21"/>
      <c r="T37" s="377">
        <f ca="1">COUNTIFS('申請額一覧 '!$E$6:$E$20,B37,'申請額一覧 '!$H$6:$H$20,"&gt;0")</f>
        <v>0</v>
      </c>
      <c r="U37" s="378"/>
      <c r="V37" s="379" t="s">
        <v>14</v>
      </c>
      <c r="W37" s="380"/>
      <c r="X37" s="375">
        <f ca="1">SUMIF('申請額一覧 '!$E$6:$E$20,B37,'申請額一覧 '!$H$6:$H$20)</f>
        <v>0</v>
      </c>
      <c r="Y37" s="376"/>
      <c r="Z37" s="376"/>
      <c r="AA37" s="376"/>
      <c r="AB37" s="39" t="s">
        <v>64</v>
      </c>
      <c r="AC37" s="28"/>
      <c r="AD37" s="377">
        <f ca="1">COUNTIFS('申請額一覧 '!$E$6:$E$20,B37,'申請額一覧 '!$N$6:$N$20,"&gt;0")</f>
        <v>0</v>
      </c>
      <c r="AE37" s="378"/>
      <c r="AF37" s="379" t="s">
        <v>14</v>
      </c>
      <c r="AG37" s="380"/>
      <c r="AH37" s="375">
        <f ca="1">SUMIF('申請額一覧 '!$E$6:$E$20,B37,'申請額一覧 '!$N$6:$N$20)</f>
        <v>0</v>
      </c>
      <c r="AI37" s="376"/>
      <c r="AJ37" s="376"/>
      <c r="AK37" s="376"/>
      <c r="AL37" s="39" t="s">
        <v>64</v>
      </c>
      <c r="AM37" s="28"/>
    </row>
    <row r="38" spans="1:39" ht="12.75" customHeight="1">
      <c r="A38" s="417"/>
      <c r="B38" s="21" t="s">
        <v>132</v>
      </c>
      <c r="C38" s="21"/>
      <c r="D38" s="21"/>
      <c r="E38" s="21"/>
      <c r="F38" s="21"/>
      <c r="G38" s="21"/>
      <c r="H38" s="21"/>
      <c r="I38" s="21"/>
      <c r="J38" s="21"/>
      <c r="K38" s="21"/>
      <c r="L38" s="21"/>
      <c r="M38" s="21"/>
      <c r="N38" s="21"/>
      <c r="O38" s="21"/>
      <c r="P38" s="21"/>
      <c r="Q38" s="21"/>
      <c r="R38" s="21"/>
      <c r="S38" s="21"/>
      <c r="T38" s="377">
        <f ca="1">COUNTIFS('申請額一覧 '!$E$6:$E$20,B38,'申請額一覧 '!$H$6:$H$20,"&gt;0")</f>
        <v>0</v>
      </c>
      <c r="U38" s="378"/>
      <c r="V38" s="379" t="s">
        <v>14</v>
      </c>
      <c r="W38" s="380"/>
      <c r="X38" s="375">
        <f ca="1">SUMIF('申請額一覧 '!$E$6:$E$20,B38,'申請額一覧 '!$H$6:$H$20)</f>
        <v>0</v>
      </c>
      <c r="Y38" s="376"/>
      <c r="Z38" s="376"/>
      <c r="AA38" s="376"/>
      <c r="AB38" s="39" t="s">
        <v>64</v>
      </c>
      <c r="AC38" s="28"/>
      <c r="AD38" s="377">
        <f ca="1">COUNTIFS('申請額一覧 '!$E$6:$E$20,B38,'申請額一覧 '!$N$6:$N$20,"&gt;0")</f>
        <v>0</v>
      </c>
      <c r="AE38" s="378"/>
      <c r="AF38" s="379" t="s">
        <v>14</v>
      </c>
      <c r="AG38" s="380"/>
      <c r="AH38" s="375">
        <f ca="1">SUMIF('申請額一覧 '!$E$6:$E$20,B38,'申請額一覧 '!$N$6:$N$20)</f>
        <v>0</v>
      </c>
      <c r="AI38" s="376"/>
      <c r="AJ38" s="376"/>
      <c r="AK38" s="376"/>
      <c r="AL38" s="39" t="s">
        <v>64</v>
      </c>
      <c r="AM38" s="28"/>
    </row>
    <row r="39" spans="1:39" ht="12.75" customHeight="1">
      <c r="A39" s="463" t="s">
        <v>15</v>
      </c>
      <c r="B39" s="18" t="s">
        <v>121</v>
      </c>
      <c r="C39" s="18"/>
      <c r="D39" s="18"/>
      <c r="E39" s="18"/>
      <c r="F39" s="18"/>
      <c r="G39" s="18"/>
      <c r="H39" s="18"/>
      <c r="I39" s="18"/>
      <c r="J39" s="18"/>
      <c r="K39" s="18"/>
      <c r="L39" s="18"/>
      <c r="M39" s="18"/>
      <c r="N39" s="18"/>
      <c r="O39" s="18"/>
      <c r="P39" s="18"/>
      <c r="Q39" s="18"/>
      <c r="R39" s="18"/>
      <c r="S39" s="18"/>
      <c r="T39" s="389">
        <f ca="1">COUNTIFS('申請額一覧 '!$E$6:$E$20,B39,'申請額一覧 '!$H$6:$H$20,"&gt;0")</f>
        <v>0</v>
      </c>
      <c r="U39" s="390"/>
      <c r="V39" s="411" t="s">
        <v>14</v>
      </c>
      <c r="W39" s="412"/>
      <c r="X39" s="381">
        <f ca="1">SUMIF('申請額一覧 '!$E$6:$E$20,B39,'申請額一覧 '!$H$6:$H$20)</f>
        <v>0</v>
      </c>
      <c r="Y39" s="382"/>
      <c r="Z39" s="382"/>
      <c r="AA39" s="382"/>
      <c r="AB39" s="43" t="s">
        <v>64</v>
      </c>
      <c r="AC39" s="27"/>
      <c r="AD39" s="389">
        <f ca="1">COUNTIFS('申請額一覧 '!$E$6:$E$20,B39,'申請額一覧 '!$N$6:$N$20,"&gt;0")</f>
        <v>0</v>
      </c>
      <c r="AE39" s="390"/>
      <c r="AF39" s="411" t="s">
        <v>14</v>
      </c>
      <c r="AG39" s="412"/>
      <c r="AH39" s="381">
        <f ca="1">SUMIF('申請額一覧 '!$E$6:$E$20,B39,'申請額一覧 '!$N$6:$N$20)</f>
        <v>0</v>
      </c>
      <c r="AI39" s="382"/>
      <c r="AJ39" s="382"/>
      <c r="AK39" s="382"/>
      <c r="AL39" s="43" t="s">
        <v>64</v>
      </c>
      <c r="AM39" s="27"/>
    </row>
    <row r="40" spans="1:39" ht="12.75" customHeight="1">
      <c r="A40" s="464"/>
      <c r="B40" s="3" t="s">
        <v>122</v>
      </c>
      <c r="C40" s="26"/>
      <c r="D40" s="26"/>
      <c r="E40" s="26"/>
      <c r="F40" s="26"/>
      <c r="G40" s="26"/>
      <c r="H40" s="26"/>
      <c r="I40" s="26"/>
      <c r="J40" s="26"/>
      <c r="K40" s="26"/>
      <c r="L40" s="26"/>
      <c r="M40" s="26"/>
      <c r="N40" s="26"/>
      <c r="O40" s="26"/>
      <c r="P40" s="26"/>
      <c r="Q40" s="26"/>
      <c r="R40" s="26"/>
      <c r="S40" s="26"/>
      <c r="T40" s="401">
        <f ca="1">COUNTIFS('申請額一覧 '!$E$6:$E$20,B40,'申請額一覧 '!$H$6:$H$20,"&gt;0")</f>
        <v>0</v>
      </c>
      <c r="U40" s="402"/>
      <c r="V40" s="403" t="s">
        <v>14</v>
      </c>
      <c r="W40" s="404"/>
      <c r="X40" s="385">
        <f ca="1">SUMIF('申請額一覧 '!$E$6:$E$20,B40,'申請額一覧 '!$H$6:$H$20)</f>
        <v>0</v>
      </c>
      <c r="Y40" s="386"/>
      <c r="Z40" s="386"/>
      <c r="AA40" s="386"/>
      <c r="AB40" s="40" t="s">
        <v>64</v>
      </c>
      <c r="AC40" s="29"/>
      <c r="AD40" s="401">
        <f ca="1">COUNTIFS('申請額一覧 '!$E$6:$E$20,B40,'申請額一覧 '!$N$6:$N$20,"&gt;0")</f>
        <v>0</v>
      </c>
      <c r="AE40" s="402"/>
      <c r="AF40" s="403" t="s">
        <v>14</v>
      </c>
      <c r="AG40" s="404"/>
      <c r="AH40" s="385">
        <f ca="1">SUMIF('申請額一覧 '!$E$6:$E$20,B40,'申請額一覧 '!$N$6:$N$20)</f>
        <v>0</v>
      </c>
      <c r="AI40" s="386"/>
      <c r="AJ40" s="386"/>
      <c r="AK40" s="386"/>
      <c r="AL40" s="40" t="s">
        <v>64</v>
      </c>
      <c r="AM40" s="29"/>
    </row>
    <row r="41" spans="1:39" ht="12.75" customHeight="1">
      <c r="A41" s="464"/>
      <c r="B41" s="68" t="s">
        <v>123</v>
      </c>
      <c r="C41" s="3"/>
      <c r="D41" s="3"/>
      <c r="E41" s="3"/>
      <c r="F41" s="3"/>
      <c r="G41" s="3"/>
      <c r="H41" s="3"/>
      <c r="I41" s="3"/>
      <c r="J41" s="3"/>
      <c r="K41" s="3"/>
      <c r="L41" s="3"/>
      <c r="M41" s="3"/>
      <c r="N41" s="3"/>
      <c r="O41" s="3"/>
      <c r="P41" s="3"/>
      <c r="Q41" s="3"/>
      <c r="R41" s="3"/>
      <c r="S41" s="3"/>
      <c r="T41" s="435">
        <f ca="1">COUNTIFS('申請額一覧 '!$E$6:$E$20,B41,'申請額一覧 '!$H$6:$H$20,"&gt;0")</f>
        <v>0</v>
      </c>
      <c r="U41" s="436"/>
      <c r="V41" s="387" t="s">
        <v>14</v>
      </c>
      <c r="W41" s="388"/>
      <c r="X41" s="383">
        <f ca="1">SUMIF('申請額一覧 '!$E$6:$E$20,B41,'申請額一覧 '!$H$6:$H$20)</f>
        <v>0</v>
      </c>
      <c r="Y41" s="384"/>
      <c r="Z41" s="384"/>
      <c r="AA41" s="384"/>
      <c r="AB41" s="69" t="s">
        <v>64</v>
      </c>
      <c r="AC41" s="70"/>
      <c r="AD41" s="435">
        <f ca="1">COUNTIFS('申請額一覧 '!$E$6:$E$20,B41,'申請額一覧 '!$N$6:$N$20,"&gt;0")</f>
        <v>0</v>
      </c>
      <c r="AE41" s="436"/>
      <c r="AF41" s="387" t="s">
        <v>14</v>
      </c>
      <c r="AG41" s="388"/>
      <c r="AH41" s="383">
        <f ca="1">SUMIF('申請額一覧 '!$E$6:$E$20,B41,'申請額一覧 '!$N$6:$N$20)</f>
        <v>0</v>
      </c>
      <c r="AI41" s="384"/>
      <c r="AJ41" s="384"/>
      <c r="AK41" s="384"/>
      <c r="AL41" s="69" t="s">
        <v>64</v>
      </c>
      <c r="AM41" s="70"/>
    </row>
    <row r="42" spans="1:39" ht="12.75" customHeight="1">
      <c r="A42" s="464"/>
      <c r="B42" s="3" t="s">
        <v>124</v>
      </c>
      <c r="C42" s="3"/>
      <c r="D42" s="3"/>
      <c r="E42" s="3"/>
      <c r="F42" s="3"/>
      <c r="G42" s="3"/>
      <c r="H42" s="3"/>
      <c r="I42" s="3"/>
      <c r="J42" s="3"/>
      <c r="K42" s="3"/>
      <c r="L42" s="3"/>
      <c r="M42" s="3"/>
      <c r="N42" s="3"/>
      <c r="O42" s="3"/>
      <c r="P42" s="3"/>
      <c r="Q42" s="3"/>
      <c r="R42" s="3"/>
      <c r="S42" s="3"/>
      <c r="T42" s="435">
        <f ca="1">COUNTIFS('申請額一覧 '!$E$6:$E$20,B42,'申請額一覧 '!$H$6:$H$20,"&gt;0")</f>
        <v>0</v>
      </c>
      <c r="U42" s="436"/>
      <c r="V42" s="387" t="s">
        <v>14</v>
      </c>
      <c r="W42" s="388"/>
      <c r="X42" s="383">
        <f ca="1">SUMIF('申請額一覧 '!$E$6:$E$20,B42,'申請額一覧 '!$H$6:$H$20)</f>
        <v>0</v>
      </c>
      <c r="Y42" s="384"/>
      <c r="Z42" s="384"/>
      <c r="AA42" s="384"/>
      <c r="AB42" s="69" t="s">
        <v>64</v>
      </c>
      <c r="AC42" s="70"/>
      <c r="AD42" s="435">
        <f ca="1">COUNTIFS('申請額一覧 '!$E$6:$E$20,B42,'申請額一覧 '!$N$6:$N$20,"&gt;0")</f>
        <v>0</v>
      </c>
      <c r="AE42" s="436"/>
      <c r="AF42" s="387" t="s">
        <v>14</v>
      </c>
      <c r="AG42" s="388"/>
      <c r="AH42" s="383">
        <f ca="1">SUMIF('申請額一覧 '!$E$6:$E$20,B42,'申請額一覧 '!$N$6:$N$20)</f>
        <v>0</v>
      </c>
      <c r="AI42" s="384"/>
      <c r="AJ42" s="384"/>
      <c r="AK42" s="384"/>
      <c r="AL42" s="69" t="s">
        <v>64</v>
      </c>
      <c r="AM42" s="70"/>
    </row>
    <row r="43" spans="1:39" ht="12.75" customHeight="1">
      <c r="A43" s="464"/>
      <c r="B43" s="25" t="s">
        <v>109</v>
      </c>
      <c r="C43" s="26"/>
      <c r="D43" s="26"/>
      <c r="E43" s="26"/>
      <c r="F43" s="26"/>
      <c r="G43" s="26"/>
      <c r="H43" s="26"/>
      <c r="I43" s="26"/>
      <c r="J43" s="26"/>
      <c r="K43" s="26"/>
      <c r="L43" s="26"/>
      <c r="M43" s="26"/>
      <c r="N43" s="26"/>
      <c r="O43" s="26"/>
      <c r="P43" s="26"/>
      <c r="Q43" s="26"/>
      <c r="R43" s="26"/>
      <c r="S43" s="74"/>
      <c r="T43" s="401">
        <f ca="1">COUNTIFS('申請額一覧 '!$E$6:$E$20,B43,'申請額一覧 '!$H$6:$H$20,"&gt;0")</f>
        <v>0</v>
      </c>
      <c r="U43" s="402"/>
      <c r="V43" s="403" t="s">
        <v>14</v>
      </c>
      <c r="W43" s="404"/>
      <c r="X43" s="385">
        <f ca="1">SUMIF('申請額一覧 '!$E$6:$E$20,B43,'申請額一覧 '!$H$6:$H$20)</f>
        <v>0</v>
      </c>
      <c r="Y43" s="386"/>
      <c r="Z43" s="386"/>
      <c r="AA43" s="386"/>
      <c r="AB43" s="40" t="s">
        <v>64</v>
      </c>
      <c r="AC43" s="29"/>
      <c r="AD43" s="401">
        <f ca="1">COUNTIFS('申請額一覧 '!$E$6:$E$20,B43,'申請額一覧 '!$N$6:$N$20,"&gt;0")</f>
        <v>0</v>
      </c>
      <c r="AE43" s="402"/>
      <c r="AF43" s="403" t="s">
        <v>14</v>
      </c>
      <c r="AG43" s="404"/>
      <c r="AH43" s="385">
        <f ca="1">SUMIF('申請額一覧 '!$E$6:$E$20,B43,'申請額一覧 '!$N$6:$N$20)</f>
        <v>0</v>
      </c>
      <c r="AI43" s="386"/>
      <c r="AJ43" s="386"/>
      <c r="AK43" s="386"/>
      <c r="AL43" s="40" t="s">
        <v>64</v>
      </c>
      <c r="AM43" s="29"/>
    </row>
    <row r="44" spans="1:39" ht="12.75" customHeight="1">
      <c r="A44" s="464"/>
      <c r="B44" s="75" t="s">
        <v>110</v>
      </c>
      <c r="C44" s="73"/>
      <c r="D44" s="73"/>
      <c r="E44" s="73"/>
      <c r="F44" s="73"/>
      <c r="G44" s="73"/>
      <c r="H44" s="73"/>
      <c r="I44" s="73"/>
      <c r="J44" s="73"/>
      <c r="K44" s="73"/>
      <c r="L44" s="73"/>
      <c r="M44" s="73"/>
      <c r="N44" s="73"/>
      <c r="O44" s="73"/>
      <c r="P44" s="73"/>
      <c r="Q44" s="73"/>
      <c r="R44" s="73"/>
      <c r="S44" s="73"/>
      <c r="T44" s="405">
        <f ca="1">COUNTIFS('申請額一覧 '!$E$6:$E$20,B44,'申請額一覧 '!$H$6:$H$20,"&gt;0")</f>
        <v>0</v>
      </c>
      <c r="U44" s="406"/>
      <c r="V44" s="407" t="s">
        <v>14</v>
      </c>
      <c r="W44" s="408"/>
      <c r="X44" s="375">
        <f ca="1">SUMIF('申請額一覧 '!$E$6:$E$20,B44,'申請額一覧 '!$H$6:$H$20)</f>
        <v>0</v>
      </c>
      <c r="Y44" s="376"/>
      <c r="Z44" s="376"/>
      <c r="AA44" s="376"/>
      <c r="AB44" s="39" t="s">
        <v>64</v>
      </c>
      <c r="AC44" s="28"/>
      <c r="AD44" s="377">
        <f ca="1">COUNTIFS('申請額一覧 '!$E$6:$E$20,B44,'申請額一覧 '!$N$6:$N$20,"&gt;0")</f>
        <v>0</v>
      </c>
      <c r="AE44" s="378"/>
      <c r="AF44" s="379" t="s">
        <v>14</v>
      </c>
      <c r="AG44" s="380"/>
      <c r="AH44" s="375">
        <f ca="1">SUMIF('申請額一覧 '!$E$6:$E$20,B44,'申請額一覧 '!$N$6:$N$20)</f>
        <v>0</v>
      </c>
      <c r="AI44" s="376"/>
      <c r="AJ44" s="376"/>
      <c r="AK44" s="376"/>
      <c r="AL44" s="39" t="s">
        <v>64</v>
      </c>
      <c r="AM44" s="28"/>
    </row>
    <row r="45" spans="1:39" ht="12.75" customHeight="1">
      <c r="A45" s="464"/>
      <c r="B45" s="75" t="s">
        <v>125</v>
      </c>
      <c r="C45" s="73"/>
      <c r="D45" s="73"/>
      <c r="E45" s="73"/>
      <c r="F45" s="73"/>
      <c r="G45" s="73"/>
      <c r="H45" s="73"/>
      <c r="I45" s="73"/>
      <c r="J45" s="73"/>
      <c r="K45" s="73"/>
      <c r="L45" s="73"/>
      <c r="M45" s="73"/>
      <c r="N45" s="73"/>
      <c r="O45" s="73"/>
      <c r="P45" s="73"/>
      <c r="Q45" s="73"/>
      <c r="R45" s="73"/>
      <c r="S45" s="73"/>
      <c r="T45" s="405">
        <f ca="1">COUNTIFS('申請額一覧 '!$E$6:$E$20,B45,'申請額一覧 '!$H$6:$H$20,"&gt;0")</f>
        <v>0</v>
      </c>
      <c r="U45" s="406"/>
      <c r="V45" s="407" t="s">
        <v>14</v>
      </c>
      <c r="W45" s="408"/>
      <c r="X45" s="393">
        <f ca="1">SUMIF('申請額一覧 '!$E$6:$E$20,B45,'申請額一覧 '!$H$6:$H$20)</f>
        <v>0</v>
      </c>
      <c r="Y45" s="394"/>
      <c r="Z45" s="394"/>
      <c r="AA45" s="394"/>
      <c r="AB45" s="44" t="s">
        <v>64</v>
      </c>
      <c r="AC45" s="31"/>
      <c r="AD45" s="405">
        <f ca="1">COUNTIFS('申請額一覧 '!$E$6:$E$20,B45,'申請額一覧 '!$N$6:$N$20,"&gt;0")</f>
        <v>0</v>
      </c>
      <c r="AE45" s="406"/>
      <c r="AF45" s="407" t="s">
        <v>14</v>
      </c>
      <c r="AG45" s="408"/>
      <c r="AH45" s="393">
        <f ca="1">SUMIF('申請額一覧 '!$E$6:$E$20,B45,'申請額一覧 '!$N$6:$N$20)</f>
        <v>0</v>
      </c>
      <c r="AI45" s="394"/>
      <c r="AJ45" s="394"/>
      <c r="AK45" s="394"/>
      <c r="AL45" s="44" t="s">
        <v>64</v>
      </c>
      <c r="AM45" s="31"/>
    </row>
    <row r="46" spans="1:39" ht="12.75" customHeight="1">
      <c r="A46" s="464"/>
      <c r="B46" s="25" t="s">
        <v>126</v>
      </c>
      <c r="C46" s="26"/>
      <c r="D46" s="26"/>
      <c r="E46" s="26"/>
      <c r="F46" s="26"/>
      <c r="G46" s="26"/>
      <c r="H46" s="26"/>
      <c r="I46" s="26"/>
      <c r="J46" s="26"/>
      <c r="K46" s="26"/>
      <c r="L46" s="26"/>
      <c r="M46" s="26"/>
      <c r="N46" s="26"/>
      <c r="O46" s="26"/>
      <c r="P46" s="26"/>
      <c r="Q46" s="26"/>
      <c r="R46" s="26"/>
      <c r="S46" s="26"/>
      <c r="T46" s="401">
        <f ca="1">COUNTIFS('申請額一覧 '!$E$6:$E$20,B46,'申請額一覧 '!$H$6:$H$20,"&gt;0")</f>
        <v>0</v>
      </c>
      <c r="U46" s="402"/>
      <c r="V46" s="403" t="s">
        <v>14</v>
      </c>
      <c r="W46" s="404"/>
      <c r="X46" s="385">
        <f ca="1">SUMIF('申請額一覧 '!$E$6:$E$20,B46,'申請額一覧 '!$H$6:$H$20)</f>
        <v>0</v>
      </c>
      <c r="Y46" s="386"/>
      <c r="Z46" s="386"/>
      <c r="AA46" s="386"/>
      <c r="AB46" s="40" t="s">
        <v>64</v>
      </c>
      <c r="AC46" s="29"/>
      <c r="AD46" s="401">
        <f ca="1">COUNTIFS('申請額一覧 '!$E$6:$E$20,B46,'申請額一覧 '!$N$6:$N$20,"&gt;0")</f>
        <v>0</v>
      </c>
      <c r="AE46" s="402"/>
      <c r="AF46" s="403" t="s">
        <v>14</v>
      </c>
      <c r="AG46" s="404"/>
      <c r="AH46" s="385">
        <f ca="1">SUMIF('申請額一覧 '!$E$6:$E$20,B46,'申請額一覧 '!$N$6:$N$20)</f>
        <v>0</v>
      </c>
      <c r="AI46" s="386"/>
      <c r="AJ46" s="386"/>
      <c r="AK46" s="386"/>
      <c r="AL46" s="40" t="s">
        <v>64</v>
      </c>
      <c r="AM46" s="29"/>
    </row>
    <row r="47" spans="1:39" ht="12.75" customHeight="1">
      <c r="A47" s="415" t="s">
        <v>133</v>
      </c>
      <c r="B47" s="16" t="s">
        <v>127</v>
      </c>
      <c r="C47" s="18"/>
      <c r="D47" s="18"/>
      <c r="E47" s="18"/>
      <c r="F47" s="18"/>
      <c r="G47" s="18"/>
      <c r="H47" s="18"/>
      <c r="I47" s="18"/>
      <c r="J47" s="18"/>
      <c r="K47" s="18"/>
      <c r="L47" s="18"/>
      <c r="M47" s="18"/>
      <c r="N47" s="18"/>
      <c r="O47" s="18"/>
      <c r="P47" s="18"/>
      <c r="Q47" s="18"/>
      <c r="R47" s="18"/>
      <c r="S47" s="18"/>
      <c r="T47" s="389">
        <f ca="1">COUNTIFS('申請額一覧 '!$E$6:$E$20,B47,'申請額一覧 '!$H$6:$H$20,"&gt;0")</f>
        <v>0</v>
      </c>
      <c r="U47" s="390"/>
      <c r="V47" s="411" t="s">
        <v>14</v>
      </c>
      <c r="W47" s="412"/>
      <c r="X47" s="381">
        <f ca="1">SUMIF('申請額一覧 '!$E$6:$E$20,B47,'申請額一覧 '!$H$6:$H$20)</f>
        <v>0</v>
      </c>
      <c r="Y47" s="382"/>
      <c r="Z47" s="382"/>
      <c r="AA47" s="382"/>
      <c r="AB47" s="43" t="s">
        <v>64</v>
      </c>
      <c r="AC47" s="27"/>
      <c r="AD47" s="389">
        <f ca="1">COUNTIFS('申請額一覧 '!$E$6:$E$20,B47,'申請額一覧 '!$N$6:$N$20,"&gt;0")</f>
        <v>0</v>
      </c>
      <c r="AE47" s="390"/>
      <c r="AF47" s="411" t="s">
        <v>14</v>
      </c>
      <c r="AG47" s="412"/>
      <c r="AH47" s="381">
        <f ca="1">SUMIF('申請額一覧 '!$E$6:$E$20,B47,'申請額一覧 '!$N$6:$N$20)</f>
        <v>0</v>
      </c>
      <c r="AI47" s="382"/>
      <c r="AJ47" s="382"/>
      <c r="AK47" s="382"/>
      <c r="AL47" s="43" t="s">
        <v>64</v>
      </c>
      <c r="AM47" s="27"/>
    </row>
    <row r="48" spans="1:39" ht="12.75" customHeight="1">
      <c r="A48" s="416"/>
      <c r="B48" s="20" t="s">
        <v>128</v>
      </c>
      <c r="C48" s="21"/>
      <c r="D48" s="21"/>
      <c r="E48" s="21"/>
      <c r="F48" s="21"/>
      <c r="G48" s="21"/>
      <c r="H48" s="21"/>
      <c r="I48" s="21"/>
      <c r="J48" s="21"/>
      <c r="K48" s="21"/>
      <c r="L48" s="21"/>
      <c r="M48" s="21"/>
      <c r="N48" s="21"/>
      <c r="O48" s="21"/>
      <c r="P48" s="21"/>
      <c r="Q48" s="21"/>
      <c r="R48" s="21"/>
      <c r="S48" s="21"/>
      <c r="T48" s="377">
        <f ca="1">COUNTIFS('申請額一覧 '!$E$6:$E$20,B48,'申請額一覧 '!$H$6:$H$20,"&gt;0")</f>
        <v>0</v>
      </c>
      <c r="U48" s="378"/>
      <c r="V48" s="379" t="s">
        <v>14</v>
      </c>
      <c r="W48" s="380"/>
      <c r="X48" s="375">
        <f ca="1">SUMIF('申請額一覧 '!$E$6:$E$20,B48,'申請額一覧 '!$H$6:$H$20)</f>
        <v>0</v>
      </c>
      <c r="Y48" s="376"/>
      <c r="Z48" s="376"/>
      <c r="AA48" s="376"/>
      <c r="AB48" s="39" t="s">
        <v>64</v>
      </c>
      <c r="AC48" s="28"/>
      <c r="AD48" s="377">
        <f ca="1">COUNTIFS('申請額一覧 '!$E$6:$E$20,B48,'申請額一覧 '!$N$6:$N$20,"&gt;0")</f>
        <v>0</v>
      </c>
      <c r="AE48" s="378"/>
      <c r="AF48" s="379" t="s">
        <v>14</v>
      </c>
      <c r="AG48" s="380"/>
      <c r="AH48" s="375">
        <f ca="1">SUMIF('申請額一覧 '!$E$6:$E$20,B48,'申請額一覧 '!$N$6:$N$20)</f>
        <v>0</v>
      </c>
      <c r="AI48" s="376"/>
      <c r="AJ48" s="376"/>
      <c r="AK48" s="376"/>
      <c r="AL48" s="39" t="s">
        <v>64</v>
      </c>
      <c r="AM48" s="28"/>
    </row>
    <row r="49" spans="1:39" ht="12.75" customHeight="1">
      <c r="A49" s="416"/>
      <c r="B49" s="20" t="s">
        <v>129</v>
      </c>
      <c r="C49" s="21"/>
      <c r="D49" s="21"/>
      <c r="E49" s="21"/>
      <c r="F49" s="21"/>
      <c r="G49" s="21"/>
      <c r="H49" s="21"/>
      <c r="I49" s="21"/>
      <c r="J49" s="21"/>
      <c r="K49" s="21"/>
      <c r="L49" s="21"/>
      <c r="M49" s="21"/>
      <c r="N49" s="21"/>
      <c r="O49" s="21"/>
      <c r="P49" s="21"/>
      <c r="Q49" s="21"/>
      <c r="R49" s="21"/>
      <c r="S49" s="21"/>
      <c r="T49" s="377">
        <f ca="1">COUNTIFS('申請額一覧 '!$E$6:$E$20,B49,'申請額一覧 '!$H$6:$H$20,"&gt;0")</f>
        <v>0</v>
      </c>
      <c r="U49" s="378"/>
      <c r="V49" s="379" t="s">
        <v>14</v>
      </c>
      <c r="W49" s="380"/>
      <c r="X49" s="375">
        <f ca="1">SUMIF('申請額一覧 '!$E$6:$E$20,B49,'申請額一覧 '!$H$6:$H$20)</f>
        <v>0</v>
      </c>
      <c r="Y49" s="376"/>
      <c r="Z49" s="376"/>
      <c r="AA49" s="376"/>
      <c r="AB49" s="39" t="s">
        <v>64</v>
      </c>
      <c r="AC49" s="28"/>
      <c r="AD49" s="377">
        <f ca="1">COUNTIFS('申請額一覧 '!$E$6:$E$20,B49,'申請額一覧 '!$N$6:$N$20,"&gt;0")</f>
        <v>0</v>
      </c>
      <c r="AE49" s="378"/>
      <c r="AF49" s="379" t="s">
        <v>14</v>
      </c>
      <c r="AG49" s="380"/>
      <c r="AH49" s="375">
        <f ca="1">SUMIF('申請額一覧 '!$E$6:$E$20,B49,'申請額一覧 '!$N$6:$N$20)</f>
        <v>0</v>
      </c>
      <c r="AI49" s="376"/>
      <c r="AJ49" s="376"/>
      <c r="AK49" s="376"/>
      <c r="AL49" s="39" t="s">
        <v>64</v>
      </c>
      <c r="AM49" s="28"/>
    </row>
    <row r="50" spans="1:39" ht="12.75" customHeight="1">
      <c r="A50" s="417"/>
      <c r="B50" s="23" t="s">
        <v>130</v>
      </c>
      <c r="C50" s="24"/>
      <c r="D50" s="24"/>
      <c r="E50" s="24"/>
      <c r="F50" s="24"/>
      <c r="G50" s="24"/>
      <c r="H50" s="24"/>
      <c r="I50" s="24"/>
      <c r="J50" s="24"/>
      <c r="K50" s="24"/>
      <c r="L50" s="24"/>
      <c r="M50" s="24"/>
      <c r="N50" s="24"/>
      <c r="O50" s="24"/>
      <c r="P50" s="24"/>
      <c r="Q50" s="24"/>
      <c r="R50" s="24"/>
      <c r="S50" s="24"/>
      <c r="T50" s="459">
        <f ca="1">COUNTIFS('申請額一覧 '!$E$6:$E$20,B50,'申請額一覧 '!$H$6:$H$20,"&gt;0")</f>
        <v>0</v>
      </c>
      <c r="U50" s="460"/>
      <c r="V50" s="399" t="s">
        <v>14</v>
      </c>
      <c r="W50" s="400"/>
      <c r="X50" s="395">
        <f ca="1">SUMIF('申請額一覧 '!$E$6:$E$20,B50,'申請額一覧 '!$H$6:$H$20)</f>
        <v>0</v>
      </c>
      <c r="Y50" s="396"/>
      <c r="Z50" s="396"/>
      <c r="AA50" s="396"/>
      <c r="AB50" s="71" t="s">
        <v>64</v>
      </c>
      <c r="AC50" s="72"/>
      <c r="AD50" s="459">
        <f ca="1">COUNTIFS('申請額一覧 '!$E$6:$E$20,B50,'申請額一覧 '!$N$6:$N$20,"&gt;0")</f>
        <v>0</v>
      </c>
      <c r="AE50" s="460"/>
      <c r="AF50" s="399" t="s">
        <v>14</v>
      </c>
      <c r="AG50" s="400"/>
      <c r="AH50" s="395">
        <f ca="1">SUMIF('申請額一覧 '!$E$6:$E$20,B50,'申請額一覧 '!$N$6:$N$20)</f>
        <v>0</v>
      </c>
      <c r="AI50" s="396"/>
      <c r="AJ50" s="396"/>
      <c r="AK50" s="396"/>
      <c r="AL50" s="71" t="s">
        <v>64</v>
      </c>
      <c r="AM50" s="72"/>
    </row>
    <row r="51" spans="1:39" ht="15.75" customHeight="1">
      <c r="A51" s="343" t="s">
        <v>16</v>
      </c>
      <c r="B51" s="344"/>
      <c r="C51" s="344"/>
      <c r="D51" s="344"/>
      <c r="E51" s="344"/>
      <c r="F51" s="344"/>
      <c r="G51" s="344"/>
      <c r="H51" s="344"/>
      <c r="I51" s="344"/>
      <c r="J51" s="344"/>
      <c r="K51" s="344"/>
      <c r="L51" s="344"/>
      <c r="M51" s="344"/>
      <c r="N51" s="344"/>
      <c r="O51" s="344"/>
      <c r="P51" s="344"/>
      <c r="Q51" s="344"/>
      <c r="R51" s="344"/>
      <c r="S51" s="345"/>
      <c r="T51" s="413">
        <f ca="1">SUM(T22:U50)</f>
        <v>0</v>
      </c>
      <c r="U51" s="414"/>
      <c r="V51" s="397" t="s">
        <v>14</v>
      </c>
      <c r="W51" s="398"/>
      <c r="X51" s="409">
        <f ca="1">SUM(X22:AA50)</f>
        <v>0</v>
      </c>
      <c r="Y51" s="410"/>
      <c r="Z51" s="410"/>
      <c r="AA51" s="410"/>
      <c r="AB51" s="41" t="s">
        <v>64</v>
      </c>
      <c r="AC51" s="37"/>
      <c r="AD51" s="413">
        <f ca="1">SUM(AD22:AE50)</f>
        <v>0</v>
      </c>
      <c r="AE51" s="414"/>
      <c r="AF51" s="397" t="s">
        <v>14</v>
      </c>
      <c r="AG51" s="398"/>
      <c r="AH51" s="409">
        <f ca="1">SUM(AH22:AK50)</f>
        <v>0</v>
      </c>
      <c r="AI51" s="410"/>
      <c r="AJ51" s="410"/>
      <c r="AK51" s="410"/>
      <c r="AL51" s="41" t="s">
        <v>64</v>
      </c>
      <c r="AM51" s="37"/>
    </row>
    <row r="52" spans="1:39" ht="15.75" customHeight="1">
      <c r="A52" s="343" t="s">
        <v>148</v>
      </c>
      <c r="B52" s="344"/>
      <c r="C52" s="344"/>
      <c r="D52" s="344"/>
      <c r="E52" s="344"/>
      <c r="F52" s="344"/>
      <c r="G52" s="344"/>
      <c r="H52" s="344"/>
      <c r="I52" s="344"/>
      <c r="J52" s="344"/>
      <c r="K52" s="344"/>
      <c r="L52" s="344"/>
      <c r="M52" s="344"/>
      <c r="N52" s="344"/>
      <c r="O52" s="344"/>
      <c r="P52" s="344"/>
      <c r="Q52" s="344"/>
      <c r="R52" s="344"/>
      <c r="S52" s="345"/>
      <c r="T52" s="391">
        <f ca="1">X51+AH51</f>
        <v>0</v>
      </c>
      <c r="U52" s="392"/>
      <c r="V52" s="392"/>
      <c r="W52" s="392"/>
      <c r="X52" s="392"/>
      <c r="Y52" s="392"/>
      <c r="Z52" s="392"/>
      <c r="AA52" s="392"/>
      <c r="AB52" s="392"/>
      <c r="AC52" s="392"/>
      <c r="AD52" s="392"/>
      <c r="AE52" s="392"/>
      <c r="AF52" s="392"/>
      <c r="AG52" s="392"/>
      <c r="AH52" s="392"/>
      <c r="AI52" s="392"/>
      <c r="AJ52" s="392"/>
      <c r="AK52" s="392"/>
      <c r="AL52" s="41" t="s">
        <v>64</v>
      </c>
      <c r="AM52" s="30"/>
    </row>
    <row r="53" spans="1:39" ht="10.5" customHeight="1">
      <c r="A53" s="33"/>
      <c r="B53" s="33"/>
      <c r="C53" s="33"/>
      <c r="D53" s="33"/>
      <c r="E53" s="33"/>
      <c r="F53" s="33"/>
      <c r="G53" s="33"/>
      <c r="H53" s="33"/>
      <c r="I53" s="33"/>
      <c r="J53" s="33"/>
      <c r="K53" s="33"/>
      <c r="L53" s="33"/>
      <c r="M53" s="33"/>
      <c r="N53" s="33"/>
      <c r="O53" s="33"/>
      <c r="P53" s="33"/>
      <c r="Q53" s="33"/>
      <c r="R53" s="33"/>
      <c r="S53" s="33"/>
      <c r="T53" s="69"/>
      <c r="U53" s="69"/>
      <c r="V53" s="69"/>
      <c r="W53" s="69"/>
      <c r="X53" s="69"/>
      <c r="Y53" s="69"/>
      <c r="Z53" s="69"/>
      <c r="AA53" s="69"/>
      <c r="AB53" s="69"/>
      <c r="AC53" s="69"/>
      <c r="AD53" s="69"/>
      <c r="AE53" s="69"/>
      <c r="AF53" s="69"/>
      <c r="AG53" s="69"/>
      <c r="AH53" s="69"/>
      <c r="AI53" s="69"/>
      <c r="AJ53" s="69"/>
      <c r="AK53" s="69"/>
      <c r="AL53" s="69"/>
      <c r="AM53" s="282"/>
    </row>
    <row r="54" spans="1:39" ht="12" customHeight="1">
      <c r="A54" s="357" t="s">
        <v>264</v>
      </c>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9"/>
    </row>
    <row r="55" spans="1:39" ht="12" customHeight="1">
      <c r="A55" s="360" t="s">
        <v>268</v>
      </c>
      <c r="B55" s="361"/>
      <c r="C55" s="361"/>
      <c r="D55" s="361"/>
      <c r="E55" s="361"/>
      <c r="F55" s="361"/>
      <c r="G55" s="361"/>
      <c r="H55" s="361"/>
      <c r="I55" s="361" t="s">
        <v>265</v>
      </c>
      <c r="J55" s="361"/>
      <c r="K55" s="361"/>
      <c r="L55" s="361"/>
      <c r="M55" s="361"/>
      <c r="N55" s="361"/>
      <c r="O55" s="361"/>
      <c r="P55" s="361"/>
      <c r="Q55" s="360" t="s">
        <v>269</v>
      </c>
      <c r="R55" s="360"/>
      <c r="S55" s="360" t="s">
        <v>273</v>
      </c>
      <c r="T55" s="361"/>
      <c r="U55" s="361"/>
      <c r="V55" s="361"/>
      <c r="W55" s="361"/>
      <c r="X55" s="361"/>
      <c r="Y55" s="361"/>
      <c r="Z55" s="360" t="s">
        <v>272</v>
      </c>
      <c r="AA55" s="361"/>
      <c r="AB55" s="361"/>
      <c r="AC55" s="361"/>
      <c r="AD55" s="361"/>
      <c r="AE55" s="361"/>
      <c r="AF55" s="361"/>
      <c r="AG55" s="361"/>
      <c r="AH55" s="361"/>
      <c r="AI55" s="361"/>
      <c r="AJ55" s="361"/>
      <c r="AK55" s="361"/>
      <c r="AL55" s="361"/>
      <c r="AM55" s="361"/>
    </row>
    <row r="56" spans="1:39" ht="12" customHeight="1">
      <c r="A56" s="361"/>
      <c r="B56" s="361"/>
      <c r="C56" s="361"/>
      <c r="D56" s="361"/>
      <c r="E56" s="361"/>
      <c r="F56" s="361"/>
      <c r="G56" s="361"/>
      <c r="H56" s="361"/>
      <c r="I56" s="361"/>
      <c r="J56" s="361"/>
      <c r="K56" s="361"/>
      <c r="L56" s="361"/>
      <c r="M56" s="361"/>
      <c r="N56" s="361"/>
      <c r="O56" s="361"/>
      <c r="P56" s="361"/>
      <c r="Q56" s="360"/>
      <c r="R56" s="360"/>
      <c r="S56" s="361"/>
      <c r="T56" s="361"/>
      <c r="U56" s="361"/>
      <c r="V56" s="361"/>
      <c r="W56" s="361"/>
      <c r="X56" s="361"/>
      <c r="Y56" s="361"/>
      <c r="Z56" s="361"/>
      <c r="AA56" s="361"/>
      <c r="AB56" s="361"/>
      <c r="AC56" s="361"/>
      <c r="AD56" s="361"/>
      <c r="AE56" s="361"/>
      <c r="AF56" s="361"/>
      <c r="AG56" s="361"/>
      <c r="AH56" s="361"/>
      <c r="AI56" s="361"/>
      <c r="AJ56" s="361"/>
      <c r="AK56" s="361"/>
      <c r="AL56" s="361"/>
      <c r="AM56" s="361"/>
    </row>
    <row r="57" spans="1:39" ht="24" customHeight="1">
      <c r="A57" s="362"/>
      <c r="B57" s="363"/>
      <c r="C57" s="363"/>
      <c r="D57" s="363"/>
      <c r="E57" s="363"/>
      <c r="F57" s="363"/>
      <c r="G57" s="363"/>
      <c r="H57" s="346"/>
      <c r="I57" s="366"/>
      <c r="J57" s="367"/>
      <c r="K57" s="367"/>
      <c r="L57" s="367"/>
      <c r="M57" s="367"/>
      <c r="N57" s="367"/>
      <c r="O57" s="367"/>
      <c r="P57" s="368"/>
      <c r="Q57" s="369" t="s">
        <v>266</v>
      </c>
      <c r="R57" s="370"/>
      <c r="S57" s="362"/>
      <c r="T57" s="373"/>
      <c r="U57" s="363"/>
      <c r="V57" s="373"/>
      <c r="W57" s="363"/>
      <c r="X57" s="373"/>
      <c r="Y57" s="346"/>
      <c r="Z57" s="348" t="s">
        <v>270</v>
      </c>
      <c r="AA57" s="349"/>
      <c r="AB57" s="349"/>
      <c r="AC57" s="349"/>
      <c r="AD57" s="349"/>
      <c r="AE57" s="349"/>
      <c r="AF57" s="349"/>
      <c r="AG57" s="349"/>
      <c r="AH57" s="349"/>
      <c r="AI57" s="349"/>
      <c r="AJ57" s="349"/>
      <c r="AK57" s="349"/>
      <c r="AL57" s="349"/>
      <c r="AM57" s="350"/>
    </row>
    <row r="58" spans="1:39" ht="24" customHeight="1">
      <c r="A58" s="364"/>
      <c r="B58" s="365"/>
      <c r="C58" s="365"/>
      <c r="D58" s="365"/>
      <c r="E58" s="365"/>
      <c r="F58" s="365"/>
      <c r="G58" s="365"/>
      <c r="H58" s="347"/>
      <c r="I58" s="351" t="s">
        <v>267</v>
      </c>
      <c r="J58" s="352"/>
      <c r="K58" s="352"/>
      <c r="L58" s="352"/>
      <c r="M58" s="353"/>
      <c r="N58" s="292"/>
      <c r="O58" s="293"/>
      <c r="P58" s="294"/>
      <c r="Q58" s="371"/>
      <c r="R58" s="372"/>
      <c r="S58" s="364"/>
      <c r="T58" s="374"/>
      <c r="U58" s="365"/>
      <c r="V58" s="374"/>
      <c r="W58" s="365"/>
      <c r="X58" s="374"/>
      <c r="Y58" s="347"/>
      <c r="Z58" s="354" t="s">
        <v>271</v>
      </c>
      <c r="AA58" s="355"/>
      <c r="AB58" s="355"/>
      <c r="AC58" s="355"/>
      <c r="AD58" s="355"/>
      <c r="AE58" s="355"/>
      <c r="AF58" s="355"/>
      <c r="AG58" s="355"/>
      <c r="AH58" s="355"/>
      <c r="AI58" s="355"/>
      <c r="AJ58" s="355"/>
      <c r="AK58" s="355"/>
      <c r="AL58" s="355"/>
      <c r="AM58" s="356"/>
    </row>
    <row r="59" spans="1:39" ht="10.5" customHeight="1">
      <c r="A59" s="33"/>
      <c r="B59" s="33"/>
      <c r="C59" s="33"/>
      <c r="D59" s="33"/>
      <c r="E59" s="33"/>
      <c r="F59" s="33"/>
      <c r="G59" s="33"/>
      <c r="H59" s="33"/>
      <c r="I59" s="33"/>
      <c r="J59" s="33"/>
      <c r="K59" s="33"/>
      <c r="L59" s="33"/>
      <c r="M59" s="33"/>
      <c r="N59" s="33"/>
      <c r="O59" s="33"/>
      <c r="P59" s="33"/>
      <c r="Q59" s="33"/>
      <c r="R59" s="33"/>
      <c r="S59" s="33"/>
      <c r="T59" s="69"/>
      <c r="U59" s="69"/>
      <c r="V59" s="69"/>
      <c r="W59" s="69"/>
      <c r="X59" s="69"/>
      <c r="Y59" s="69"/>
      <c r="Z59" s="69"/>
      <c r="AA59" s="69"/>
      <c r="AB59" s="69"/>
      <c r="AC59" s="69"/>
      <c r="AD59" s="69"/>
      <c r="AE59" s="69"/>
      <c r="AF59" s="69"/>
      <c r="AG59" s="69"/>
      <c r="AH59" s="69"/>
      <c r="AI59" s="69"/>
      <c r="AJ59" s="69"/>
      <c r="AK59" s="69"/>
      <c r="AL59" s="69"/>
      <c r="AM59" s="282"/>
    </row>
    <row r="60" spans="1:39" ht="15" customHeight="1">
      <c r="A60" s="283" t="s">
        <v>305</v>
      </c>
    </row>
    <row r="61" spans="1:39" ht="15" customHeight="1"/>
    <row r="62" spans="1:39" ht="15" customHeight="1"/>
    <row r="63" spans="1:39" ht="15" customHeight="1"/>
    <row r="64" spans="1:39" ht="15" customHeight="1">
      <c r="A64" s="461"/>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row>
    <row r="65" spans="1:1" ht="18.75" customHeight="1">
      <c r="A65" s="284" t="s">
        <v>190</v>
      </c>
    </row>
  </sheetData>
  <sheetProtection algorithmName="SHA-512" hashValue="1ptTcAMg++2DNGOCxRtkvvWbfN5AN8TXlfAPquNrXe2pQWYezsjgqXjmffK3Y+9/BxF7HW0ZYGUMMmXh78DL8g==" saltValue="zNuvCP2FzH07Sr4Pq94Gow==" spinCount="100000" sheet="1" formatCells="0" formatColumns="0" formatRows="0" insertColumns="0" insertRows="0" insertHyperlinks="0" deleteColumns="0" deleteRows="0" sort="0" autoFilter="0" pivotTables="0"/>
  <mergeCells count="240">
    <mergeCell ref="A64:AM64"/>
    <mergeCell ref="A39:A46"/>
    <mergeCell ref="A22:A31"/>
    <mergeCell ref="A33:A38"/>
    <mergeCell ref="A47:A50"/>
    <mergeCell ref="T31:U31"/>
    <mergeCell ref="V31:W31"/>
    <mergeCell ref="X31:AA31"/>
    <mergeCell ref="AD31:AE31"/>
    <mergeCell ref="AF31:AG31"/>
    <mergeCell ref="X40:AA40"/>
    <mergeCell ref="AD40:AE40"/>
    <mergeCell ref="AF40:AG40"/>
    <mergeCell ref="T41:U41"/>
    <mergeCell ref="V41:W41"/>
    <mergeCell ref="X41:AA41"/>
    <mergeCell ref="AD41:AE41"/>
    <mergeCell ref="AF41:AG41"/>
    <mergeCell ref="X39:AA39"/>
    <mergeCell ref="X42:AA42"/>
    <mergeCell ref="T38:U38"/>
    <mergeCell ref="V38:W38"/>
    <mergeCell ref="AD38:AE38"/>
    <mergeCell ref="AF38:AG38"/>
    <mergeCell ref="X38:AA38"/>
    <mergeCell ref="T48:U48"/>
    <mergeCell ref="V48:W48"/>
    <mergeCell ref="AD48:AE48"/>
    <mergeCell ref="AF48:AG48"/>
    <mergeCell ref="T47:U47"/>
    <mergeCell ref="V47:W47"/>
    <mergeCell ref="AF39:AG39"/>
    <mergeCell ref="T40:U40"/>
    <mergeCell ref="V40:W40"/>
    <mergeCell ref="T30:U30"/>
    <mergeCell ref="V30:W30"/>
    <mergeCell ref="X30:AA30"/>
    <mergeCell ref="AD30:AE30"/>
    <mergeCell ref="A51:S51"/>
    <mergeCell ref="A20:S21"/>
    <mergeCell ref="A52:S52"/>
    <mergeCell ref="A7:G7"/>
    <mergeCell ref="T51:U51"/>
    <mergeCell ref="V51:W51"/>
    <mergeCell ref="AD51:AE51"/>
    <mergeCell ref="T50:U50"/>
    <mergeCell ref="V50:W50"/>
    <mergeCell ref="AD50:AE50"/>
    <mergeCell ref="T49:U49"/>
    <mergeCell ref="V49:W49"/>
    <mergeCell ref="AD49:AE49"/>
    <mergeCell ref="X46:AA46"/>
    <mergeCell ref="X47:AA47"/>
    <mergeCell ref="T42:U42"/>
    <mergeCell ref="V42:W42"/>
    <mergeCell ref="AD42:AE42"/>
    <mergeCell ref="T39:U39"/>
    <mergeCell ref="V39:W39"/>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AH22:AK22"/>
    <mergeCell ref="AH23:AK23"/>
    <mergeCell ref="AH24:AK24"/>
    <mergeCell ref="V28:W28"/>
    <mergeCell ref="AD28:AE28"/>
    <mergeCell ref="AF28:AG28"/>
    <mergeCell ref="T34:U34"/>
    <mergeCell ref="V34:W34"/>
    <mergeCell ref="AD34:AE34"/>
    <mergeCell ref="AF34:AG34"/>
    <mergeCell ref="T33:U33"/>
    <mergeCell ref="V33:W33"/>
    <mergeCell ref="AD33:AE33"/>
    <mergeCell ref="AF33:AG33"/>
    <mergeCell ref="AF30:AG30"/>
    <mergeCell ref="T29:U29"/>
    <mergeCell ref="V29:W29"/>
    <mergeCell ref="X29:AA29"/>
    <mergeCell ref="AD29:AE29"/>
    <mergeCell ref="AF29:AG29"/>
    <mergeCell ref="V27:W27"/>
    <mergeCell ref="AD27:AE27"/>
    <mergeCell ref="AF27:AG27"/>
    <mergeCell ref="X33:AA33"/>
    <mergeCell ref="X32:AA32"/>
    <mergeCell ref="V26:W26"/>
    <mergeCell ref="AD26:AE26"/>
    <mergeCell ref="AF26:AG26"/>
    <mergeCell ref="V32:W32"/>
    <mergeCell ref="AD32:AE32"/>
    <mergeCell ref="AF32:AG32"/>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V23:W23"/>
    <mergeCell ref="V25:W25"/>
    <mergeCell ref="AD25:AE25"/>
    <mergeCell ref="AF25:AG25"/>
    <mergeCell ref="T24:U24"/>
    <mergeCell ref="X25:AA25"/>
    <mergeCell ref="X26:AA26"/>
    <mergeCell ref="X27:AA27"/>
    <mergeCell ref="X22:AA22"/>
    <mergeCell ref="X23:AA23"/>
    <mergeCell ref="X24:AA24"/>
    <mergeCell ref="T26:U26"/>
    <mergeCell ref="T27:U27"/>
    <mergeCell ref="T28:U28"/>
    <mergeCell ref="T32:U32"/>
    <mergeCell ref="X28:AA28"/>
    <mergeCell ref="A11:A18"/>
    <mergeCell ref="A3:AM3"/>
    <mergeCell ref="A4:AM4"/>
    <mergeCell ref="Q13:R13"/>
    <mergeCell ref="T13:V13"/>
    <mergeCell ref="L14:AM14"/>
    <mergeCell ref="L15:AM15"/>
    <mergeCell ref="L12:AM12"/>
    <mergeCell ref="L11:AM11"/>
    <mergeCell ref="B13:K15"/>
    <mergeCell ref="AJ6:AK6"/>
    <mergeCell ref="AG6:AH6"/>
    <mergeCell ref="AD6:AE6"/>
    <mergeCell ref="P16:Y16"/>
    <mergeCell ref="P17:Y17"/>
    <mergeCell ref="P18:Y18"/>
    <mergeCell ref="AD16:AM16"/>
    <mergeCell ref="AD17:AM17"/>
    <mergeCell ref="AD21:AG21"/>
    <mergeCell ref="AH26:AK26"/>
    <mergeCell ref="AH27:AK27"/>
    <mergeCell ref="AH28:AK28"/>
    <mergeCell ref="AH32:AK32"/>
    <mergeCell ref="AH33:AK33"/>
    <mergeCell ref="AH34:AK34"/>
    <mergeCell ref="AH35:AK35"/>
    <mergeCell ref="AH36:AK36"/>
    <mergeCell ref="AH31:AK31"/>
    <mergeCell ref="AH30:AK30"/>
    <mergeCell ref="AH29:AK29"/>
    <mergeCell ref="AF51:AG51"/>
    <mergeCell ref="AF50:AG50"/>
    <mergeCell ref="T43:U43"/>
    <mergeCell ref="V43:W43"/>
    <mergeCell ref="X43:AA43"/>
    <mergeCell ref="AD43:AE43"/>
    <mergeCell ref="AF43:AG43"/>
    <mergeCell ref="AH43:AK43"/>
    <mergeCell ref="T44:U44"/>
    <mergeCell ref="V44:W44"/>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W57:W58"/>
    <mergeCell ref="X57:X58"/>
    <mergeCell ref="X44:AA44"/>
    <mergeCell ref="AD44:AE44"/>
    <mergeCell ref="AF44:AG44"/>
    <mergeCell ref="AH44:AK44"/>
    <mergeCell ref="AH37:AK37"/>
    <mergeCell ref="AH38:AK38"/>
    <mergeCell ref="AH39:AK39"/>
    <mergeCell ref="AH42:AK42"/>
    <mergeCell ref="AH40:AK40"/>
    <mergeCell ref="AH41:AK41"/>
    <mergeCell ref="AF42:AG42"/>
    <mergeCell ref="AD39:AE39"/>
    <mergeCell ref="T52:AK52"/>
    <mergeCell ref="AH45:AK45"/>
    <mergeCell ref="AH46:AK46"/>
    <mergeCell ref="AH47:AK47"/>
    <mergeCell ref="AH48:AK48"/>
    <mergeCell ref="AH49:AK49"/>
    <mergeCell ref="AH50:AK50"/>
    <mergeCell ref="X48:AA48"/>
    <mergeCell ref="X49:AA49"/>
    <mergeCell ref="X50:AA50"/>
    <mergeCell ref="AD18:AM18"/>
    <mergeCell ref="Z16:AC16"/>
    <mergeCell ref="Z17:AC17"/>
    <mergeCell ref="Z18:AC18"/>
    <mergeCell ref="L16:O16"/>
    <mergeCell ref="L17:O17"/>
    <mergeCell ref="L18:O18"/>
    <mergeCell ref="Y57:Y58"/>
    <mergeCell ref="Z57:AM57"/>
    <mergeCell ref="I58:M58"/>
    <mergeCell ref="Z58:AM58"/>
    <mergeCell ref="A54:AM54"/>
    <mergeCell ref="A55:H56"/>
    <mergeCell ref="I55:P56"/>
    <mergeCell ref="Q55:R56"/>
    <mergeCell ref="S55:Y56"/>
    <mergeCell ref="Z55:AM56"/>
    <mergeCell ref="A57:H58"/>
    <mergeCell ref="I57:P57"/>
    <mergeCell ref="Q57:R58"/>
    <mergeCell ref="S57:S58"/>
    <mergeCell ref="T57:T58"/>
    <mergeCell ref="U57:U58"/>
    <mergeCell ref="V57:V58"/>
  </mergeCells>
  <phoneticPr fontId="3"/>
  <dataValidations count="2">
    <dataValidation type="whole" allowBlank="1" showInputMessage="1" showErrorMessage="1" errorTitle="数字を入力ください" error="数字を入力ください" sqref="S57:Y58" xr:uid="{5FABF3DB-517A-426A-94B9-6C52B95D99B8}">
      <formula1>0</formula1>
      <formula2>9</formula2>
    </dataValidation>
    <dataValidation type="list" allowBlank="1" showInputMessage="1" showErrorMessage="1" sqref="Q57:R57" xr:uid="{C75FEA35-8294-46D9-BE31-EAA878D6AC90}">
      <formula1>"普通,当座"</formula1>
    </dataValidation>
  </dataValidations>
  <pageMargins left="0.7" right="0.7" top="0.4" bottom="0.24" header="0.3" footer="0.1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0</xdr:col>
                    <xdr:colOff>0</xdr:colOff>
                    <xdr:row>59</xdr:row>
                    <xdr:rowOff>190500</xdr:rowOff>
                  </from>
                  <to>
                    <xdr:col>39</xdr:col>
                    <xdr:colOff>0</xdr:colOff>
                    <xdr:row>60</xdr:row>
                    <xdr:rowOff>184150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0</xdr:col>
                    <xdr:colOff>12700</xdr:colOff>
                    <xdr:row>60</xdr:row>
                    <xdr:rowOff>184150</xdr:rowOff>
                  </from>
                  <to>
                    <xdr:col>38</xdr:col>
                    <xdr:colOff>222250</xdr:colOff>
                    <xdr:row>62</xdr:row>
                    <xdr:rowOff>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0</xdr:col>
                    <xdr:colOff>0</xdr:colOff>
                    <xdr:row>62</xdr:row>
                    <xdr:rowOff>0</xdr:rowOff>
                  </from>
                  <to>
                    <xdr:col>39</xdr:col>
                    <xdr:colOff>0</xdr:colOff>
                    <xdr:row>62</xdr:row>
                    <xdr:rowOff>184150</xdr:rowOff>
                  </to>
                </anchor>
              </controlPr>
            </control>
          </mc:Choice>
        </mc:AlternateContent>
        <mc:AlternateContent xmlns:mc="http://schemas.openxmlformats.org/markup-compatibility/2006">
          <mc:Choice Requires="x14">
            <control shapeId="26632" r:id="rId7" name="Check Box 8">
              <controlPr defaultSize="0" autoFill="0" autoLine="0" autoPict="0">
                <anchor moveWithCells="1">
                  <from>
                    <xdr:col>0</xdr:col>
                    <xdr:colOff>12700</xdr:colOff>
                    <xdr:row>62</xdr:row>
                    <xdr:rowOff>133350</xdr:rowOff>
                  </from>
                  <to>
                    <xdr:col>27</xdr:col>
                    <xdr:colOff>76200</xdr:colOff>
                    <xdr:row>64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view="pageBreakPreview" zoomScale="110" zoomScaleNormal="140" zoomScaleSheetLayoutView="110" workbookViewId="0">
      <selection activeCell="G6" sqref="G6"/>
    </sheetView>
  </sheetViews>
  <sheetFormatPr defaultColWidth="2.08984375" defaultRowHeight="13"/>
  <cols>
    <col min="1" max="1" width="2.08984375" style="36"/>
    <col min="2" max="2" width="3.08984375" style="36" customWidth="1"/>
    <col min="3" max="3" width="12.90625" style="36" customWidth="1"/>
    <col min="4" max="4" width="16.90625" style="36" customWidth="1"/>
    <col min="5" max="5" width="18.90625" style="36" customWidth="1"/>
    <col min="6" max="14" width="11.08984375" style="36" customWidth="1"/>
    <col min="15" max="15" width="12.6328125" style="36" customWidth="1"/>
    <col min="16" max="16" width="18.6328125" style="36" customWidth="1"/>
    <col min="17" max="16384" width="2.08984375" style="36"/>
  </cols>
  <sheetData>
    <row r="1" spans="1:16">
      <c r="A1" s="36" t="s">
        <v>308</v>
      </c>
    </row>
    <row r="3" spans="1:16" ht="18" customHeight="1" thickBot="1">
      <c r="B3" s="34"/>
      <c r="P3" s="45" t="s">
        <v>85</v>
      </c>
    </row>
    <row r="4" spans="1:16" ht="32.25" customHeight="1" thickBot="1">
      <c r="B4" s="469" t="s">
        <v>73</v>
      </c>
      <c r="C4" s="470" t="s">
        <v>100</v>
      </c>
      <c r="D4" s="471" t="s">
        <v>59</v>
      </c>
      <c r="E4" s="472" t="s">
        <v>65</v>
      </c>
      <c r="F4" s="473" t="s">
        <v>139</v>
      </c>
      <c r="G4" s="473"/>
      <c r="H4" s="474"/>
      <c r="I4" s="475" t="s">
        <v>189</v>
      </c>
      <c r="J4" s="476"/>
      <c r="K4" s="477"/>
      <c r="L4" s="473" t="s">
        <v>140</v>
      </c>
      <c r="M4" s="473"/>
      <c r="N4" s="474"/>
      <c r="O4" s="467" t="s">
        <v>80</v>
      </c>
      <c r="P4" s="468" t="s">
        <v>83</v>
      </c>
    </row>
    <row r="5" spans="1:16" ht="27.75" customHeight="1">
      <c r="B5" s="469"/>
      <c r="C5" s="470"/>
      <c r="D5" s="471"/>
      <c r="E5" s="472"/>
      <c r="F5" s="48" t="s">
        <v>61</v>
      </c>
      <c r="G5" s="48" t="s">
        <v>62</v>
      </c>
      <c r="H5" s="51" t="s">
        <v>63</v>
      </c>
      <c r="I5" s="77" t="s">
        <v>61</v>
      </c>
      <c r="J5" s="77" t="s">
        <v>62</v>
      </c>
      <c r="K5" s="51" t="s">
        <v>63</v>
      </c>
      <c r="L5" s="49" t="s">
        <v>75</v>
      </c>
      <c r="M5" s="48" t="s">
        <v>76</v>
      </c>
      <c r="N5" s="47" t="s">
        <v>77</v>
      </c>
      <c r="O5" s="468"/>
      <c r="P5" s="468"/>
    </row>
    <row r="6" spans="1:16" ht="22.5" customHeight="1">
      <c r="B6" s="263">
        <v>1</v>
      </c>
      <c r="C6" s="264">
        <f ca="1">IFERROR(INDIRECT("個票"&amp;$B6&amp;"！$AG$4"),"")</f>
        <v>0</v>
      </c>
      <c r="D6" s="264">
        <f ca="1">IFERROR(INDIRECT("個票"&amp;$B6&amp;"！$L$4"),"")</f>
        <v>0</v>
      </c>
      <c r="E6" s="263">
        <f ca="1">IFERROR(INDIRECT("個票"&amp;$B6&amp;"！$L$5"),"")</f>
        <v>0</v>
      </c>
      <c r="F6" s="265">
        <f ca="1">IF(G6&lt;&gt;0,IFERROR(INDIRECT("個票"&amp;$B6&amp;"！$AA$13"),""),0)</f>
        <v>0</v>
      </c>
      <c r="G6" s="265">
        <f ca="1">IFERROR(INDIRECT("個票"&amp;$B6&amp;"！$AI$13"),"")</f>
        <v>0</v>
      </c>
      <c r="H6" s="266">
        <f ca="1">MIN(F6:G6)</f>
        <v>0</v>
      </c>
      <c r="I6" s="265">
        <f ca="1">IF(J6&lt;&gt;0,IFERROR(INDIRECT("個票"&amp;$B6&amp;"！$AA$32"),""),0)</f>
        <v>0</v>
      </c>
      <c r="J6" s="265">
        <f ca="1">IFERROR(INDIRECT("個票"&amp;$B6&amp;"！$AI$32"),"")</f>
        <v>0</v>
      </c>
      <c r="K6" s="266">
        <f ca="1">MIN(I6:J6)</f>
        <v>0</v>
      </c>
      <c r="L6" s="267">
        <f ca="1">IF(M6&lt;&gt;0,IFERROR(INDIRECT("個票"&amp;$B6&amp;"！$AA$46"),""),0)</f>
        <v>0</v>
      </c>
      <c r="M6" s="265">
        <f ca="1">IFERROR(INDIRECT("個票"&amp;$B6&amp;"！$AI$46"),"")</f>
        <v>0</v>
      </c>
      <c r="N6" s="268">
        <f ca="1">MIN(L6:M6)</f>
        <v>0</v>
      </c>
      <c r="O6" s="268">
        <f ca="1">SUM(H6,K6,N6)</f>
        <v>0</v>
      </c>
      <c r="P6" s="269"/>
    </row>
    <row r="7" spans="1:16" ht="22.5" customHeight="1">
      <c r="B7" s="263">
        <v>2</v>
      </c>
      <c r="C7" s="264" t="str">
        <f t="shared" ref="C7:C20" ca="1" si="0">IFERROR(INDIRECT("個票"&amp;$B7&amp;"！$AG$4"),"")</f>
        <v/>
      </c>
      <c r="D7" s="264" t="str">
        <f t="shared" ref="D7:D20" ca="1" si="1">IFERROR(INDIRECT("個票"&amp;$B7&amp;"！$L$4"),"")</f>
        <v/>
      </c>
      <c r="E7" s="263" t="str">
        <f t="shared" ref="E7:E20" ca="1" si="2">IFERROR(INDIRECT("個票"&amp;$B7&amp;"！$L$5"),"")</f>
        <v/>
      </c>
      <c r="F7" s="265" t="str">
        <f t="shared" ref="F7:F20" ca="1" si="3">IF(G7&lt;&gt;0,IFERROR(INDIRECT("個票"&amp;$B7&amp;"！$AA$13"),""),0)</f>
        <v/>
      </c>
      <c r="G7" s="265" t="str">
        <f t="shared" ref="G7:G20" ca="1" si="4">IFERROR(INDIRECT("個票"&amp;$B7&amp;"！$AI$13"),"")</f>
        <v/>
      </c>
      <c r="H7" s="266">
        <f t="shared" ref="H7:H20" ca="1" si="5">MIN(F7:G7)</f>
        <v>0</v>
      </c>
      <c r="I7" s="265" t="str">
        <f t="shared" ref="I7:I20" ca="1" si="6">IF(J7&lt;&gt;0,IFERROR(INDIRECT("個票"&amp;$B7&amp;"！$AA$32"),""),0)</f>
        <v/>
      </c>
      <c r="J7" s="265" t="str">
        <f t="shared" ref="J7:J20" ca="1" si="7">IFERROR(INDIRECT("個票"&amp;$B7&amp;"！$AI$32"),"")</f>
        <v/>
      </c>
      <c r="K7" s="266">
        <f t="shared" ref="K7:K20" ca="1" si="8">MIN(I7:J7)</f>
        <v>0</v>
      </c>
      <c r="L7" s="267" t="str">
        <f t="shared" ref="L7:L20" ca="1" si="9">IF(M7&lt;&gt;0,IFERROR(INDIRECT("個票"&amp;$B7&amp;"！$AA$38"),""),0)</f>
        <v/>
      </c>
      <c r="M7" s="265" t="str">
        <f t="shared" ref="M7:M20" ca="1" si="10">IFERROR(INDIRECT("個票"&amp;$B7&amp;"！$AI$38"),"")</f>
        <v/>
      </c>
      <c r="N7" s="268">
        <f t="shared" ref="N7:N20" ca="1" si="11">MIN(L7:M7)</f>
        <v>0</v>
      </c>
      <c r="O7" s="268">
        <f t="shared" ref="O7:O20" ca="1" si="12">SUM(H7,K7,N7)</f>
        <v>0</v>
      </c>
      <c r="P7" s="269"/>
    </row>
    <row r="8" spans="1:16" ht="22.5" customHeight="1">
      <c r="B8" s="263">
        <v>3</v>
      </c>
      <c r="C8" s="264" t="str">
        <f t="shared" ca="1" si="0"/>
        <v/>
      </c>
      <c r="D8" s="264" t="str">
        <f t="shared" ca="1" si="1"/>
        <v/>
      </c>
      <c r="E8" s="263" t="str">
        <f t="shared" ca="1" si="2"/>
        <v/>
      </c>
      <c r="F8" s="265" t="str">
        <f t="shared" ca="1" si="3"/>
        <v/>
      </c>
      <c r="G8" s="265" t="str">
        <f t="shared" ca="1" si="4"/>
        <v/>
      </c>
      <c r="H8" s="266">
        <f t="shared" ca="1" si="5"/>
        <v>0</v>
      </c>
      <c r="I8" s="265" t="str">
        <f t="shared" ca="1" si="6"/>
        <v/>
      </c>
      <c r="J8" s="265" t="str">
        <f t="shared" ca="1" si="7"/>
        <v/>
      </c>
      <c r="K8" s="266">
        <f t="shared" ca="1" si="8"/>
        <v>0</v>
      </c>
      <c r="L8" s="267" t="str">
        <f t="shared" ca="1" si="9"/>
        <v/>
      </c>
      <c r="M8" s="265" t="str">
        <f t="shared" ca="1" si="10"/>
        <v/>
      </c>
      <c r="N8" s="268">
        <f t="shared" ca="1" si="11"/>
        <v>0</v>
      </c>
      <c r="O8" s="268">
        <f t="shared" ca="1" si="12"/>
        <v>0</v>
      </c>
      <c r="P8" s="269"/>
    </row>
    <row r="9" spans="1:16" ht="22.5" customHeight="1">
      <c r="B9" s="263">
        <v>4</v>
      </c>
      <c r="C9" s="264" t="str">
        <f t="shared" ca="1" si="0"/>
        <v/>
      </c>
      <c r="D9" s="264" t="str">
        <f t="shared" ca="1" si="1"/>
        <v/>
      </c>
      <c r="E9" s="263" t="str">
        <f t="shared" ca="1" si="2"/>
        <v/>
      </c>
      <c r="F9" s="265" t="str">
        <f t="shared" ca="1" si="3"/>
        <v/>
      </c>
      <c r="G9" s="265" t="str">
        <f t="shared" ca="1" si="4"/>
        <v/>
      </c>
      <c r="H9" s="266">
        <f t="shared" ca="1" si="5"/>
        <v>0</v>
      </c>
      <c r="I9" s="265" t="str">
        <f t="shared" ca="1" si="6"/>
        <v/>
      </c>
      <c r="J9" s="265" t="str">
        <f t="shared" ca="1" si="7"/>
        <v/>
      </c>
      <c r="K9" s="266">
        <f t="shared" ca="1" si="8"/>
        <v>0</v>
      </c>
      <c r="L9" s="267" t="str">
        <f t="shared" ca="1" si="9"/>
        <v/>
      </c>
      <c r="M9" s="265" t="str">
        <f t="shared" ca="1" si="10"/>
        <v/>
      </c>
      <c r="N9" s="268">
        <f t="shared" ca="1" si="11"/>
        <v>0</v>
      </c>
      <c r="O9" s="268">
        <f t="shared" ca="1" si="12"/>
        <v>0</v>
      </c>
      <c r="P9" s="269"/>
    </row>
    <row r="10" spans="1:16" ht="22.5" customHeight="1">
      <c r="B10" s="263">
        <v>5</v>
      </c>
      <c r="C10" s="264" t="str">
        <f t="shared" ca="1" si="0"/>
        <v/>
      </c>
      <c r="D10" s="264" t="str">
        <f t="shared" ca="1" si="1"/>
        <v/>
      </c>
      <c r="E10" s="263" t="str">
        <f t="shared" ca="1" si="2"/>
        <v/>
      </c>
      <c r="F10" s="265" t="str">
        <f t="shared" ca="1" si="3"/>
        <v/>
      </c>
      <c r="G10" s="265" t="str">
        <f t="shared" ca="1" si="4"/>
        <v/>
      </c>
      <c r="H10" s="266">
        <f t="shared" ca="1" si="5"/>
        <v>0</v>
      </c>
      <c r="I10" s="265" t="str">
        <f t="shared" ca="1" si="6"/>
        <v/>
      </c>
      <c r="J10" s="265" t="str">
        <f t="shared" ca="1" si="7"/>
        <v/>
      </c>
      <c r="K10" s="266">
        <f t="shared" ca="1" si="8"/>
        <v>0</v>
      </c>
      <c r="L10" s="267" t="str">
        <f t="shared" ca="1" si="9"/>
        <v/>
      </c>
      <c r="M10" s="265" t="str">
        <f t="shared" ca="1" si="10"/>
        <v/>
      </c>
      <c r="N10" s="268">
        <f t="shared" ca="1" si="11"/>
        <v>0</v>
      </c>
      <c r="O10" s="268">
        <f t="shared" ca="1" si="12"/>
        <v>0</v>
      </c>
      <c r="P10" s="269"/>
    </row>
    <row r="11" spans="1:16" ht="22.5" customHeight="1">
      <c r="B11" s="263">
        <v>6</v>
      </c>
      <c r="C11" s="264" t="str">
        <f t="shared" ca="1" si="0"/>
        <v/>
      </c>
      <c r="D11" s="264" t="str">
        <f t="shared" ca="1" si="1"/>
        <v/>
      </c>
      <c r="E11" s="263" t="str">
        <f t="shared" ca="1" si="2"/>
        <v/>
      </c>
      <c r="F11" s="265" t="str">
        <f t="shared" ca="1" si="3"/>
        <v/>
      </c>
      <c r="G11" s="265" t="str">
        <f t="shared" ca="1" si="4"/>
        <v/>
      </c>
      <c r="H11" s="266">
        <f t="shared" ca="1" si="5"/>
        <v>0</v>
      </c>
      <c r="I11" s="265" t="str">
        <f t="shared" ca="1" si="6"/>
        <v/>
      </c>
      <c r="J11" s="265" t="str">
        <f t="shared" ca="1" si="7"/>
        <v/>
      </c>
      <c r="K11" s="266">
        <f t="shared" ca="1" si="8"/>
        <v>0</v>
      </c>
      <c r="L11" s="267" t="str">
        <f t="shared" ca="1" si="9"/>
        <v/>
      </c>
      <c r="M11" s="265" t="str">
        <f t="shared" ca="1" si="10"/>
        <v/>
      </c>
      <c r="N11" s="268">
        <f t="shared" ca="1" si="11"/>
        <v>0</v>
      </c>
      <c r="O11" s="268">
        <f t="shared" ca="1" si="12"/>
        <v>0</v>
      </c>
      <c r="P11" s="269"/>
    </row>
    <row r="12" spans="1:16" ht="22.5" customHeight="1">
      <c r="B12" s="263">
        <v>7</v>
      </c>
      <c r="C12" s="264" t="str">
        <f t="shared" ca="1" si="0"/>
        <v/>
      </c>
      <c r="D12" s="264" t="str">
        <f t="shared" ca="1" si="1"/>
        <v/>
      </c>
      <c r="E12" s="263" t="str">
        <f t="shared" ca="1" si="2"/>
        <v/>
      </c>
      <c r="F12" s="265" t="str">
        <f t="shared" ca="1" si="3"/>
        <v/>
      </c>
      <c r="G12" s="265" t="str">
        <f t="shared" ca="1" si="4"/>
        <v/>
      </c>
      <c r="H12" s="266">
        <f t="shared" ca="1" si="5"/>
        <v>0</v>
      </c>
      <c r="I12" s="265" t="str">
        <f t="shared" ca="1" si="6"/>
        <v/>
      </c>
      <c r="J12" s="265" t="str">
        <f t="shared" ca="1" si="7"/>
        <v/>
      </c>
      <c r="K12" s="266">
        <f t="shared" ca="1" si="8"/>
        <v>0</v>
      </c>
      <c r="L12" s="267" t="str">
        <f t="shared" ca="1" si="9"/>
        <v/>
      </c>
      <c r="M12" s="265" t="str">
        <f t="shared" ca="1" si="10"/>
        <v/>
      </c>
      <c r="N12" s="268">
        <f t="shared" ca="1" si="11"/>
        <v>0</v>
      </c>
      <c r="O12" s="268">
        <f t="shared" ca="1" si="12"/>
        <v>0</v>
      </c>
      <c r="P12" s="269"/>
    </row>
    <row r="13" spans="1:16" ht="22.5" customHeight="1">
      <c r="B13" s="263">
        <v>8</v>
      </c>
      <c r="C13" s="264" t="str">
        <f t="shared" ca="1" si="0"/>
        <v/>
      </c>
      <c r="D13" s="264" t="str">
        <f t="shared" ca="1" si="1"/>
        <v/>
      </c>
      <c r="E13" s="263" t="str">
        <f t="shared" ca="1" si="2"/>
        <v/>
      </c>
      <c r="F13" s="265" t="str">
        <f t="shared" ca="1" si="3"/>
        <v/>
      </c>
      <c r="G13" s="265" t="str">
        <f t="shared" ca="1" si="4"/>
        <v/>
      </c>
      <c r="H13" s="266">
        <f t="shared" ca="1" si="5"/>
        <v>0</v>
      </c>
      <c r="I13" s="265" t="str">
        <f t="shared" ca="1" si="6"/>
        <v/>
      </c>
      <c r="J13" s="265" t="str">
        <f t="shared" ca="1" si="7"/>
        <v/>
      </c>
      <c r="K13" s="266">
        <f t="shared" ca="1" si="8"/>
        <v>0</v>
      </c>
      <c r="L13" s="267" t="str">
        <f t="shared" ca="1" si="9"/>
        <v/>
      </c>
      <c r="M13" s="265" t="str">
        <f t="shared" ca="1" si="10"/>
        <v/>
      </c>
      <c r="N13" s="268">
        <f t="shared" ca="1" si="11"/>
        <v>0</v>
      </c>
      <c r="O13" s="268">
        <f t="shared" ca="1" si="12"/>
        <v>0</v>
      </c>
      <c r="P13" s="269"/>
    </row>
    <row r="14" spans="1:16" ht="22.5" customHeight="1">
      <c r="B14" s="263">
        <v>9</v>
      </c>
      <c r="C14" s="264" t="str">
        <f t="shared" ca="1" si="0"/>
        <v/>
      </c>
      <c r="D14" s="264" t="str">
        <f t="shared" ca="1" si="1"/>
        <v/>
      </c>
      <c r="E14" s="263" t="str">
        <f t="shared" ca="1" si="2"/>
        <v/>
      </c>
      <c r="F14" s="265" t="str">
        <f t="shared" ca="1" si="3"/>
        <v/>
      </c>
      <c r="G14" s="265" t="str">
        <f t="shared" ca="1" si="4"/>
        <v/>
      </c>
      <c r="H14" s="266">
        <f t="shared" ca="1" si="5"/>
        <v>0</v>
      </c>
      <c r="I14" s="265" t="str">
        <f t="shared" ca="1" si="6"/>
        <v/>
      </c>
      <c r="J14" s="265" t="str">
        <f t="shared" ca="1" si="7"/>
        <v/>
      </c>
      <c r="K14" s="266">
        <f t="shared" ca="1" si="8"/>
        <v>0</v>
      </c>
      <c r="L14" s="267" t="str">
        <f t="shared" ca="1" si="9"/>
        <v/>
      </c>
      <c r="M14" s="265" t="str">
        <f t="shared" ca="1" si="10"/>
        <v/>
      </c>
      <c r="N14" s="268">
        <f t="shared" ca="1" si="11"/>
        <v>0</v>
      </c>
      <c r="O14" s="268">
        <f t="shared" ca="1" si="12"/>
        <v>0</v>
      </c>
      <c r="P14" s="269"/>
    </row>
    <row r="15" spans="1:16" ht="22.5" customHeight="1">
      <c r="B15" s="263">
        <v>10</v>
      </c>
      <c r="C15" s="264" t="str">
        <f t="shared" ca="1" si="0"/>
        <v/>
      </c>
      <c r="D15" s="264" t="str">
        <f t="shared" ca="1" si="1"/>
        <v/>
      </c>
      <c r="E15" s="263" t="str">
        <f t="shared" ca="1" si="2"/>
        <v/>
      </c>
      <c r="F15" s="265" t="str">
        <f t="shared" ca="1" si="3"/>
        <v/>
      </c>
      <c r="G15" s="265" t="str">
        <f t="shared" ca="1" si="4"/>
        <v/>
      </c>
      <c r="H15" s="266">
        <f t="shared" ca="1" si="5"/>
        <v>0</v>
      </c>
      <c r="I15" s="265" t="str">
        <f t="shared" ca="1" si="6"/>
        <v/>
      </c>
      <c r="J15" s="265" t="str">
        <f t="shared" ca="1" si="7"/>
        <v/>
      </c>
      <c r="K15" s="266">
        <f t="shared" ca="1" si="8"/>
        <v>0</v>
      </c>
      <c r="L15" s="267" t="str">
        <f t="shared" ca="1" si="9"/>
        <v/>
      </c>
      <c r="M15" s="265" t="str">
        <f t="shared" ca="1" si="10"/>
        <v/>
      </c>
      <c r="N15" s="268">
        <f t="shared" ca="1" si="11"/>
        <v>0</v>
      </c>
      <c r="O15" s="268">
        <f t="shared" ca="1" si="12"/>
        <v>0</v>
      </c>
      <c r="P15" s="269"/>
    </row>
    <row r="16" spans="1:16" ht="22.5" customHeight="1">
      <c r="B16" s="263">
        <v>11</v>
      </c>
      <c r="C16" s="264" t="str">
        <f t="shared" ca="1" si="0"/>
        <v/>
      </c>
      <c r="D16" s="264" t="str">
        <f t="shared" ca="1" si="1"/>
        <v/>
      </c>
      <c r="E16" s="263" t="str">
        <f t="shared" ca="1" si="2"/>
        <v/>
      </c>
      <c r="F16" s="265" t="str">
        <f t="shared" ca="1" si="3"/>
        <v/>
      </c>
      <c r="G16" s="265" t="str">
        <f t="shared" ca="1" si="4"/>
        <v/>
      </c>
      <c r="H16" s="266">
        <f t="shared" ca="1" si="5"/>
        <v>0</v>
      </c>
      <c r="I16" s="265" t="str">
        <f t="shared" ca="1" si="6"/>
        <v/>
      </c>
      <c r="J16" s="265" t="str">
        <f t="shared" ca="1" si="7"/>
        <v/>
      </c>
      <c r="K16" s="266">
        <f t="shared" ca="1" si="8"/>
        <v>0</v>
      </c>
      <c r="L16" s="267" t="str">
        <f t="shared" ca="1" si="9"/>
        <v/>
      </c>
      <c r="M16" s="265" t="str">
        <f t="shared" ca="1" si="10"/>
        <v/>
      </c>
      <c r="N16" s="268">
        <f t="shared" ca="1" si="11"/>
        <v>0</v>
      </c>
      <c r="O16" s="268">
        <f t="shared" ca="1" si="12"/>
        <v>0</v>
      </c>
      <c r="P16" s="269"/>
    </row>
    <row r="17" spans="1:16" ht="22.5" customHeight="1">
      <c r="B17" s="263">
        <v>12</v>
      </c>
      <c r="C17" s="264" t="str">
        <f t="shared" ca="1" si="0"/>
        <v/>
      </c>
      <c r="D17" s="264" t="str">
        <f t="shared" ca="1" si="1"/>
        <v/>
      </c>
      <c r="E17" s="263" t="str">
        <f t="shared" ca="1" si="2"/>
        <v/>
      </c>
      <c r="F17" s="265" t="str">
        <f t="shared" ca="1" si="3"/>
        <v/>
      </c>
      <c r="G17" s="265" t="str">
        <f t="shared" ca="1" si="4"/>
        <v/>
      </c>
      <c r="H17" s="266">
        <f t="shared" ca="1" si="5"/>
        <v>0</v>
      </c>
      <c r="I17" s="265" t="str">
        <f t="shared" ca="1" si="6"/>
        <v/>
      </c>
      <c r="J17" s="265" t="str">
        <f t="shared" ca="1" si="7"/>
        <v/>
      </c>
      <c r="K17" s="266">
        <f t="shared" ca="1" si="8"/>
        <v>0</v>
      </c>
      <c r="L17" s="267" t="str">
        <f t="shared" ca="1" si="9"/>
        <v/>
      </c>
      <c r="M17" s="265" t="str">
        <f t="shared" ca="1" si="10"/>
        <v/>
      </c>
      <c r="N17" s="268">
        <f t="shared" ca="1" si="11"/>
        <v>0</v>
      </c>
      <c r="O17" s="268">
        <f t="shared" ca="1" si="12"/>
        <v>0</v>
      </c>
      <c r="P17" s="269"/>
    </row>
    <row r="18" spans="1:16" ht="22.5" customHeight="1">
      <c r="B18" s="263">
        <v>13</v>
      </c>
      <c r="C18" s="264" t="str">
        <f t="shared" ca="1" si="0"/>
        <v/>
      </c>
      <c r="D18" s="264" t="str">
        <f t="shared" ca="1" si="1"/>
        <v/>
      </c>
      <c r="E18" s="263" t="str">
        <f t="shared" ca="1" si="2"/>
        <v/>
      </c>
      <c r="F18" s="265" t="str">
        <f t="shared" ca="1" si="3"/>
        <v/>
      </c>
      <c r="G18" s="265" t="str">
        <f t="shared" ca="1" si="4"/>
        <v/>
      </c>
      <c r="H18" s="266">
        <f t="shared" ca="1" si="5"/>
        <v>0</v>
      </c>
      <c r="I18" s="265" t="str">
        <f t="shared" ca="1" si="6"/>
        <v/>
      </c>
      <c r="J18" s="265" t="str">
        <f t="shared" ca="1" si="7"/>
        <v/>
      </c>
      <c r="K18" s="266">
        <f t="shared" ca="1" si="8"/>
        <v>0</v>
      </c>
      <c r="L18" s="267" t="str">
        <f t="shared" ca="1" si="9"/>
        <v/>
      </c>
      <c r="M18" s="265" t="str">
        <f t="shared" ca="1" si="10"/>
        <v/>
      </c>
      <c r="N18" s="268">
        <f t="shared" ca="1" si="11"/>
        <v>0</v>
      </c>
      <c r="O18" s="268">
        <f t="shared" ca="1" si="12"/>
        <v>0</v>
      </c>
      <c r="P18" s="269"/>
    </row>
    <row r="19" spans="1:16" ht="22.5" customHeight="1">
      <c r="B19" s="263">
        <v>14</v>
      </c>
      <c r="C19" s="264" t="str">
        <f t="shared" ca="1" si="0"/>
        <v/>
      </c>
      <c r="D19" s="264" t="str">
        <f t="shared" ca="1" si="1"/>
        <v/>
      </c>
      <c r="E19" s="263" t="str">
        <f t="shared" ca="1" si="2"/>
        <v/>
      </c>
      <c r="F19" s="265" t="str">
        <f t="shared" ca="1" si="3"/>
        <v/>
      </c>
      <c r="G19" s="265" t="str">
        <f t="shared" ca="1" si="4"/>
        <v/>
      </c>
      <c r="H19" s="266">
        <f t="shared" ca="1" si="5"/>
        <v>0</v>
      </c>
      <c r="I19" s="265" t="str">
        <f t="shared" ca="1" si="6"/>
        <v/>
      </c>
      <c r="J19" s="265" t="str">
        <f t="shared" ca="1" si="7"/>
        <v/>
      </c>
      <c r="K19" s="266">
        <f t="shared" ca="1" si="8"/>
        <v>0</v>
      </c>
      <c r="L19" s="267" t="str">
        <f t="shared" ca="1" si="9"/>
        <v/>
      </c>
      <c r="M19" s="265" t="str">
        <f t="shared" ca="1" si="10"/>
        <v/>
      </c>
      <c r="N19" s="268">
        <f t="shared" ca="1" si="11"/>
        <v>0</v>
      </c>
      <c r="O19" s="268">
        <f t="shared" ca="1" si="12"/>
        <v>0</v>
      </c>
      <c r="P19" s="269"/>
    </row>
    <row r="20" spans="1:16" ht="22.5" customHeight="1" thickBot="1">
      <c r="B20" s="270">
        <v>15</v>
      </c>
      <c r="C20" s="271" t="str">
        <f t="shared" ca="1" si="0"/>
        <v/>
      </c>
      <c r="D20" s="271" t="str">
        <f t="shared" ca="1" si="1"/>
        <v/>
      </c>
      <c r="E20" s="270" t="str">
        <f t="shared" ca="1" si="2"/>
        <v/>
      </c>
      <c r="F20" s="272" t="str">
        <f t="shared" ca="1" si="3"/>
        <v/>
      </c>
      <c r="G20" s="272" t="str">
        <f t="shared" ca="1" si="4"/>
        <v/>
      </c>
      <c r="H20" s="273">
        <f t="shared" ca="1" si="5"/>
        <v>0</v>
      </c>
      <c r="I20" s="272" t="str">
        <f t="shared" ca="1" si="6"/>
        <v/>
      </c>
      <c r="J20" s="272" t="str">
        <f t="shared" ca="1" si="7"/>
        <v/>
      </c>
      <c r="K20" s="273">
        <f t="shared" ca="1" si="8"/>
        <v>0</v>
      </c>
      <c r="L20" s="274" t="str">
        <f t="shared" ca="1" si="9"/>
        <v/>
      </c>
      <c r="M20" s="272" t="str">
        <f t="shared" ca="1" si="10"/>
        <v/>
      </c>
      <c r="N20" s="275">
        <f t="shared" ca="1" si="11"/>
        <v>0</v>
      </c>
      <c r="O20" s="275">
        <f t="shared" ca="1" si="12"/>
        <v>0</v>
      </c>
      <c r="P20" s="276"/>
    </row>
    <row r="21" spans="1:16" ht="22.5" customHeight="1" thickTop="1" thickBot="1">
      <c r="B21" s="465" t="s">
        <v>79</v>
      </c>
      <c r="C21" s="466"/>
      <c r="D21" s="466"/>
      <c r="E21" s="466"/>
      <c r="F21" s="277"/>
      <c r="G21" s="277"/>
      <c r="H21" s="278">
        <f ca="1">SUM(H6:H20)</f>
        <v>0</v>
      </c>
      <c r="I21" s="277"/>
      <c r="J21" s="277"/>
      <c r="K21" s="278">
        <f ca="1">SUM(K6:K20)</f>
        <v>0</v>
      </c>
      <c r="L21" s="279"/>
      <c r="M21" s="277"/>
      <c r="N21" s="280">
        <f ca="1">SUM(N6:N20)</f>
        <v>0</v>
      </c>
      <c r="O21" s="280">
        <f ca="1">SUM(H21,N21)</f>
        <v>0</v>
      </c>
      <c r="P21" s="281"/>
    </row>
    <row r="22" spans="1:16" ht="19.5" customHeight="1"/>
    <row r="23" spans="1:16" customFormat="1" ht="18" customHeight="1">
      <c r="A23" s="36" t="s">
        <v>74</v>
      </c>
      <c r="B23" s="36"/>
      <c r="C23" s="36"/>
      <c r="D23" s="36"/>
    </row>
    <row r="24" spans="1:16" customFormat="1" ht="16.5" customHeight="1">
      <c r="A24" s="36"/>
      <c r="B24" s="52">
        <v>1</v>
      </c>
      <c r="C24" s="53" t="s">
        <v>84</v>
      </c>
      <c r="D24" s="36"/>
    </row>
    <row r="25" spans="1:16" customFormat="1" ht="16.5" customHeight="1">
      <c r="A25" s="36"/>
      <c r="B25" s="52">
        <v>2</v>
      </c>
      <c r="C25" s="53" t="s">
        <v>134</v>
      </c>
      <c r="D25" s="36"/>
    </row>
    <row r="26" spans="1:16" customFormat="1" ht="16.5" customHeight="1">
      <c r="A26" s="36"/>
      <c r="B26" s="52">
        <v>3</v>
      </c>
      <c r="C26" s="53" t="s">
        <v>81</v>
      </c>
      <c r="D26" s="36"/>
    </row>
    <row r="27" spans="1:16" customFormat="1" ht="16.5" customHeight="1">
      <c r="A27" s="36"/>
      <c r="B27" s="54">
        <v>4</v>
      </c>
      <c r="C27" s="55" t="s">
        <v>78</v>
      </c>
      <c r="D27" s="36"/>
    </row>
    <row r="28" spans="1:16" customFormat="1" ht="16.5" customHeight="1">
      <c r="A28" s="36"/>
      <c r="B28" s="54">
        <v>5</v>
      </c>
      <c r="C28" s="55" t="s">
        <v>82</v>
      </c>
      <c r="D28" s="36"/>
    </row>
    <row r="29" spans="1:16" customFormat="1" ht="22.5" customHeight="1"/>
    <row r="30" spans="1:16" customFormat="1" ht="22.5" customHeight="1"/>
    <row r="31" spans="1:16" customFormat="1" ht="22.5" customHeight="1"/>
    <row r="32" spans="1:16"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sheet="1" formatCells="0" formatColumns="0" formatRows="0" insertColumns="0" insertRows="0" insertHyperlinks="0" deleteColumns="0" deleteRows="0" sort="0" autoFilter="0" pivotTable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0"/>
  <sheetViews>
    <sheetView tabSelected="1" view="pageBreakPreview" zoomScaleNormal="100" zoomScaleSheetLayoutView="100" workbookViewId="0">
      <selection activeCell="W1" sqref="W1"/>
    </sheetView>
  </sheetViews>
  <sheetFormatPr defaultColWidth="2.08984375" defaultRowHeight="13"/>
  <cols>
    <col min="1" max="39" width="2.36328125" style="109" customWidth="1"/>
    <col min="40" max="40" width="2.08984375" style="109"/>
    <col min="41" max="41" width="2.08984375" style="109" customWidth="1"/>
    <col min="42" max="16384" width="2.08984375" style="109"/>
  </cols>
  <sheetData>
    <row r="1" spans="1:39">
      <c r="A1" s="108" t="s">
        <v>71</v>
      </c>
    </row>
    <row r="3" spans="1:39" s="114" customFormat="1" ht="12" customHeight="1">
      <c r="A3" s="575" t="s">
        <v>21</v>
      </c>
      <c r="B3" s="110" t="s">
        <v>0</v>
      </c>
      <c r="C3" s="111"/>
      <c r="D3" s="111"/>
      <c r="E3" s="112"/>
      <c r="F3" s="112"/>
      <c r="G3" s="112"/>
      <c r="H3" s="112"/>
      <c r="I3" s="112"/>
      <c r="J3" s="112"/>
      <c r="K3" s="113"/>
      <c r="L3" s="562"/>
      <c r="M3" s="563"/>
      <c r="N3" s="563"/>
      <c r="O3" s="563"/>
      <c r="P3" s="563"/>
      <c r="Q3" s="563"/>
      <c r="R3" s="563"/>
      <c r="S3" s="563"/>
      <c r="T3" s="563"/>
      <c r="U3" s="563"/>
      <c r="V3" s="563"/>
      <c r="W3" s="563"/>
      <c r="X3" s="563"/>
      <c r="Y3" s="563"/>
      <c r="Z3" s="563"/>
      <c r="AA3" s="563"/>
      <c r="AB3" s="563"/>
      <c r="AC3" s="563"/>
      <c r="AD3" s="563"/>
      <c r="AE3" s="563"/>
      <c r="AF3" s="564"/>
      <c r="AG3" s="610" t="s">
        <v>135</v>
      </c>
      <c r="AH3" s="611"/>
      <c r="AI3" s="611"/>
      <c r="AJ3" s="611"/>
      <c r="AK3" s="611"/>
      <c r="AL3" s="611"/>
      <c r="AM3" s="612"/>
    </row>
    <row r="4" spans="1:39" s="114" customFormat="1" ht="20.25" customHeight="1">
      <c r="A4" s="576"/>
      <c r="B4" s="115" t="s">
        <v>18</v>
      </c>
      <c r="C4" s="116"/>
      <c r="D4" s="116"/>
      <c r="E4" s="117"/>
      <c r="F4" s="117"/>
      <c r="G4" s="117"/>
      <c r="H4" s="117"/>
      <c r="I4" s="117"/>
      <c r="J4" s="117"/>
      <c r="K4" s="118"/>
      <c r="L4" s="559"/>
      <c r="M4" s="560"/>
      <c r="N4" s="560"/>
      <c r="O4" s="560"/>
      <c r="P4" s="560"/>
      <c r="Q4" s="560"/>
      <c r="R4" s="560"/>
      <c r="S4" s="560"/>
      <c r="T4" s="560"/>
      <c r="U4" s="560"/>
      <c r="V4" s="560"/>
      <c r="W4" s="560"/>
      <c r="X4" s="560"/>
      <c r="Y4" s="560"/>
      <c r="Z4" s="560"/>
      <c r="AA4" s="560"/>
      <c r="AB4" s="560"/>
      <c r="AC4" s="560"/>
      <c r="AD4" s="560"/>
      <c r="AE4" s="560"/>
      <c r="AF4" s="561"/>
      <c r="AG4" s="613"/>
      <c r="AH4" s="614"/>
      <c r="AI4" s="614"/>
      <c r="AJ4" s="614"/>
      <c r="AK4" s="614"/>
      <c r="AL4" s="614"/>
      <c r="AM4" s="615"/>
    </row>
    <row r="5" spans="1:39" s="114" customFormat="1" ht="20.25" customHeight="1">
      <c r="A5" s="576"/>
      <c r="B5" s="119" t="s">
        <v>54</v>
      </c>
      <c r="C5" s="120"/>
      <c r="D5" s="120"/>
      <c r="E5" s="121"/>
      <c r="F5" s="121"/>
      <c r="G5" s="121"/>
      <c r="H5" s="121"/>
      <c r="I5" s="121"/>
      <c r="J5" s="121"/>
      <c r="K5" s="122"/>
      <c r="L5" s="584"/>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6"/>
    </row>
    <row r="6" spans="1:39" s="114" customFormat="1" ht="13.5" customHeight="1">
      <c r="A6" s="576"/>
      <c r="B6" s="616" t="s">
        <v>55</v>
      </c>
      <c r="C6" s="617"/>
      <c r="D6" s="617"/>
      <c r="E6" s="617"/>
      <c r="F6" s="617"/>
      <c r="G6" s="617"/>
      <c r="H6" s="617"/>
      <c r="I6" s="617"/>
      <c r="J6" s="617"/>
      <c r="K6" s="618"/>
      <c r="L6" s="123" t="s">
        <v>5</v>
      </c>
      <c r="M6" s="123"/>
      <c r="N6" s="123"/>
      <c r="O6" s="123"/>
      <c r="P6" s="123"/>
      <c r="Q6" s="554"/>
      <c r="R6" s="554"/>
      <c r="S6" s="123" t="s">
        <v>6</v>
      </c>
      <c r="T6" s="554"/>
      <c r="U6" s="554"/>
      <c r="V6" s="554"/>
      <c r="W6" s="123" t="s">
        <v>7</v>
      </c>
      <c r="X6" s="123"/>
      <c r="Y6" s="123"/>
      <c r="Z6" s="123"/>
      <c r="AA6" s="123"/>
      <c r="AB6" s="123"/>
      <c r="AC6" s="124"/>
      <c r="AD6" s="123"/>
      <c r="AE6" s="123"/>
      <c r="AF6" s="123"/>
      <c r="AG6" s="123"/>
      <c r="AH6" s="123"/>
      <c r="AI6" s="123"/>
      <c r="AJ6" s="123"/>
      <c r="AK6" s="123"/>
      <c r="AL6" s="123"/>
      <c r="AM6" s="125"/>
    </row>
    <row r="7" spans="1:39" s="114" customFormat="1" ht="20.25" customHeight="1">
      <c r="A7" s="576"/>
      <c r="B7" s="619"/>
      <c r="C7" s="620"/>
      <c r="D7" s="620"/>
      <c r="E7" s="620"/>
      <c r="F7" s="620"/>
      <c r="G7" s="620"/>
      <c r="H7" s="620"/>
      <c r="I7" s="620"/>
      <c r="J7" s="620"/>
      <c r="K7" s="621"/>
      <c r="L7" s="559"/>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1"/>
    </row>
    <row r="8" spans="1:39" s="114" customFormat="1" ht="20.25" customHeight="1">
      <c r="A8" s="576"/>
      <c r="B8" s="126" t="s">
        <v>8</v>
      </c>
      <c r="C8" s="127"/>
      <c r="D8" s="127"/>
      <c r="E8" s="128"/>
      <c r="F8" s="128"/>
      <c r="G8" s="128"/>
      <c r="H8" s="128"/>
      <c r="I8" s="128"/>
      <c r="J8" s="128"/>
      <c r="K8" s="128"/>
      <c r="L8" s="126" t="s">
        <v>9</v>
      </c>
      <c r="M8" s="128"/>
      <c r="N8" s="128"/>
      <c r="O8" s="128"/>
      <c r="P8" s="128"/>
      <c r="Q8" s="128"/>
      <c r="R8" s="129"/>
      <c r="S8" s="555"/>
      <c r="T8" s="556"/>
      <c r="U8" s="556"/>
      <c r="V8" s="556"/>
      <c r="W8" s="556"/>
      <c r="X8" s="556"/>
      <c r="Y8" s="557"/>
      <c r="Z8" s="126" t="s">
        <v>52</v>
      </c>
      <c r="AA8" s="128"/>
      <c r="AB8" s="128"/>
      <c r="AC8" s="128"/>
      <c r="AD8" s="128"/>
      <c r="AE8" s="128"/>
      <c r="AF8" s="129"/>
      <c r="AG8" s="555"/>
      <c r="AH8" s="556"/>
      <c r="AI8" s="556"/>
      <c r="AJ8" s="556"/>
      <c r="AK8" s="556"/>
      <c r="AL8" s="556"/>
      <c r="AM8" s="557"/>
    </row>
    <row r="9" spans="1:39" s="114" customFormat="1" ht="20.25" customHeight="1">
      <c r="A9" s="577"/>
      <c r="B9" s="126" t="s">
        <v>19</v>
      </c>
      <c r="C9" s="127"/>
      <c r="D9" s="127"/>
      <c r="E9" s="128"/>
      <c r="F9" s="128"/>
      <c r="G9" s="128"/>
      <c r="H9" s="128"/>
      <c r="I9" s="128"/>
      <c r="J9" s="128"/>
      <c r="K9" s="128"/>
      <c r="L9" s="555"/>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7"/>
    </row>
    <row r="10" spans="1:39" s="114" customFormat="1" ht="18" customHeight="1">
      <c r="A10" s="578" t="s">
        <v>22</v>
      </c>
      <c r="B10" s="579"/>
      <c r="C10" s="579"/>
      <c r="D10" s="579"/>
      <c r="E10" s="579"/>
      <c r="F10" s="579"/>
      <c r="G10" s="579"/>
      <c r="H10" s="580"/>
      <c r="I10" s="130"/>
      <c r="J10" s="131" t="s">
        <v>141</v>
      </c>
      <c r="K10" s="123"/>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3"/>
    </row>
    <row r="11" spans="1:39" s="114" customFormat="1" ht="18" customHeight="1">
      <c r="A11" s="581"/>
      <c r="B11" s="582"/>
      <c r="C11" s="582"/>
      <c r="D11" s="582"/>
      <c r="E11" s="582"/>
      <c r="F11" s="582"/>
      <c r="G11" s="582"/>
      <c r="H11" s="583"/>
      <c r="I11" s="134"/>
      <c r="J11" s="135" t="s">
        <v>144</v>
      </c>
      <c r="K11" s="117"/>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36"/>
    </row>
    <row r="12" spans="1:39" s="114" customFormat="1" ht="5.25" customHeight="1">
      <c r="A12" s="137"/>
      <c r="B12" s="137"/>
      <c r="C12" s="137"/>
      <c r="D12" s="137"/>
      <c r="E12" s="137"/>
      <c r="F12" s="137"/>
      <c r="G12" s="137"/>
      <c r="H12" s="137"/>
      <c r="I12" s="131"/>
      <c r="J12" s="138"/>
      <c r="K12" s="123"/>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row>
    <row r="13" spans="1:39" s="114" customFormat="1" ht="20.25" customHeight="1">
      <c r="A13" s="139" t="s">
        <v>142</v>
      </c>
      <c r="B13" s="140"/>
      <c r="C13" s="141"/>
      <c r="D13" s="141"/>
      <c r="E13" s="141"/>
      <c r="F13" s="141"/>
      <c r="G13" s="141"/>
      <c r="H13" s="141"/>
      <c r="I13" s="142"/>
      <c r="J13" s="135"/>
      <c r="K13" s="117"/>
      <c r="L13" s="116"/>
      <c r="M13" s="116"/>
      <c r="N13" s="116"/>
      <c r="O13" s="116"/>
      <c r="P13" s="116"/>
      <c r="Q13" s="116"/>
      <c r="R13" s="116"/>
      <c r="S13" s="116"/>
      <c r="T13" s="116"/>
      <c r="U13" s="116"/>
      <c r="V13" s="116"/>
      <c r="W13" s="558" t="s">
        <v>60</v>
      </c>
      <c r="X13" s="541"/>
      <c r="Y13" s="541"/>
      <c r="Z13" s="542"/>
      <c r="AA13" s="539" t="str">
        <f>IF($L$5="","",VLOOKUP($L$5,基準単価!$D$7:$F$35,2,0))</f>
        <v/>
      </c>
      <c r="AB13" s="540"/>
      <c r="AC13" s="540"/>
      <c r="AD13" s="541" t="s">
        <v>46</v>
      </c>
      <c r="AE13" s="542"/>
      <c r="AF13" s="558" t="s">
        <v>37</v>
      </c>
      <c r="AG13" s="541"/>
      <c r="AH13" s="542"/>
      <c r="AI13" s="567">
        <f>ROUNDDOWN(J79/1000,0)</f>
        <v>0</v>
      </c>
      <c r="AJ13" s="568"/>
      <c r="AK13" s="568"/>
      <c r="AL13" s="541" t="s">
        <v>46</v>
      </c>
      <c r="AM13" s="542"/>
    </row>
    <row r="14" spans="1:39" s="114" customFormat="1" ht="20.25" customHeight="1">
      <c r="A14" s="143" t="s">
        <v>23</v>
      </c>
      <c r="B14" s="144"/>
      <c r="C14" s="145"/>
      <c r="D14" s="145"/>
      <c r="E14" s="145"/>
      <c r="F14" s="145"/>
      <c r="G14" s="145"/>
      <c r="H14" s="607"/>
      <c r="I14" s="608"/>
      <c r="J14" s="609"/>
      <c r="K14" s="565" t="s">
        <v>66</v>
      </c>
      <c r="L14" s="566"/>
      <c r="M14" s="566"/>
      <c r="N14" s="566"/>
      <c r="O14" s="566"/>
      <c r="P14" s="566"/>
      <c r="Q14" s="566"/>
      <c r="R14" s="566"/>
      <c r="S14" s="566"/>
      <c r="T14" s="566"/>
      <c r="U14" s="566"/>
      <c r="V14" s="566"/>
      <c r="W14" s="566"/>
      <c r="X14" s="566"/>
      <c r="Y14" s="566"/>
      <c r="Z14" s="566"/>
      <c r="AA14" s="566"/>
      <c r="AB14" s="566"/>
      <c r="AC14" s="566"/>
      <c r="AD14" s="566"/>
      <c r="AE14" s="566"/>
      <c r="AF14" s="601" t="s">
        <v>278</v>
      </c>
      <c r="AG14" s="602"/>
      <c r="AH14" s="602"/>
      <c r="AI14" s="602"/>
      <c r="AJ14" s="602"/>
      <c r="AK14" s="602"/>
      <c r="AL14" s="602"/>
      <c r="AM14" s="603"/>
    </row>
    <row r="15" spans="1:39" s="114" customFormat="1" ht="20.149999999999999" customHeight="1">
      <c r="A15" s="147"/>
      <c r="B15" s="622" t="s">
        <v>334</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4"/>
    </row>
    <row r="16" spans="1:39" s="114" customFormat="1" ht="20.149999999999999" customHeight="1">
      <c r="A16" s="149"/>
      <c r="B16" s="625"/>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7"/>
    </row>
    <row r="17" spans="1:39" s="114" customFormat="1" ht="20.149999999999999" customHeight="1">
      <c r="A17" s="149"/>
      <c r="B17" s="625"/>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7"/>
    </row>
    <row r="18" spans="1:39" s="114" customFormat="1" ht="20.149999999999999" customHeight="1">
      <c r="A18" s="149"/>
      <c r="B18" s="625"/>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7"/>
    </row>
    <row r="19" spans="1:39" s="114" customFormat="1" ht="20.149999999999999" customHeight="1">
      <c r="A19" s="151"/>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30"/>
    </row>
    <row r="20" spans="1:39" s="114" customFormat="1" ht="19.5" customHeight="1">
      <c r="A20" s="152" t="s">
        <v>28</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4"/>
    </row>
    <row r="21" spans="1:39" s="114" customFormat="1" ht="18.75" customHeight="1">
      <c r="A21" s="155" t="s">
        <v>197</v>
      </c>
      <c r="B21" s="15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8"/>
    </row>
    <row r="22" spans="1:39" s="114" customFormat="1" ht="18.75" customHeight="1">
      <c r="A22" s="159"/>
      <c r="B22" s="160"/>
      <c r="C22" s="161" t="s">
        <v>201</v>
      </c>
      <c r="D22" s="157"/>
      <c r="E22" s="157"/>
      <c r="F22" s="157"/>
      <c r="G22" s="157"/>
      <c r="H22" s="157"/>
      <c r="I22" s="157"/>
      <c r="J22" s="157"/>
      <c r="K22" s="157"/>
      <c r="L22" s="156"/>
      <c r="M22" s="156"/>
      <c r="N22" s="157"/>
      <c r="O22" s="164"/>
      <c r="P22" s="163"/>
      <c r="Q22" s="164"/>
      <c r="R22" s="164"/>
      <c r="S22" s="165"/>
      <c r="T22" s="156"/>
      <c r="U22" s="156"/>
      <c r="V22" s="156"/>
      <c r="W22" s="164"/>
      <c r="X22" s="138"/>
      <c r="Y22" s="138"/>
      <c r="Z22" s="138"/>
      <c r="AA22" s="163"/>
      <c r="AB22" s="138"/>
      <c r="AC22" s="166"/>
      <c r="AD22" s="166"/>
      <c r="AE22" s="166"/>
      <c r="AF22" s="166"/>
      <c r="AG22" s="138"/>
      <c r="AH22" s="138"/>
      <c r="AI22" s="163"/>
      <c r="AJ22" s="157"/>
      <c r="AK22" s="157"/>
      <c r="AL22" s="157"/>
      <c r="AM22" s="158"/>
    </row>
    <row r="23" spans="1:39" s="114" customFormat="1" ht="18.75" customHeight="1">
      <c r="A23" s="159"/>
      <c r="B23" s="167"/>
      <c r="C23" s="168" t="s">
        <v>202</v>
      </c>
      <c r="D23" s="150"/>
      <c r="E23" s="150"/>
      <c r="F23" s="150"/>
      <c r="G23" s="150"/>
      <c r="H23" s="150"/>
      <c r="I23" s="150"/>
      <c r="J23" s="150"/>
      <c r="K23" s="150"/>
      <c r="L23" s="148"/>
      <c r="M23" s="289"/>
      <c r="N23" s="168" t="s">
        <v>203</v>
      </c>
      <c r="Q23" s="171"/>
      <c r="R23" s="171"/>
      <c r="S23" s="172"/>
      <c r="T23" s="148"/>
      <c r="U23" s="148"/>
      <c r="V23" s="148"/>
      <c r="W23" s="171"/>
      <c r="X23" s="173"/>
      <c r="Y23" s="173"/>
      <c r="Z23" s="173"/>
      <c r="AB23" s="288"/>
      <c r="AC23" s="170" t="s">
        <v>204</v>
      </c>
      <c r="AD23" s="174"/>
      <c r="AE23" s="174"/>
      <c r="AF23" s="174"/>
      <c r="AG23" s="173"/>
      <c r="AH23" s="173"/>
      <c r="AI23" s="170"/>
      <c r="AJ23" s="150"/>
      <c r="AK23" s="150"/>
      <c r="AL23" s="150"/>
      <c r="AM23" s="169"/>
    </row>
    <row r="24" spans="1:39" s="114" customFormat="1" ht="18.75" customHeight="1">
      <c r="A24" s="159"/>
      <c r="B24" s="167"/>
      <c r="C24" s="168" t="s">
        <v>317</v>
      </c>
      <c r="D24" s="150"/>
      <c r="E24" s="150"/>
      <c r="F24" s="150"/>
      <c r="G24" s="150"/>
      <c r="H24" s="150"/>
      <c r="I24" s="150"/>
      <c r="J24" s="150"/>
      <c r="K24" s="150"/>
      <c r="L24" s="148"/>
      <c r="M24" s="148"/>
      <c r="N24" s="150"/>
      <c r="O24" s="171"/>
      <c r="P24" s="170"/>
      <c r="Q24" s="171"/>
      <c r="R24" s="171"/>
      <c r="S24" s="172"/>
      <c r="T24" s="148"/>
      <c r="U24" s="148"/>
      <c r="V24" s="148"/>
      <c r="W24" s="171"/>
      <c r="X24" s="173"/>
      <c r="Y24" s="173"/>
      <c r="Z24" s="173"/>
      <c r="AA24" s="170"/>
      <c r="AB24" s="173"/>
      <c r="AC24" s="174"/>
      <c r="AD24" s="174"/>
      <c r="AE24" s="174"/>
      <c r="AF24" s="174"/>
      <c r="AG24" s="173"/>
      <c r="AH24" s="173"/>
      <c r="AI24" s="170"/>
      <c r="AJ24" s="150"/>
      <c r="AK24" s="150"/>
      <c r="AL24" s="150"/>
      <c r="AM24" s="169"/>
    </row>
    <row r="25" spans="1:39" s="114" customFormat="1" ht="18.75" customHeight="1">
      <c r="A25" s="155" t="s">
        <v>294</v>
      </c>
      <c r="B25" s="166"/>
      <c r="C25" s="137"/>
      <c r="D25" s="137"/>
      <c r="E25" s="178"/>
      <c r="F25" s="137"/>
      <c r="G25" s="137"/>
      <c r="H25" s="137"/>
      <c r="I25" s="137"/>
      <c r="J25" s="164"/>
      <c r="K25" s="164"/>
      <c r="L25" s="164"/>
      <c r="M25" s="164"/>
      <c r="N25" s="164"/>
      <c r="O25" s="131"/>
      <c r="P25" s="156"/>
      <c r="Q25" s="156"/>
      <c r="R25" s="156"/>
      <c r="S25" s="179"/>
      <c r="T25" s="180"/>
      <c r="U25" s="179"/>
      <c r="V25" s="179"/>
      <c r="W25" s="179"/>
      <c r="X25" s="179"/>
      <c r="Y25" s="145"/>
      <c r="Z25" s="145"/>
      <c r="AA25" s="145"/>
      <c r="AB25" s="145"/>
      <c r="AC25" s="179"/>
      <c r="AD25" s="179"/>
      <c r="AE25" s="179"/>
      <c r="AF25" s="179"/>
      <c r="AG25" s="179"/>
      <c r="AH25" s="179"/>
      <c r="AI25" s="181"/>
      <c r="AJ25" s="181"/>
      <c r="AK25" s="181"/>
      <c r="AL25" s="181"/>
      <c r="AM25" s="182"/>
    </row>
    <row r="26" spans="1:39" s="114" customFormat="1" ht="18.75" customHeight="1">
      <c r="A26" s="198"/>
      <c r="B26" s="160"/>
      <c r="C26" s="161" t="s">
        <v>200</v>
      </c>
      <c r="D26" s="157"/>
      <c r="E26" s="157"/>
      <c r="F26" s="157"/>
      <c r="G26" s="157"/>
      <c r="H26" s="157"/>
      <c r="I26" s="157"/>
      <c r="J26" s="157"/>
      <c r="K26" s="157"/>
      <c r="L26" s="157"/>
      <c r="M26" s="157"/>
      <c r="N26" s="157"/>
      <c r="O26" s="164"/>
      <c r="P26" s="163"/>
      <c r="Q26" s="164"/>
      <c r="R26" s="164"/>
      <c r="S26" s="172"/>
      <c r="T26" s="148"/>
      <c r="U26" s="148"/>
      <c r="V26" s="148"/>
      <c r="W26" s="171"/>
      <c r="X26" s="173"/>
      <c r="Y26" s="173"/>
      <c r="Z26" s="173"/>
      <c r="AA26" s="170"/>
      <c r="AB26" s="170"/>
      <c r="AC26" s="174"/>
      <c r="AD26" s="174"/>
      <c r="AE26" s="174"/>
      <c r="AF26" s="174"/>
      <c r="AG26" s="173"/>
      <c r="AH26" s="173"/>
      <c r="AI26" s="170"/>
      <c r="AJ26" s="170"/>
      <c r="AK26" s="150"/>
      <c r="AL26" s="150"/>
      <c r="AM26" s="169"/>
    </row>
    <row r="27" spans="1:39" s="114" customFormat="1" ht="18.75" customHeight="1">
      <c r="A27" s="198"/>
      <c r="B27" s="167"/>
      <c r="C27" s="168" t="s">
        <v>220</v>
      </c>
      <c r="D27" s="150"/>
      <c r="E27" s="150"/>
      <c r="F27" s="150"/>
      <c r="G27" s="150"/>
      <c r="H27" s="150"/>
      <c r="I27" s="150"/>
      <c r="J27" s="150"/>
      <c r="K27" s="150"/>
      <c r="L27" s="150"/>
      <c r="M27" s="150"/>
      <c r="N27" s="150"/>
      <c r="O27" s="171"/>
      <c r="P27" s="170"/>
      <c r="Q27" s="171"/>
      <c r="R27" s="171"/>
      <c r="S27" s="172"/>
      <c r="T27" s="148"/>
      <c r="U27" s="148"/>
      <c r="V27" s="148"/>
      <c r="W27" s="171"/>
      <c r="X27" s="173"/>
      <c r="Y27" s="173"/>
      <c r="Z27" s="173"/>
      <c r="AA27" s="170"/>
      <c r="AB27" s="170"/>
      <c r="AC27" s="174"/>
      <c r="AD27" s="174"/>
      <c r="AE27" s="174"/>
      <c r="AF27" s="174"/>
      <c r="AG27" s="173"/>
      <c r="AH27" s="173"/>
      <c r="AI27" s="170"/>
      <c r="AJ27" s="170"/>
      <c r="AK27" s="150"/>
      <c r="AL27" s="150"/>
      <c r="AM27" s="169"/>
    </row>
    <row r="28" spans="1:39" s="114" customFormat="1" ht="18.75" customHeight="1">
      <c r="A28" s="198"/>
      <c r="B28" s="167"/>
      <c r="C28" s="168" t="s">
        <v>194</v>
      </c>
      <c r="D28" s="150"/>
      <c r="E28" s="150"/>
      <c r="F28" s="150"/>
      <c r="G28" s="150"/>
      <c r="H28" s="150"/>
      <c r="I28" s="150"/>
      <c r="J28" s="150"/>
      <c r="K28" s="150"/>
      <c r="L28" s="150"/>
      <c r="M28" s="150"/>
      <c r="N28" s="150"/>
      <c r="O28" s="171"/>
      <c r="P28" s="170"/>
      <c r="Q28" s="171"/>
      <c r="R28" s="171"/>
      <c r="S28" s="172"/>
      <c r="T28" s="148"/>
      <c r="U28" s="148"/>
      <c r="V28" s="148"/>
      <c r="W28" s="171"/>
      <c r="X28" s="173"/>
      <c r="Y28" s="173"/>
      <c r="Z28" s="173"/>
      <c r="AA28" s="170"/>
      <c r="AB28" s="170"/>
      <c r="AC28" s="174"/>
      <c r="AD28" s="174"/>
      <c r="AE28" s="174"/>
      <c r="AF28" s="174"/>
      <c r="AG28" s="173"/>
      <c r="AH28" s="173"/>
      <c r="AI28" s="170"/>
      <c r="AJ28" s="170"/>
      <c r="AK28" s="150"/>
      <c r="AL28" s="150"/>
      <c r="AM28" s="169"/>
    </row>
    <row r="29" spans="1:39" s="114" customFormat="1" ht="18.75" customHeight="1">
      <c r="A29" s="198"/>
      <c r="B29" s="167"/>
      <c r="C29" s="168" t="s">
        <v>199</v>
      </c>
      <c r="D29" s="150"/>
      <c r="E29" s="150"/>
      <c r="F29" s="150"/>
      <c r="G29" s="150"/>
      <c r="H29" s="150"/>
      <c r="I29" s="150"/>
      <c r="J29" s="150"/>
      <c r="K29" s="150"/>
      <c r="L29" s="150"/>
      <c r="M29" s="150"/>
      <c r="N29" s="150"/>
      <c r="O29" s="171"/>
      <c r="P29" s="170"/>
      <c r="Q29" s="171"/>
      <c r="R29" s="171"/>
      <c r="S29" s="172"/>
      <c r="T29" s="148"/>
      <c r="U29" s="148"/>
      <c r="V29" s="148"/>
      <c r="W29" s="171"/>
      <c r="X29" s="173"/>
      <c r="Y29" s="173"/>
      <c r="Z29" s="173"/>
      <c r="AA29" s="170"/>
      <c r="AB29" s="170"/>
      <c r="AC29" s="174"/>
      <c r="AD29" s="174"/>
      <c r="AE29" s="174"/>
      <c r="AF29" s="174"/>
      <c r="AG29" s="173"/>
      <c r="AH29" s="173"/>
      <c r="AI29" s="170"/>
      <c r="AJ29" s="170"/>
      <c r="AK29" s="150"/>
      <c r="AL29" s="150"/>
      <c r="AM29" s="169"/>
    </row>
    <row r="30" spans="1:39" s="114" customFormat="1" ht="18.75" customHeight="1">
      <c r="A30" s="198"/>
      <c r="B30" s="167"/>
      <c r="C30" s="168" t="s">
        <v>198</v>
      </c>
      <c r="D30" s="150"/>
      <c r="E30" s="150"/>
      <c r="F30" s="150"/>
      <c r="G30" s="150"/>
      <c r="H30" s="150"/>
      <c r="I30" s="150"/>
      <c r="J30" s="150"/>
      <c r="K30" s="150"/>
      <c r="L30" s="150"/>
      <c r="M30" s="150"/>
      <c r="N30" s="150"/>
      <c r="O30" s="171"/>
      <c r="P30" s="170"/>
      <c r="Q30" s="171"/>
      <c r="R30" s="171"/>
      <c r="S30" s="172"/>
      <c r="T30" s="148"/>
      <c r="U30" s="148"/>
      <c r="V30" s="148"/>
      <c r="W30" s="171"/>
      <c r="X30" s="173"/>
      <c r="Y30" s="173"/>
      <c r="Z30" s="173"/>
      <c r="AA30" s="170"/>
      <c r="AB30" s="170"/>
      <c r="AC30" s="174"/>
      <c r="AD30" s="174"/>
      <c r="AE30" s="174"/>
      <c r="AF30" s="174"/>
      <c r="AG30" s="173"/>
      <c r="AH30" s="173"/>
      <c r="AI30" s="170"/>
      <c r="AJ30" s="170"/>
      <c r="AK30" s="150"/>
      <c r="AL30" s="150"/>
      <c r="AM30" s="169"/>
    </row>
    <row r="31" spans="1:39" s="114" customFormat="1" ht="18.75" customHeight="1">
      <c r="A31" s="198"/>
      <c r="B31" s="287"/>
      <c r="C31" s="176" t="s">
        <v>195</v>
      </c>
      <c r="D31" s="286"/>
      <c r="E31" s="177"/>
      <c r="F31" s="286"/>
      <c r="G31" s="286"/>
      <c r="H31" s="286"/>
      <c r="I31" s="286"/>
      <c r="J31" s="185"/>
      <c r="K31" s="185"/>
      <c r="L31" s="185"/>
      <c r="M31" s="185"/>
      <c r="N31" s="185"/>
      <c r="O31" s="197"/>
      <c r="P31" s="201"/>
      <c r="Q31" s="202"/>
      <c r="R31" s="202"/>
      <c r="S31" s="185"/>
      <c r="T31" s="135"/>
      <c r="U31" s="185"/>
      <c r="V31" s="185"/>
      <c r="W31" s="185"/>
      <c r="X31" s="185"/>
      <c r="Y31" s="286"/>
      <c r="Z31" s="286"/>
      <c r="AA31" s="286"/>
      <c r="AB31" s="286"/>
      <c r="AC31" s="176"/>
      <c r="AD31" s="185"/>
      <c r="AE31" s="185"/>
      <c r="AF31" s="185"/>
      <c r="AG31" s="185"/>
      <c r="AH31" s="185"/>
      <c r="AI31" s="187"/>
      <c r="AJ31" s="187"/>
      <c r="AK31" s="187"/>
      <c r="AL31" s="187"/>
      <c r="AM31" s="190"/>
    </row>
    <row r="32" spans="1:39" s="114" customFormat="1" ht="18.75" customHeight="1">
      <c r="A32" s="198" t="s">
        <v>289</v>
      </c>
      <c r="B32" s="174"/>
      <c r="C32" s="188"/>
      <c r="D32" s="188"/>
      <c r="E32" s="175"/>
      <c r="F32" s="188"/>
      <c r="G32" s="188"/>
      <c r="H32" s="188"/>
      <c r="I32" s="188"/>
      <c r="J32" s="171"/>
      <c r="K32" s="171"/>
      <c r="L32" s="171"/>
      <c r="M32" s="171"/>
      <c r="N32" s="171"/>
      <c r="O32" s="189"/>
      <c r="P32" s="148"/>
      <c r="Q32" s="148"/>
      <c r="R32" s="148"/>
      <c r="S32" s="185"/>
      <c r="T32" s="135"/>
      <c r="U32" s="135"/>
      <c r="V32" s="135"/>
      <c r="W32" s="135"/>
      <c r="X32" s="135"/>
      <c r="Y32" s="286"/>
      <c r="Z32" s="286"/>
      <c r="AA32" s="286"/>
      <c r="AB32" s="286"/>
      <c r="AC32" s="135"/>
      <c r="AD32" s="135"/>
      <c r="AE32" s="135"/>
      <c r="AF32" s="135"/>
      <c r="AG32" s="135"/>
      <c r="AH32" s="185"/>
      <c r="AI32" s="187"/>
      <c r="AJ32" s="187"/>
      <c r="AK32" s="187"/>
      <c r="AL32" s="187"/>
      <c r="AM32" s="190"/>
    </row>
    <row r="33" spans="1:39" s="114" customFormat="1" ht="18.75" customHeight="1">
      <c r="A33" s="147"/>
      <c r="B33" s="285"/>
      <c r="C33" s="191" t="s">
        <v>193</v>
      </c>
      <c r="D33" s="145"/>
      <c r="E33" s="192"/>
      <c r="F33" s="145"/>
      <c r="G33" s="145"/>
      <c r="H33" s="145"/>
      <c r="I33" s="145"/>
      <c r="J33" s="179"/>
      <c r="K33" s="179"/>
      <c r="L33" s="179"/>
      <c r="M33" s="179"/>
      <c r="N33" s="180"/>
      <c r="O33" s="180"/>
      <c r="P33" s="604" t="s">
        <v>254</v>
      </c>
      <c r="Q33" s="605"/>
      <c r="R33" s="605"/>
      <c r="S33" s="605"/>
      <c r="T33" s="605"/>
      <c r="U33" s="605"/>
      <c r="V33" s="606"/>
      <c r="W33" s="587"/>
      <c r="X33" s="588"/>
      <c r="Y33" s="588"/>
      <c r="Z33" s="588"/>
      <c r="AA33" s="589" t="s">
        <v>255</v>
      </c>
      <c r="AB33" s="590"/>
      <c r="AC33" s="591" t="s">
        <v>257</v>
      </c>
      <c r="AD33" s="592"/>
      <c r="AE33" s="592"/>
      <c r="AF33" s="592"/>
      <c r="AG33" s="592"/>
      <c r="AH33" s="592"/>
      <c r="AI33" s="592"/>
      <c r="AJ33" s="592"/>
      <c r="AK33" s="592"/>
      <c r="AL33" s="592"/>
      <c r="AM33" s="593"/>
    </row>
    <row r="34" spans="1:39" s="114" customFormat="1" ht="18.75" customHeight="1">
      <c r="A34" s="193"/>
      <c r="B34" s="589" t="s">
        <v>256</v>
      </c>
      <c r="C34" s="594"/>
      <c r="D34" s="594"/>
      <c r="E34" s="594"/>
      <c r="F34" s="594"/>
      <c r="G34" s="594"/>
      <c r="H34" s="594"/>
      <c r="I34" s="594"/>
      <c r="J34" s="595">
        <f>W33*20</f>
        <v>0</v>
      </c>
      <c r="K34" s="596"/>
      <c r="L34" s="596"/>
      <c r="M34" s="596"/>
      <c r="N34" s="597"/>
      <c r="O34" s="598" t="s">
        <v>258</v>
      </c>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600"/>
    </row>
    <row r="35" spans="1:39" s="114" customFormat="1" ht="18.75" customHeight="1">
      <c r="A35" s="193"/>
      <c r="B35" s="137"/>
      <c r="C35" s="161"/>
      <c r="D35" s="137"/>
      <c r="E35" s="178"/>
      <c r="F35" s="137"/>
      <c r="G35" s="137"/>
      <c r="H35" s="137"/>
      <c r="I35" s="137"/>
      <c r="J35" s="164"/>
      <c r="K35" s="164"/>
      <c r="L35" s="164"/>
      <c r="M35" s="164"/>
      <c r="N35" s="164"/>
      <c r="O35" s="194"/>
      <c r="P35" s="195"/>
      <c r="Q35" s="156"/>
      <c r="R35" s="156"/>
      <c r="S35" s="138"/>
      <c r="T35" s="138"/>
      <c r="U35" s="138"/>
      <c r="V35" s="138"/>
      <c r="W35" s="180"/>
      <c r="X35" s="180"/>
      <c r="Y35" s="145"/>
      <c r="Z35" s="145"/>
      <c r="AA35" s="145"/>
      <c r="AB35" s="145"/>
      <c r="AC35" s="180"/>
      <c r="AD35" s="180"/>
      <c r="AE35" s="180"/>
      <c r="AF35" s="180"/>
      <c r="AG35" s="180"/>
      <c r="AH35" s="179"/>
      <c r="AI35" s="181"/>
      <c r="AJ35" s="181"/>
      <c r="AK35" s="181"/>
      <c r="AL35" s="181"/>
      <c r="AM35" s="182"/>
    </row>
    <row r="36" spans="1:39" s="114" customFormat="1" ht="18" customHeight="1">
      <c r="A36" s="196" t="s">
        <v>290</v>
      </c>
      <c r="B36" s="186"/>
      <c r="C36" s="141"/>
      <c r="D36" s="141"/>
      <c r="E36" s="177"/>
      <c r="F36" s="141"/>
      <c r="G36" s="141"/>
      <c r="H36" s="141"/>
      <c r="I36" s="141"/>
      <c r="J36" s="185"/>
      <c r="K36" s="185"/>
      <c r="L36" s="185"/>
      <c r="M36" s="185"/>
      <c r="N36" s="185"/>
      <c r="O36" s="197"/>
      <c r="P36" s="140"/>
      <c r="Q36" s="140"/>
      <c r="R36" s="140"/>
      <c r="S36" s="185"/>
      <c r="T36" s="135"/>
      <c r="U36" s="135"/>
      <c r="V36" s="135"/>
      <c r="W36" s="558" t="s">
        <v>60</v>
      </c>
      <c r="X36" s="541"/>
      <c r="Y36" s="541"/>
      <c r="Z36" s="542"/>
      <c r="AA36" s="539" t="str">
        <f>IF($L$5="","",VLOOKUP($L$5,基準単価!$D$7:$G$35,4,0))</f>
        <v/>
      </c>
      <c r="AB36" s="540"/>
      <c r="AC36" s="540"/>
      <c r="AD36" s="541" t="s">
        <v>46</v>
      </c>
      <c r="AE36" s="542"/>
      <c r="AF36" s="558" t="s">
        <v>37</v>
      </c>
      <c r="AG36" s="541"/>
      <c r="AH36" s="542"/>
      <c r="AI36" s="567">
        <f>ROUNDDOWN(J87/1000,0)</f>
        <v>0</v>
      </c>
      <c r="AJ36" s="568"/>
      <c r="AK36" s="568"/>
      <c r="AL36" s="541" t="s">
        <v>46</v>
      </c>
      <c r="AM36" s="542"/>
    </row>
    <row r="37" spans="1:39" s="114" customFormat="1" ht="18.75" customHeight="1">
      <c r="A37" s="198"/>
      <c r="B37" s="167"/>
      <c r="C37" s="168" t="s">
        <v>200</v>
      </c>
      <c r="D37" s="150"/>
      <c r="E37" s="150"/>
      <c r="F37" s="150"/>
      <c r="G37" s="150"/>
      <c r="H37" s="150"/>
      <c r="I37" s="150"/>
      <c r="J37" s="150"/>
      <c r="K37" s="150"/>
      <c r="L37" s="150"/>
      <c r="M37" s="150"/>
      <c r="N37" s="150"/>
      <c r="O37" s="171"/>
      <c r="P37" s="170"/>
      <c r="Q37" s="171"/>
      <c r="R37" s="171"/>
      <c r="S37" s="172"/>
      <c r="T37" s="148"/>
      <c r="U37" s="148"/>
      <c r="V37" s="148"/>
      <c r="W37" s="171"/>
      <c r="X37" s="173"/>
      <c r="Y37" s="173"/>
      <c r="Z37" s="173"/>
      <c r="AA37" s="170"/>
      <c r="AB37" s="170"/>
      <c r="AC37" s="174"/>
      <c r="AD37" s="174"/>
      <c r="AE37" s="174"/>
      <c r="AF37" s="174"/>
      <c r="AG37" s="173"/>
      <c r="AH37" s="173"/>
      <c r="AI37" s="170"/>
      <c r="AJ37" s="170"/>
      <c r="AK37" s="150"/>
      <c r="AL37" s="150"/>
      <c r="AM37" s="169"/>
    </row>
    <row r="38" spans="1:39" s="114" customFormat="1" ht="18.75" customHeight="1">
      <c r="A38" s="198"/>
      <c r="B38" s="167"/>
      <c r="C38" s="168" t="s">
        <v>196</v>
      </c>
      <c r="D38" s="150"/>
      <c r="E38" s="150"/>
      <c r="F38" s="150"/>
      <c r="G38" s="150"/>
      <c r="H38" s="150"/>
      <c r="I38" s="150"/>
      <c r="J38" s="150"/>
      <c r="K38" s="150"/>
      <c r="L38" s="150"/>
      <c r="M38" s="150"/>
      <c r="N38" s="150"/>
      <c r="O38" s="171"/>
      <c r="P38" s="170"/>
      <c r="Q38" s="171"/>
      <c r="R38" s="171"/>
      <c r="S38" s="172"/>
      <c r="T38" s="148"/>
      <c r="U38" s="148"/>
      <c r="V38" s="148"/>
      <c r="W38" s="171"/>
      <c r="X38" s="173"/>
      <c r="Y38" s="173"/>
      <c r="Z38" s="173"/>
      <c r="AA38" s="170"/>
      <c r="AB38" s="170"/>
      <c r="AC38" s="174"/>
      <c r="AD38" s="174"/>
      <c r="AE38" s="174"/>
      <c r="AF38" s="174"/>
      <c r="AG38" s="173"/>
      <c r="AH38" s="173"/>
      <c r="AI38" s="170"/>
      <c r="AJ38" s="170"/>
      <c r="AK38" s="150"/>
      <c r="AL38" s="150"/>
      <c r="AM38" s="169"/>
    </row>
    <row r="39" spans="1:39" s="114" customFormat="1" ht="18.75" customHeight="1">
      <c r="A39" s="198"/>
      <c r="B39" s="167"/>
      <c r="C39" s="168" t="s">
        <v>194</v>
      </c>
      <c r="D39" s="150"/>
      <c r="E39" s="150"/>
      <c r="F39" s="150"/>
      <c r="G39" s="150"/>
      <c r="H39" s="150"/>
      <c r="I39" s="150"/>
      <c r="J39" s="150"/>
      <c r="K39" s="150"/>
      <c r="L39" s="150"/>
      <c r="M39" s="150"/>
      <c r="N39" s="150"/>
      <c r="O39" s="171"/>
      <c r="P39" s="170"/>
      <c r="Q39" s="171"/>
      <c r="R39" s="171"/>
      <c r="S39" s="172"/>
      <c r="T39" s="148"/>
      <c r="U39" s="148"/>
      <c r="V39" s="148"/>
      <c r="W39" s="171"/>
      <c r="X39" s="173"/>
      <c r="Y39" s="173"/>
      <c r="Z39" s="173"/>
      <c r="AA39" s="170"/>
      <c r="AB39" s="170"/>
      <c r="AC39" s="174"/>
      <c r="AD39" s="174"/>
      <c r="AE39" s="174"/>
      <c r="AF39" s="174"/>
      <c r="AG39" s="173"/>
      <c r="AH39" s="173"/>
      <c r="AI39" s="170"/>
      <c r="AJ39" s="170"/>
      <c r="AK39" s="150"/>
      <c r="AL39" s="150"/>
      <c r="AM39" s="169"/>
    </row>
    <row r="40" spans="1:39" s="114" customFormat="1" ht="18.75" customHeight="1">
      <c r="A40" s="198"/>
      <c r="B40" s="167"/>
      <c r="C40" s="168" t="s">
        <v>199</v>
      </c>
      <c r="D40" s="150"/>
      <c r="E40" s="150"/>
      <c r="F40" s="150"/>
      <c r="G40" s="150"/>
      <c r="H40" s="150"/>
      <c r="I40" s="150"/>
      <c r="J40" s="150"/>
      <c r="K40" s="150"/>
      <c r="L40" s="150"/>
      <c r="M40" s="150"/>
      <c r="N40" s="150"/>
      <c r="O40" s="171"/>
      <c r="P40" s="170"/>
      <c r="Q40" s="171"/>
      <c r="R40" s="171"/>
      <c r="S40" s="172"/>
      <c r="T40" s="148"/>
      <c r="U40" s="148"/>
      <c r="V40" s="148"/>
      <c r="W40" s="171"/>
      <c r="X40" s="173"/>
      <c r="Y40" s="173"/>
      <c r="Z40" s="173"/>
      <c r="AA40" s="170"/>
      <c r="AB40" s="170"/>
      <c r="AC40" s="174"/>
      <c r="AD40" s="174"/>
      <c r="AE40" s="174"/>
      <c r="AF40" s="174"/>
      <c r="AG40" s="173"/>
      <c r="AH40" s="173"/>
      <c r="AI40" s="170"/>
      <c r="AJ40" s="170"/>
      <c r="AK40" s="150"/>
      <c r="AL40" s="150"/>
      <c r="AM40" s="169"/>
    </row>
    <row r="41" spans="1:39" s="114" customFormat="1" ht="18.75" customHeight="1">
      <c r="A41" s="198"/>
      <c r="B41" s="167"/>
      <c r="C41" s="168" t="s">
        <v>198</v>
      </c>
      <c r="D41" s="150"/>
      <c r="E41" s="150"/>
      <c r="F41" s="150"/>
      <c r="G41" s="150"/>
      <c r="H41" s="150"/>
      <c r="I41" s="150"/>
      <c r="J41" s="150"/>
      <c r="K41" s="150"/>
      <c r="L41" s="150"/>
      <c r="M41" s="150"/>
      <c r="N41" s="150"/>
      <c r="O41" s="171"/>
      <c r="P41" s="170"/>
      <c r="Q41" s="171"/>
      <c r="R41" s="171"/>
      <c r="S41" s="172"/>
      <c r="T41" s="148"/>
      <c r="U41" s="148"/>
      <c r="V41" s="148"/>
      <c r="W41" s="171"/>
      <c r="X41" s="173"/>
      <c r="Y41" s="173"/>
      <c r="Z41" s="173"/>
      <c r="AA41" s="170"/>
      <c r="AB41" s="170"/>
      <c r="AC41" s="174"/>
      <c r="AD41" s="174"/>
      <c r="AE41" s="174"/>
      <c r="AF41" s="174"/>
      <c r="AG41" s="173"/>
      <c r="AH41" s="173"/>
      <c r="AI41" s="170"/>
      <c r="AJ41" s="170"/>
      <c r="AK41" s="150"/>
      <c r="AL41" s="150"/>
      <c r="AM41" s="169"/>
    </row>
    <row r="42" spans="1:39" s="114" customFormat="1" ht="16" customHeight="1">
      <c r="A42" s="198"/>
      <c r="B42" s="167"/>
      <c r="C42" s="634" t="s">
        <v>318</v>
      </c>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169"/>
    </row>
    <row r="43" spans="1:39" s="114" customFormat="1" ht="16" customHeight="1">
      <c r="A43" s="198"/>
      <c r="B43" s="167"/>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169"/>
    </row>
    <row r="44" spans="1:39" ht="18.75" customHeight="1">
      <c r="A44" s="199"/>
      <c r="B44" s="200"/>
      <c r="C44" s="176" t="s">
        <v>195</v>
      </c>
      <c r="D44" s="141"/>
      <c r="E44" s="177"/>
      <c r="F44" s="141"/>
      <c r="G44" s="141"/>
      <c r="H44" s="141"/>
      <c r="I44" s="141"/>
      <c r="J44" s="185"/>
      <c r="K44" s="185"/>
      <c r="L44" s="185"/>
      <c r="M44" s="185"/>
      <c r="N44" s="185"/>
      <c r="O44" s="197"/>
      <c r="P44" s="201"/>
      <c r="Q44" s="202"/>
      <c r="R44" s="202"/>
      <c r="S44" s="185"/>
      <c r="T44" s="135"/>
      <c r="U44" s="185"/>
      <c r="V44" s="185"/>
      <c r="W44" s="185"/>
      <c r="X44" s="185"/>
      <c r="Y44" s="141"/>
      <c r="Z44" s="141"/>
      <c r="AA44" s="286"/>
      <c r="AB44" s="286"/>
      <c r="AC44" s="176"/>
      <c r="AD44" s="185"/>
      <c r="AE44" s="185"/>
      <c r="AF44" s="185"/>
      <c r="AG44" s="185"/>
      <c r="AH44" s="185"/>
      <c r="AI44" s="187"/>
      <c r="AJ44" s="187"/>
      <c r="AK44" s="187"/>
      <c r="AL44" s="187"/>
      <c r="AM44" s="190"/>
    </row>
    <row r="45" spans="1:39" ht="4.5" customHeight="1">
      <c r="A45" s="204"/>
      <c r="B45" s="137"/>
      <c r="C45" s="161"/>
      <c r="D45" s="137"/>
      <c r="E45" s="178"/>
      <c r="F45" s="137"/>
      <c r="G45" s="137"/>
      <c r="H45" s="137"/>
      <c r="I45" s="137"/>
      <c r="J45" s="164"/>
      <c r="K45" s="164"/>
      <c r="L45" s="164"/>
      <c r="M45" s="164"/>
      <c r="N45" s="164"/>
      <c r="O45" s="194"/>
      <c r="P45" s="195"/>
      <c r="Q45" s="204"/>
      <c r="R45" s="204"/>
      <c r="S45" s="164"/>
      <c r="T45" s="138"/>
      <c r="U45" s="164"/>
      <c r="V45" s="164"/>
      <c r="W45" s="164"/>
      <c r="X45" s="164"/>
      <c r="Y45" s="137"/>
      <c r="Z45" s="137"/>
      <c r="AA45" s="137"/>
      <c r="AB45" s="137"/>
      <c r="AC45" s="161"/>
      <c r="AD45" s="164"/>
      <c r="AE45" s="164"/>
      <c r="AF45" s="164"/>
      <c r="AG45" s="164"/>
      <c r="AH45" s="164"/>
      <c r="AI45" s="205"/>
      <c r="AJ45" s="205"/>
      <c r="AK45" s="205"/>
      <c r="AL45" s="205"/>
      <c r="AM45" s="164"/>
    </row>
    <row r="46" spans="1:39" ht="18.75" customHeight="1">
      <c r="A46" s="206" t="s">
        <v>145</v>
      </c>
      <c r="B46" s="141"/>
      <c r="C46" s="176"/>
      <c r="D46" s="141"/>
      <c r="E46" s="177"/>
      <c r="F46" s="141"/>
      <c r="G46" s="141"/>
      <c r="H46" s="141"/>
      <c r="I46" s="141"/>
      <c r="J46" s="185"/>
      <c r="K46" s="185"/>
      <c r="L46" s="185"/>
      <c r="M46" s="185"/>
      <c r="N46" s="185"/>
      <c r="O46" s="197"/>
      <c r="P46" s="201"/>
      <c r="Q46" s="202"/>
      <c r="R46" s="202"/>
      <c r="S46" s="185"/>
      <c r="T46" s="135"/>
      <c r="U46" s="185"/>
      <c r="V46" s="185"/>
      <c r="W46" s="558" t="s">
        <v>60</v>
      </c>
      <c r="X46" s="541"/>
      <c r="Y46" s="541"/>
      <c r="Z46" s="542"/>
      <c r="AA46" s="539" t="str">
        <f>IF($L$5="","",VLOOKUP($L$5,基準単価!$D$7:$H$35,5,0))</f>
        <v/>
      </c>
      <c r="AB46" s="540"/>
      <c r="AC46" s="540"/>
      <c r="AD46" s="541" t="s">
        <v>46</v>
      </c>
      <c r="AE46" s="542"/>
      <c r="AF46" s="558" t="s">
        <v>37</v>
      </c>
      <c r="AG46" s="541"/>
      <c r="AH46" s="542"/>
      <c r="AI46" s="567">
        <f>ROUNDDOWN(J99/1000,0)</f>
        <v>0</v>
      </c>
      <c r="AJ46" s="568"/>
      <c r="AK46" s="568"/>
      <c r="AL46" s="541" t="s">
        <v>46</v>
      </c>
      <c r="AM46" s="542"/>
    </row>
    <row r="47" spans="1:39" ht="18.75" customHeight="1">
      <c r="A47" s="143" t="s">
        <v>23</v>
      </c>
      <c r="B47" s="144"/>
      <c r="C47" s="145"/>
      <c r="D47" s="145"/>
      <c r="E47" s="145"/>
      <c r="F47" s="145"/>
      <c r="G47" s="145"/>
      <c r="H47" s="607"/>
      <c r="I47" s="608"/>
      <c r="J47" s="609"/>
      <c r="K47" s="565" t="s">
        <v>66</v>
      </c>
      <c r="L47" s="566"/>
      <c r="M47" s="566"/>
      <c r="N47" s="566"/>
      <c r="O47" s="566"/>
      <c r="P47" s="566"/>
      <c r="Q47" s="566"/>
      <c r="R47" s="566"/>
      <c r="S47" s="566"/>
      <c r="T47" s="566"/>
      <c r="U47" s="566"/>
      <c r="V47" s="566"/>
      <c r="W47" s="566"/>
      <c r="X47" s="566"/>
      <c r="Y47" s="566"/>
      <c r="Z47" s="566"/>
      <c r="AA47" s="566"/>
      <c r="AB47" s="566"/>
      <c r="AC47" s="566"/>
      <c r="AD47" s="566"/>
      <c r="AE47" s="566"/>
      <c r="AF47" s="631" t="s">
        <v>277</v>
      </c>
      <c r="AG47" s="632"/>
      <c r="AH47" s="632"/>
      <c r="AI47" s="632"/>
      <c r="AJ47" s="632"/>
      <c r="AK47" s="632"/>
      <c r="AL47" s="632"/>
      <c r="AM47" s="633"/>
    </row>
    <row r="48" spans="1:39" ht="13.5" customHeight="1">
      <c r="A48" s="147"/>
      <c r="B48" s="148"/>
      <c r="C48" s="623" t="s">
        <v>192</v>
      </c>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4"/>
    </row>
    <row r="49" spans="1:39" ht="13.5" customHeight="1">
      <c r="A49" s="149"/>
      <c r="B49" s="150"/>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7"/>
    </row>
    <row r="50" spans="1:39" s="114" customFormat="1" ht="19.5" customHeight="1">
      <c r="A50" s="152" t="s">
        <v>28</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4"/>
    </row>
    <row r="51" spans="1:39" s="114" customFormat="1" ht="18.75" customHeight="1">
      <c r="A51" s="155" t="s">
        <v>31</v>
      </c>
      <c r="B51" s="207"/>
      <c r="C51" s="207"/>
      <c r="D51" s="207"/>
      <c r="E51" s="207"/>
      <c r="F51" s="207"/>
      <c r="G51" s="207"/>
      <c r="H51" s="207"/>
      <c r="I51" s="207"/>
      <c r="J51" s="207"/>
      <c r="K51" s="207"/>
      <c r="L51" s="207"/>
      <c r="M51" s="207"/>
      <c r="N51" s="207"/>
      <c r="O51" s="207"/>
      <c r="P51" s="207"/>
      <c r="Q51" s="207"/>
      <c r="R51" s="207"/>
      <c r="S51" s="208"/>
      <c r="T51" s="208"/>
      <c r="U51" s="208"/>
      <c r="V51" s="208"/>
      <c r="W51" s="208"/>
      <c r="X51" s="208"/>
      <c r="Y51" s="208"/>
      <c r="Z51" s="208"/>
      <c r="AA51" s="208"/>
      <c r="AB51" s="208"/>
      <c r="AC51" s="208"/>
      <c r="AD51" s="208"/>
      <c r="AE51" s="208"/>
      <c r="AF51" s="208"/>
      <c r="AG51" s="208"/>
      <c r="AH51" s="208"/>
      <c r="AI51" s="208"/>
      <c r="AJ51" s="208"/>
      <c r="AK51" s="208"/>
      <c r="AL51" s="208"/>
      <c r="AM51" s="209"/>
    </row>
    <row r="52" spans="1:39" s="114" customFormat="1" ht="18.75" customHeight="1">
      <c r="A52" s="196"/>
      <c r="B52" s="160"/>
      <c r="C52" s="161" t="s">
        <v>29</v>
      </c>
      <c r="D52" s="157"/>
      <c r="E52" s="157"/>
      <c r="F52" s="157"/>
      <c r="G52" s="157"/>
      <c r="H52" s="157"/>
      <c r="I52" s="157"/>
      <c r="J52" s="157"/>
      <c r="K52" s="157"/>
      <c r="L52" s="157"/>
      <c r="M52" s="157"/>
      <c r="N52" s="157" t="s">
        <v>27</v>
      </c>
      <c r="O52" s="162"/>
      <c r="P52" s="163" t="s">
        <v>24</v>
      </c>
      <c r="Q52" s="164"/>
      <c r="R52" s="164"/>
      <c r="S52" s="165"/>
      <c r="T52" s="156"/>
      <c r="U52" s="156"/>
      <c r="V52" s="156"/>
      <c r="W52" s="164"/>
      <c r="X52" s="138"/>
      <c r="Y52" s="138"/>
      <c r="Z52" s="138"/>
      <c r="AA52" s="210"/>
      <c r="AB52" s="163" t="s">
        <v>25</v>
      </c>
      <c r="AC52" s="166"/>
      <c r="AD52" s="166"/>
      <c r="AE52" s="166"/>
      <c r="AF52" s="166"/>
      <c r="AG52" s="138"/>
      <c r="AH52" s="138"/>
      <c r="AI52" s="210"/>
      <c r="AJ52" s="163" t="s">
        <v>26</v>
      </c>
      <c r="AK52" s="157"/>
      <c r="AL52" s="157"/>
      <c r="AM52" s="158"/>
    </row>
    <row r="53" spans="1:39" ht="18.75" customHeight="1">
      <c r="A53" s="193"/>
      <c r="B53" s="200"/>
      <c r="C53" s="176" t="s">
        <v>30</v>
      </c>
      <c r="D53" s="141"/>
      <c r="E53" s="177"/>
      <c r="F53" s="141"/>
      <c r="G53" s="141"/>
      <c r="H53" s="141"/>
      <c r="I53" s="141"/>
      <c r="J53" s="185"/>
      <c r="K53" s="185"/>
      <c r="L53" s="185"/>
      <c r="M53" s="185"/>
      <c r="N53" s="185"/>
      <c r="O53" s="176"/>
      <c r="P53" s="140"/>
      <c r="Q53" s="140"/>
      <c r="R53" s="140"/>
      <c r="S53" s="185"/>
      <c r="T53" s="135"/>
      <c r="U53" s="185"/>
      <c r="V53" s="185"/>
      <c r="W53" s="185"/>
      <c r="X53" s="185"/>
      <c r="Y53" s="185"/>
      <c r="Z53" s="185"/>
      <c r="AA53" s="185"/>
      <c r="AB53" s="185"/>
      <c r="AC53" s="185"/>
      <c r="AD53" s="185"/>
      <c r="AE53" s="185"/>
      <c r="AF53" s="185"/>
      <c r="AG53" s="185"/>
      <c r="AH53" s="185"/>
      <c r="AI53" s="185"/>
      <c r="AJ53" s="185"/>
      <c r="AK53" s="185"/>
      <c r="AL53" s="185"/>
      <c r="AM53" s="190"/>
    </row>
    <row r="54" spans="1:39" ht="18.75" customHeight="1">
      <c r="A54" s="155" t="s">
        <v>32</v>
      </c>
      <c r="B54" s="166"/>
      <c r="C54" s="137"/>
      <c r="D54" s="137"/>
      <c r="E54" s="178"/>
      <c r="F54" s="137"/>
      <c r="G54" s="137"/>
      <c r="H54" s="137"/>
      <c r="I54" s="137"/>
      <c r="J54" s="164"/>
      <c r="K54" s="164"/>
      <c r="L54" s="164"/>
      <c r="M54" s="164"/>
      <c r="N54" s="164"/>
      <c r="O54" s="131"/>
      <c r="P54" s="156"/>
      <c r="Q54" s="156"/>
      <c r="R54" s="156"/>
      <c r="S54" s="164"/>
      <c r="T54" s="138"/>
      <c r="U54" s="164"/>
      <c r="V54" s="164"/>
      <c r="W54" s="164"/>
      <c r="X54" s="164"/>
      <c r="Y54" s="137"/>
      <c r="Z54" s="137"/>
      <c r="AA54" s="137"/>
      <c r="AB54" s="137"/>
      <c r="AC54" s="164"/>
      <c r="AD54" s="164"/>
      <c r="AE54" s="164"/>
      <c r="AF54" s="164"/>
      <c r="AG54" s="164"/>
      <c r="AH54" s="164"/>
      <c r="AI54" s="205"/>
      <c r="AJ54" s="205"/>
      <c r="AK54" s="205"/>
      <c r="AL54" s="205"/>
      <c r="AM54" s="211"/>
    </row>
    <row r="55" spans="1:39" ht="18.75" customHeight="1">
      <c r="A55" s="212"/>
      <c r="B55" s="183"/>
      <c r="C55" s="213" t="s">
        <v>33</v>
      </c>
      <c r="D55" s="144"/>
      <c r="E55" s="184"/>
      <c r="F55" s="144"/>
      <c r="G55" s="144"/>
      <c r="H55" s="144"/>
      <c r="I55" s="144"/>
      <c r="J55" s="179"/>
      <c r="K55" s="179"/>
      <c r="L55" s="179"/>
      <c r="M55" s="191" t="s">
        <v>20</v>
      </c>
      <c r="N55" s="179"/>
      <c r="O55" s="203"/>
      <c r="P55" s="146"/>
      <c r="Q55" s="146"/>
      <c r="R55" s="712"/>
      <c r="S55" s="712"/>
      <c r="T55" s="712"/>
      <c r="U55" s="712"/>
      <c r="V55" s="712"/>
      <c r="W55" s="712"/>
      <c r="X55" s="712"/>
      <c r="Y55" s="712"/>
      <c r="Z55" s="712"/>
      <c r="AA55" s="712"/>
      <c r="AB55" s="712"/>
      <c r="AC55" s="712"/>
      <c r="AD55" s="712"/>
      <c r="AE55" s="712"/>
      <c r="AF55" s="712"/>
      <c r="AG55" s="712"/>
      <c r="AH55" s="712"/>
      <c r="AI55" s="712"/>
      <c r="AJ55" s="712"/>
      <c r="AK55" s="712"/>
      <c r="AL55" s="712"/>
      <c r="AM55" s="214" t="s">
        <v>7</v>
      </c>
    </row>
    <row r="56" spans="1:39" ht="6" customHeight="1">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row>
    <row r="57" spans="1:39" ht="18" customHeight="1">
      <c r="A57" s="216" t="s">
        <v>259</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row>
    <row r="58" spans="1:39" ht="18" customHeight="1">
      <c r="A58" s="217" t="s">
        <v>139</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row>
    <row r="59" spans="1:39" ht="18" customHeight="1">
      <c r="A59" s="492" t="s">
        <v>67</v>
      </c>
      <c r="B59" s="493"/>
      <c r="C59" s="493"/>
      <c r="D59" s="494"/>
      <c r="E59" s="495" t="s">
        <v>35</v>
      </c>
      <c r="F59" s="496"/>
      <c r="G59" s="496"/>
      <c r="H59" s="496"/>
      <c r="I59" s="497"/>
      <c r="J59" s="495" t="s">
        <v>39</v>
      </c>
      <c r="K59" s="496"/>
      <c r="L59" s="496"/>
      <c r="M59" s="496"/>
      <c r="N59" s="496"/>
      <c r="O59" s="538" t="s">
        <v>36</v>
      </c>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row>
    <row r="60" spans="1:39" ht="10" customHeight="1">
      <c r="A60" s="478" t="s">
        <v>295</v>
      </c>
      <c r="B60" s="479"/>
      <c r="C60" s="479"/>
      <c r="D60" s="524"/>
      <c r="E60" s="513"/>
      <c r="F60" s="514"/>
      <c r="G60" s="514"/>
      <c r="H60" s="514"/>
      <c r="I60" s="515"/>
      <c r="J60" s="516"/>
      <c r="K60" s="517"/>
      <c r="L60" s="517"/>
      <c r="M60" s="517"/>
      <c r="N60" s="51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row>
    <row r="61" spans="1:39" ht="10" customHeight="1">
      <c r="A61" s="480"/>
      <c r="B61" s="481"/>
      <c r="C61" s="481"/>
      <c r="D61" s="525"/>
      <c r="E61" s="500"/>
      <c r="F61" s="501"/>
      <c r="G61" s="501"/>
      <c r="H61" s="501"/>
      <c r="I61" s="502"/>
      <c r="J61" s="503"/>
      <c r="K61" s="504"/>
      <c r="L61" s="504"/>
      <c r="M61" s="504"/>
      <c r="N61" s="504"/>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row>
    <row r="62" spans="1:39" ht="10" customHeight="1">
      <c r="A62" s="480"/>
      <c r="B62" s="481"/>
      <c r="C62" s="481"/>
      <c r="D62" s="525"/>
      <c r="E62" s="500"/>
      <c r="F62" s="501"/>
      <c r="G62" s="501"/>
      <c r="H62" s="501"/>
      <c r="I62" s="502"/>
      <c r="J62" s="503"/>
      <c r="K62" s="504"/>
      <c r="L62" s="504"/>
      <c r="M62" s="504"/>
      <c r="N62" s="504"/>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row>
    <row r="63" spans="1:39" ht="10" customHeight="1">
      <c r="A63" s="480"/>
      <c r="B63" s="481"/>
      <c r="C63" s="481"/>
      <c r="D63" s="525"/>
      <c r="E63" s="569"/>
      <c r="F63" s="570"/>
      <c r="G63" s="570"/>
      <c r="H63" s="570"/>
      <c r="I63" s="571"/>
      <c r="J63" s="572"/>
      <c r="K63" s="573"/>
      <c r="L63" s="573"/>
      <c r="M63" s="573"/>
      <c r="N63" s="573"/>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row>
    <row r="64" spans="1:39" ht="10" customHeight="1">
      <c r="A64" s="480"/>
      <c r="B64" s="481"/>
      <c r="C64" s="481"/>
      <c r="D64" s="525"/>
      <c r="E64" s="513"/>
      <c r="F64" s="514"/>
      <c r="G64" s="514"/>
      <c r="H64" s="514"/>
      <c r="I64" s="515"/>
      <c r="J64" s="516"/>
      <c r="K64" s="517"/>
      <c r="L64" s="517"/>
      <c r="M64" s="517"/>
      <c r="N64" s="51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row>
    <row r="65" spans="1:39" ht="10" customHeight="1">
      <c r="A65" s="480"/>
      <c r="B65" s="481"/>
      <c r="C65" s="481"/>
      <c r="D65" s="525"/>
      <c r="E65" s="500"/>
      <c r="F65" s="501"/>
      <c r="G65" s="501"/>
      <c r="H65" s="501"/>
      <c r="I65" s="502"/>
      <c r="J65" s="503"/>
      <c r="K65" s="504"/>
      <c r="L65" s="504"/>
      <c r="M65" s="504"/>
      <c r="N65" s="504"/>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row>
    <row r="66" spans="1:39" ht="10" customHeight="1">
      <c r="A66" s="480"/>
      <c r="B66" s="481"/>
      <c r="C66" s="481"/>
      <c r="D66" s="525"/>
      <c r="E66" s="500"/>
      <c r="F66" s="501"/>
      <c r="G66" s="501"/>
      <c r="H66" s="501"/>
      <c r="I66" s="502"/>
      <c r="J66" s="503"/>
      <c r="K66" s="504"/>
      <c r="L66" s="504"/>
      <c r="M66" s="504"/>
      <c r="N66" s="504"/>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row>
    <row r="67" spans="1:39" ht="10" customHeight="1">
      <c r="A67" s="480"/>
      <c r="B67" s="481"/>
      <c r="C67" s="481"/>
      <c r="D67" s="525"/>
      <c r="E67" s="508"/>
      <c r="F67" s="509"/>
      <c r="G67" s="509"/>
      <c r="H67" s="509"/>
      <c r="I67" s="510"/>
      <c r="J67" s="505"/>
      <c r="K67" s="506"/>
      <c r="L67" s="506"/>
      <c r="M67" s="506"/>
      <c r="N67" s="506"/>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row>
    <row r="68" spans="1:39" ht="10" customHeight="1">
      <c r="A68" s="480"/>
      <c r="B68" s="481"/>
      <c r="C68" s="481"/>
      <c r="D68" s="525"/>
      <c r="E68" s="678"/>
      <c r="F68" s="679"/>
      <c r="G68" s="679"/>
      <c r="H68" s="679"/>
      <c r="I68" s="680"/>
      <c r="J68" s="681"/>
      <c r="K68" s="682"/>
      <c r="L68" s="682"/>
      <c r="M68" s="682"/>
      <c r="N68" s="682"/>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row>
    <row r="69" spans="1:39" ht="10" customHeight="1">
      <c r="A69" s="480"/>
      <c r="B69" s="481"/>
      <c r="C69" s="481"/>
      <c r="D69" s="525"/>
      <c r="E69" s="500"/>
      <c r="F69" s="501"/>
      <c r="G69" s="501"/>
      <c r="H69" s="501"/>
      <c r="I69" s="502"/>
      <c r="J69" s="503"/>
      <c r="K69" s="504"/>
      <c r="L69" s="504"/>
      <c r="M69" s="504"/>
      <c r="N69" s="504"/>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row>
    <row r="70" spans="1:39" ht="10" customHeight="1">
      <c r="A70" s="480"/>
      <c r="B70" s="481"/>
      <c r="C70" s="481"/>
      <c r="D70" s="525"/>
      <c r="E70" s="500"/>
      <c r="F70" s="501"/>
      <c r="G70" s="501"/>
      <c r="H70" s="501"/>
      <c r="I70" s="502"/>
      <c r="J70" s="503"/>
      <c r="K70" s="504"/>
      <c r="L70" s="504"/>
      <c r="M70" s="504"/>
      <c r="N70" s="504"/>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row>
    <row r="71" spans="1:39" ht="10" customHeight="1">
      <c r="A71" s="484"/>
      <c r="B71" s="485"/>
      <c r="C71" s="485"/>
      <c r="D71" s="486"/>
      <c r="E71" s="569"/>
      <c r="F71" s="570"/>
      <c r="G71" s="570"/>
      <c r="H71" s="570"/>
      <c r="I71" s="571"/>
      <c r="J71" s="572"/>
      <c r="K71" s="573"/>
      <c r="L71" s="573"/>
      <c r="M71" s="573"/>
      <c r="N71" s="573"/>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row>
    <row r="72" spans="1:39" ht="10" customHeight="1">
      <c r="A72" s="478" t="s">
        <v>312</v>
      </c>
      <c r="B72" s="479"/>
      <c r="C72" s="479"/>
      <c r="D72" s="479"/>
      <c r="E72" s="513"/>
      <c r="F72" s="514"/>
      <c r="G72" s="514"/>
      <c r="H72" s="514"/>
      <c r="I72" s="515"/>
      <c r="J72" s="516"/>
      <c r="K72" s="517"/>
      <c r="L72" s="517"/>
      <c r="M72" s="517"/>
      <c r="N72" s="51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row>
    <row r="73" spans="1:39" ht="10" customHeight="1">
      <c r="A73" s="480"/>
      <c r="B73" s="481"/>
      <c r="C73" s="481"/>
      <c r="D73" s="481"/>
      <c r="E73" s="500"/>
      <c r="F73" s="501"/>
      <c r="G73" s="501"/>
      <c r="H73" s="501"/>
      <c r="I73" s="502"/>
      <c r="J73" s="503"/>
      <c r="K73" s="504"/>
      <c r="L73" s="504"/>
      <c r="M73" s="504"/>
      <c r="N73" s="504"/>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row>
    <row r="74" spans="1:39" ht="10" customHeight="1">
      <c r="A74" s="480"/>
      <c r="B74" s="481"/>
      <c r="C74" s="481"/>
      <c r="D74" s="481"/>
      <c r="E74" s="500"/>
      <c r="F74" s="501"/>
      <c r="G74" s="501"/>
      <c r="H74" s="501"/>
      <c r="I74" s="502"/>
      <c r="J74" s="503"/>
      <c r="K74" s="504"/>
      <c r="L74" s="504"/>
      <c r="M74" s="504"/>
      <c r="N74" s="504"/>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row>
    <row r="75" spans="1:39" ht="10" customHeight="1">
      <c r="A75" s="480"/>
      <c r="B75" s="481"/>
      <c r="C75" s="481"/>
      <c r="D75" s="481"/>
      <c r="E75" s="508"/>
      <c r="F75" s="509"/>
      <c r="G75" s="509"/>
      <c r="H75" s="509"/>
      <c r="I75" s="510"/>
      <c r="J75" s="505"/>
      <c r="K75" s="506"/>
      <c r="L75" s="506"/>
      <c r="M75" s="506"/>
      <c r="N75" s="507"/>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5"/>
      <c r="AL75" s="635"/>
      <c r="AM75" s="635"/>
    </row>
    <row r="76" spans="1:39" ht="10" customHeight="1">
      <c r="A76" s="480"/>
      <c r="B76" s="481"/>
      <c r="C76" s="481"/>
      <c r="D76" s="481"/>
      <c r="E76" s="545" t="s">
        <v>309</v>
      </c>
      <c r="F76" s="546"/>
      <c r="G76" s="546"/>
      <c r="H76" s="546"/>
      <c r="I76" s="547"/>
      <c r="J76" s="511">
        <f>SUM(J72:N75)</f>
        <v>0</v>
      </c>
      <c r="K76" s="512"/>
      <c r="L76" s="512"/>
      <c r="M76" s="512"/>
      <c r="N76" s="512"/>
      <c r="O76" s="658"/>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60"/>
    </row>
    <row r="77" spans="1:39" ht="10" customHeight="1">
      <c r="A77" s="480"/>
      <c r="B77" s="481"/>
      <c r="C77" s="481"/>
      <c r="D77" s="481"/>
      <c r="E77" s="548" t="s">
        <v>310</v>
      </c>
      <c r="F77" s="549"/>
      <c r="G77" s="549"/>
      <c r="H77" s="549"/>
      <c r="I77" s="550"/>
      <c r="J77" s="543">
        <f>J34*1000</f>
        <v>0</v>
      </c>
      <c r="K77" s="544"/>
      <c r="L77" s="544"/>
      <c r="M77" s="544"/>
      <c r="N77" s="544"/>
      <c r="O77" s="661"/>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3"/>
    </row>
    <row r="78" spans="1:39" ht="10" customHeight="1" thickBot="1">
      <c r="A78" s="482"/>
      <c r="B78" s="483"/>
      <c r="C78" s="483"/>
      <c r="D78" s="483"/>
      <c r="E78" s="551" t="s">
        <v>311</v>
      </c>
      <c r="F78" s="552"/>
      <c r="G78" s="552"/>
      <c r="H78" s="552"/>
      <c r="I78" s="553"/>
      <c r="J78" s="498">
        <f>MIN(J76:N77)</f>
        <v>0</v>
      </c>
      <c r="K78" s="499"/>
      <c r="L78" s="499"/>
      <c r="M78" s="499"/>
      <c r="N78" s="499"/>
      <c r="O78" s="664"/>
      <c r="P78" s="665"/>
      <c r="Q78" s="665"/>
      <c r="R78" s="665"/>
      <c r="S78" s="665"/>
      <c r="T78" s="665"/>
      <c r="U78" s="665"/>
      <c r="V78" s="665"/>
      <c r="W78" s="665"/>
      <c r="X78" s="665"/>
      <c r="Y78" s="665"/>
      <c r="Z78" s="665"/>
      <c r="AA78" s="665"/>
      <c r="AB78" s="665"/>
      <c r="AC78" s="665"/>
      <c r="AD78" s="665"/>
      <c r="AE78" s="665"/>
      <c r="AF78" s="665"/>
      <c r="AG78" s="665"/>
      <c r="AH78" s="665"/>
      <c r="AI78" s="665"/>
      <c r="AJ78" s="665"/>
      <c r="AK78" s="665"/>
      <c r="AL78" s="665"/>
      <c r="AM78" s="666"/>
    </row>
    <row r="79" spans="1:39" ht="22.5" customHeight="1" thickTop="1">
      <c r="A79" s="484" t="s">
        <v>274</v>
      </c>
      <c r="B79" s="485"/>
      <c r="C79" s="485"/>
      <c r="D79" s="486"/>
      <c r="E79" s="487"/>
      <c r="F79" s="488"/>
      <c r="G79" s="488"/>
      <c r="H79" s="488"/>
      <c r="I79" s="489"/>
      <c r="J79" s="490">
        <f>SUM(J60:N71,J78)</f>
        <v>0</v>
      </c>
      <c r="K79" s="491"/>
      <c r="L79" s="491"/>
      <c r="M79" s="491"/>
      <c r="N79" s="491"/>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row>
    <row r="80" spans="1:39" ht="2.25" customHeight="1">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row>
    <row r="81" spans="1:39" ht="18" customHeight="1">
      <c r="A81" s="206" t="s">
        <v>293</v>
      </c>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row>
    <row r="82" spans="1:39" ht="18" customHeight="1">
      <c r="A82" s="492" t="s">
        <v>22</v>
      </c>
      <c r="B82" s="493"/>
      <c r="C82" s="493"/>
      <c r="D82" s="494"/>
      <c r="E82" s="495" t="s">
        <v>35</v>
      </c>
      <c r="F82" s="496"/>
      <c r="G82" s="496"/>
      <c r="H82" s="496"/>
      <c r="I82" s="497"/>
      <c r="J82" s="495" t="s">
        <v>39</v>
      </c>
      <c r="K82" s="496"/>
      <c r="L82" s="496"/>
      <c r="M82" s="496"/>
      <c r="N82" s="496"/>
      <c r="O82" s="538" t="s">
        <v>36</v>
      </c>
      <c r="P82" s="538"/>
      <c r="Q82" s="538"/>
      <c r="R82" s="538"/>
      <c r="S82" s="538"/>
      <c r="T82" s="538"/>
      <c r="U82" s="538"/>
      <c r="V82" s="538"/>
      <c r="W82" s="538"/>
      <c r="X82" s="538"/>
      <c r="Y82" s="538"/>
      <c r="Z82" s="538"/>
      <c r="AA82" s="538"/>
      <c r="AB82" s="538"/>
      <c r="AC82" s="538"/>
      <c r="AD82" s="538"/>
      <c r="AE82" s="538"/>
      <c r="AF82" s="538"/>
      <c r="AG82" s="538"/>
      <c r="AH82" s="538"/>
      <c r="AI82" s="538"/>
      <c r="AJ82" s="538"/>
      <c r="AK82" s="538"/>
      <c r="AL82" s="538"/>
      <c r="AM82" s="538"/>
    </row>
    <row r="83" spans="1:39" ht="10" customHeight="1">
      <c r="A83" s="478" t="s">
        <v>296</v>
      </c>
      <c r="B83" s="479"/>
      <c r="C83" s="479"/>
      <c r="D83" s="524"/>
      <c r="E83" s="513"/>
      <c r="F83" s="514"/>
      <c r="G83" s="514"/>
      <c r="H83" s="514"/>
      <c r="I83" s="515"/>
      <c r="J83" s="516"/>
      <c r="K83" s="517"/>
      <c r="L83" s="517"/>
      <c r="M83" s="517"/>
      <c r="N83" s="51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row>
    <row r="84" spans="1:39" ht="10" customHeight="1">
      <c r="A84" s="480"/>
      <c r="B84" s="481"/>
      <c r="C84" s="481"/>
      <c r="D84" s="525"/>
      <c r="E84" s="500"/>
      <c r="F84" s="501"/>
      <c r="G84" s="501"/>
      <c r="H84" s="501"/>
      <c r="I84" s="502"/>
      <c r="J84" s="503"/>
      <c r="K84" s="504"/>
      <c r="L84" s="504"/>
      <c r="M84" s="504"/>
      <c r="N84" s="504"/>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528"/>
      <c r="AM84" s="528"/>
    </row>
    <row r="85" spans="1:39" ht="10" customHeight="1">
      <c r="A85" s="480"/>
      <c r="B85" s="481"/>
      <c r="C85" s="481"/>
      <c r="D85" s="525"/>
      <c r="E85" s="500"/>
      <c r="F85" s="501"/>
      <c r="G85" s="501"/>
      <c r="H85" s="501"/>
      <c r="I85" s="502"/>
      <c r="J85" s="503"/>
      <c r="K85" s="504"/>
      <c r="L85" s="504"/>
      <c r="M85" s="504"/>
      <c r="N85" s="504"/>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528"/>
    </row>
    <row r="86" spans="1:39" ht="10" customHeight="1" thickBot="1">
      <c r="A86" s="482"/>
      <c r="B86" s="483"/>
      <c r="C86" s="483"/>
      <c r="D86" s="526"/>
      <c r="E86" s="529"/>
      <c r="F86" s="530"/>
      <c r="G86" s="530"/>
      <c r="H86" s="530"/>
      <c r="I86" s="531"/>
      <c r="J86" s="532"/>
      <c r="K86" s="533"/>
      <c r="L86" s="533"/>
      <c r="M86" s="533"/>
      <c r="N86" s="533"/>
      <c r="O86" s="534"/>
      <c r="P86" s="534"/>
      <c r="Q86" s="534"/>
      <c r="R86" s="534"/>
      <c r="S86" s="534"/>
      <c r="T86" s="534"/>
      <c r="U86" s="534"/>
      <c r="V86" s="534"/>
      <c r="W86" s="534"/>
      <c r="X86" s="534"/>
      <c r="Y86" s="534"/>
      <c r="Z86" s="534"/>
      <c r="AA86" s="534"/>
      <c r="AB86" s="534"/>
      <c r="AC86" s="534"/>
      <c r="AD86" s="534"/>
      <c r="AE86" s="534"/>
      <c r="AF86" s="534"/>
      <c r="AG86" s="534"/>
      <c r="AH86" s="534"/>
      <c r="AI86" s="534"/>
      <c r="AJ86" s="534"/>
      <c r="AK86" s="534"/>
      <c r="AL86" s="534"/>
      <c r="AM86" s="534"/>
    </row>
    <row r="87" spans="1:39" ht="22.5" customHeight="1" thickTop="1">
      <c r="A87" s="484" t="s">
        <v>275</v>
      </c>
      <c r="B87" s="485"/>
      <c r="C87" s="485"/>
      <c r="D87" s="486"/>
      <c r="E87" s="487"/>
      <c r="F87" s="488"/>
      <c r="G87" s="488"/>
      <c r="H87" s="488"/>
      <c r="I87" s="489"/>
      <c r="J87" s="521">
        <f>SUM(J83:N86)</f>
        <v>0</v>
      </c>
      <c r="K87" s="522"/>
      <c r="L87" s="522"/>
      <c r="M87" s="522"/>
      <c r="N87" s="522"/>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row>
    <row r="88" spans="1:39" ht="2.25" customHeight="1">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row>
    <row r="89" spans="1:39" ht="18" customHeight="1">
      <c r="A89" s="206" t="s">
        <v>146</v>
      </c>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row>
    <row r="90" spans="1:39" ht="18" customHeight="1">
      <c r="A90" s="492" t="s">
        <v>38</v>
      </c>
      <c r="B90" s="493"/>
      <c r="C90" s="493"/>
      <c r="D90" s="494"/>
      <c r="E90" s="495" t="s">
        <v>35</v>
      </c>
      <c r="F90" s="496"/>
      <c r="G90" s="496"/>
      <c r="H90" s="496"/>
      <c r="I90" s="497"/>
      <c r="J90" s="495" t="s">
        <v>39</v>
      </c>
      <c r="K90" s="496"/>
      <c r="L90" s="496"/>
      <c r="M90" s="496"/>
      <c r="N90" s="496"/>
      <c r="O90" s="538" t="s">
        <v>36</v>
      </c>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row>
    <row r="91" spans="1:39" ht="10" customHeight="1">
      <c r="A91" s="478" t="s">
        <v>297</v>
      </c>
      <c r="B91" s="479"/>
      <c r="C91" s="479"/>
      <c r="D91" s="524"/>
      <c r="E91" s="513"/>
      <c r="F91" s="514"/>
      <c r="G91" s="514"/>
      <c r="H91" s="514"/>
      <c r="I91" s="515"/>
      <c r="J91" s="516"/>
      <c r="K91" s="517"/>
      <c r="L91" s="517"/>
      <c r="M91" s="517"/>
      <c r="N91" s="51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row>
    <row r="92" spans="1:39" ht="10" customHeight="1">
      <c r="A92" s="480"/>
      <c r="B92" s="481"/>
      <c r="C92" s="481"/>
      <c r="D92" s="525"/>
      <c r="E92" s="500"/>
      <c r="F92" s="501"/>
      <c r="G92" s="501"/>
      <c r="H92" s="501"/>
      <c r="I92" s="502"/>
      <c r="J92" s="503"/>
      <c r="K92" s="504"/>
      <c r="L92" s="504"/>
      <c r="M92" s="504"/>
      <c r="N92" s="504"/>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row>
    <row r="93" spans="1:39" ht="10" customHeight="1">
      <c r="A93" s="480"/>
      <c r="B93" s="481"/>
      <c r="C93" s="481"/>
      <c r="D93" s="525"/>
      <c r="E93" s="500"/>
      <c r="F93" s="501"/>
      <c r="G93" s="501"/>
      <c r="H93" s="501"/>
      <c r="I93" s="502"/>
      <c r="J93" s="503"/>
      <c r="K93" s="504"/>
      <c r="L93" s="504"/>
      <c r="M93" s="504"/>
      <c r="N93" s="504"/>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c r="AL93" s="528"/>
      <c r="AM93" s="528"/>
    </row>
    <row r="94" spans="1:39" ht="10" customHeight="1">
      <c r="A94" s="480"/>
      <c r="B94" s="481"/>
      <c r="C94" s="481"/>
      <c r="D94" s="525"/>
      <c r="E94" s="569"/>
      <c r="F94" s="570"/>
      <c r="G94" s="570"/>
      <c r="H94" s="570"/>
      <c r="I94" s="571"/>
      <c r="J94" s="572"/>
      <c r="K94" s="573"/>
      <c r="L94" s="573"/>
      <c r="M94" s="573"/>
      <c r="N94" s="573"/>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row>
    <row r="95" spans="1:39" ht="10" customHeight="1">
      <c r="A95" s="478" t="s">
        <v>298</v>
      </c>
      <c r="B95" s="479"/>
      <c r="C95" s="479"/>
      <c r="D95" s="524"/>
      <c r="E95" s="513"/>
      <c r="F95" s="514"/>
      <c r="G95" s="514"/>
      <c r="H95" s="514"/>
      <c r="I95" s="515"/>
      <c r="J95" s="516"/>
      <c r="K95" s="517"/>
      <c r="L95" s="517"/>
      <c r="M95" s="517"/>
      <c r="N95" s="51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527"/>
      <c r="AM95" s="527"/>
    </row>
    <row r="96" spans="1:39" ht="10" customHeight="1">
      <c r="A96" s="480"/>
      <c r="B96" s="481"/>
      <c r="C96" s="481"/>
      <c r="D96" s="525"/>
      <c r="E96" s="500"/>
      <c r="F96" s="501"/>
      <c r="G96" s="501"/>
      <c r="H96" s="501"/>
      <c r="I96" s="502"/>
      <c r="J96" s="503"/>
      <c r="K96" s="504"/>
      <c r="L96" s="504"/>
      <c r="M96" s="504"/>
      <c r="N96" s="504"/>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row>
    <row r="97" spans="1:39" ht="10" customHeight="1">
      <c r="A97" s="480"/>
      <c r="B97" s="481"/>
      <c r="C97" s="481"/>
      <c r="D97" s="525"/>
      <c r="E97" s="500"/>
      <c r="F97" s="501"/>
      <c r="G97" s="501"/>
      <c r="H97" s="501"/>
      <c r="I97" s="502"/>
      <c r="J97" s="503"/>
      <c r="K97" s="504"/>
      <c r="L97" s="504"/>
      <c r="M97" s="504"/>
      <c r="N97" s="504"/>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row>
    <row r="98" spans="1:39" ht="10" customHeight="1" thickBot="1">
      <c r="A98" s="482"/>
      <c r="B98" s="483"/>
      <c r="C98" s="483"/>
      <c r="D98" s="526"/>
      <c r="E98" s="529"/>
      <c r="F98" s="530"/>
      <c r="G98" s="530"/>
      <c r="H98" s="530"/>
      <c r="I98" s="531"/>
      <c r="J98" s="532"/>
      <c r="K98" s="533"/>
      <c r="L98" s="533"/>
      <c r="M98" s="533"/>
      <c r="N98" s="533"/>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row>
    <row r="99" spans="1:39" ht="22.5" customHeight="1" thickTop="1">
      <c r="A99" s="484" t="s">
        <v>276</v>
      </c>
      <c r="B99" s="485"/>
      <c r="C99" s="485"/>
      <c r="D99" s="486"/>
      <c r="E99" s="487"/>
      <c r="F99" s="488"/>
      <c r="G99" s="488"/>
      <c r="H99" s="488"/>
      <c r="I99" s="489"/>
      <c r="J99" s="521">
        <f>SUM(J91:N98)</f>
        <v>0</v>
      </c>
      <c r="K99" s="522"/>
      <c r="L99" s="522"/>
      <c r="M99" s="522"/>
      <c r="N99" s="522"/>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row>
    <row r="100" spans="1:39" ht="10.5" customHeight="1" thickBot="1">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9"/>
      <c r="AL100" s="219"/>
      <c r="AM100" s="219"/>
    </row>
    <row r="101" spans="1:39" ht="6" customHeight="1">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row>
    <row r="102" spans="1:39" s="223" customFormat="1" ht="9.5">
      <c r="A102" s="220" t="s">
        <v>40</v>
      </c>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2"/>
      <c r="AL102" s="222"/>
      <c r="AM102" s="222"/>
    </row>
    <row r="103" spans="1:39" s="223" customFormat="1" ht="5.25" customHeight="1">
      <c r="A103" s="220"/>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2"/>
      <c r="AL103" s="222"/>
      <c r="AM103" s="222"/>
    </row>
    <row r="104" spans="1:39" s="223" customFormat="1" ht="9.5">
      <c r="A104" s="220"/>
      <c r="B104" s="175" t="s">
        <v>44</v>
      </c>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2"/>
      <c r="AL104" s="222"/>
      <c r="AM104" s="222"/>
    </row>
    <row r="105" spans="1:39" s="223" customFormat="1" ht="9.5">
      <c r="A105" s="220"/>
      <c r="B105" s="175" t="s">
        <v>47</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2"/>
      <c r="AL105" s="222"/>
      <c r="AM105" s="222"/>
    </row>
    <row r="106" spans="1:39" s="223" customFormat="1" ht="5.25" customHeight="1">
      <c r="A106" s="220"/>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2"/>
      <c r="AL106" s="222"/>
      <c r="AM106" s="222"/>
    </row>
    <row r="107" spans="1:39">
      <c r="A107" s="224" t="s">
        <v>143</v>
      </c>
      <c r="B107" s="22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row>
    <row r="108" spans="1:39">
      <c r="A108" s="226" t="s">
        <v>216</v>
      </c>
      <c r="B108" s="227"/>
      <c r="C108" s="227"/>
      <c r="D108" s="227"/>
      <c r="E108" s="227"/>
      <c r="F108" s="227"/>
      <c r="G108" s="227"/>
      <c r="H108" s="227"/>
      <c r="I108" s="227"/>
      <c r="J108" s="227"/>
      <c r="K108" s="227"/>
      <c r="L108" s="227"/>
      <c r="M108" s="227"/>
      <c r="N108" s="227"/>
      <c r="O108" s="227"/>
      <c r="P108" s="227"/>
      <c r="Q108" s="227"/>
      <c r="R108" s="227"/>
      <c r="S108" s="227"/>
      <c r="T108" s="670" t="s">
        <v>48</v>
      </c>
      <c r="U108" s="670"/>
      <c r="V108" s="670"/>
      <c r="W108" s="670"/>
      <c r="X108" s="670"/>
      <c r="Y108" s="670"/>
      <c r="Z108" s="670"/>
      <c r="AA108" s="670"/>
      <c r="AB108" s="670"/>
      <c r="AC108" s="670"/>
      <c r="AD108" s="670"/>
      <c r="AE108" s="670"/>
      <c r="AF108" s="670"/>
      <c r="AG108" s="670"/>
      <c r="AH108" s="670"/>
      <c r="AI108" s="670"/>
      <c r="AJ108" s="670"/>
      <c r="AK108" s="670"/>
      <c r="AL108" s="670"/>
      <c r="AM108" s="671"/>
    </row>
    <row r="109" spans="1:39" ht="50.15" customHeight="1">
      <c r="A109" s="228"/>
      <c r="B109" s="229" t="s">
        <v>205</v>
      </c>
      <c r="C109" s="230"/>
      <c r="D109" s="230"/>
      <c r="E109" s="230"/>
      <c r="F109" s="230"/>
      <c r="G109" s="230"/>
      <c r="H109" s="230"/>
      <c r="I109" s="230"/>
      <c r="J109" s="230"/>
      <c r="K109" s="230"/>
      <c r="L109" s="230"/>
      <c r="M109" s="230"/>
      <c r="N109" s="230"/>
      <c r="O109" s="230"/>
      <c r="P109" s="230"/>
      <c r="Q109" s="230"/>
      <c r="R109" s="230"/>
      <c r="S109" s="231"/>
      <c r="T109" s="535" t="s">
        <v>56</v>
      </c>
      <c r="U109" s="536"/>
      <c r="V109" s="536"/>
      <c r="W109" s="536"/>
      <c r="X109" s="536"/>
      <c r="Y109" s="536"/>
      <c r="Z109" s="536"/>
      <c r="AA109" s="536"/>
      <c r="AB109" s="536"/>
      <c r="AC109" s="536"/>
      <c r="AD109" s="536"/>
      <c r="AE109" s="536"/>
      <c r="AF109" s="536"/>
      <c r="AG109" s="536"/>
      <c r="AH109" s="536"/>
      <c r="AI109" s="536"/>
      <c r="AJ109" s="536"/>
      <c r="AK109" s="536"/>
      <c r="AL109" s="536"/>
      <c r="AM109" s="537"/>
    </row>
    <row r="110" spans="1:39" ht="12" customHeight="1">
      <c r="A110" s="228"/>
      <c r="B110" s="232" t="s">
        <v>207</v>
      </c>
      <c r="C110" s="233"/>
      <c r="D110" s="233"/>
      <c r="E110" s="233"/>
      <c r="F110" s="233"/>
      <c r="G110" s="233"/>
      <c r="H110" s="233"/>
      <c r="I110" s="233"/>
      <c r="J110" s="233"/>
      <c r="K110" s="233"/>
      <c r="L110" s="233"/>
      <c r="M110" s="233"/>
      <c r="N110" s="233"/>
      <c r="O110" s="233"/>
      <c r="P110" s="233"/>
      <c r="Q110" s="233"/>
      <c r="R110" s="233"/>
      <c r="S110" s="234"/>
      <c r="T110" s="518" t="s">
        <v>208</v>
      </c>
      <c r="U110" s="519"/>
      <c r="V110" s="519"/>
      <c r="W110" s="519"/>
      <c r="X110" s="519"/>
      <c r="Y110" s="519"/>
      <c r="Z110" s="519"/>
      <c r="AA110" s="519"/>
      <c r="AB110" s="519"/>
      <c r="AC110" s="519"/>
      <c r="AD110" s="519"/>
      <c r="AE110" s="519"/>
      <c r="AF110" s="519"/>
      <c r="AG110" s="519"/>
      <c r="AH110" s="519"/>
      <c r="AI110" s="519"/>
      <c r="AJ110" s="519"/>
      <c r="AK110" s="519"/>
      <c r="AL110" s="519"/>
      <c r="AM110" s="520"/>
    </row>
    <row r="111" spans="1:39" ht="12" customHeight="1">
      <c r="A111" s="228"/>
      <c r="B111" s="232" t="s">
        <v>209</v>
      </c>
      <c r="C111" s="233"/>
      <c r="D111" s="233"/>
      <c r="E111" s="233"/>
      <c r="F111" s="233"/>
      <c r="G111" s="233"/>
      <c r="H111" s="233"/>
      <c r="I111" s="233"/>
      <c r="J111" s="233"/>
      <c r="K111" s="233"/>
      <c r="L111" s="233"/>
      <c r="M111" s="233"/>
      <c r="N111" s="233"/>
      <c r="O111" s="233"/>
      <c r="P111" s="233"/>
      <c r="Q111" s="233"/>
      <c r="R111" s="233"/>
      <c r="S111" s="234"/>
      <c r="T111" s="518" t="s">
        <v>206</v>
      </c>
      <c r="U111" s="519"/>
      <c r="V111" s="519"/>
      <c r="W111" s="519"/>
      <c r="X111" s="519"/>
      <c r="Y111" s="519"/>
      <c r="Z111" s="519"/>
      <c r="AA111" s="519"/>
      <c r="AB111" s="519"/>
      <c r="AC111" s="519"/>
      <c r="AD111" s="519"/>
      <c r="AE111" s="519"/>
      <c r="AF111" s="519"/>
      <c r="AG111" s="519"/>
      <c r="AH111" s="519"/>
      <c r="AI111" s="519"/>
      <c r="AJ111" s="519"/>
      <c r="AK111" s="519"/>
      <c r="AL111" s="519"/>
      <c r="AM111" s="520"/>
    </row>
    <row r="112" spans="1:39" ht="12" customHeight="1">
      <c r="A112" s="228"/>
      <c r="B112" s="232" t="s">
        <v>210</v>
      </c>
      <c r="C112" s="233"/>
      <c r="D112" s="233"/>
      <c r="E112" s="233"/>
      <c r="F112" s="233"/>
      <c r="G112" s="233"/>
      <c r="H112" s="233"/>
      <c r="I112" s="233"/>
      <c r="J112" s="233"/>
      <c r="K112" s="233"/>
      <c r="L112" s="233"/>
      <c r="M112" s="233"/>
      <c r="N112" s="233"/>
      <c r="O112" s="233"/>
      <c r="P112" s="233"/>
      <c r="Q112" s="233"/>
      <c r="R112" s="233"/>
      <c r="S112" s="234"/>
      <c r="T112" s="518" t="s">
        <v>211</v>
      </c>
      <c r="U112" s="519"/>
      <c r="V112" s="519"/>
      <c r="W112" s="519"/>
      <c r="X112" s="519"/>
      <c r="Y112" s="519"/>
      <c r="Z112" s="519"/>
      <c r="AA112" s="519"/>
      <c r="AB112" s="519"/>
      <c r="AC112" s="519"/>
      <c r="AD112" s="519"/>
      <c r="AE112" s="519"/>
      <c r="AF112" s="519"/>
      <c r="AG112" s="519"/>
      <c r="AH112" s="519"/>
      <c r="AI112" s="519"/>
      <c r="AJ112" s="519"/>
      <c r="AK112" s="519"/>
      <c r="AL112" s="519"/>
      <c r="AM112" s="520"/>
    </row>
    <row r="113" spans="1:39" ht="12" customHeight="1">
      <c r="A113" s="228"/>
      <c r="B113" s="232" t="s">
        <v>213</v>
      </c>
      <c r="C113" s="233"/>
      <c r="D113" s="233"/>
      <c r="E113" s="233"/>
      <c r="F113" s="233"/>
      <c r="G113" s="233"/>
      <c r="H113" s="233"/>
      <c r="I113" s="233"/>
      <c r="J113" s="233"/>
      <c r="K113" s="233"/>
      <c r="L113" s="233"/>
      <c r="M113" s="233"/>
      <c r="N113" s="233"/>
      <c r="O113" s="233"/>
      <c r="P113" s="233"/>
      <c r="Q113" s="233"/>
      <c r="R113" s="233"/>
      <c r="S113" s="234"/>
      <c r="T113" s="518" t="s">
        <v>212</v>
      </c>
      <c r="U113" s="519"/>
      <c r="V113" s="519"/>
      <c r="W113" s="519"/>
      <c r="X113" s="519"/>
      <c r="Y113" s="519"/>
      <c r="Z113" s="519"/>
      <c r="AA113" s="519"/>
      <c r="AB113" s="519"/>
      <c r="AC113" s="519"/>
      <c r="AD113" s="519"/>
      <c r="AE113" s="519"/>
      <c r="AF113" s="519"/>
      <c r="AG113" s="519"/>
      <c r="AH113" s="519"/>
      <c r="AI113" s="519"/>
      <c r="AJ113" s="519"/>
      <c r="AK113" s="519"/>
      <c r="AL113" s="519"/>
      <c r="AM113" s="520"/>
    </row>
    <row r="114" spans="1:39" ht="12" customHeight="1">
      <c r="A114" s="226" t="s">
        <v>68</v>
      </c>
      <c r="B114" s="227"/>
      <c r="C114" s="227"/>
      <c r="D114" s="227"/>
      <c r="E114" s="227"/>
      <c r="F114" s="227"/>
      <c r="G114" s="227"/>
      <c r="H114" s="227"/>
      <c r="I114" s="227"/>
      <c r="J114" s="227"/>
      <c r="K114" s="227"/>
      <c r="L114" s="227"/>
      <c r="M114" s="227"/>
      <c r="N114" s="227"/>
      <c r="O114" s="227"/>
      <c r="P114" s="227"/>
      <c r="Q114" s="227"/>
      <c r="R114" s="227"/>
      <c r="S114" s="227"/>
      <c r="T114" s="238"/>
      <c r="U114" s="238"/>
      <c r="V114" s="238"/>
      <c r="W114" s="238"/>
      <c r="X114" s="238"/>
      <c r="Y114" s="238"/>
      <c r="Z114" s="238"/>
      <c r="AA114" s="238"/>
      <c r="AB114" s="238"/>
      <c r="AC114" s="238"/>
      <c r="AD114" s="238"/>
      <c r="AE114" s="238"/>
      <c r="AF114" s="238"/>
      <c r="AG114" s="238"/>
      <c r="AH114" s="238"/>
      <c r="AI114" s="238"/>
      <c r="AJ114" s="238"/>
      <c r="AK114" s="238"/>
      <c r="AL114" s="238"/>
      <c r="AM114" s="239"/>
    </row>
    <row r="115" spans="1:39" ht="12" customHeight="1">
      <c r="A115" s="228"/>
      <c r="B115" s="229" t="s">
        <v>69</v>
      </c>
      <c r="C115" s="230"/>
      <c r="D115" s="230"/>
      <c r="E115" s="230"/>
      <c r="F115" s="230"/>
      <c r="G115" s="230"/>
      <c r="H115" s="230"/>
      <c r="I115" s="230"/>
      <c r="J115" s="230"/>
      <c r="K115" s="230"/>
      <c r="L115" s="230"/>
      <c r="M115" s="230"/>
      <c r="N115" s="230"/>
      <c r="O115" s="230"/>
      <c r="P115" s="230"/>
      <c r="Q115" s="230"/>
      <c r="R115" s="230"/>
      <c r="S115" s="231"/>
      <c r="T115" s="675" t="s">
        <v>43</v>
      </c>
      <c r="U115" s="676"/>
      <c r="V115" s="676"/>
      <c r="W115" s="676"/>
      <c r="X115" s="676"/>
      <c r="Y115" s="676"/>
      <c r="Z115" s="676"/>
      <c r="AA115" s="676"/>
      <c r="AB115" s="676"/>
      <c r="AC115" s="676"/>
      <c r="AD115" s="676"/>
      <c r="AE115" s="676"/>
      <c r="AF115" s="676"/>
      <c r="AG115" s="676"/>
      <c r="AH115" s="676"/>
      <c r="AI115" s="676"/>
      <c r="AJ115" s="676"/>
      <c r="AK115" s="676"/>
      <c r="AL115" s="676"/>
      <c r="AM115" s="677"/>
    </row>
    <row r="116" spans="1:39" ht="12" customHeight="1">
      <c r="A116" s="235"/>
      <c r="B116" s="240" t="s">
        <v>191</v>
      </c>
      <c r="C116" s="236"/>
      <c r="D116" s="236"/>
      <c r="E116" s="236"/>
      <c r="F116" s="236"/>
      <c r="G116" s="236"/>
      <c r="H116" s="236"/>
      <c r="I116" s="236"/>
      <c r="J116" s="236"/>
      <c r="K116" s="236"/>
      <c r="L116" s="236"/>
      <c r="M116" s="236"/>
      <c r="N116" s="236"/>
      <c r="O116" s="236"/>
      <c r="P116" s="236"/>
      <c r="Q116" s="236"/>
      <c r="R116" s="236"/>
      <c r="S116" s="237"/>
      <c r="T116" s="705" t="s">
        <v>72</v>
      </c>
      <c r="U116" s="706"/>
      <c r="V116" s="706"/>
      <c r="W116" s="706"/>
      <c r="X116" s="706"/>
      <c r="Y116" s="706"/>
      <c r="Z116" s="706"/>
      <c r="AA116" s="706"/>
      <c r="AB116" s="706"/>
      <c r="AC116" s="706"/>
      <c r="AD116" s="706"/>
      <c r="AE116" s="706"/>
      <c r="AF116" s="706"/>
      <c r="AG116" s="706"/>
      <c r="AH116" s="706"/>
      <c r="AI116" s="706"/>
      <c r="AJ116" s="706"/>
      <c r="AK116" s="706"/>
      <c r="AL116" s="706"/>
      <c r="AM116" s="707"/>
    </row>
    <row r="117" spans="1:39" ht="12" customHeight="1">
      <c r="A117" s="226" t="s">
        <v>217</v>
      </c>
      <c r="B117" s="227"/>
      <c r="C117" s="227"/>
      <c r="D117" s="227"/>
      <c r="E117" s="227"/>
      <c r="F117" s="227"/>
      <c r="G117" s="227"/>
      <c r="H117" s="227"/>
      <c r="I117" s="227"/>
      <c r="J117" s="227"/>
      <c r="K117" s="227"/>
      <c r="L117" s="227"/>
      <c r="M117" s="227"/>
      <c r="N117" s="227"/>
      <c r="O117" s="227"/>
      <c r="P117" s="227"/>
      <c r="Q117" s="227"/>
      <c r="R117" s="227"/>
      <c r="S117" s="227"/>
      <c r="T117" s="241"/>
      <c r="U117" s="241"/>
      <c r="V117" s="241"/>
      <c r="W117" s="241"/>
      <c r="X117" s="241"/>
      <c r="Y117" s="241"/>
      <c r="Z117" s="241"/>
      <c r="AA117" s="241"/>
      <c r="AB117" s="241"/>
      <c r="AC117" s="241"/>
      <c r="AD117" s="241"/>
      <c r="AE117" s="241"/>
      <c r="AF117" s="241"/>
      <c r="AG117" s="241"/>
      <c r="AH117" s="241"/>
      <c r="AI117" s="241"/>
      <c r="AJ117" s="241"/>
      <c r="AK117" s="238"/>
      <c r="AL117" s="238"/>
      <c r="AM117" s="239"/>
    </row>
    <row r="118" spans="1:39" ht="12" customHeight="1">
      <c r="A118" s="242"/>
      <c r="B118" s="229" t="s">
        <v>218</v>
      </c>
      <c r="C118" s="230"/>
      <c r="D118" s="230"/>
      <c r="E118" s="230"/>
      <c r="F118" s="230"/>
      <c r="G118" s="230"/>
      <c r="H118" s="230"/>
      <c r="I118" s="230"/>
      <c r="J118" s="230"/>
      <c r="K118" s="230"/>
      <c r="L118" s="230"/>
      <c r="M118" s="230"/>
      <c r="N118" s="230"/>
      <c r="O118" s="230"/>
      <c r="P118" s="230"/>
      <c r="Q118" s="230"/>
      <c r="R118" s="230"/>
      <c r="S118" s="231"/>
      <c r="T118" s="675" t="s">
        <v>219</v>
      </c>
      <c r="U118" s="676"/>
      <c r="V118" s="676"/>
      <c r="W118" s="676"/>
      <c r="X118" s="676"/>
      <c r="Y118" s="676"/>
      <c r="Z118" s="676"/>
      <c r="AA118" s="676"/>
      <c r="AB118" s="676"/>
      <c r="AC118" s="676"/>
      <c r="AD118" s="676"/>
      <c r="AE118" s="676"/>
      <c r="AF118" s="676"/>
      <c r="AG118" s="676"/>
      <c r="AH118" s="676"/>
      <c r="AI118" s="676"/>
      <c r="AJ118" s="676"/>
      <c r="AK118" s="676"/>
      <c r="AL118" s="676"/>
      <c r="AM118" s="677"/>
    </row>
    <row r="119" spans="1:39" ht="12" customHeight="1">
      <c r="A119" s="242"/>
      <c r="B119" s="232" t="s">
        <v>221</v>
      </c>
      <c r="C119" s="233"/>
      <c r="D119" s="233"/>
      <c r="E119" s="233"/>
      <c r="F119" s="233"/>
      <c r="G119" s="233"/>
      <c r="H119" s="233"/>
      <c r="I119" s="233"/>
      <c r="J119" s="233"/>
      <c r="K119" s="233"/>
      <c r="L119" s="233"/>
      <c r="M119" s="233"/>
      <c r="N119" s="233"/>
      <c r="O119" s="233"/>
      <c r="P119" s="233"/>
      <c r="Q119" s="233"/>
      <c r="R119" s="233"/>
      <c r="S119" s="234"/>
      <c r="T119" s="518" t="s">
        <v>222</v>
      </c>
      <c r="U119" s="519"/>
      <c r="V119" s="519"/>
      <c r="W119" s="519"/>
      <c r="X119" s="519"/>
      <c r="Y119" s="519"/>
      <c r="Z119" s="519"/>
      <c r="AA119" s="519"/>
      <c r="AB119" s="519"/>
      <c r="AC119" s="519"/>
      <c r="AD119" s="519"/>
      <c r="AE119" s="519"/>
      <c r="AF119" s="519"/>
      <c r="AG119" s="519"/>
      <c r="AH119" s="519"/>
      <c r="AI119" s="519"/>
      <c r="AJ119" s="519"/>
      <c r="AK119" s="519"/>
      <c r="AL119" s="519"/>
      <c r="AM119" s="520"/>
    </row>
    <row r="120" spans="1:39" ht="12" customHeight="1">
      <c r="A120" s="242"/>
      <c r="B120" s="232" t="s">
        <v>225</v>
      </c>
      <c r="C120" s="233"/>
      <c r="D120" s="233"/>
      <c r="E120" s="233"/>
      <c r="F120" s="233"/>
      <c r="G120" s="233"/>
      <c r="H120" s="233"/>
      <c r="I120" s="233"/>
      <c r="J120" s="233"/>
      <c r="K120" s="233"/>
      <c r="L120" s="233"/>
      <c r="M120" s="233"/>
      <c r="N120" s="233"/>
      <c r="O120" s="233"/>
      <c r="P120" s="233"/>
      <c r="Q120" s="233"/>
      <c r="R120" s="233"/>
      <c r="S120" s="234"/>
      <c r="T120" s="518" t="s">
        <v>136</v>
      </c>
      <c r="U120" s="519"/>
      <c r="V120" s="519"/>
      <c r="W120" s="519"/>
      <c r="X120" s="519"/>
      <c r="Y120" s="519"/>
      <c r="Z120" s="519"/>
      <c r="AA120" s="519"/>
      <c r="AB120" s="519"/>
      <c r="AC120" s="519"/>
      <c r="AD120" s="519"/>
      <c r="AE120" s="519"/>
      <c r="AF120" s="519"/>
      <c r="AG120" s="519"/>
      <c r="AH120" s="519"/>
      <c r="AI120" s="519"/>
      <c r="AJ120" s="519"/>
      <c r="AK120" s="519"/>
      <c r="AL120" s="519"/>
      <c r="AM120" s="520"/>
    </row>
    <row r="121" spans="1:39" ht="12" customHeight="1">
      <c r="A121" s="242"/>
      <c r="B121" s="232" t="s">
        <v>226</v>
      </c>
      <c r="C121" s="248"/>
      <c r="D121" s="248"/>
      <c r="E121" s="248"/>
      <c r="F121" s="248"/>
      <c r="G121" s="248"/>
      <c r="H121" s="248"/>
      <c r="I121" s="248"/>
      <c r="J121" s="248"/>
      <c r="K121" s="248"/>
      <c r="L121" s="248"/>
      <c r="M121" s="248"/>
      <c r="N121" s="248"/>
      <c r="O121" s="248"/>
      <c r="P121" s="248"/>
      <c r="Q121" s="248"/>
      <c r="R121" s="248"/>
      <c r="S121" s="290"/>
      <c r="T121" s="518" t="s">
        <v>224</v>
      </c>
      <c r="U121" s="519"/>
      <c r="V121" s="519"/>
      <c r="W121" s="519"/>
      <c r="X121" s="519"/>
      <c r="Y121" s="519"/>
      <c r="Z121" s="519"/>
      <c r="AA121" s="519"/>
      <c r="AB121" s="519"/>
      <c r="AC121" s="519"/>
      <c r="AD121" s="519"/>
      <c r="AE121" s="519"/>
      <c r="AF121" s="519"/>
      <c r="AG121" s="519"/>
      <c r="AH121" s="519"/>
      <c r="AI121" s="519"/>
      <c r="AJ121" s="519"/>
      <c r="AK121" s="519"/>
      <c r="AL121" s="519"/>
      <c r="AM121" s="520"/>
    </row>
    <row r="122" spans="1:39" ht="12" customHeight="1">
      <c r="A122" s="242"/>
      <c r="B122" s="235" t="s">
        <v>227</v>
      </c>
      <c r="C122" s="243"/>
      <c r="D122" s="243"/>
      <c r="E122" s="243"/>
      <c r="F122" s="243"/>
      <c r="G122" s="243"/>
      <c r="H122" s="243"/>
      <c r="I122" s="243"/>
      <c r="J122" s="243"/>
      <c r="K122" s="243"/>
      <c r="L122" s="243"/>
      <c r="M122" s="243"/>
      <c r="N122" s="243"/>
      <c r="O122" s="243"/>
      <c r="P122" s="243"/>
      <c r="Q122" s="243"/>
      <c r="R122" s="243"/>
      <c r="S122" s="244"/>
      <c r="T122" s="706" t="s">
        <v>223</v>
      </c>
      <c r="U122" s="706"/>
      <c r="V122" s="706"/>
      <c r="W122" s="706"/>
      <c r="X122" s="706"/>
      <c r="Y122" s="706"/>
      <c r="Z122" s="706"/>
      <c r="AA122" s="706"/>
      <c r="AB122" s="706"/>
      <c r="AC122" s="706"/>
      <c r="AD122" s="706"/>
      <c r="AE122" s="706"/>
      <c r="AF122" s="706"/>
      <c r="AG122" s="706"/>
      <c r="AH122" s="706"/>
      <c r="AI122" s="706"/>
      <c r="AJ122" s="706"/>
      <c r="AK122" s="706"/>
      <c r="AL122" s="706"/>
      <c r="AM122" s="707"/>
    </row>
    <row r="123" spans="1:39" ht="12" customHeight="1">
      <c r="A123" s="226" t="s">
        <v>235</v>
      </c>
      <c r="B123" s="227"/>
      <c r="C123" s="227"/>
      <c r="D123" s="227"/>
      <c r="E123" s="227"/>
      <c r="F123" s="227"/>
      <c r="G123" s="227"/>
      <c r="H123" s="227"/>
      <c r="I123" s="227"/>
      <c r="J123" s="227"/>
      <c r="K123" s="227"/>
      <c r="L123" s="227"/>
      <c r="M123" s="227"/>
      <c r="N123" s="227"/>
      <c r="O123" s="227"/>
      <c r="P123" s="227"/>
      <c r="Q123" s="227"/>
      <c r="R123" s="227"/>
      <c r="S123" s="227"/>
      <c r="T123" s="238"/>
      <c r="U123" s="238"/>
      <c r="V123" s="238"/>
      <c r="W123" s="238"/>
      <c r="X123" s="238"/>
      <c r="Y123" s="238"/>
      <c r="Z123" s="238"/>
      <c r="AA123" s="238"/>
      <c r="AB123" s="238"/>
      <c r="AC123" s="238"/>
      <c r="AD123" s="238"/>
      <c r="AE123" s="238"/>
      <c r="AF123" s="238"/>
      <c r="AG123" s="238"/>
      <c r="AH123" s="238"/>
      <c r="AI123" s="238"/>
      <c r="AJ123" s="238"/>
      <c r="AK123" s="238"/>
      <c r="AL123" s="238"/>
      <c r="AM123" s="239"/>
    </row>
    <row r="124" spans="1:39" ht="24" customHeight="1">
      <c r="A124" s="228"/>
      <c r="B124" s="229" t="s">
        <v>236</v>
      </c>
      <c r="C124" s="230"/>
      <c r="D124" s="230"/>
      <c r="E124" s="230"/>
      <c r="F124" s="230"/>
      <c r="G124" s="230"/>
      <c r="H124" s="230"/>
      <c r="I124" s="230"/>
      <c r="J124" s="230"/>
      <c r="K124" s="230"/>
      <c r="L124" s="230"/>
      <c r="M124" s="230"/>
      <c r="N124" s="230"/>
      <c r="O124" s="230"/>
      <c r="P124" s="230"/>
      <c r="Q124" s="230"/>
      <c r="R124" s="230"/>
      <c r="S124" s="231"/>
      <c r="T124" s="711" t="s">
        <v>253</v>
      </c>
      <c r="U124" s="676"/>
      <c r="V124" s="676"/>
      <c r="W124" s="676"/>
      <c r="X124" s="676"/>
      <c r="Y124" s="676"/>
      <c r="Z124" s="676"/>
      <c r="AA124" s="676"/>
      <c r="AB124" s="676"/>
      <c r="AC124" s="676"/>
      <c r="AD124" s="676"/>
      <c r="AE124" s="676"/>
      <c r="AF124" s="676"/>
      <c r="AG124" s="676"/>
      <c r="AH124" s="676"/>
      <c r="AI124" s="676"/>
      <c r="AJ124" s="676"/>
      <c r="AK124" s="676"/>
      <c r="AL124" s="676"/>
      <c r="AM124" s="677"/>
    </row>
    <row r="125" spans="1:39" ht="12" customHeight="1">
      <c r="A125" s="226" t="s">
        <v>228</v>
      </c>
      <c r="B125" s="227"/>
      <c r="C125" s="227"/>
      <c r="D125" s="227"/>
      <c r="E125" s="227"/>
      <c r="F125" s="227"/>
      <c r="G125" s="227"/>
      <c r="H125" s="227"/>
      <c r="I125" s="227"/>
      <c r="J125" s="227"/>
      <c r="K125" s="227"/>
      <c r="L125" s="227"/>
      <c r="M125" s="227"/>
      <c r="N125" s="227"/>
      <c r="O125" s="227"/>
      <c r="P125" s="227"/>
      <c r="Q125" s="227"/>
      <c r="R125" s="227"/>
      <c r="S125" s="227"/>
      <c r="T125" s="241"/>
      <c r="U125" s="241"/>
      <c r="V125" s="241"/>
      <c r="W125" s="241"/>
      <c r="X125" s="241"/>
      <c r="Y125" s="241"/>
      <c r="Z125" s="241"/>
      <c r="AA125" s="241"/>
      <c r="AB125" s="241"/>
      <c r="AC125" s="241"/>
      <c r="AD125" s="241"/>
      <c r="AE125" s="241"/>
      <c r="AF125" s="241"/>
      <c r="AG125" s="241"/>
      <c r="AH125" s="241"/>
      <c r="AI125" s="241"/>
      <c r="AJ125" s="241"/>
      <c r="AK125" s="238"/>
      <c r="AL125" s="238"/>
      <c r="AM125" s="239"/>
    </row>
    <row r="126" spans="1:39" ht="12" customHeight="1">
      <c r="A126" s="242"/>
      <c r="B126" s="229" t="s">
        <v>237</v>
      </c>
      <c r="C126" s="230"/>
      <c r="D126" s="230"/>
      <c r="E126" s="230"/>
      <c r="F126" s="230"/>
      <c r="G126" s="230"/>
      <c r="H126" s="230"/>
      <c r="I126" s="230"/>
      <c r="J126" s="230"/>
      <c r="K126" s="230"/>
      <c r="L126" s="230"/>
      <c r="M126" s="230"/>
      <c r="N126" s="230"/>
      <c r="O126" s="230"/>
      <c r="P126" s="230"/>
      <c r="Q126" s="230"/>
      <c r="R126" s="230"/>
      <c r="S126" s="231"/>
      <c r="T126" s="675" t="s">
        <v>219</v>
      </c>
      <c r="U126" s="676"/>
      <c r="V126" s="676"/>
      <c r="W126" s="676"/>
      <c r="X126" s="676"/>
      <c r="Y126" s="676"/>
      <c r="Z126" s="676"/>
      <c r="AA126" s="676"/>
      <c r="AB126" s="676"/>
      <c r="AC126" s="676"/>
      <c r="AD126" s="676"/>
      <c r="AE126" s="676"/>
      <c r="AF126" s="676"/>
      <c r="AG126" s="676"/>
      <c r="AH126" s="676"/>
      <c r="AI126" s="676"/>
      <c r="AJ126" s="676"/>
      <c r="AK126" s="676"/>
      <c r="AL126" s="676"/>
      <c r="AM126" s="677"/>
    </row>
    <row r="127" spans="1:39" ht="12" customHeight="1">
      <c r="A127" s="242"/>
      <c r="B127" s="232" t="s">
        <v>238</v>
      </c>
      <c r="C127" s="233"/>
      <c r="D127" s="233"/>
      <c r="E127" s="233"/>
      <c r="F127" s="233"/>
      <c r="G127" s="233"/>
      <c r="H127" s="233"/>
      <c r="I127" s="233"/>
      <c r="J127" s="233"/>
      <c r="K127" s="233"/>
      <c r="L127" s="233"/>
      <c r="M127" s="233"/>
      <c r="N127" s="233"/>
      <c r="O127" s="233"/>
      <c r="P127" s="233"/>
      <c r="Q127" s="233"/>
      <c r="R127" s="233"/>
      <c r="S127" s="234"/>
      <c r="T127" s="702" t="s">
        <v>229</v>
      </c>
      <c r="U127" s="703"/>
      <c r="V127" s="703"/>
      <c r="W127" s="703"/>
      <c r="X127" s="703"/>
      <c r="Y127" s="703"/>
      <c r="Z127" s="703"/>
      <c r="AA127" s="703"/>
      <c r="AB127" s="703"/>
      <c r="AC127" s="703"/>
      <c r="AD127" s="703"/>
      <c r="AE127" s="703"/>
      <c r="AF127" s="703"/>
      <c r="AG127" s="703"/>
      <c r="AH127" s="703"/>
      <c r="AI127" s="703"/>
      <c r="AJ127" s="703"/>
      <c r="AK127" s="703"/>
      <c r="AL127" s="703"/>
      <c r="AM127" s="704"/>
    </row>
    <row r="128" spans="1:39" ht="12" customHeight="1">
      <c r="A128" s="242"/>
      <c r="B128" s="232" t="s">
        <v>239</v>
      </c>
      <c r="C128" s="233"/>
      <c r="D128" s="233"/>
      <c r="E128" s="233"/>
      <c r="F128" s="233"/>
      <c r="G128" s="233"/>
      <c r="H128" s="233"/>
      <c r="I128" s="233"/>
      <c r="J128" s="233"/>
      <c r="K128" s="233"/>
      <c r="L128" s="233"/>
      <c r="M128" s="233"/>
      <c r="N128" s="233"/>
      <c r="O128" s="233"/>
      <c r="P128" s="233"/>
      <c r="Q128" s="233"/>
      <c r="R128" s="233"/>
      <c r="S128" s="234"/>
      <c r="T128" s="702" t="s">
        <v>230</v>
      </c>
      <c r="U128" s="703"/>
      <c r="V128" s="703"/>
      <c r="W128" s="703"/>
      <c r="X128" s="703"/>
      <c r="Y128" s="703"/>
      <c r="Z128" s="703"/>
      <c r="AA128" s="703"/>
      <c r="AB128" s="703"/>
      <c r="AC128" s="703"/>
      <c r="AD128" s="703"/>
      <c r="AE128" s="703"/>
      <c r="AF128" s="703"/>
      <c r="AG128" s="703"/>
      <c r="AH128" s="703"/>
      <c r="AI128" s="703"/>
      <c r="AJ128" s="703"/>
      <c r="AK128" s="703"/>
      <c r="AL128" s="703"/>
      <c r="AM128" s="704"/>
    </row>
    <row r="129" spans="1:39" ht="12" customHeight="1">
      <c r="A129" s="245"/>
      <c r="B129" s="232" t="s">
        <v>240</v>
      </c>
      <c r="C129" s="248"/>
      <c r="D129" s="248"/>
      <c r="E129" s="248"/>
      <c r="F129" s="248"/>
      <c r="G129" s="248"/>
      <c r="H129" s="248"/>
      <c r="I129" s="248"/>
      <c r="J129" s="248"/>
      <c r="K129" s="248"/>
      <c r="L129" s="248"/>
      <c r="M129" s="248"/>
      <c r="N129" s="248"/>
      <c r="O129" s="248"/>
      <c r="P129" s="248"/>
      <c r="Q129" s="248"/>
      <c r="R129" s="248"/>
      <c r="S129" s="290"/>
      <c r="T129" s="702" t="s">
        <v>231</v>
      </c>
      <c r="U129" s="703"/>
      <c r="V129" s="703"/>
      <c r="W129" s="703"/>
      <c r="X129" s="703"/>
      <c r="Y129" s="703"/>
      <c r="Z129" s="703"/>
      <c r="AA129" s="703"/>
      <c r="AB129" s="703"/>
      <c r="AC129" s="703"/>
      <c r="AD129" s="703"/>
      <c r="AE129" s="703"/>
      <c r="AF129" s="703"/>
      <c r="AG129" s="703"/>
      <c r="AH129" s="703"/>
      <c r="AI129" s="703"/>
      <c r="AJ129" s="703"/>
      <c r="AK129" s="703"/>
      <c r="AL129" s="703"/>
      <c r="AM129" s="704"/>
    </row>
    <row r="130" spans="1:39" ht="12" customHeight="1">
      <c r="A130" s="246"/>
      <c r="B130" s="235" t="s">
        <v>241</v>
      </c>
      <c r="C130" s="243"/>
      <c r="D130" s="243"/>
      <c r="E130" s="243"/>
      <c r="F130" s="243"/>
      <c r="G130" s="243"/>
      <c r="H130" s="243"/>
      <c r="I130" s="243"/>
      <c r="J130" s="243"/>
      <c r="K130" s="243"/>
      <c r="L130" s="243"/>
      <c r="M130" s="243"/>
      <c r="N130" s="243"/>
      <c r="O130" s="243"/>
      <c r="P130" s="243"/>
      <c r="Q130" s="243"/>
      <c r="R130" s="243"/>
      <c r="S130" s="244"/>
      <c r="T130" s="705" t="s">
        <v>232</v>
      </c>
      <c r="U130" s="706"/>
      <c r="V130" s="706"/>
      <c r="W130" s="706"/>
      <c r="X130" s="706"/>
      <c r="Y130" s="706"/>
      <c r="Z130" s="706"/>
      <c r="AA130" s="706"/>
      <c r="AB130" s="706"/>
      <c r="AC130" s="706"/>
      <c r="AD130" s="706"/>
      <c r="AE130" s="706"/>
      <c r="AF130" s="706"/>
      <c r="AG130" s="706"/>
      <c r="AH130" s="706"/>
      <c r="AI130" s="706"/>
      <c r="AJ130" s="706"/>
      <c r="AK130" s="706"/>
      <c r="AL130" s="706"/>
      <c r="AM130" s="707"/>
    </row>
    <row r="131" spans="1:39" ht="6" customHeight="1">
      <c r="A131" s="247"/>
      <c r="B131" s="247"/>
      <c r="C131" s="248"/>
      <c r="D131" s="248"/>
      <c r="E131" s="248"/>
      <c r="F131" s="248"/>
      <c r="G131" s="248"/>
      <c r="H131" s="248"/>
      <c r="I131" s="248"/>
      <c r="J131" s="248"/>
      <c r="K131" s="248"/>
      <c r="L131" s="248"/>
      <c r="M131" s="248"/>
      <c r="N131" s="248"/>
      <c r="O131" s="248"/>
      <c r="P131" s="248"/>
      <c r="Q131" s="248"/>
      <c r="R131" s="248"/>
      <c r="S131" s="248"/>
      <c r="T131" s="249"/>
      <c r="U131" s="249"/>
      <c r="V131" s="249"/>
      <c r="W131" s="249"/>
      <c r="X131" s="249"/>
      <c r="Y131" s="249"/>
      <c r="Z131" s="249"/>
      <c r="AA131" s="249"/>
      <c r="AB131" s="249"/>
      <c r="AC131" s="249"/>
      <c r="AD131" s="249"/>
      <c r="AE131" s="249"/>
      <c r="AF131" s="249"/>
      <c r="AG131" s="249"/>
      <c r="AH131" s="249"/>
      <c r="AI131" s="249"/>
      <c r="AJ131" s="249"/>
      <c r="AK131" s="249"/>
      <c r="AL131" s="249"/>
      <c r="AM131" s="249"/>
    </row>
    <row r="132" spans="1:39" ht="12" customHeight="1">
      <c r="A132" s="224" t="s">
        <v>147</v>
      </c>
      <c r="B132" s="250"/>
      <c r="C132" s="250"/>
      <c r="D132" s="250"/>
      <c r="E132" s="250"/>
      <c r="F132" s="250"/>
      <c r="G132" s="250"/>
      <c r="H132" s="250"/>
      <c r="I132" s="250"/>
      <c r="J132" s="250"/>
      <c r="K132" s="250"/>
      <c r="L132" s="250"/>
      <c r="M132" s="250"/>
      <c r="N132" s="250"/>
      <c r="O132" s="250"/>
      <c r="P132" s="250"/>
      <c r="Q132" s="250"/>
      <c r="R132" s="250"/>
      <c r="S132" s="250"/>
      <c r="T132" s="708"/>
      <c r="U132" s="708"/>
      <c r="V132" s="708"/>
      <c r="W132" s="708"/>
      <c r="X132" s="708"/>
      <c r="Y132" s="708"/>
      <c r="Z132" s="708"/>
      <c r="AA132" s="708"/>
      <c r="AB132" s="708"/>
      <c r="AC132" s="708"/>
      <c r="AD132" s="708"/>
      <c r="AE132" s="708"/>
      <c r="AF132" s="708"/>
      <c r="AG132" s="708"/>
      <c r="AH132" s="708"/>
      <c r="AI132" s="708"/>
      <c r="AJ132" s="708"/>
      <c r="AK132" s="708"/>
      <c r="AL132" s="708"/>
      <c r="AM132" s="708"/>
    </row>
    <row r="133" spans="1:39" ht="12" customHeight="1">
      <c r="A133" s="226" t="s">
        <v>42</v>
      </c>
      <c r="B133" s="251"/>
      <c r="C133" s="227"/>
      <c r="D133" s="227"/>
      <c r="E133" s="227"/>
      <c r="F133" s="227"/>
      <c r="G133" s="227"/>
      <c r="H133" s="227"/>
      <c r="I133" s="227"/>
      <c r="J133" s="227"/>
      <c r="K133" s="227"/>
      <c r="L133" s="227"/>
      <c r="M133" s="227"/>
      <c r="N133" s="227"/>
      <c r="O133" s="227"/>
      <c r="P133" s="227"/>
      <c r="Q133" s="227"/>
      <c r="R133" s="227"/>
      <c r="S133" s="252"/>
      <c r="T133" s="709" t="s">
        <v>49</v>
      </c>
      <c r="U133" s="709"/>
      <c r="V133" s="709"/>
      <c r="W133" s="709"/>
      <c r="X133" s="709"/>
      <c r="Y133" s="709"/>
      <c r="Z133" s="709"/>
      <c r="AA133" s="709"/>
      <c r="AB133" s="709"/>
      <c r="AC133" s="709"/>
      <c r="AD133" s="709"/>
      <c r="AE133" s="709"/>
      <c r="AF133" s="709"/>
      <c r="AG133" s="709"/>
      <c r="AH133" s="709"/>
      <c r="AI133" s="709"/>
      <c r="AJ133" s="709"/>
      <c r="AK133" s="709"/>
      <c r="AL133" s="709"/>
      <c r="AM133" s="710"/>
    </row>
    <row r="134" spans="1:39" ht="12" customHeight="1">
      <c r="A134" s="242"/>
      <c r="B134" s="253" t="s">
        <v>70</v>
      </c>
      <c r="C134" s="252"/>
      <c r="D134" s="252"/>
      <c r="E134" s="252"/>
      <c r="F134" s="252"/>
      <c r="G134" s="252"/>
      <c r="H134" s="252"/>
      <c r="I134" s="252"/>
      <c r="J134" s="252"/>
      <c r="K134" s="252"/>
      <c r="L134" s="252"/>
      <c r="M134" s="252"/>
      <c r="N134" s="252"/>
      <c r="O134" s="252"/>
      <c r="P134" s="252"/>
      <c r="Q134" s="252"/>
      <c r="R134" s="252"/>
      <c r="S134" s="254"/>
      <c r="T134" s="672" t="s">
        <v>233</v>
      </c>
      <c r="U134" s="673"/>
      <c r="V134" s="673"/>
      <c r="W134" s="673"/>
      <c r="X134" s="673"/>
      <c r="Y134" s="673"/>
      <c r="Z134" s="673"/>
      <c r="AA134" s="673"/>
      <c r="AB134" s="673"/>
      <c r="AC134" s="673"/>
      <c r="AD134" s="673"/>
      <c r="AE134" s="673"/>
      <c r="AF134" s="673"/>
      <c r="AG134" s="673"/>
      <c r="AH134" s="673"/>
      <c r="AI134" s="673"/>
      <c r="AJ134" s="673"/>
      <c r="AK134" s="673"/>
      <c r="AL134" s="673"/>
      <c r="AM134" s="674"/>
    </row>
    <row r="135" spans="1:39" ht="12" customHeight="1">
      <c r="A135" s="242"/>
      <c r="B135" s="253" t="s">
        <v>57</v>
      </c>
      <c r="C135" s="252"/>
      <c r="D135" s="252"/>
      <c r="E135" s="252"/>
      <c r="F135" s="252"/>
      <c r="G135" s="252"/>
      <c r="H135" s="252"/>
      <c r="I135" s="252"/>
      <c r="J135" s="252"/>
      <c r="K135" s="252"/>
      <c r="L135" s="252"/>
      <c r="M135" s="252"/>
      <c r="N135" s="252"/>
      <c r="O135" s="252"/>
      <c r="P135" s="252"/>
      <c r="Q135" s="252"/>
      <c r="R135" s="252"/>
      <c r="S135" s="254"/>
      <c r="T135" s="672" t="s">
        <v>234</v>
      </c>
      <c r="U135" s="673"/>
      <c r="V135" s="673"/>
      <c r="W135" s="673"/>
      <c r="X135" s="673"/>
      <c r="Y135" s="673"/>
      <c r="Z135" s="673"/>
      <c r="AA135" s="673"/>
      <c r="AB135" s="673"/>
      <c r="AC135" s="673"/>
      <c r="AD135" s="673"/>
      <c r="AE135" s="673"/>
      <c r="AF135" s="673"/>
      <c r="AG135" s="673"/>
      <c r="AH135" s="673"/>
      <c r="AI135" s="673"/>
      <c r="AJ135" s="673"/>
      <c r="AK135" s="673"/>
      <c r="AL135" s="673"/>
      <c r="AM135" s="674"/>
    </row>
    <row r="136" spans="1:39" ht="12" customHeight="1">
      <c r="A136" s="255" t="s">
        <v>41</v>
      </c>
      <c r="B136" s="251"/>
      <c r="C136" s="227"/>
      <c r="D136" s="227"/>
      <c r="E136" s="227"/>
      <c r="F136" s="227"/>
      <c r="G136" s="227"/>
      <c r="H136" s="227"/>
      <c r="I136" s="227"/>
      <c r="J136" s="227"/>
      <c r="K136" s="227"/>
      <c r="L136" s="227"/>
      <c r="M136" s="227"/>
      <c r="N136" s="227"/>
      <c r="O136" s="227"/>
      <c r="P136" s="227"/>
      <c r="Q136" s="227"/>
      <c r="R136" s="227"/>
      <c r="S136" s="252"/>
      <c r="T136" s="256"/>
      <c r="U136" s="256"/>
      <c r="V136" s="256"/>
      <c r="W136" s="256"/>
      <c r="X136" s="256"/>
      <c r="Y136" s="256"/>
      <c r="Z136" s="256"/>
      <c r="AA136" s="256"/>
      <c r="AB136" s="256"/>
      <c r="AC136" s="256"/>
      <c r="AD136" s="256"/>
      <c r="AE136" s="256"/>
      <c r="AF136" s="256"/>
      <c r="AG136" s="256"/>
      <c r="AH136" s="256"/>
      <c r="AI136" s="256"/>
      <c r="AJ136" s="256"/>
      <c r="AK136" s="256"/>
      <c r="AL136" s="256"/>
      <c r="AM136" s="257"/>
    </row>
    <row r="137" spans="1:39" ht="12" customHeight="1">
      <c r="A137" s="258"/>
      <c r="B137" s="253" t="s">
        <v>58</v>
      </c>
      <c r="C137" s="252"/>
      <c r="D137" s="252"/>
      <c r="E137" s="252"/>
      <c r="F137" s="252"/>
      <c r="G137" s="252"/>
      <c r="H137" s="252"/>
      <c r="I137" s="252"/>
      <c r="J137" s="252"/>
      <c r="K137" s="252"/>
      <c r="L137" s="252"/>
      <c r="M137" s="252"/>
      <c r="N137" s="252"/>
      <c r="O137" s="252"/>
      <c r="P137" s="252"/>
      <c r="Q137" s="252"/>
      <c r="R137" s="252"/>
      <c r="S137" s="254"/>
      <c r="T137" s="672" t="s">
        <v>233</v>
      </c>
      <c r="U137" s="673"/>
      <c r="V137" s="673"/>
      <c r="W137" s="673"/>
      <c r="X137" s="673"/>
      <c r="Y137" s="673"/>
      <c r="Z137" s="673"/>
      <c r="AA137" s="673"/>
      <c r="AB137" s="673"/>
      <c r="AC137" s="673"/>
      <c r="AD137" s="673"/>
      <c r="AE137" s="673"/>
      <c r="AF137" s="673"/>
      <c r="AG137" s="673"/>
      <c r="AH137" s="673"/>
      <c r="AI137" s="673"/>
      <c r="AJ137" s="673"/>
      <c r="AK137" s="673"/>
      <c r="AL137" s="673"/>
      <c r="AM137" s="674"/>
    </row>
    <row r="138" spans="1:39" ht="18" customHeight="1">
      <c r="A138" s="259"/>
      <c r="B138" s="260"/>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row>
    <row r="139" spans="1:39" s="261" customFormat="1" ht="16" customHeight="1">
      <c r="A139" s="667" t="s">
        <v>260</v>
      </c>
      <c r="B139" s="668"/>
      <c r="C139" s="668"/>
      <c r="D139" s="668"/>
      <c r="E139" s="668"/>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8"/>
      <c r="AK139" s="668"/>
      <c r="AL139" s="668"/>
      <c r="AM139" s="669"/>
    </row>
    <row r="140" spans="1:39" s="261" customFormat="1" ht="16" customHeight="1">
      <c r="A140" s="301"/>
      <c r="B140" s="295" t="s">
        <v>325</v>
      </c>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6"/>
      <c r="AL140" s="296"/>
      <c r="AM140" s="302"/>
    </row>
    <row r="141" spans="1:39" s="261" customFormat="1" ht="8.15" customHeight="1">
      <c r="A141" s="301"/>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6"/>
      <c r="AL141" s="296"/>
      <c r="AM141" s="302"/>
    </row>
    <row r="142" spans="1:39" s="261" customFormat="1" ht="10" customHeight="1">
      <c r="A142" s="685" t="s">
        <v>261</v>
      </c>
      <c r="B142" s="686"/>
      <c r="C142" s="686"/>
      <c r="D142" s="686"/>
      <c r="E142" s="686"/>
      <c r="F142" s="686"/>
      <c r="G142" s="686"/>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686"/>
      <c r="AL142" s="296"/>
      <c r="AM142" s="302"/>
    </row>
    <row r="143" spans="1:39" ht="10" customHeight="1">
      <c r="A143" s="685"/>
      <c r="B143" s="686"/>
      <c r="C143" s="686"/>
      <c r="D143" s="686"/>
      <c r="E143" s="686"/>
      <c r="F143" s="686"/>
      <c r="G143" s="686"/>
      <c r="H143" s="686"/>
      <c r="I143" s="686"/>
      <c r="J143" s="686"/>
      <c r="K143" s="686"/>
      <c r="L143" s="686"/>
      <c r="M143" s="686"/>
      <c r="N143" s="686"/>
      <c r="O143" s="686"/>
      <c r="P143" s="686"/>
      <c r="Q143" s="686"/>
      <c r="R143" s="686"/>
      <c r="S143" s="686"/>
      <c r="T143" s="686"/>
      <c r="U143" s="686"/>
      <c r="V143" s="686"/>
      <c r="W143" s="686"/>
      <c r="X143" s="686"/>
      <c r="Y143" s="686"/>
      <c r="Z143" s="686"/>
      <c r="AA143" s="686"/>
      <c r="AB143" s="686"/>
      <c r="AC143" s="686"/>
      <c r="AD143" s="686"/>
      <c r="AE143" s="686"/>
      <c r="AF143" s="686"/>
      <c r="AG143" s="686"/>
      <c r="AH143" s="686"/>
      <c r="AI143" s="686"/>
      <c r="AJ143" s="686"/>
      <c r="AK143" s="686"/>
      <c r="AL143" s="298"/>
      <c r="AM143" s="303"/>
    </row>
    <row r="144" spans="1:39">
      <c r="A144" s="304"/>
      <c r="B144" s="637" t="s">
        <v>251</v>
      </c>
      <c r="C144" s="638"/>
      <c r="D144" s="638"/>
      <c r="E144" s="638"/>
      <c r="F144" s="638"/>
      <c r="G144" s="638"/>
      <c r="H144" s="638"/>
      <c r="I144" s="638"/>
      <c r="J144" s="638"/>
      <c r="K144" s="638"/>
      <c r="L144" s="638"/>
      <c r="M144" s="638"/>
      <c r="N144" s="638"/>
      <c r="O144" s="638"/>
      <c r="P144" s="638"/>
      <c r="Q144" s="639"/>
      <c r="R144" s="642"/>
      <c r="S144" s="642"/>
      <c r="T144" s="642"/>
      <c r="U144" s="642"/>
      <c r="V144" s="642"/>
      <c r="W144" s="642"/>
      <c r="X144" s="642"/>
      <c r="Y144" s="642"/>
      <c r="Z144" s="642"/>
      <c r="AA144" s="642"/>
      <c r="AB144" s="642"/>
      <c r="AC144" s="642"/>
      <c r="AD144" s="642"/>
      <c r="AE144" s="642"/>
      <c r="AF144" s="642"/>
      <c r="AG144" s="642"/>
      <c r="AH144" s="642"/>
      <c r="AI144" s="642"/>
      <c r="AJ144" s="642"/>
      <c r="AK144" s="642"/>
      <c r="AL144" s="298"/>
      <c r="AM144" s="303"/>
    </row>
    <row r="145" spans="1:39">
      <c r="A145" s="304"/>
      <c r="B145" s="650" t="s">
        <v>252</v>
      </c>
      <c r="C145" s="651"/>
      <c r="D145" s="651"/>
      <c r="E145" s="651"/>
      <c r="F145" s="651"/>
      <c r="G145" s="651"/>
      <c r="H145" s="651"/>
      <c r="I145" s="651"/>
      <c r="J145" s="651"/>
      <c r="K145" s="651"/>
      <c r="L145" s="651"/>
      <c r="M145" s="651"/>
      <c r="N145" s="651"/>
      <c r="O145" s="651"/>
      <c r="P145" s="651"/>
      <c r="Q145" s="652"/>
      <c r="R145" s="642"/>
      <c r="S145" s="642"/>
      <c r="T145" s="642"/>
      <c r="U145" s="642"/>
      <c r="V145" s="642"/>
      <c r="W145" s="642"/>
      <c r="X145" s="642"/>
      <c r="Y145" s="642"/>
      <c r="Z145" s="642"/>
      <c r="AA145" s="642"/>
      <c r="AB145" s="642"/>
      <c r="AC145" s="642"/>
      <c r="AD145" s="642"/>
      <c r="AE145" s="642"/>
      <c r="AF145" s="642"/>
      <c r="AG145" s="642"/>
      <c r="AH145" s="642"/>
      <c r="AI145" s="642"/>
      <c r="AJ145" s="642"/>
      <c r="AK145" s="642"/>
      <c r="AL145" s="298"/>
      <c r="AM145" s="303"/>
    </row>
    <row r="146" spans="1:39">
      <c r="A146" s="304"/>
      <c r="B146" s="650" t="s">
        <v>319</v>
      </c>
      <c r="C146" s="651"/>
      <c r="D146" s="651"/>
      <c r="E146" s="651"/>
      <c r="F146" s="651"/>
      <c r="G146" s="651"/>
      <c r="H146" s="651"/>
      <c r="I146" s="651"/>
      <c r="J146" s="651"/>
      <c r="K146" s="651"/>
      <c r="L146" s="651"/>
      <c r="M146" s="651"/>
      <c r="N146" s="651"/>
      <c r="O146" s="651"/>
      <c r="P146" s="651"/>
      <c r="Q146" s="652"/>
      <c r="R146" s="642"/>
      <c r="S146" s="642"/>
      <c r="T146" s="642"/>
      <c r="U146" s="642"/>
      <c r="V146" s="642"/>
      <c r="W146" s="642"/>
      <c r="X146" s="642"/>
      <c r="Y146" s="642"/>
      <c r="Z146" s="642"/>
      <c r="AA146" s="642"/>
      <c r="AB146" s="642"/>
      <c r="AC146" s="642"/>
      <c r="AD146" s="642"/>
      <c r="AE146" s="642"/>
      <c r="AF146" s="642"/>
      <c r="AG146" s="642"/>
      <c r="AH146" s="642"/>
      <c r="AI146" s="642"/>
      <c r="AJ146" s="642"/>
      <c r="AK146" s="642"/>
      <c r="AL146" s="298"/>
      <c r="AM146" s="303"/>
    </row>
    <row r="147" spans="1:39">
      <c r="A147" s="304"/>
      <c r="B147" s="299"/>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9"/>
      <c r="AI147" s="299"/>
      <c r="AJ147" s="297"/>
      <c r="AK147" s="298"/>
      <c r="AL147" s="298"/>
      <c r="AM147" s="303"/>
    </row>
    <row r="148" spans="1:39" ht="10" customHeight="1">
      <c r="A148" s="685" t="s">
        <v>262</v>
      </c>
      <c r="B148" s="686"/>
      <c r="C148" s="686"/>
      <c r="D148" s="686"/>
      <c r="E148" s="686"/>
      <c r="F148" s="686"/>
      <c r="G148" s="686"/>
      <c r="H148" s="686"/>
      <c r="I148" s="686"/>
      <c r="J148" s="686"/>
      <c r="K148" s="686"/>
      <c r="L148" s="686"/>
      <c r="M148" s="686"/>
      <c r="N148" s="686"/>
      <c r="O148" s="686"/>
      <c r="P148" s="686"/>
      <c r="Q148" s="686"/>
      <c r="R148" s="686"/>
      <c r="S148" s="686"/>
      <c r="T148" s="686"/>
      <c r="U148" s="686"/>
      <c r="V148" s="686"/>
      <c r="W148" s="686"/>
      <c r="X148" s="686"/>
      <c r="Y148" s="686"/>
      <c r="Z148" s="686"/>
      <c r="AA148" s="686"/>
      <c r="AB148" s="686"/>
      <c r="AC148" s="686"/>
      <c r="AD148" s="686"/>
      <c r="AE148" s="686"/>
      <c r="AF148" s="686"/>
      <c r="AG148" s="686"/>
      <c r="AH148" s="686"/>
      <c r="AI148" s="686"/>
      <c r="AJ148" s="686"/>
      <c r="AK148" s="686"/>
      <c r="AL148" s="298"/>
      <c r="AM148" s="303"/>
    </row>
    <row r="149" spans="1:39" ht="10" customHeight="1">
      <c r="A149" s="685"/>
      <c r="B149" s="686"/>
      <c r="C149" s="686"/>
      <c r="D149" s="686"/>
      <c r="E149" s="686"/>
      <c r="F149" s="686"/>
      <c r="G149" s="686"/>
      <c r="H149" s="686"/>
      <c r="I149" s="686"/>
      <c r="J149" s="686"/>
      <c r="K149" s="686"/>
      <c r="L149" s="686"/>
      <c r="M149" s="686"/>
      <c r="N149" s="686"/>
      <c r="O149" s="686"/>
      <c r="P149" s="686"/>
      <c r="Q149" s="686"/>
      <c r="R149" s="686"/>
      <c r="S149" s="686"/>
      <c r="T149" s="686"/>
      <c r="U149" s="686"/>
      <c r="V149" s="686"/>
      <c r="W149" s="686"/>
      <c r="X149" s="686"/>
      <c r="Y149" s="686"/>
      <c r="Z149" s="686"/>
      <c r="AA149" s="686"/>
      <c r="AB149" s="686"/>
      <c r="AC149" s="686"/>
      <c r="AD149" s="686"/>
      <c r="AE149" s="686"/>
      <c r="AF149" s="686"/>
      <c r="AG149" s="686"/>
      <c r="AH149" s="686"/>
      <c r="AI149" s="686"/>
      <c r="AJ149" s="686"/>
      <c r="AK149" s="686"/>
      <c r="AL149" s="298"/>
      <c r="AM149" s="303"/>
    </row>
    <row r="150" spans="1:39">
      <c r="A150" s="304"/>
      <c r="B150" s="657" t="s">
        <v>320</v>
      </c>
      <c r="C150" s="657"/>
      <c r="D150" s="657"/>
      <c r="E150" s="657"/>
      <c r="F150" s="657"/>
      <c r="G150" s="657"/>
      <c r="H150" s="657"/>
      <c r="I150" s="657"/>
      <c r="J150" s="657"/>
      <c r="K150" s="657"/>
      <c r="L150" s="657"/>
      <c r="M150" s="657"/>
      <c r="N150" s="657"/>
      <c r="O150" s="657"/>
      <c r="P150" s="657"/>
      <c r="Q150" s="657"/>
      <c r="R150" s="642"/>
      <c r="S150" s="642"/>
      <c r="T150" s="642"/>
      <c r="U150" s="642"/>
      <c r="V150" s="642"/>
      <c r="W150" s="642"/>
      <c r="X150" s="642"/>
      <c r="Y150" s="642"/>
      <c r="Z150" s="642"/>
      <c r="AA150" s="642"/>
      <c r="AB150" s="642"/>
      <c r="AC150" s="642"/>
      <c r="AD150" s="642"/>
      <c r="AE150" s="642"/>
      <c r="AF150" s="642"/>
      <c r="AG150" s="642"/>
      <c r="AH150" s="642"/>
      <c r="AI150" s="642"/>
      <c r="AJ150" s="642"/>
      <c r="AK150" s="642"/>
      <c r="AL150" s="298"/>
      <c r="AM150" s="303"/>
    </row>
    <row r="151" spans="1:39">
      <c r="A151" s="304"/>
      <c r="B151" s="641" t="s">
        <v>321</v>
      </c>
      <c r="C151" s="641"/>
      <c r="D151" s="641"/>
      <c r="E151" s="641"/>
      <c r="F151" s="641"/>
      <c r="G151" s="641"/>
      <c r="H151" s="641"/>
      <c r="I151" s="641"/>
      <c r="J151" s="641"/>
      <c r="K151" s="641"/>
      <c r="L151" s="641"/>
      <c r="M151" s="641"/>
      <c r="N151" s="641"/>
      <c r="O151" s="641"/>
      <c r="P151" s="641"/>
      <c r="Q151" s="641"/>
      <c r="R151" s="642"/>
      <c r="S151" s="642"/>
      <c r="T151" s="642"/>
      <c r="U151" s="642"/>
      <c r="V151" s="642"/>
      <c r="W151" s="642"/>
      <c r="X151" s="642"/>
      <c r="Y151" s="642"/>
      <c r="Z151" s="642"/>
      <c r="AA151" s="642"/>
      <c r="AB151" s="642"/>
      <c r="AC151" s="642"/>
      <c r="AD151" s="642"/>
      <c r="AE151" s="642"/>
      <c r="AF151" s="642"/>
      <c r="AG151" s="642"/>
      <c r="AH151" s="642"/>
      <c r="AI151" s="642"/>
      <c r="AJ151" s="642"/>
      <c r="AK151" s="642"/>
      <c r="AL151" s="298"/>
      <c r="AM151" s="303"/>
    </row>
    <row r="152" spans="1:39">
      <c r="A152" s="304"/>
      <c r="B152" s="641" t="s">
        <v>322</v>
      </c>
      <c r="C152" s="641"/>
      <c r="D152" s="641"/>
      <c r="E152" s="641"/>
      <c r="F152" s="641"/>
      <c r="G152" s="641"/>
      <c r="H152" s="641"/>
      <c r="I152" s="641"/>
      <c r="J152" s="641"/>
      <c r="K152" s="641"/>
      <c r="L152" s="641"/>
      <c r="M152" s="641"/>
      <c r="N152" s="641"/>
      <c r="O152" s="641"/>
      <c r="P152" s="641"/>
      <c r="Q152" s="641"/>
      <c r="R152" s="642"/>
      <c r="S152" s="642"/>
      <c r="T152" s="642"/>
      <c r="U152" s="642"/>
      <c r="V152" s="642"/>
      <c r="W152" s="642"/>
      <c r="X152" s="642"/>
      <c r="Y152" s="642"/>
      <c r="Z152" s="642"/>
      <c r="AA152" s="642"/>
      <c r="AB152" s="642"/>
      <c r="AC152" s="642"/>
      <c r="AD152" s="642"/>
      <c r="AE152" s="642"/>
      <c r="AF152" s="642"/>
      <c r="AG152" s="642"/>
      <c r="AH152" s="642"/>
      <c r="AI152" s="642"/>
      <c r="AJ152" s="642"/>
      <c r="AK152" s="642"/>
      <c r="AL152" s="298"/>
      <c r="AM152" s="303"/>
    </row>
    <row r="153" spans="1:39">
      <c r="A153" s="304"/>
      <c r="B153" s="650" t="s">
        <v>323</v>
      </c>
      <c r="C153" s="651"/>
      <c r="D153" s="651"/>
      <c r="E153" s="651"/>
      <c r="F153" s="651"/>
      <c r="G153" s="651"/>
      <c r="H153" s="651"/>
      <c r="I153" s="651"/>
      <c r="J153" s="651"/>
      <c r="K153" s="651"/>
      <c r="L153" s="651"/>
      <c r="M153" s="651"/>
      <c r="N153" s="651"/>
      <c r="O153" s="651"/>
      <c r="P153" s="651"/>
      <c r="Q153" s="652"/>
      <c r="R153" s="699" t="s">
        <v>292</v>
      </c>
      <c r="S153" s="700"/>
      <c r="T153" s="700"/>
      <c r="U153" s="700"/>
      <c r="V153" s="700"/>
      <c r="W153" s="700"/>
      <c r="X153" s="700"/>
      <c r="Y153" s="700"/>
      <c r="Z153" s="700"/>
      <c r="AA153" s="700"/>
      <c r="AB153" s="700"/>
      <c r="AC153" s="700"/>
      <c r="AD153" s="700"/>
      <c r="AE153" s="700"/>
      <c r="AF153" s="700"/>
      <c r="AG153" s="700"/>
      <c r="AH153" s="700"/>
      <c r="AI153" s="700"/>
      <c r="AJ153" s="700"/>
      <c r="AK153" s="701"/>
      <c r="AL153" s="298"/>
      <c r="AM153" s="303"/>
    </row>
    <row r="154" spans="1:39">
      <c r="A154" s="304"/>
      <c r="B154" s="641" t="s">
        <v>287</v>
      </c>
      <c r="C154" s="641"/>
      <c r="D154" s="641"/>
      <c r="E154" s="641"/>
      <c r="F154" s="641"/>
      <c r="G154" s="641"/>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3" t="s">
        <v>288</v>
      </c>
      <c r="AI154" s="643"/>
      <c r="AJ154" s="643"/>
      <c r="AK154" s="643"/>
      <c r="AL154" s="298"/>
      <c r="AM154" s="303"/>
    </row>
    <row r="155" spans="1:39">
      <c r="A155" s="304"/>
      <c r="B155" s="299"/>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7"/>
      <c r="AK155" s="298"/>
      <c r="AL155" s="298"/>
      <c r="AM155" s="303"/>
    </row>
    <row r="156" spans="1:39">
      <c r="A156" s="305" t="s">
        <v>326</v>
      </c>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6"/>
    </row>
    <row r="157" spans="1:39" ht="13.5" customHeight="1">
      <c r="A157" s="305"/>
      <c r="B157" s="691"/>
      <c r="C157" s="687" t="s">
        <v>324</v>
      </c>
      <c r="D157" s="687"/>
      <c r="E157" s="687"/>
      <c r="F157" s="687"/>
      <c r="G157" s="687"/>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8"/>
      <c r="AL157" s="300"/>
      <c r="AM157" s="306"/>
    </row>
    <row r="158" spans="1:39">
      <c r="A158" s="305"/>
      <c r="B158" s="692"/>
      <c r="C158" s="689"/>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90"/>
      <c r="AL158" s="300"/>
      <c r="AM158" s="306"/>
    </row>
    <row r="159" spans="1:39">
      <c r="A159" s="305"/>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6"/>
    </row>
    <row r="160" spans="1:39">
      <c r="A160" s="314"/>
      <c r="B160" s="647" t="s">
        <v>250</v>
      </c>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315"/>
    </row>
    <row r="161" spans="1:39">
      <c r="A161" s="53"/>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259"/>
    </row>
    <row r="162" spans="1:39">
      <c r="A162" s="667" t="s">
        <v>279</v>
      </c>
      <c r="B162" s="668"/>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8"/>
      <c r="AL162" s="668"/>
      <c r="AM162" s="669"/>
    </row>
    <row r="163" spans="1:39">
      <c r="A163" s="305"/>
      <c r="B163" s="299" t="s">
        <v>280</v>
      </c>
      <c r="C163" s="299"/>
      <c r="D163" s="299"/>
      <c r="E163" s="299"/>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7"/>
      <c r="AK163" s="298"/>
      <c r="AL163" s="298"/>
      <c r="AM163" s="303"/>
    </row>
    <row r="164" spans="1:39">
      <c r="A164" s="305" t="s">
        <v>281</v>
      </c>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7"/>
      <c r="AK164" s="298"/>
      <c r="AL164" s="298"/>
      <c r="AM164" s="303"/>
    </row>
    <row r="165" spans="1:39">
      <c r="A165" s="305"/>
      <c r="B165" s="299" t="s">
        <v>291</v>
      </c>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7"/>
      <c r="AK165" s="298"/>
      <c r="AL165" s="298"/>
      <c r="AM165" s="303"/>
    </row>
    <row r="166" spans="1:39">
      <c r="A166" s="305"/>
      <c r="B166" s="309"/>
      <c r="C166" s="310" t="s">
        <v>327</v>
      </c>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1"/>
      <c r="AK166" s="312"/>
      <c r="AL166" s="298"/>
      <c r="AM166" s="303"/>
    </row>
    <row r="167" spans="1:39">
      <c r="A167" s="305"/>
      <c r="B167" s="309"/>
      <c r="C167" s="310" t="s">
        <v>282</v>
      </c>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1"/>
      <c r="AK167" s="312"/>
      <c r="AL167" s="298"/>
      <c r="AM167" s="303"/>
    </row>
    <row r="168" spans="1:39">
      <c r="A168" s="305"/>
      <c r="B168" s="309"/>
      <c r="C168" s="310" t="s">
        <v>328</v>
      </c>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1"/>
      <c r="AK168" s="312"/>
      <c r="AL168" s="298"/>
      <c r="AM168" s="303"/>
    </row>
    <row r="169" spans="1:39">
      <c r="A169" s="305"/>
      <c r="B169" s="309"/>
      <c r="C169" s="653" t="s">
        <v>300</v>
      </c>
      <c r="D169" s="653"/>
      <c r="E169" s="653"/>
      <c r="F169" s="653"/>
      <c r="G169" s="653"/>
      <c r="H169" s="653"/>
      <c r="I169" s="653"/>
      <c r="J169" s="653"/>
      <c r="K169" s="653"/>
      <c r="L169" s="653"/>
      <c r="M169" s="653"/>
      <c r="N169" s="653"/>
      <c r="O169" s="653"/>
      <c r="P169" s="653"/>
      <c r="Q169" s="653"/>
      <c r="R169" s="653"/>
      <c r="S169" s="653"/>
      <c r="T169" s="653"/>
      <c r="U169" s="318" t="s">
        <v>302</v>
      </c>
      <c r="V169" s="654"/>
      <c r="W169" s="654"/>
      <c r="X169" s="654"/>
      <c r="Y169" s="654"/>
      <c r="Z169" s="654"/>
      <c r="AA169" s="654"/>
      <c r="AB169" s="654"/>
      <c r="AC169" s="654"/>
      <c r="AD169" s="654"/>
      <c r="AE169" s="654"/>
      <c r="AF169" s="654"/>
      <c r="AG169" s="654"/>
      <c r="AH169" s="654"/>
      <c r="AI169" s="654"/>
      <c r="AJ169" s="654"/>
      <c r="AK169" s="317" t="s">
        <v>301</v>
      </c>
      <c r="AL169" s="298"/>
      <c r="AM169" s="303"/>
    </row>
    <row r="170" spans="1:39">
      <c r="A170" s="305"/>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7"/>
      <c r="AK170" s="298"/>
      <c r="AL170" s="298"/>
      <c r="AM170" s="303"/>
    </row>
    <row r="171" spans="1:39">
      <c r="A171" s="305" t="s">
        <v>283</v>
      </c>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7"/>
      <c r="AK171" s="298"/>
      <c r="AL171" s="298"/>
      <c r="AM171" s="303"/>
    </row>
    <row r="172" spans="1:39">
      <c r="A172" s="305"/>
      <c r="B172" s="299" t="s">
        <v>299</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7"/>
      <c r="AK172" s="298"/>
      <c r="AL172" s="298"/>
      <c r="AM172" s="303"/>
    </row>
    <row r="173" spans="1:39">
      <c r="A173" s="305"/>
      <c r="B173" s="697"/>
      <c r="C173" s="693" t="s">
        <v>284</v>
      </c>
      <c r="D173" s="693"/>
      <c r="E173" s="693"/>
      <c r="F173" s="693"/>
      <c r="G173" s="693"/>
      <c r="H173" s="693"/>
      <c r="I173" s="693"/>
      <c r="J173" s="693"/>
      <c r="K173" s="693"/>
      <c r="L173" s="693"/>
      <c r="M173" s="693"/>
      <c r="N173" s="693"/>
      <c r="O173" s="693"/>
      <c r="P173" s="693"/>
      <c r="Q173" s="693"/>
      <c r="R173" s="693"/>
      <c r="S173" s="693"/>
      <c r="T173" s="693"/>
      <c r="U173" s="693"/>
      <c r="V173" s="693"/>
      <c r="W173" s="693"/>
      <c r="X173" s="693"/>
      <c r="Y173" s="693"/>
      <c r="Z173" s="693"/>
      <c r="AA173" s="693"/>
      <c r="AB173" s="693"/>
      <c r="AC173" s="693"/>
      <c r="AD173" s="693"/>
      <c r="AE173" s="693"/>
      <c r="AF173" s="693"/>
      <c r="AG173" s="693"/>
      <c r="AH173" s="693"/>
      <c r="AI173" s="693"/>
      <c r="AJ173" s="693"/>
      <c r="AK173" s="694"/>
      <c r="AL173" s="299"/>
      <c r="AM173" s="313"/>
    </row>
    <row r="174" spans="1:39">
      <c r="A174" s="316"/>
      <c r="B174" s="698"/>
      <c r="C174" s="695"/>
      <c r="D174" s="695"/>
      <c r="E174" s="695"/>
      <c r="F174" s="695"/>
      <c r="G174" s="695"/>
      <c r="H174" s="695"/>
      <c r="I174" s="695"/>
      <c r="J174" s="695"/>
      <c r="K174" s="695"/>
      <c r="L174" s="695"/>
      <c r="M174" s="695"/>
      <c r="N174" s="695"/>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95"/>
      <c r="AJ174" s="695"/>
      <c r="AK174" s="696"/>
      <c r="AL174" s="299"/>
      <c r="AM174" s="313"/>
    </row>
    <row r="175" spans="1:39" ht="13.5" customHeight="1">
      <c r="A175" s="305"/>
      <c r="B175" s="684"/>
      <c r="C175" s="655" t="s">
        <v>285</v>
      </c>
      <c r="D175" s="655"/>
      <c r="E175" s="655"/>
      <c r="F175" s="655"/>
      <c r="G175" s="655"/>
      <c r="H175" s="655"/>
      <c r="I175" s="655"/>
      <c r="J175" s="655"/>
      <c r="K175" s="655"/>
      <c r="L175" s="655"/>
      <c r="M175" s="655"/>
      <c r="N175" s="655"/>
      <c r="O175" s="655"/>
      <c r="P175" s="655"/>
      <c r="Q175" s="655"/>
      <c r="R175" s="655"/>
      <c r="S175" s="655"/>
      <c r="T175" s="655"/>
      <c r="U175" s="655"/>
      <c r="V175" s="655"/>
      <c r="W175" s="655"/>
      <c r="X175" s="655"/>
      <c r="Y175" s="655"/>
      <c r="Z175" s="655"/>
      <c r="AA175" s="655"/>
      <c r="AB175" s="655"/>
      <c r="AC175" s="655"/>
      <c r="AD175" s="655"/>
      <c r="AE175" s="655"/>
      <c r="AF175" s="655"/>
      <c r="AG175" s="655"/>
      <c r="AH175" s="655"/>
      <c r="AI175" s="655"/>
      <c r="AJ175" s="655"/>
      <c r="AK175" s="656"/>
      <c r="AL175" s="307"/>
      <c r="AM175" s="308"/>
    </row>
    <row r="176" spans="1:39">
      <c r="A176" s="305"/>
      <c r="B176" s="684"/>
      <c r="C176" s="655"/>
      <c r="D176" s="655"/>
      <c r="E176" s="655"/>
      <c r="F176" s="655"/>
      <c r="G176" s="655"/>
      <c r="H176" s="655"/>
      <c r="I176" s="655"/>
      <c r="J176" s="655"/>
      <c r="K176" s="655"/>
      <c r="L176" s="655"/>
      <c r="M176" s="655"/>
      <c r="N176" s="655"/>
      <c r="O176" s="655"/>
      <c r="P176" s="655"/>
      <c r="Q176" s="655"/>
      <c r="R176" s="655"/>
      <c r="S176" s="655"/>
      <c r="T176" s="655"/>
      <c r="U176" s="655"/>
      <c r="V176" s="655"/>
      <c r="W176" s="655"/>
      <c r="X176" s="655"/>
      <c r="Y176" s="655"/>
      <c r="Z176" s="655"/>
      <c r="AA176" s="655"/>
      <c r="AB176" s="655"/>
      <c r="AC176" s="655"/>
      <c r="AD176" s="655"/>
      <c r="AE176" s="655"/>
      <c r="AF176" s="655"/>
      <c r="AG176" s="655"/>
      <c r="AH176" s="655"/>
      <c r="AI176" s="655"/>
      <c r="AJ176" s="655"/>
      <c r="AK176" s="656"/>
      <c r="AL176" s="307"/>
      <c r="AM176" s="308"/>
    </row>
    <row r="177" spans="1:39">
      <c r="A177" s="305"/>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7"/>
      <c r="AK177" s="298"/>
      <c r="AL177" s="298"/>
      <c r="AM177" s="303"/>
    </row>
    <row r="178" spans="1:39">
      <c r="A178" s="644" t="s">
        <v>242</v>
      </c>
      <c r="B178" s="645"/>
      <c r="C178" s="645"/>
      <c r="D178" s="645"/>
      <c r="E178" s="645"/>
      <c r="F178" s="645"/>
      <c r="G178" s="645"/>
      <c r="H178" s="645"/>
      <c r="I178" s="645"/>
      <c r="J178" s="645"/>
      <c r="K178" s="645"/>
      <c r="L178" s="645"/>
      <c r="M178" s="645"/>
      <c r="N178" s="645"/>
      <c r="O178" s="645"/>
      <c r="P178" s="645"/>
      <c r="Q178" s="645"/>
      <c r="R178" s="645"/>
      <c r="S178" s="645"/>
      <c r="T178" s="645"/>
      <c r="U178" s="645"/>
      <c r="V178" s="645"/>
      <c r="W178" s="645"/>
      <c r="X178" s="645"/>
      <c r="Y178" s="645"/>
      <c r="Z178" s="645"/>
      <c r="AA178" s="645"/>
      <c r="AB178" s="645"/>
      <c r="AC178" s="645"/>
      <c r="AD178" s="645"/>
      <c r="AE178" s="645"/>
      <c r="AF178" s="645"/>
      <c r="AG178" s="645"/>
      <c r="AH178" s="645"/>
      <c r="AI178" s="645"/>
      <c r="AJ178" s="645"/>
      <c r="AK178" s="645"/>
      <c r="AL178" s="645"/>
      <c r="AM178" s="646"/>
    </row>
    <row r="179" spans="1:39">
      <c r="A179" s="647" t="s">
        <v>250</v>
      </c>
      <c r="B179" s="648"/>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9"/>
    </row>
    <row r="180" spans="1:39">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259"/>
    </row>
    <row r="181" spans="1:39">
      <c r="A181" s="291" t="s">
        <v>286</v>
      </c>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59"/>
    </row>
    <row r="182" spans="1:39">
      <c r="A182" s="291" t="s">
        <v>243</v>
      </c>
      <c r="B182" s="291"/>
      <c r="C182" s="640"/>
      <c r="D182" s="640"/>
      <c r="E182" s="291" t="s">
        <v>3</v>
      </c>
      <c r="F182" s="640"/>
      <c r="G182" s="640"/>
      <c r="H182" s="291" t="s">
        <v>244</v>
      </c>
      <c r="I182" s="640"/>
      <c r="J182" s="640"/>
      <c r="K182" s="291" t="s">
        <v>1</v>
      </c>
      <c r="L182" s="291"/>
      <c r="M182" s="291"/>
      <c r="N182" s="291" t="s">
        <v>245</v>
      </c>
      <c r="O182" s="291"/>
      <c r="P182" s="291"/>
      <c r="Q182" s="291"/>
      <c r="R182" s="636"/>
      <c r="S182" s="636"/>
      <c r="T182" s="636"/>
      <c r="U182" s="636"/>
      <c r="V182" s="636"/>
      <c r="W182" s="636"/>
      <c r="X182" s="636"/>
      <c r="Y182" s="636"/>
      <c r="Z182" s="636"/>
      <c r="AA182" s="636"/>
      <c r="AB182" s="636"/>
      <c r="AC182" s="636"/>
      <c r="AD182" s="636"/>
      <c r="AE182" s="636"/>
      <c r="AF182" s="636"/>
      <c r="AG182" s="636"/>
      <c r="AH182" s="636"/>
      <c r="AI182" s="291"/>
      <c r="AJ182" s="259"/>
    </row>
    <row r="183" spans="1:39">
      <c r="A183" s="291"/>
      <c r="B183" s="291"/>
      <c r="C183" s="291"/>
      <c r="D183" s="291"/>
      <c r="E183" s="291"/>
      <c r="F183" s="291"/>
      <c r="G183" s="291"/>
      <c r="H183" s="291"/>
      <c r="I183" s="291"/>
      <c r="J183" s="291"/>
      <c r="K183" s="291"/>
      <c r="L183" s="291"/>
      <c r="M183" s="291"/>
      <c r="N183" s="291" t="s">
        <v>246</v>
      </c>
      <c r="O183" s="291"/>
      <c r="P183" s="291"/>
      <c r="Q183" s="291"/>
      <c r="R183" s="291"/>
      <c r="S183" s="636"/>
      <c r="T183" s="636"/>
      <c r="U183" s="636"/>
      <c r="V183" s="636"/>
      <c r="W183" s="636"/>
      <c r="X183" s="636"/>
      <c r="Y183" s="291" t="s">
        <v>247</v>
      </c>
      <c r="Z183" s="291"/>
      <c r="AA183" s="636"/>
      <c r="AB183" s="636"/>
      <c r="AC183" s="636"/>
      <c r="AD183" s="636"/>
      <c r="AE183" s="636"/>
      <c r="AF183" s="636"/>
      <c r="AG183" s="636"/>
      <c r="AH183" s="636"/>
      <c r="AI183" s="636"/>
      <c r="AJ183" s="259"/>
    </row>
    <row r="184" spans="1:39">
      <c r="A184" s="259"/>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row>
    <row r="185" spans="1:39">
      <c r="A185" s="259"/>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row>
    <row r="186" spans="1:39">
      <c r="A186" s="259"/>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row>
    <row r="187" spans="1:39">
      <c r="A187" s="259"/>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row>
    <row r="188" spans="1:39">
      <c r="A188" s="262"/>
      <c r="B188" s="259"/>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row>
    <row r="189" spans="1:39">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row>
    <row r="190" spans="1:39">
      <c r="B190" s="262"/>
    </row>
  </sheetData>
  <sheetProtection algorithmName="SHA-512" hashValue="TkIV8h83mh8Vwoer8Nqh90X5rof8h0KOSNg4i6ywAf9jsByVql82WPO38dyyBxwj6d4whHerRe606x/xsXp+UA==" saltValue="W+FOLdcTnY0pufM+YrQBww==" spinCount="100000" sheet="1" formatCells="0" formatColumns="0" formatRows="0" insertColumns="0" insertRows="0" insertHyperlinks="0" deleteColumns="0" deleteRows="0" sort="0" autoFilter="0" pivotTables="0"/>
  <mergeCells count="230">
    <mergeCell ref="T134:AM134"/>
    <mergeCell ref="T128:AM128"/>
    <mergeCell ref="T119:AM119"/>
    <mergeCell ref="T116:AM116"/>
    <mergeCell ref="T118:AM118"/>
    <mergeCell ref="T126:AM126"/>
    <mergeCell ref="T127:AM127"/>
    <mergeCell ref="T122:AM122"/>
    <mergeCell ref="T130:AM130"/>
    <mergeCell ref="T132:AM132"/>
    <mergeCell ref="T133:AM133"/>
    <mergeCell ref="T129:AM129"/>
    <mergeCell ref="T120:AM120"/>
    <mergeCell ref="T121:AM121"/>
    <mergeCell ref="T124:AM124"/>
    <mergeCell ref="O75:AM75"/>
    <mergeCell ref="E68:I68"/>
    <mergeCell ref="J68:N68"/>
    <mergeCell ref="O68:AM68"/>
    <mergeCell ref="E71:I71"/>
    <mergeCell ref="J71:N71"/>
    <mergeCell ref="O62:AM62"/>
    <mergeCell ref="B175:B176"/>
    <mergeCell ref="B160:AL160"/>
    <mergeCell ref="R144:AK144"/>
    <mergeCell ref="R145:AK145"/>
    <mergeCell ref="A142:AK143"/>
    <mergeCell ref="A148:AK149"/>
    <mergeCell ref="C157:AK158"/>
    <mergeCell ref="B157:B158"/>
    <mergeCell ref="C173:AK174"/>
    <mergeCell ref="B173:B174"/>
    <mergeCell ref="B153:Q153"/>
    <mergeCell ref="R153:AK153"/>
    <mergeCell ref="A162:AM162"/>
    <mergeCell ref="B146:Q146"/>
    <mergeCell ref="R146:AK146"/>
    <mergeCell ref="O96:AM96"/>
    <mergeCell ref="E97:I97"/>
    <mergeCell ref="O76:AM78"/>
    <mergeCell ref="A90:D90"/>
    <mergeCell ref="A139:AM139"/>
    <mergeCell ref="A99:D99"/>
    <mergeCell ref="E99:I99"/>
    <mergeCell ref="J99:N99"/>
    <mergeCell ref="O99:AM99"/>
    <mergeCell ref="T108:AM108"/>
    <mergeCell ref="E90:I90"/>
    <mergeCell ref="J90:N90"/>
    <mergeCell ref="A95:D98"/>
    <mergeCell ref="E95:I95"/>
    <mergeCell ref="J95:N95"/>
    <mergeCell ref="O95:AM95"/>
    <mergeCell ref="E96:I96"/>
    <mergeCell ref="J96:N96"/>
    <mergeCell ref="J97:N97"/>
    <mergeCell ref="O97:AM97"/>
    <mergeCell ref="E98:I98"/>
    <mergeCell ref="J98:N98"/>
    <mergeCell ref="O98:AM98"/>
    <mergeCell ref="T135:AM135"/>
    <mergeCell ref="T137:AM137"/>
    <mergeCell ref="T115:AM115"/>
    <mergeCell ref="S183:X183"/>
    <mergeCell ref="AA183:AI183"/>
    <mergeCell ref="B144:Q144"/>
    <mergeCell ref="C182:D182"/>
    <mergeCell ref="F182:G182"/>
    <mergeCell ref="I182:J182"/>
    <mergeCell ref="R182:AH182"/>
    <mergeCell ref="B154:AG154"/>
    <mergeCell ref="R150:AK150"/>
    <mergeCell ref="R151:AK151"/>
    <mergeCell ref="R152:AK152"/>
    <mergeCell ref="AH154:AK154"/>
    <mergeCell ref="A178:AM178"/>
    <mergeCell ref="A179:AM179"/>
    <mergeCell ref="B145:Q145"/>
    <mergeCell ref="B151:Q151"/>
    <mergeCell ref="B152:Q152"/>
    <mergeCell ref="C169:T169"/>
    <mergeCell ref="V169:AJ169"/>
    <mergeCell ref="C175:AK176"/>
    <mergeCell ref="B150:Q150"/>
    <mergeCell ref="O72:AM72"/>
    <mergeCell ref="E73:I73"/>
    <mergeCell ref="J73:N73"/>
    <mergeCell ref="O73:AM73"/>
    <mergeCell ref="O71:AM71"/>
    <mergeCell ref="E67:I67"/>
    <mergeCell ref="J67:N67"/>
    <mergeCell ref="O67:AM67"/>
    <mergeCell ref="E69:I69"/>
    <mergeCell ref="J69:N69"/>
    <mergeCell ref="O69:AM69"/>
    <mergeCell ref="E70:I70"/>
    <mergeCell ref="J70:N70"/>
    <mergeCell ref="O70:AM70"/>
    <mergeCell ref="A59:D59"/>
    <mergeCell ref="E59:I59"/>
    <mergeCell ref="E60:I60"/>
    <mergeCell ref="J59:N59"/>
    <mergeCell ref="J60:N60"/>
    <mergeCell ref="O60:AM60"/>
    <mergeCell ref="AF36:AH36"/>
    <mergeCell ref="R55:AL55"/>
    <mergeCell ref="AF47:AM47"/>
    <mergeCell ref="K47:AE47"/>
    <mergeCell ref="C48:AM49"/>
    <mergeCell ref="C42:AL43"/>
    <mergeCell ref="H47:J47"/>
    <mergeCell ref="A60:D71"/>
    <mergeCell ref="E62:I62"/>
    <mergeCell ref="O63:AM63"/>
    <mergeCell ref="O59:AM59"/>
    <mergeCell ref="E63:I63"/>
    <mergeCell ref="J63:N63"/>
    <mergeCell ref="A3:A9"/>
    <mergeCell ref="A10:H11"/>
    <mergeCell ref="Q6:R6"/>
    <mergeCell ref="L5:AM5"/>
    <mergeCell ref="W33:Z33"/>
    <mergeCell ref="AA33:AB33"/>
    <mergeCell ref="AC33:AM33"/>
    <mergeCell ref="B34:I34"/>
    <mergeCell ref="J34:N34"/>
    <mergeCell ref="O34:AM34"/>
    <mergeCell ref="S8:Y8"/>
    <mergeCell ref="AG8:AM8"/>
    <mergeCell ref="L7:AM7"/>
    <mergeCell ref="AA13:AC13"/>
    <mergeCell ref="AD13:AE13"/>
    <mergeCell ref="AF14:AM14"/>
    <mergeCell ref="P33:V33"/>
    <mergeCell ref="H14:J14"/>
    <mergeCell ref="AG3:AM3"/>
    <mergeCell ref="AG4:AM4"/>
    <mergeCell ref="AL13:AM13"/>
    <mergeCell ref="AI13:AK13"/>
    <mergeCell ref="B6:K7"/>
    <mergeCell ref="B15:AM19"/>
    <mergeCell ref="O91:AM91"/>
    <mergeCell ref="E92:I92"/>
    <mergeCell ref="J92:N92"/>
    <mergeCell ref="O92:AM92"/>
    <mergeCell ref="E93:I93"/>
    <mergeCell ref="J93:N93"/>
    <mergeCell ref="O93:AM93"/>
    <mergeCell ref="E94:I94"/>
    <mergeCell ref="J94:N94"/>
    <mergeCell ref="O94:AM94"/>
    <mergeCell ref="T6:V6"/>
    <mergeCell ref="L9:AM9"/>
    <mergeCell ref="AL46:AM46"/>
    <mergeCell ref="W46:Z46"/>
    <mergeCell ref="L4:AF4"/>
    <mergeCell ref="L3:AF3"/>
    <mergeCell ref="W13:Z13"/>
    <mergeCell ref="AF13:AH13"/>
    <mergeCell ref="K14:AE14"/>
    <mergeCell ref="W36:Z36"/>
    <mergeCell ref="AA36:AC36"/>
    <mergeCell ref="AD36:AE36"/>
    <mergeCell ref="AI46:AK46"/>
    <mergeCell ref="AI36:AK36"/>
    <mergeCell ref="AL36:AM36"/>
    <mergeCell ref="AF46:AH46"/>
    <mergeCell ref="T113:AM113"/>
    <mergeCell ref="AA46:AC46"/>
    <mergeCell ref="O79:AM79"/>
    <mergeCell ref="O74:AM74"/>
    <mergeCell ref="T111:AM111"/>
    <mergeCell ref="E64:I64"/>
    <mergeCell ref="J64:N64"/>
    <mergeCell ref="O64:AM64"/>
    <mergeCell ref="AD46:AE46"/>
    <mergeCell ref="J77:N77"/>
    <mergeCell ref="O82:AM82"/>
    <mergeCell ref="E76:I76"/>
    <mergeCell ref="E77:I77"/>
    <mergeCell ref="E78:I78"/>
    <mergeCell ref="E61:I61"/>
    <mergeCell ref="J61:N61"/>
    <mergeCell ref="O61:AM61"/>
    <mergeCell ref="E65:I65"/>
    <mergeCell ref="J65:N65"/>
    <mergeCell ref="O65:AM65"/>
    <mergeCell ref="E66:I66"/>
    <mergeCell ref="J66:N66"/>
    <mergeCell ref="O66:AM66"/>
    <mergeCell ref="J62:N62"/>
    <mergeCell ref="T110:AM110"/>
    <mergeCell ref="T112:AM112"/>
    <mergeCell ref="A87:D87"/>
    <mergeCell ref="E87:I87"/>
    <mergeCell ref="J87:N87"/>
    <mergeCell ref="O87:AM87"/>
    <mergeCell ref="A83:D86"/>
    <mergeCell ref="E83:I83"/>
    <mergeCell ref="J83:N83"/>
    <mergeCell ref="O83:AM83"/>
    <mergeCell ref="E84:I84"/>
    <mergeCell ref="J84:N84"/>
    <mergeCell ref="O84:AM84"/>
    <mergeCell ref="E85:I85"/>
    <mergeCell ref="J85:N85"/>
    <mergeCell ref="O85:AM85"/>
    <mergeCell ref="E86:I86"/>
    <mergeCell ref="J86:N86"/>
    <mergeCell ref="O86:AM86"/>
    <mergeCell ref="T109:AM109"/>
    <mergeCell ref="O90:AM90"/>
    <mergeCell ref="A91:D94"/>
    <mergeCell ref="E91:I91"/>
    <mergeCell ref="J91:N91"/>
    <mergeCell ref="A72:D78"/>
    <mergeCell ref="A79:D79"/>
    <mergeCell ref="E79:I79"/>
    <mergeCell ref="J79:N79"/>
    <mergeCell ref="A82:D82"/>
    <mergeCell ref="E82:I82"/>
    <mergeCell ref="J82:N82"/>
    <mergeCell ref="J78:N78"/>
    <mergeCell ref="E74:I74"/>
    <mergeCell ref="J74:N74"/>
    <mergeCell ref="J75:N75"/>
    <mergeCell ref="E75:I75"/>
    <mergeCell ref="J76:N76"/>
    <mergeCell ref="E72:I72"/>
    <mergeCell ref="J72:N72"/>
  </mergeCells>
  <phoneticPr fontId="3"/>
  <dataValidations count="3">
    <dataValidation imeMode="halfAlpha" allowBlank="1" showInputMessage="1" showErrorMessage="1" sqref="AM25 AG22:AI24 S36:V36 S45:V46 W45:X45 O37:R41 W37:AB41 S54:X54 J44:N46 AM53:AM54 AM44:AM45 AC54:AH54 S53:V53 M53:M54 J53:L55 N53:N55 S31:X32 S51 AI51 W52:AB52 O52:R52 AG52:AJ52 S44:X44 AD44:AH45 O24:P24 Q22:R24 W22:AB22 W24:AB24 W23:Z23 AB23:AC23 N23 O22:P22 AC25:AH25 J25:N25 S25:X25 W26:AB30 O26:R30 AG26:AJ30 AD31:AH31 AC35:AH35 S35:X35 AM35 AC32:AH32 AM31:AM32 P33 J31:N33 J35:N36 AG37:AJ41 W33" xr:uid="{00000000-0002-0000-0300-000000000000}"/>
    <dataValidation type="list" allowBlank="1" showInputMessage="1" showErrorMessage="1" sqref="H14:J14" xr:uid="{00000000-0002-0000-0300-000001000000}">
      <formula1>"①,②,③,④"</formula1>
    </dataValidation>
    <dataValidation type="list" allowBlank="1" showInputMessage="1" showErrorMessage="1" sqref="H47:J47" xr:uid="{00000000-0002-0000-0300-000002000000}">
      <formula1>"①,②"</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3" manualBreakCount="3">
    <brk id="56" max="38" man="1"/>
    <brk id="100" max="38" man="1"/>
    <brk id="13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260350</xdr:rowOff>
                  </from>
                  <to>
                    <xdr:col>9</xdr:col>
                    <xdr:colOff>31750</xdr:colOff>
                    <xdr:row>10</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222250</xdr:rowOff>
                  </from>
                  <to>
                    <xdr:col>9</xdr:col>
                    <xdr:colOff>31750</xdr:colOff>
                    <xdr:row>11</xdr:row>
                    <xdr:rowOff>31750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184150</xdr:colOff>
                    <xdr:row>20</xdr:row>
                    <xdr:rowOff>228600</xdr:rowOff>
                  </from>
                  <to>
                    <xdr:col>2</xdr:col>
                    <xdr:colOff>69850</xdr:colOff>
                    <xdr:row>22</xdr:row>
                    <xdr:rowOff>12700</xdr:rowOff>
                  </to>
                </anchor>
              </controlPr>
            </control>
          </mc:Choice>
        </mc:AlternateContent>
        <mc:AlternateContent xmlns:mc="http://schemas.openxmlformats.org/markup-compatibility/2006">
          <mc:Choice Requires="x14">
            <control shapeId="24672" r:id="rId7" name="Check Box 96">
              <controlPr defaultSize="0" autoFill="0" autoLine="0" autoPict="0">
                <anchor moveWithCells="1">
                  <from>
                    <xdr:col>0</xdr:col>
                    <xdr:colOff>152400</xdr:colOff>
                    <xdr:row>51</xdr:row>
                    <xdr:rowOff>0</xdr:rowOff>
                  </from>
                  <to>
                    <xdr:col>2</xdr:col>
                    <xdr:colOff>31750</xdr:colOff>
                    <xdr:row>52</xdr:row>
                    <xdr:rowOff>12700</xdr:rowOff>
                  </to>
                </anchor>
              </controlPr>
            </control>
          </mc:Choice>
        </mc:AlternateContent>
        <mc:AlternateContent xmlns:mc="http://schemas.openxmlformats.org/markup-compatibility/2006">
          <mc:Choice Requires="x14">
            <control shapeId="24673" r:id="rId8" name="Check Box 97">
              <controlPr defaultSize="0" autoFill="0" autoLine="0" autoPict="0">
                <anchor moveWithCells="1">
                  <from>
                    <xdr:col>13</xdr:col>
                    <xdr:colOff>152400</xdr:colOff>
                    <xdr:row>50</xdr:row>
                    <xdr:rowOff>228600</xdr:rowOff>
                  </from>
                  <to>
                    <xdr:col>15</xdr:col>
                    <xdr:colOff>31750</xdr:colOff>
                    <xdr:row>52</xdr:row>
                    <xdr:rowOff>12700</xdr:rowOff>
                  </to>
                </anchor>
              </controlPr>
            </control>
          </mc:Choice>
        </mc:AlternateContent>
        <mc:AlternateContent xmlns:mc="http://schemas.openxmlformats.org/markup-compatibility/2006">
          <mc:Choice Requires="x14">
            <control shapeId="24674" r:id="rId9" name="Check Box 98">
              <controlPr defaultSize="0" autoFill="0" autoLine="0" autoPict="0">
                <anchor moveWithCells="1">
                  <from>
                    <xdr:col>25</xdr:col>
                    <xdr:colOff>146050</xdr:colOff>
                    <xdr:row>50</xdr:row>
                    <xdr:rowOff>228600</xdr:rowOff>
                  </from>
                  <to>
                    <xdr:col>27</xdr:col>
                    <xdr:colOff>31750</xdr:colOff>
                    <xdr:row>52</xdr:row>
                    <xdr:rowOff>12700</xdr:rowOff>
                  </to>
                </anchor>
              </controlPr>
            </control>
          </mc:Choice>
        </mc:AlternateContent>
        <mc:AlternateContent xmlns:mc="http://schemas.openxmlformats.org/markup-compatibility/2006">
          <mc:Choice Requires="x14">
            <control shapeId="24675" r:id="rId10" name="Check Box 99">
              <controlPr defaultSize="0" autoFill="0" autoLine="0" autoPict="0">
                <anchor moveWithCells="1">
                  <from>
                    <xdr:col>33</xdr:col>
                    <xdr:colOff>165100</xdr:colOff>
                    <xdr:row>51</xdr:row>
                    <xdr:rowOff>0</xdr:rowOff>
                  </from>
                  <to>
                    <xdr:col>35</xdr:col>
                    <xdr:colOff>38100</xdr:colOff>
                    <xdr:row>52</xdr:row>
                    <xdr:rowOff>31750</xdr:rowOff>
                  </to>
                </anchor>
              </controlPr>
            </control>
          </mc:Choice>
        </mc:AlternateContent>
        <mc:AlternateContent xmlns:mc="http://schemas.openxmlformats.org/markup-compatibility/2006">
          <mc:Choice Requires="x14">
            <control shapeId="24676" r:id="rId11" name="Check Box 100">
              <controlPr defaultSize="0" autoFill="0" autoLine="0" autoPict="0">
                <anchor moveWithCells="1">
                  <from>
                    <xdr:col>0</xdr:col>
                    <xdr:colOff>152400</xdr:colOff>
                    <xdr:row>52</xdr:row>
                    <xdr:rowOff>0</xdr:rowOff>
                  </from>
                  <to>
                    <xdr:col>2</xdr:col>
                    <xdr:colOff>31750</xdr:colOff>
                    <xdr:row>53</xdr:row>
                    <xdr:rowOff>12700</xdr:rowOff>
                  </to>
                </anchor>
              </controlPr>
            </control>
          </mc:Choice>
        </mc:AlternateContent>
        <mc:AlternateContent xmlns:mc="http://schemas.openxmlformats.org/markup-compatibility/2006">
          <mc:Choice Requires="x14">
            <control shapeId="24677" r:id="rId12" name="Check Box 101">
              <controlPr defaultSize="0" autoFill="0" autoLine="0" autoPict="0">
                <anchor moveWithCells="1">
                  <from>
                    <xdr:col>0</xdr:col>
                    <xdr:colOff>152400</xdr:colOff>
                    <xdr:row>54</xdr:row>
                    <xdr:rowOff>0</xdr:rowOff>
                  </from>
                  <to>
                    <xdr:col>2</xdr:col>
                    <xdr:colOff>31750</xdr:colOff>
                    <xdr:row>55</xdr:row>
                    <xdr:rowOff>12700</xdr:rowOff>
                  </to>
                </anchor>
              </controlPr>
            </control>
          </mc:Choice>
        </mc:AlternateContent>
        <mc:AlternateContent xmlns:mc="http://schemas.openxmlformats.org/markup-compatibility/2006">
          <mc:Choice Requires="x14">
            <control shapeId="24687" r:id="rId13" name="Check Box 111">
              <controlPr defaultSize="0" autoFill="0" autoLine="0" autoPict="0">
                <anchor moveWithCells="1">
                  <from>
                    <xdr:col>0</xdr:col>
                    <xdr:colOff>165100</xdr:colOff>
                    <xdr:row>35</xdr:row>
                    <xdr:rowOff>222250</xdr:rowOff>
                  </from>
                  <to>
                    <xdr:col>2</xdr:col>
                    <xdr:colOff>31750</xdr:colOff>
                    <xdr:row>36</xdr:row>
                    <xdr:rowOff>228600</xdr:rowOff>
                  </to>
                </anchor>
              </controlPr>
            </control>
          </mc:Choice>
        </mc:AlternateContent>
        <mc:AlternateContent xmlns:mc="http://schemas.openxmlformats.org/markup-compatibility/2006">
          <mc:Choice Requires="x14">
            <control shapeId="24704" r:id="rId14" name="Check Box 128">
              <controlPr defaultSize="0" autoFill="0" autoLine="0" autoPict="0">
                <anchor moveWithCells="1">
                  <from>
                    <xdr:col>0</xdr:col>
                    <xdr:colOff>152400</xdr:colOff>
                    <xdr:row>31</xdr:row>
                    <xdr:rowOff>228600</xdr:rowOff>
                  </from>
                  <to>
                    <xdr:col>2</xdr:col>
                    <xdr:colOff>31750</xdr:colOff>
                    <xdr:row>33</xdr:row>
                    <xdr:rowOff>0</xdr:rowOff>
                  </to>
                </anchor>
              </controlPr>
            </control>
          </mc:Choice>
        </mc:AlternateContent>
        <mc:AlternateContent xmlns:mc="http://schemas.openxmlformats.org/markup-compatibility/2006">
          <mc:Choice Requires="x14">
            <control shapeId="24707" r:id="rId15" name="Check Box 131">
              <controlPr defaultSize="0" autoFill="0" autoLine="0" autoPict="0">
                <anchor moveWithCells="1">
                  <from>
                    <xdr:col>0</xdr:col>
                    <xdr:colOff>165100</xdr:colOff>
                    <xdr:row>36</xdr:row>
                    <xdr:rowOff>222250</xdr:rowOff>
                  </from>
                  <to>
                    <xdr:col>2</xdr:col>
                    <xdr:colOff>31750</xdr:colOff>
                    <xdr:row>37</xdr:row>
                    <xdr:rowOff>222250</xdr:rowOff>
                  </to>
                </anchor>
              </controlPr>
            </control>
          </mc:Choice>
        </mc:AlternateContent>
        <mc:AlternateContent xmlns:mc="http://schemas.openxmlformats.org/markup-compatibility/2006">
          <mc:Choice Requires="x14">
            <control shapeId="24708" r:id="rId16" name="Check Box 132">
              <controlPr defaultSize="0" autoFill="0" autoLine="0" autoPict="0">
                <anchor moveWithCells="1">
                  <from>
                    <xdr:col>0</xdr:col>
                    <xdr:colOff>165100</xdr:colOff>
                    <xdr:row>37</xdr:row>
                    <xdr:rowOff>222250</xdr:rowOff>
                  </from>
                  <to>
                    <xdr:col>2</xdr:col>
                    <xdr:colOff>31750</xdr:colOff>
                    <xdr:row>38</xdr:row>
                    <xdr:rowOff>222250</xdr:rowOff>
                  </to>
                </anchor>
              </controlPr>
            </control>
          </mc:Choice>
        </mc:AlternateContent>
        <mc:AlternateContent xmlns:mc="http://schemas.openxmlformats.org/markup-compatibility/2006">
          <mc:Choice Requires="x14">
            <control shapeId="24709" r:id="rId17" name="Check Box 133">
              <controlPr defaultSize="0" autoFill="0" autoLine="0" autoPict="0">
                <anchor moveWithCells="1">
                  <from>
                    <xdr:col>0</xdr:col>
                    <xdr:colOff>165100</xdr:colOff>
                    <xdr:row>38</xdr:row>
                    <xdr:rowOff>222250</xdr:rowOff>
                  </from>
                  <to>
                    <xdr:col>2</xdr:col>
                    <xdr:colOff>31750</xdr:colOff>
                    <xdr:row>39</xdr:row>
                    <xdr:rowOff>222250</xdr:rowOff>
                  </to>
                </anchor>
              </controlPr>
            </control>
          </mc:Choice>
        </mc:AlternateContent>
        <mc:AlternateContent xmlns:mc="http://schemas.openxmlformats.org/markup-compatibility/2006">
          <mc:Choice Requires="x14">
            <control shapeId="24710" r:id="rId18" name="Check Box 134">
              <controlPr defaultSize="0" autoFill="0" autoLine="0" autoPict="0">
                <anchor moveWithCells="1">
                  <from>
                    <xdr:col>0</xdr:col>
                    <xdr:colOff>165100</xdr:colOff>
                    <xdr:row>39</xdr:row>
                    <xdr:rowOff>222250</xdr:rowOff>
                  </from>
                  <to>
                    <xdr:col>2</xdr:col>
                    <xdr:colOff>31750</xdr:colOff>
                    <xdr:row>40</xdr:row>
                    <xdr:rowOff>222250</xdr:rowOff>
                  </to>
                </anchor>
              </controlPr>
            </control>
          </mc:Choice>
        </mc:AlternateContent>
        <mc:AlternateContent xmlns:mc="http://schemas.openxmlformats.org/markup-compatibility/2006">
          <mc:Choice Requires="x14">
            <control shapeId="24711" r:id="rId19" name="Check Box 135">
              <controlPr defaultSize="0" autoFill="0" autoLine="0" autoPict="0">
                <anchor moveWithCells="1">
                  <from>
                    <xdr:col>0</xdr:col>
                    <xdr:colOff>184150</xdr:colOff>
                    <xdr:row>21</xdr:row>
                    <xdr:rowOff>222250</xdr:rowOff>
                  </from>
                  <to>
                    <xdr:col>2</xdr:col>
                    <xdr:colOff>69850</xdr:colOff>
                    <xdr:row>23</xdr:row>
                    <xdr:rowOff>0</xdr:rowOff>
                  </to>
                </anchor>
              </controlPr>
            </control>
          </mc:Choice>
        </mc:AlternateContent>
        <mc:AlternateContent xmlns:mc="http://schemas.openxmlformats.org/markup-compatibility/2006">
          <mc:Choice Requires="x14">
            <control shapeId="24712" r:id="rId20" name="Check Box 136">
              <controlPr defaultSize="0" autoFill="0" autoLine="0" autoPict="0">
                <anchor moveWithCells="1">
                  <from>
                    <xdr:col>0</xdr:col>
                    <xdr:colOff>184150</xdr:colOff>
                    <xdr:row>22</xdr:row>
                    <xdr:rowOff>222250</xdr:rowOff>
                  </from>
                  <to>
                    <xdr:col>2</xdr:col>
                    <xdr:colOff>69850</xdr:colOff>
                    <xdr:row>24</xdr:row>
                    <xdr:rowOff>0</xdr:rowOff>
                  </to>
                </anchor>
              </controlPr>
            </control>
          </mc:Choice>
        </mc:AlternateContent>
        <mc:AlternateContent xmlns:mc="http://schemas.openxmlformats.org/markup-compatibility/2006">
          <mc:Choice Requires="x14">
            <control shapeId="24713" r:id="rId21" name="Check Box 137">
              <controlPr defaultSize="0" autoFill="0" autoLine="0" autoPict="0">
                <anchor moveWithCells="1">
                  <from>
                    <xdr:col>11</xdr:col>
                    <xdr:colOff>165100</xdr:colOff>
                    <xdr:row>21</xdr:row>
                    <xdr:rowOff>222250</xdr:rowOff>
                  </from>
                  <to>
                    <xdr:col>13</xdr:col>
                    <xdr:colOff>50800</xdr:colOff>
                    <xdr:row>22</xdr:row>
                    <xdr:rowOff>228600</xdr:rowOff>
                  </to>
                </anchor>
              </controlPr>
            </control>
          </mc:Choice>
        </mc:AlternateContent>
        <mc:AlternateContent xmlns:mc="http://schemas.openxmlformats.org/markup-compatibility/2006">
          <mc:Choice Requires="x14">
            <control shapeId="24714" r:id="rId22" name="Check Box 138">
              <controlPr defaultSize="0" autoFill="0" autoLine="0" autoPict="0">
                <anchor moveWithCells="1">
                  <from>
                    <xdr:col>26</xdr:col>
                    <xdr:colOff>165100</xdr:colOff>
                    <xdr:row>21</xdr:row>
                    <xdr:rowOff>228600</xdr:rowOff>
                  </from>
                  <to>
                    <xdr:col>28</xdr:col>
                    <xdr:colOff>50800</xdr:colOff>
                    <xdr:row>23</xdr:row>
                    <xdr:rowOff>12700</xdr:rowOff>
                  </to>
                </anchor>
              </controlPr>
            </control>
          </mc:Choice>
        </mc:AlternateContent>
        <mc:AlternateContent xmlns:mc="http://schemas.openxmlformats.org/markup-compatibility/2006">
          <mc:Choice Requires="x14">
            <control shapeId="24715" r:id="rId23" name="Check Box 139">
              <controlPr defaultSize="0" autoFill="0" autoLine="0" autoPict="0">
                <anchor moveWithCells="1">
                  <from>
                    <xdr:col>0</xdr:col>
                    <xdr:colOff>165100</xdr:colOff>
                    <xdr:row>25</xdr:row>
                    <xdr:rowOff>0</xdr:rowOff>
                  </from>
                  <to>
                    <xdr:col>2</xdr:col>
                    <xdr:colOff>31750</xdr:colOff>
                    <xdr:row>26</xdr:row>
                    <xdr:rowOff>0</xdr:rowOff>
                  </to>
                </anchor>
              </controlPr>
            </control>
          </mc:Choice>
        </mc:AlternateContent>
        <mc:AlternateContent xmlns:mc="http://schemas.openxmlformats.org/markup-compatibility/2006">
          <mc:Choice Requires="x14">
            <control shapeId="24716" r:id="rId24" name="Check Box 140">
              <controlPr defaultSize="0" autoFill="0" autoLine="0" autoPict="0">
                <anchor moveWithCells="1">
                  <from>
                    <xdr:col>0</xdr:col>
                    <xdr:colOff>165100</xdr:colOff>
                    <xdr:row>25</xdr:row>
                    <xdr:rowOff>228600</xdr:rowOff>
                  </from>
                  <to>
                    <xdr:col>2</xdr:col>
                    <xdr:colOff>31750</xdr:colOff>
                    <xdr:row>26</xdr:row>
                    <xdr:rowOff>228600</xdr:rowOff>
                  </to>
                </anchor>
              </controlPr>
            </control>
          </mc:Choice>
        </mc:AlternateContent>
        <mc:AlternateContent xmlns:mc="http://schemas.openxmlformats.org/markup-compatibility/2006">
          <mc:Choice Requires="x14">
            <control shapeId="24717" r:id="rId25" name="Check Box 141">
              <controlPr defaultSize="0" autoFill="0" autoLine="0" autoPict="0">
                <anchor moveWithCells="1">
                  <from>
                    <xdr:col>0</xdr:col>
                    <xdr:colOff>165100</xdr:colOff>
                    <xdr:row>26</xdr:row>
                    <xdr:rowOff>228600</xdr:rowOff>
                  </from>
                  <to>
                    <xdr:col>2</xdr:col>
                    <xdr:colOff>31750</xdr:colOff>
                    <xdr:row>27</xdr:row>
                    <xdr:rowOff>228600</xdr:rowOff>
                  </to>
                </anchor>
              </controlPr>
            </control>
          </mc:Choice>
        </mc:AlternateContent>
        <mc:AlternateContent xmlns:mc="http://schemas.openxmlformats.org/markup-compatibility/2006">
          <mc:Choice Requires="x14">
            <control shapeId="24718" r:id="rId26" name="Check Box 142">
              <controlPr defaultSize="0" autoFill="0" autoLine="0" autoPict="0">
                <anchor moveWithCells="1">
                  <from>
                    <xdr:col>0</xdr:col>
                    <xdr:colOff>165100</xdr:colOff>
                    <xdr:row>27</xdr:row>
                    <xdr:rowOff>228600</xdr:rowOff>
                  </from>
                  <to>
                    <xdr:col>2</xdr:col>
                    <xdr:colOff>31750</xdr:colOff>
                    <xdr:row>28</xdr:row>
                    <xdr:rowOff>228600</xdr:rowOff>
                  </to>
                </anchor>
              </controlPr>
            </control>
          </mc:Choice>
        </mc:AlternateContent>
        <mc:AlternateContent xmlns:mc="http://schemas.openxmlformats.org/markup-compatibility/2006">
          <mc:Choice Requires="x14">
            <control shapeId="24719" r:id="rId27" name="Check Box 143">
              <controlPr defaultSize="0" autoFill="0" autoLine="0" autoPict="0">
                <anchor moveWithCells="1">
                  <from>
                    <xdr:col>0</xdr:col>
                    <xdr:colOff>165100</xdr:colOff>
                    <xdr:row>28</xdr:row>
                    <xdr:rowOff>228600</xdr:rowOff>
                  </from>
                  <to>
                    <xdr:col>2</xdr:col>
                    <xdr:colOff>31750</xdr:colOff>
                    <xdr:row>29</xdr:row>
                    <xdr:rowOff>228600</xdr:rowOff>
                  </to>
                </anchor>
              </controlPr>
            </control>
          </mc:Choice>
        </mc:AlternateContent>
        <mc:AlternateContent xmlns:mc="http://schemas.openxmlformats.org/markup-compatibility/2006">
          <mc:Choice Requires="x14">
            <control shapeId="24725" r:id="rId28" name="Check Box 149">
              <controlPr defaultSize="0" autoFill="0" autoLine="0" autoPict="0">
                <anchor moveWithCells="1">
                  <from>
                    <xdr:col>0</xdr:col>
                    <xdr:colOff>184150</xdr:colOff>
                    <xdr:row>164</xdr:row>
                    <xdr:rowOff>146050</xdr:rowOff>
                  </from>
                  <to>
                    <xdr:col>2</xdr:col>
                    <xdr:colOff>69850</xdr:colOff>
                    <xdr:row>166</xdr:row>
                    <xdr:rowOff>69850</xdr:rowOff>
                  </to>
                </anchor>
              </controlPr>
            </control>
          </mc:Choice>
        </mc:AlternateContent>
        <mc:AlternateContent xmlns:mc="http://schemas.openxmlformats.org/markup-compatibility/2006">
          <mc:Choice Requires="x14">
            <control shapeId="24727" r:id="rId29" name="Check Box 151">
              <controlPr defaultSize="0" autoFill="0" autoLine="0" autoPict="0">
                <anchor moveWithCells="1">
                  <from>
                    <xdr:col>1</xdr:col>
                    <xdr:colOff>0</xdr:colOff>
                    <xdr:row>165</xdr:row>
                    <xdr:rowOff>114300</xdr:rowOff>
                  </from>
                  <to>
                    <xdr:col>2</xdr:col>
                    <xdr:colOff>69850</xdr:colOff>
                    <xdr:row>167</xdr:row>
                    <xdr:rowOff>31750</xdr:rowOff>
                  </to>
                </anchor>
              </controlPr>
            </control>
          </mc:Choice>
        </mc:AlternateContent>
        <mc:AlternateContent xmlns:mc="http://schemas.openxmlformats.org/markup-compatibility/2006">
          <mc:Choice Requires="x14">
            <control shapeId="24728" r:id="rId30" name="Check Box 152">
              <controlPr defaultSize="0" autoFill="0" autoLine="0" autoPict="0">
                <anchor moveWithCells="1">
                  <from>
                    <xdr:col>1</xdr:col>
                    <xdr:colOff>0</xdr:colOff>
                    <xdr:row>166</xdr:row>
                    <xdr:rowOff>146050</xdr:rowOff>
                  </from>
                  <to>
                    <xdr:col>2</xdr:col>
                    <xdr:colOff>69850</xdr:colOff>
                    <xdr:row>168</xdr:row>
                    <xdr:rowOff>50800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1</xdr:col>
                    <xdr:colOff>0</xdr:colOff>
                    <xdr:row>167</xdr:row>
                    <xdr:rowOff>146050</xdr:rowOff>
                  </from>
                  <to>
                    <xdr:col>2</xdr:col>
                    <xdr:colOff>69850</xdr:colOff>
                    <xdr:row>169</xdr:row>
                    <xdr:rowOff>50800</xdr:rowOff>
                  </to>
                </anchor>
              </controlPr>
            </control>
          </mc:Choice>
        </mc:AlternateContent>
        <mc:AlternateContent xmlns:mc="http://schemas.openxmlformats.org/markup-compatibility/2006">
          <mc:Choice Requires="x14">
            <control shapeId="24730" r:id="rId32" name="Check Box 154">
              <controlPr defaultSize="0" autoFill="0" autoLine="0" autoPict="0">
                <anchor moveWithCells="1">
                  <from>
                    <xdr:col>0</xdr:col>
                    <xdr:colOff>165100</xdr:colOff>
                    <xdr:row>172</xdr:row>
                    <xdr:rowOff>57150</xdr:rowOff>
                  </from>
                  <to>
                    <xdr:col>2</xdr:col>
                    <xdr:colOff>50800</xdr:colOff>
                    <xdr:row>173</xdr:row>
                    <xdr:rowOff>133350</xdr:rowOff>
                  </to>
                </anchor>
              </controlPr>
            </control>
          </mc:Choice>
        </mc:AlternateContent>
        <mc:AlternateContent xmlns:mc="http://schemas.openxmlformats.org/markup-compatibility/2006">
          <mc:Choice Requires="x14">
            <control shapeId="24731" r:id="rId33" name="Check Box 155">
              <controlPr defaultSize="0" autoFill="0" autoLine="0" autoPict="0">
                <anchor moveWithCells="1">
                  <from>
                    <xdr:col>0</xdr:col>
                    <xdr:colOff>165100</xdr:colOff>
                    <xdr:row>174</xdr:row>
                    <xdr:rowOff>50800</xdr:rowOff>
                  </from>
                  <to>
                    <xdr:col>2</xdr:col>
                    <xdr:colOff>50800</xdr:colOff>
                    <xdr:row>175</xdr:row>
                    <xdr:rowOff>146050</xdr:rowOff>
                  </to>
                </anchor>
              </controlPr>
            </control>
          </mc:Choice>
        </mc:AlternateContent>
        <mc:AlternateContent xmlns:mc="http://schemas.openxmlformats.org/markup-compatibility/2006">
          <mc:Choice Requires="x14">
            <control shapeId="24732" r:id="rId34" name="Check Box 156">
              <controlPr defaultSize="0" autoFill="0" autoLine="0" autoPict="0">
                <anchor moveWithCells="1">
                  <from>
                    <xdr:col>35</xdr:col>
                    <xdr:colOff>88900</xdr:colOff>
                    <xdr:row>152</xdr:row>
                    <xdr:rowOff>127000</xdr:rowOff>
                  </from>
                  <to>
                    <xdr:col>36</xdr:col>
                    <xdr:colOff>152400</xdr:colOff>
                    <xdr:row>154</xdr:row>
                    <xdr:rowOff>50800</xdr:rowOff>
                  </to>
                </anchor>
              </controlPr>
            </control>
          </mc:Choice>
        </mc:AlternateContent>
        <mc:AlternateContent xmlns:mc="http://schemas.openxmlformats.org/markup-compatibility/2006">
          <mc:Choice Requires="x14">
            <control shapeId="24741" r:id="rId35" name="Check Box 165">
              <controlPr defaultSize="0" autoFill="0" autoLine="0" autoPict="0">
                <anchor moveWithCells="1">
                  <from>
                    <xdr:col>0</xdr:col>
                    <xdr:colOff>171450</xdr:colOff>
                    <xdr:row>156</xdr:row>
                    <xdr:rowOff>38100</xdr:rowOff>
                  </from>
                  <to>
                    <xdr:col>2</xdr:col>
                    <xdr:colOff>57150</xdr:colOff>
                    <xdr:row>157</xdr:row>
                    <xdr:rowOff>133350</xdr:rowOff>
                  </to>
                </anchor>
              </controlPr>
            </control>
          </mc:Choice>
        </mc:AlternateContent>
        <mc:AlternateContent xmlns:mc="http://schemas.openxmlformats.org/markup-compatibility/2006">
          <mc:Choice Requires="x14">
            <control shapeId="24745" r:id="rId36" name="Check Box 169">
              <controlPr defaultSize="0" autoFill="0" autoLine="0" autoPict="0">
                <anchor moveWithCells="1">
                  <from>
                    <xdr:col>32</xdr:col>
                    <xdr:colOff>88900</xdr:colOff>
                    <xdr:row>151</xdr:row>
                    <xdr:rowOff>133350</xdr:rowOff>
                  </from>
                  <to>
                    <xdr:col>33</xdr:col>
                    <xdr:colOff>152400</xdr:colOff>
                    <xdr:row>153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 </vt:lpstr>
      <vt:lpstr>基準単価</vt:lpstr>
      <vt:lpstr>総括表</vt:lpstr>
      <vt:lpstr>申請額一覧 </vt:lpstr>
      <vt:lpstr>個票１</vt:lpstr>
      <vt:lpstr>基準単価!Print_Area</vt:lpstr>
      <vt:lpstr>個票１!Print_Area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齋藤みなみ</dc:creator>
  <cp:lastModifiedBy>埼玉県</cp:lastModifiedBy>
  <cp:lastPrinted>2023-09-04T03:59:42Z</cp:lastPrinted>
  <dcterms:created xsi:type="dcterms:W3CDTF">2018-06-19T01:27:02Z</dcterms:created>
  <dcterms:modified xsi:type="dcterms:W3CDTF">2023-09-27T12:00:57Z</dcterms:modified>
</cp:coreProperties>
</file>