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7189E4AB-C93E-455F-95B1-66B835903AF4}" xr6:coauthVersionLast="47" xr6:coauthVersionMax="47" xr10:uidLastSave="{00000000-0000-0000-0000-000000000000}"/>
  <bookViews>
    <workbookView xWindow="19210" yWindow="-5450" windowWidth="19420" windowHeight="10300" tabRatio="814" xr2:uid="{00000000-000D-0000-FFFF-FFFF00000000}"/>
  </bookViews>
  <sheets>
    <sheet name="様式第1号" sheetId="1" r:id="rId1"/>
    <sheet name="1-1（所要額調書）" sheetId="16" r:id="rId2"/>
    <sheet name="1-2（対象職員一覧）" sheetId="62" r:id="rId3"/>
    <sheet name="1-3（資格取得・コミュニケーション）" sheetId="18" r:id="rId4"/>
    <sheet name="1-4（日本語学校学費）" sheetId="54" r:id="rId5"/>
    <sheet name="1-5（地域生活費）※物件ごとに作成してください" sheetId="61" r:id="rId6"/>
  </sheets>
  <externalReferences>
    <externalReference r:id="rId7"/>
  </externalReferences>
  <definedNames>
    <definedName name="_xlnm.Print_Area" localSheetId="1">'1-1（所要額調書）'!$A$1:$J$46</definedName>
    <definedName name="_xlnm.Print_Area" localSheetId="2">'1-2（対象職員一覧）'!$A$1:$M$36</definedName>
    <definedName name="_xlnm.Print_Area" localSheetId="3">'1-3（資格取得・コミュニケーション）'!$A$1:$G$50</definedName>
    <definedName name="_xlnm.Print_Area" localSheetId="4">'1-4（日本語学校学費）'!$A$1:$I$13</definedName>
    <definedName name="_xlnm.Print_Area" localSheetId="5">'1-5（地域生活費）※物件ごとに作成してください'!$A$1:$M$31</definedName>
    <definedName name="_xlnm.Print_Area" localSheetId="0">様式第1号!$A$1:$D$43</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C17" i="16"/>
  <c r="H30" i="61" l="1"/>
  <c r="C30" i="61"/>
  <c r="G12" i="54" l="1"/>
  <c r="D43" i="16"/>
  <c r="F12" i="16" l="1"/>
  <c r="H12" i="16" s="1"/>
  <c r="D6" i="16"/>
  <c r="C6" i="16"/>
  <c r="D5" i="16"/>
  <c r="C5" i="16"/>
  <c r="H35" i="62"/>
  <c r="I35" i="62"/>
  <c r="J35" i="62"/>
  <c r="K35" i="62"/>
  <c r="L35" i="62"/>
  <c r="G35" i="62"/>
  <c r="J29" i="61"/>
  <c r="F29" i="61"/>
  <c r="G29" i="61" s="1"/>
  <c r="I29" i="61" s="1"/>
  <c r="J28" i="61"/>
  <c r="F28" i="61"/>
  <c r="G28" i="61" s="1"/>
  <c r="I28" i="61" s="1"/>
  <c r="J27" i="61"/>
  <c r="F27" i="61"/>
  <c r="G27" i="61" s="1"/>
  <c r="I27" i="61" s="1"/>
  <c r="J26" i="61"/>
  <c r="F26" i="61"/>
  <c r="G26" i="61" s="1"/>
  <c r="I26" i="61" s="1"/>
  <c r="J25" i="61"/>
  <c r="F25" i="61"/>
  <c r="G25" i="61" s="1"/>
  <c r="I25" i="61" s="1"/>
  <c r="J24" i="61"/>
  <c r="F24" i="61"/>
  <c r="G24" i="61" s="1"/>
  <c r="I24" i="61" s="1"/>
  <c r="J23" i="61"/>
  <c r="F23" i="61"/>
  <c r="G23" i="61" s="1"/>
  <c r="I23" i="61" s="1"/>
  <c r="J22" i="61"/>
  <c r="F22" i="61"/>
  <c r="G22" i="61" s="1"/>
  <c r="I22" i="61" s="1"/>
  <c r="J21" i="61"/>
  <c r="F21" i="61"/>
  <c r="G21" i="61" s="1"/>
  <c r="I21" i="61" s="1"/>
  <c r="J20" i="61"/>
  <c r="F20" i="61"/>
  <c r="G20" i="61" s="1"/>
  <c r="I20" i="61" s="1"/>
  <c r="J19" i="61"/>
  <c r="F19" i="61"/>
  <c r="G19" i="61" s="1"/>
  <c r="I19" i="61" s="1"/>
  <c r="J18" i="61"/>
  <c r="F18" i="61"/>
  <c r="G18" i="61" s="1"/>
  <c r="J30" i="61" l="1"/>
  <c r="K27" i="61"/>
  <c r="I18" i="61"/>
  <c r="I30" i="61" s="1"/>
  <c r="G30" i="61"/>
  <c r="K28" i="61"/>
  <c r="K29" i="61"/>
  <c r="K19" i="61"/>
  <c r="K20" i="61"/>
  <c r="K21" i="61"/>
  <c r="K23" i="61"/>
  <c r="K24" i="61"/>
  <c r="K25" i="61"/>
  <c r="K22" i="61"/>
  <c r="K26" i="61"/>
  <c r="K18" i="61" l="1"/>
  <c r="K30" i="61"/>
  <c r="L30" i="61" s="1"/>
  <c r="E25" i="16"/>
  <c r="F24" i="16"/>
  <c r="H24" i="16" s="1"/>
  <c r="F23" i="16"/>
  <c r="H23" i="16" s="1"/>
  <c r="F22" i="16"/>
  <c r="H22" i="16" s="1"/>
  <c r="F21" i="16"/>
  <c r="H21" i="16" s="1"/>
  <c r="F20" i="16"/>
  <c r="H20" i="16" s="1"/>
  <c r="F18" i="16"/>
  <c r="H18" i="16" s="1"/>
  <c r="F17" i="16"/>
  <c r="H17" i="16" s="1"/>
  <c r="E13" i="16" l="1"/>
  <c r="D13" i="16" l="1"/>
  <c r="F6" i="16" l="1"/>
  <c r="H6" i="16" s="1"/>
  <c r="F7" i="16"/>
  <c r="H7" i="16" s="1"/>
  <c r="F8" i="16"/>
  <c r="H8" i="16" s="1"/>
  <c r="F9" i="16"/>
  <c r="H9" i="16" s="1"/>
  <c r="F10" i="16"/>
  <c r="H10" i="16" s="1"/>
  <c r="F11" i="16"/>
  <c r="H11" i="16" s="1"/>
  <c r="F5" i="16"/>
  <c r="H5" i="16" s="1"/>
  <c r="F13" i="16" l="1"/>
  <c r="H13" i="16"/>
  <c r="I13" i="16" s="1"/>
  <c r="D25" i="16"/>
  <c r="F19" i="16"/>
  <c r="F25" i="16" s="1"/>
  <c r="H19" i="16" l="1"/>
  <c r="H25" i="16" s="1"/>
  <c r="I25" i="16" s="1"/>
  <c r="D45" i="16" s="1"/>
  <c r="C22" i="1" s="1"/>
</calcChain>
</file>

<file path=xl/sharedStrings.xml><?xml version="1.0" encoding="utf-8"?>
<sst xmlns="http://schemas.openxmlformats.org/spreadsheetml/2006/main" count="260" uniqueCount="188">
  <si>
    <t>（宛先）埼玉県知事</t>
    <rPh sb="1" eb="3">
      <t>アテサキ</t>
    </rPh>
    <rPh sb="4" eb="6">
      <t>サイタマ</t>
    </rPh>
    <rPh sb="6" eb="7">
      <t>ケン</t>
    </rPh>
    <rPh sb="7" eb="9">
      <t>チジ</t>
    </rPh>
    <phoneticPr fontId="3"/>
  </si>
  <si>
    <t>郵便番号</t>
    <rPh sb="0" eb="4">
      <t>ユウビンバンゴウ</t>
    </rPh>
    <phoneticPr fontId="3"/>
  </si>
  <si>
    <t>法人所在地</t>
    <rPh sb="0" eb="2">
      <t>ホウジン</t>
    </rPh>
    <rPh sb="2" eb="5">
      <t>ショザイチ</t>
    </rPh>
    <phoneticPr fontId="3"/>
  </si>
  <si>
    <t>法人名</t>
    <rPh sb="0" eb="2">
      <t>ホウジン</t>
    </rPh>
    <rPh sb="2" eb="3">
      <t>メイ</t>
    </rPh>
    <phoneticPr fontId="3"/>
  </si>
  <si>
    <t>代表者職名</t>
    <rPh sb="0" eb="3">
      <t>ダイヒョウシャ</t>
    </rPh>
    <rPh sb="3" eb="5">
      <t>ショクメイ</t>
    </rPh>
    <phoneticPr fontId="3"/>
  </si>
  <si>
    <t>E-mail</t>
    <phoneticPr fontId="3"/>
  </si>
  <si>
    <t>電話番号</t>
    <rPh sb="0" eb="4">
      <t>デンワバンゴウ</t>
    </rPh>
    <phoneticPr fontId="3"/>
  </si>
  <si>
    <t>記</t>
    <rPh sb="0" eb="1">
      <t>キ</t>
    </rPh>
    <phoneticPr fontId="3"/>
  </si>
  <si>
    <t>代表者氏名</t>
    <rPh sb="0" eb="3">
      <t>ダイヒョウシャ</t>
    </rPh>
    <rPh sb="3" eb="5">
      <t>シメイ</t>
    </rPh>
    <rPh sb="4" eb="5">
      <t>メイ</t>
    </rPh>
    <phoneticPr fontId="3"/>
  </si>
  <si>
    <t>申請に関する担当者</t>
    <rPh sb="0" eb="2">
      <t>シンセイ</t>
    </rPh>
    <rPh sb="3" eb="4">
      <t>カン</t>
    </rPh>
    <rPh sb="6" eb="9">
      <t>タントウシャ</t>
    </rPh>
    <phoneticPr fontId="3"/>
  </si>
  <si>
    <t>給付・貸付の別</t>
    <rPh sb="0" eb="2">
      <t>キュウフ</t>
    </rPh>
    <rPh sb="3" eb="5">
      <t>カシツケ</t>
    </rPh>
    <rPh sb="6" eb="7">
      <t>ベツ</t>
    </rPh>
    <phoneticPr fontId="3"/>
  </si>
  <si>
    <t xml:space="preserve">　以下の内容を確認の上、確認した場合はチェックを入れてください。
</t>
    <rPh sb="1" eb="3">
      <t>イカ</t>
    </rPh>
    <rPh sb="4" eb="6">
      <t>ナイヨウ</t>
    </rPh>
    <rPh sb="7" eb="9">
      <t>カクニン</t>
    </rPh>
    <rPh sb="10" eb="11">
      <t>ウエ</t>
    </rPh>
    <rPh sb="12" eb="14">
      <t>カクニン</t>
    </rPh>
    <rPh sb="16" eb="18">
      <t>バアイ</t>
    </rPh>
    <rPh sb="24" eb="25">
      <t>イ</t>
    </rPh>
    <phoneticPr fontId="7"/>
  </si>
  <si>
    <t>様式第１号（第５条関係）</t>
    <rPh sb="0" eb="2">
      <t>ヨウシキ</t>
    </rPh>
    <rPh sb="2" eb="3">
      <t>ダイ</t>
    </rPh>
    <rPh sb="4" eb="5">
      <t>ゴウ</t>
    </rPh>
    <rPh sb="6" eb="7">
      <t>ダイ</t>
    </rPh>
    <rPh sb="8" eb="9">
      <t>ジョウ</t>
    </rPh>
    <rPh sb="9" eb="11">
      <t>カンケイ</t>
    </rPh>
    <phoneticPr fontId="3"/>
  </si>
  <si>
    <t>介護老人保健施設</t>
  </si>
  <si>
    <t>介護医療院</t>
  </si>
  <si>
    <t>訪問介護</t>
  </si>
  <si>
    <t>訪問入浴介護</t>
  </si>
  <si>
    <t>訪問看護</t>
  </si>
  <si>
    <t>訪問リハビリテーション</t>
  </si>
  <si>
    <t>通所介護</t>
  </si>
  <si>
    <t>通所リハビリテーション</t>
  </si>
  <si>
    <t>短期入所生活介護</t>
  </si>
  <si>
    <t>短期入所療養介護</t>
  </si>
  <si>
    <t>特定施設入居者生活介護</t>
  </si>
  <si>
    <t>介護予防訪問入浴介護</t>
  </si>
  <si>
    <t>介護予防訪問看護</t>
  </si>
  <si>
    <t>介護予防訪問リハビリテーション</t>
  </si>
  <si>
    <t>介護予防通所リハビリテーション</t>
  </si>
  <si>
    <t>介護予防短期入所生活介護</t>
  </si>
  <si>
    <t>介護予防短期入所療養介護</t>
  </si>
  <si>
    <t>介護予防特定施設入居者生活介護</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</si>
  <si>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</si>
  <si>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</si>
  <si>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</si>
  <si>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</si>
  <si>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</si>
  <si>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</si>
  <si>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</si>
  <si>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</si>
  <si>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</si>
  <si>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介護予防認知症対応型通所介護</t>
  </si>
  <si>
    <t>介護予防小規模多機能型居宅介護</t>
  </si>
  <si>
    <t>介護予防認知症対応型共同生活介護</t>
  </si>
  <si>
    <t>事業所名</t>
    <rPh sb="0" eb="4">
      <t>ジギョウショメイ</t>
    </rPh>
    <phoneticPr fontId="3"/>
  </si>
  <si>
    <t>事業所種別</t>
    <rPh sb="0" eb="5">
      <t>ジギョウショシュベツ</t>
    </rPh>
    <phoneticPr fontId="3"/>
  </si>
  <si>
    <t>　</t>
    <phoneticPr fontId="9"/>
  </si>
  <si>
    <t>（別紙１－１）所要額調書　＜単位：円＞</t>
    <rPh sb="7" eb="9">
      <t>ショヨウ</t>
    </rPh>
    <rPh sb="9" eb="10">
      <t>ガク</t>
    </rPh>
    <rPh sb="10" eb="12">
      <t>チョウショ</t>
    </rPh>
    <rPh sb="14" eb="16">
      <t>タンイ</t>
    </rPh>
    <rPh sb="17" eb="18">
      <t>エン</t>
    </rPh>
    <phoneticPr fontId="3"/>
  </si>
  <si>
    <t>円　（税込）</t>
    <rPh sb="0" eb="1">
      <t>エン</t>
    </rPh>
    <rPh sb="3" eb="5">
      <t>ゼイコ</t>
    </rPh>
    <phoneticPr fontId="3"/>
  </si>
  <si>
    <t>（申請日）</t>
    <rPh sb="1" eb="3">
      <t>シンセイ</t>
    </rPh>
    <rPh sb="3" eb="4">
      <t>ビ</t>
    </rPh>
    <phoneticPr fontId="3"/>
  </si>
  <si>
    <t>　円</t>
    <rPh sb="1" eb="2">
      <t>エン</t>
    </rPh>
    <phoneticPr fontId="3"/>
  </si>
  <si>
    <t>介護老人福祉施設</t>
  </si>
  <si>
    <t>国籍</t>
    <rPh sb="0" eb="2">
      <t>コクセキ</t>
    </rPh>
    <phoneticPr fontId="3"/>
  </si>
  <si>
    <t>事業所名</t>
    <rPh sb="0" eb="3">
      <t>ジギョウショ</t>
    </rPh>
    <rPh sb="3" eb="4">
      <t>メイ</t>
    </rPh>
    <phoneticPr fontId="3"/>
  </si>
  <si>
    <r>
      <t xml:space="preserve">補助金所要額
</t>
    </r>
    <r>
      <rPr>
        <sz val="12"/>
        <color rgb="FF0070C0"/>
        <rFont val="Yu Gothic"/>
        <family val="3"/>
        <charset val="128"/>
        <scheme val="minor"/>
      </rPr>
      <t>（補助率2/3）</t>
    </r>
    <rPh sb="8" eb="10">
      <t>ホジョ</t>
    </rPh>
    <rPh sb="10" eb="11">
      <t>リツ</t>
    </rPh>
    <phoneticPr fontId="3"/>
  </si>
  <si>
    <r>
      <t xml:space="preserve">補助金所要額
</t>
    </r>
    <r>
      <rPr>
        <sz val="12"/>
        <color rgb="FF0070C0"/>
        <rFont val="Yu Gothic"/>
        <family val="3"/>
        <charset val="128"/>
        <scheme val="minor"/>
      </rPr>
      <t>（補助率1/3）</t>
    </r>
    <rPh sb="8" eb="11">
      <t>ホジョリツ</t>
    </rPh>
    <phoneticPr fontId="3"/>
  </si>
  <si>
    <t>対象経費の
支出予定額（Ａ）</t>
    <rPh sb="0" eb="2">
      <t>タイショウ</t>
    </rPh>
    <rPh sb="2" eb="4">
      <t>ケイヒ</t>
    </rPh>
    <rPh sb="6" eb="8">
      <t>シシュツ</t>
    </rPh>
    <rPh sb="8" eb="10">
      <t>ヨテイ</t>
    </rPh>
    <rPh sb="10" eb="11">
      <t>ガク</t>
    </rPh>
    <phoneticPr fontId="9"/>
  </si>
  <si>
    <t>差引額
（Ｃ＝Ａ－Ｂ）</t>
    <phoneticPr fontId="9"/>
  </si>
  <si>
    <t>基準額（Ｄ）</t>
    <rPh sb="0" eb="2">
      <t>キジュン</t>
    </rPh>
    <rPh sb="2" eb="3">
      <t>ガク</t>
    </rPh>
    <phoneticPr fontId="9"/>
  </si>
  <si>
    <r>
      <t xml:space="preserve">選定額
（Ｃ・Ｄの少ない方）
</t>
    </r>
    <r>
      <rPr>
        <sz val="12"/>
        <color rgb="FF0070C0"/>
        <rFont val="Yu Gothic"/>
        <family val="3"/>
        <charset val="128"/>
        <scheme val="minor"/>
      </rPr>
      <t>総額60万円まで</t>
    </r>
    <rPh sb="12" eb="13">
      <t>ホウ</t>
    </rPh>
    <rPh sb="15" eb="17">
      <t>ソウガク</t>
    </rPh>
    <rPh sb="19" eb="21">
      <t>マンエン</t>
    </rPh>
    <phoneticPr fontId="3"/>
  </si>
  <si>
    <t>介護福祉士資格取得を
目指す技能実習生</t>
    <rPh sb="0" eb="2">
      <t>カイゴ</t>
    </rPh>
    <rPh sb="2" eb="5">
      <t>フクシシ</t>
    </rPh>
    <rPh sb="5" eb="7">
      <t>シカク</t>
    </rPh>
    <rPh sb="7" eb="9">
      <t>シュトク</t>
    </rPh>
    <rPh sb="11" eb="13">
      <t>メザ</t>
    </rPh>
    <rPh sb="14" eb="16">
      <t>ギノウ</t>
    </rPh>
    <rPh sb="16" eb="18">
      <t>ジッシュウ</t>
    </rPh>
    <rPh sb="18" eb="19">
      <t>セイ</t>
    </rPh>
    <phoneticPr fontId="3"/>
  </si>
  <si>
    <t>介護福祉士資格取得を
目指す特定技能外国人</t>
    <rPh sb="0" eb="2">
      <t>カイゴ</t>
    </rPh>
    <rPh sb="2" eb="5">
      <t>フクシシ</t>
    </rPh>
    <rPh sb="5" eb="7">
      <t>シカク</t>
    </rPh>
    <rPh sb="7" eb="9">
      <t>シュトク</t>
    </rPh>
    <rPh sb="11" eb="13">
      <t>メザ</t>
    </rPh>
    <rPh sb="14" eb="16">
      <t>トクテイ</t>
    </rPh>
    <rPh sb="16" eb="18">
      <t>ギノウ</t>
    </rPh>
    <rPh sb="18" eb="20">
      <t>ガイコク</t>
    </rPh>
    <rPh sb="20" eb="21">
      <t>ジン</t>
    </rPh>
    <phoneticPr fontId="3"/>
  </si>
  <si>
    <t>円</t>
    <rPh sb="0" eb="1">
      <t>エン</t>
    </rPh>
    <phoneticPr fontId="3"/>
  </si>
  <si>
    <t>在籍する
日本語学校名</t>
    <rPh sb="0" eb="2">
      <t>ザイセキ</t>
    </rPh>
    <rPh sb="5" eb="7">
      <t>ニホン</t>
    </rPh>
    <rPh sb="7" eb="8">
      <t>ゴ</t>
    </rPh>
    <rPh sb="8" eb="10">
      <t>ガッコウ</t>
    </rPh>
    <rPh sb="10" eb="11">
      <t>メイ</t>
    </rPh>
    <phoneticPr fontId="3"/>
  </si>
  <si>
    <t>日本語学校の
卒業予定年月日</t>
    <rPh sb="0" eb="2">
      <t>ニホン</t>
    </rPh>
    <rPh sb="2" eb="3">
      <t>ゴ</t>
    </rPh>
    <rPh sb="3" eb="5">
      <t>ガッコウ</t>
    </rPh>
    <rPh sb="7" eb="9">
      <t>ソツギョウ</t>
    </rPh>
    <rPh sb="9" eb="11">
      <t>ヨテイ</t>
    </rPh>
    <rPh sb="11" eb="14">
      <t>ネンガッピ</t>
    </rPh>
    <phoneticPr fontId="3"/>
  </si>
  <si>
    <t>支出予定額の内訳</t>
    <rPh sb="0" eb="2">
      <t>シシュツ</t>
    </rPh>
    <rPh sb="2" eb="4">
      <t>ヨテイ</t>
    </rPh>
    <rPh sb="4" eb="5">
      <t>ガク</t>
    </rPh>
    <rPh sb="6" eb="8">
      <t>ウチワケ</t>
    </rPh>
    <phoneticPr fontId="3"/>
  </si>
  <si>
    <t>選定額
（Ｃ・Ｄの少ない方）</t>
    <rPh sb="12" eb="13">
      <t>ホウ</t>
    </rPh>
    <phoneticPr fontId="3"/>
  </si>
  <si>
    <t>１　交付申請額</t>
    <rPh sb="2" eb="4">
      <t>コウフ</t>
    </rPh>
    <rPh sb="4" eb="7">
      <t>シンセイガク</t>
    </rPh>
    <phoneticPr fontId="3"/>
  </si>
  <si>
    <t>寄付金その他
の収入額（Ｂ）</t>
    <phoneticPr fontId="9"/>
  </si>
  <si>
    <t>　下記により外国人介護職員が長く働ける、魅力ある埼玉介護の促進補助金の交付を受けたいので、補助金等の交付手続等に関する規則第４条の規定により、関係書類を添えて申請します。</t>
    <rPh sb="31" eb="34">
      <t>ホジョキン</t>
    </rPh>
    <phoneticPr fontId="3"/>
  </si>
  <si>
    <t>４　補助対象事業所</t>
    <rPh sb="2" eb="4">
      <t>ホジョ</t>
    </rPh>
    <rPh sb="4" eb="6">
      <t>タイショウ</t>
    </rPh>
    <rPh sb="6" eb="9">
      <t>ジギョウショ</t>
    </rPh>
    <phoneticPr fontId="3"/>
  </si>
  <si>
    <t>５　注意事項</t>
    <rPh sb="2" eb="4">
      <t>チュウイ</t>
    </rPh>
    <rPh sb="4" eb="6">
      <t>ジコウ</t>
    </rPh>
    <phoneticPr fontId="3"/>
  </si>
  <si>
    <t>氏名</t>
    <rPh sb="0" eb="2">
      <t>シメイ</t>
    </rPh>
    <phoneticPr fontId="3"/>
  </si>
  <si>
    <t>採用年月日</t>
    <rPh sb="0" eb="2">
      <t>サイヨウ</t>
    </rPh>
    <rPh sb="2" eb="5">
      <t>ネンガッピ</t>
    </rPh>
    <phoneticPr fontId="3"/>
  </si>
  <si>
    <t>物件
番号</t>
    <rPh sb="0" eb="2">
      <t>ブッケン</t>
    </rPh>
    <rPh sb="3" eb="5">
      <t>バンゴウ</t>
    </rPh>
    <phoneticPr fontId="3"/>
  </si>
  <si>
    <t>物件名</t>
    <rPh sb="0" eb="2">
      <t>ブッケン</t>
    </rPh>
    <rPh sb="2" eb="3">
      <t>メイ</t>
    </rPh>
    <phoneticPr fontId="3"/>
  </si>
  <si>
    <t>補助金所要額（円）</t>
    <rPh sb="0" eb="3">
      <t>ホジョキン</t>
    </rPh>
    <rPh sb="3" eb="5">
      <t>ショヨウ</t>
    </rPh>
    <rPh sb="5" eb="6">
      <t>ガク</t>
    </rPh>
    <rPh sb="7" eb="8">
      <t>エン</t>
    </rPh>
    <phoneticPr fontId="9"/>
  </si>
  <si>
    <t>氏名</t>
    <rPh sb="0" eb="2">
      <t>シメイ</t>
    </rPh>
    <phoneticPr fontId="19"/>
  </si>
  <si>
    <t>補助対象者数（Ｂ）</t>
    <rPh sb="0" eb="2">
      <t>ホジョ</t>
    </rPh>
    <rPh sb="2" eb="4">
      <t>タイショウ</t>
    </rPh>
    <rPh sb="4" eb="5">
      <t>シャ</t>
    </rPh>
    <rPh sb="5" eb="6">
      <t>スウ</t>
    </rPh>
    <phoneticPr fontId="19"/>
  </si>
  <si>
    <t>４月分</t>
    <rPh sb="1" eb="2">
      <t>ガツ</t>
    </rPh>
    <rPh sb="2" eb="3">
      <t>ブン</t>
    </rPh>
    <phoneticPr fontId="19"/>
  </si>
  <si>
    <t>５月分</t>
    <rPh sb="1" eb="2">
      <t>ガツ</t>
    </rPh>
    <rPh sb="2" eb="3">
      <t>ブン</t>
    </rPh>
    <phoneticPr fontId="19"/>
  </si>
  <si>
    <t>６月分</t>
    <rPh sb="1" eb="2">
      <t>ガツ</t>
    </rPh>
    <rPh sb="2" eb="3">
      <t>ブン</t>
    </rPh>
    <phoneticPr fontId="19"/>
  </si>
  <si>
    <t>７月分</t>
    <rPh sb="1" eb="2">
      <t>ガツ</t>
    </rPh>
    <rPh sb="2" eb="3">
      <t>ブン</t>
    </rPh>
    <phoneticPr fontId="19"/>
  </si>
  <si>
    <t>８月分</t>
    <rPh sb="1" eb="2">
      <t>ガツ</t>
    </rPh>
    <rPh sb="2" eb="3">
      <t>ブン</t>
    </rPh>
    <phoneticPr fontId="19"/>
  </si>
  <si>
    <t>９月分</t>
    <rPh sb="1" eb="2">
      <t>ガツ</t>
    </rPh>
    <rPh sb="2" eb="3">
      <t>ブン</t>
    </rPh>
    <phoneticPr fontId="19"/>
  </si>
  <si>
    <t>10月分</t>
    <rPh sb="2" eb="3">
      <t>ガツ</t>
    </rPh>
    <rPh sb="3" eb="4">
      <t>ブン</t>
    </rPh>
    <phoneticPr fontId="19"/>
  </si>
  <si>
    <t>11月分</t>
    <rPh sb="2" eb="3">
      <t>ガツ</t>
    </rPh>
    <rPh sb="3" eb="4">
      <t>ブン</t>
    </rPh>
    <phoneticPr fontId="19"/>
  </si>
  <si>
    <t>12月分</t>
    <rPh sb="2" eb="3">
      <t>ガツ</t>
    </rPh>
    <rPh sb="3" eb="4">
      <t>ブン</t>
    </rPh>
    <phoneticPr fontId="19"/>
  </si>
  <si>
    <t>１月分</t>
    <rPh sb="1" eb="3">
      <t>ガツブン</t>
    </rPh>
    <phoneticPr fontId="19"/>
  </si>
  <si>
    <t>２月分</t>
    <rPh sb="1" eb="3">
      <t>ガツブン</t>
    </rPh>
    <phoneticPr fontId="19"/>
  </si>
  <si>
    <t>３月分</t>
    <rPh sb="1" eb="3">
      <t>ガツブン</t>
    </rPh>
    <phoneticPr fontId="19"/>
  </si>
  <si>
    <t>合計</t>
    <rPh sb="0" eb="2">
      <t>ゴウケイ</t>
    </rPh>
    <phoneticPr fontId="19"/>
  </si>
  <si>
    <t>申請の内容</t>
    <rPh sb="0" eb="2">
      <t>シンセイ</t>
    </rPh>
    <rPh sb="3" eb="5">
      <t>ナイヨウ</t>
    </rPh>
    <phoneticPr fontId="3"/>
  </si>
  <si>
    <t>日本語学校に在籍する
留学生</t>
    <rPh sb="0" eb="2">
      <t>ニホン</t>
    </rPh>
    <rPh sb="2" eb="3">
      <t>ゴ</t>
    </rPh>
    <rPh sb="3" eb="5">
      <t>ガッコウ</t>
    </rPh>
    <rPh sb="6" eb="8">
      <t>ザイセキ</t>
    </rPh>
    <rPh sb="11" eb="14">
      <t>リュウガクセイ</t>
    </rPh>
    <phoneticPr fontId="3"/>
  </si>
  <si>
    <t>事業所①</t>
    <rPh sb="0" eb="3">
      <t>ジギョウショ</t>
    </rPh>
    <phoneticPr fontId="3"/>
  </si>
  <si>
    <t>（１）事業所名</t>
    <rPh sb="3" eb="7">
      <t>ジギョウショメイ</t>
    </rPh>
    <phoneticPr fontId="3"/>
  </si>
  <si>
    <t>（２）取組の内容</t>
    <rPh sb="6" eb="8">
      <t>ナイヨウ</t>
    </rPh>
    <phoneticPr fontId="3"/>
  </si>
  <si>
    <t>（３）支出予定額(Ａ）</t>
    <rPh sb="3" eb="8">
      <t>シシュツヨテイガク</t>
    </rPh>
    <phoneticPr fontId="3"/>
  </si>
  <si>
    <t>事業所②</t>
    <rPh sb="0" eb="3">
      <t>ジギョウショ</t>
    </rPh>
    <phoneticPr fontId="3"/>
  </si>
  <si>
    <t>（４）支出予定額の内訳</t>
    <rPh sb="3" eb="8">
      <t>シシュツヨテイガク</t>
    </rPh>
    <rPh sb="9" eb="11">
      <t>ウチワケ</t>
    </rPh>
    <phoneticPr fontId="3"/>
  </si>
  <si>
    <t>事業所③</t>
    <rPh sb="0" eb="3">
      <t>ジギョウショ</t>
    </rPh>
    <phoneticPr fontId="3"/>
  </si>
  <si>
    <t>事業所④</t>
    <rPh sb="0" eb="3">
      <t>ジギョウショ</t>
    </rPh>
    <phoneticPr fontId="3"/>
  </si>
  <si>
    <t>（別紙１－３）事業計画書（資格取得支援費用・コミュニケーション促進費用に係る取組内容）</t>
    <rPh sb="7" eb="9">
      <t>ジギョウ</t>
    </rPh>
    <rPh sb="9" eb="12">
      <t>ケイカクショ</t>
    </rPh>
    <rPh sb="13" eb="15">
      <t>シカク</t>
    </rPh>
    <rPh sb="15" eb="17">
      <t>シュトク</t>
    </rPh>
    <rPh sb="17" eb="19">
      <t>シエン</t>
    </rPh>
    <rPh sb="19" eb="21">
      <t>ヒヨウ</t>
    </rPh>
    <rPh sb="31" eb="33">
      <t>ソクシン</t>
    </rPh>
    <rPh sb="33" eb="35">
      <t>ヒヨウ</t>
    </rPh>
    <rPh sb="36" eb="37">
      <t>カカ</t>
    </rPh>
    <rPh sb="38" eb="40">
      <t>トリクミ</t>
    </rPh>
    <rPh sb="40" eb="42">
      <t>ナイヨウ</t>
    </rPh>
    <phoneticPr fontId="3"/>
  </si>
  <si>
    <t>事業所⑤</t>
    <rPh sb="0" eb="3">
      <t>ジギョウショ</t>
    </rPh>
    <phoneticPr fontId="3"/>
  </si>
  <si>
    <t>事業所⑥</t>
    <rPh sb="0" eb="3">
      <t>ジギョウショ</t>
    </rPh>
    <phoneticPr fontId="3"/>
  </si>
  <si>
    <t>事業所⑦</t>
    <rPh sb="0" eb="3">
      <t>ジギョウショ</t>
    </rPh>
    <phoneticPr fontId="3"/>
  </si>
  <si>
    <t>事業所⑧</t>
    <rPh sb="0" eb="3">
      <t>ジギョウショ</t>
    </rPh>
    <phoneticPr fontId="3"/>
  </si>
  <si>
    <t>（別紙１－４）事業計画書（留学生の日本語学校の学費）</t>
    <rPh sb="7" eb="9">
      <t>ジギョウ</t>
    </rPh>
    <rPh sb="9" eb="12">
      <t>ケイカクショ</t>
    </rPh>
    <rPh sb="13" eb="16">
      <t>リュウガクセイ</t>
    </rPh>
    <rPh sb="17" eb="19">
      <t>ニホン</t>
    </rPh>
    <rPh sb="19" eb="20">
      <t>ゴ</t>
    </rPh>
    <rPh sb="20" eb="22">
      <t>ガッコウ</t>
    </rPh>
    <rPh sb="23" eb="25">
      <t>ガクヒ</t>
    </rPh>
    <phoneticPr fontId="3"/>
  </si>
  <si>
    <t>物件ごとに作成してください。</t>
    <rPh sb="0" eb="2">
      <t>ブッケン</t>
    </rPh>
    <rPh sb="5" eb="7">
      <t>サクセイ</t>
    </rPh>
    <phoneticPr fontId="3"/>
  </si>
  <si>
    <t>備考</t>
    <rPh sb="0" eb="2">
      <t>ビコウ</t>
    </rPh>
    <phoneticPr fontId="3"/>
  </si>
  <si>
    <t>（４）交付申請額</t>
    <rPh sb="3" eb="5">
      <t>コウフ</t>
    </rPh>
    <rPh sb="5" eb="7">
      <t>シンセイ</t>
    </rPh>
    <rPh sb="7" eb="8">
      <t>ガク</t>
    </rPh>
    <phoneticPr fontId="3"/>
  </si>
  <si>
    <t>（総事業費）</t>
    <rPh sb="1" eb="5">
      <t>ソウジギョウヒ</t>
    </rPh>
    <phoneticPr fontId="3"/>
  </si>
  <si>
    <r>
      <t>（３）技能実習生及び特定技能外国人の地域生活費　</t>
    </r>
    <r>
      <rPr>
        <b/>
        <u/>
        <sz val="12"/>
        <color rgb="FFFF0000"/>
        <rFont val="Yu Gothic"/>
        <family val="3"/>
        <charset val="128"/>
        <scheme val="minor"/>
      </rPr>
      <t>※別紙１－５を添付すること。</t>
    </r>
    <rPh sb="3" eb="5">
      <t>ギノウ</t>
    </rPh>
    <rPh sb="5" eb="8">
      <t>ジッシュウセイ</t>
    </rPh>
    <rPh sb="8" eb="9">
      <t>オヨ</t>
    </rPh>
    <rPh sb="10" eb="12">
      <t>トクテイ</t>
    </rPh>
    <rPh sb="12" eb="14">
      <t>ギノウ</t>
    </rPh>
    <rPh sb="14" eb="16">
      <t>ガイコク</t>
    </rPh>
    <rPh sb="16" eb="17">
      <t>ジン</t>
    </rPh>
    <rPh sb="18" eb="20">
      <t>チイキ</t>
    </rPh>
    <rPh sb="20" eb="23">
      <t>セイカツヒ</t>
    </rPh>
    <rPh sb="25" eb="27">
      <t>ベッシ</t>
    </rPh>
    <rPh sb="31" eb="33">
      <t>テンプ</t>
    </rPh>
    <phoneticPr fontId="3"/>
  </si>
  <si>
    <r>
      <t>（１）介護福祉士資格取得支援費用及びコミュニケーション促進費用　</t>
    </r>
    <r>
      <rPr>
        <b/>
        <u/>
        <sz val="12"/>
        <color rgb="FFFF0000"/>
        <rFont val="Yu Gothic"/>
        <family val="3"/>
        <charset val="128"/>
        <scheme val="minor"/>
      </rPr>
      <t>※別紙１－３を添付すること。</t>
    </r>
    <rPh sb="33" eb="35">
      <t>ベッシ</t>
    </rPh>
    <rPh sb="39" eb="41">
      <t>テンプ</t>
    </rPh>
    <phoneticPr fontId="3"/>
  </si>
  <si>
    <r>
      <t>（２）留学生の日本語学校の学費　</t>
    </r>
    <r>
      <rPr>
        <b/>
        <u/>
        <sz val="12"/>
        <color rgb="FFFF0000"/>
        <rFont val="Yu Gothic"/>
        <family val="3"/>
        <charset val="128"/>
        <scheme val="minor"/>
      </rPr>
      <t>※別紙１－４を添付すること。</t>
    </r>
    <rPh sb="7" eb="10">
      <t>ニホンゴ</t>
    </rPh>
    <rPh sb="10" eb="12">
      <t>ガッコウ</t>
    </rPh>
    <rPh sb="13" eb="15">
      <t>ガクヒ</t>
    </rPh>
    <rPh sb="23" eb="25">
      <t>テンプ</t>
    </rPh>
    <phoneticPr fontId="3"/>
  </si>
  <si>
    <t>その他
の入居者数（Ｃ）</t>
    <rPh sb="2" eb="3">
      <t>タ</t>
    </rPh>
    <rPh sb="5" eb="8">
      <t>ニュウキョシャ</t>
    </rPh>
    <rPh sb="8" eb="9">
      <t>スウ</t>
    </rPh>
    <phoneticPr fontId="19"/>
  </si>
  <si>
    <t>～</t>
    <phoneticPr fontId="3"/>
  </si>
  <si>
    <t>補助対象期間（月単位）</t>
    <rPh sb="0" eb="2">
      <t>ホジョ</t>
    </rPh>
    <rPh sb="2" eb="4">
      <t>タイショウ</t>
    </rPh>
    <rPh sb="4" eb="6">
      <t>キカン</t>
    </rPh>
    <rPh sb="7" eb="8">
      <t>ツキ</t>
    </rPh>
    <rPh sb="8" eb="10">
      <t>タンイ</t>
    </rPh>
    <phoneticPr fontId="3"/>
  </si>
  <si>
    <t>月</t>
    <rPh sb="0" eb="1">
      <t>ガツ</t>
    </rPh>
    <phoneticPr fontId="3"/>
  </si>
  <si>
    <r>
      <t xml:space="preserve">事業所名
</t>
    </r>
    <r>
      <rPr>
        <sz val="12"/>
        <color rgb="FF0070C0"/>
        <rFont val="Yu Gothic"/>
        <family val="3"/>
        <charset val="128"/>
        <scheme val="minor"/>
      </rPr>
      <t>（別紙1-3から転記）</t>
    </r>
    <rPh sb="0" eb="3">
      <t>ジギョウショ</t>
    </rPh>
    <rPh sb="3" eb="4">
      <t>メイ</t>
    </rPh>
    <rPh sb="6" eb="8">
      <t>ベッシ</t>
    </rPh>
    <rPh sb="13" eb="15">
      <t>テンキ</t>
    </rPh>
    <phoneticPr fontId="3"/>
  </si>
  <si>
    <r>
      <t xml:space="preserve">対象経費の
支出予定額（Ａ）
</t>
    </r>
    <r>
      <rPr>
        <sz val="12"/>
        <color rgb="FF0070C0"/>
        <rFont val="Yu Gothic"/>
        <family val="3"/>
        <charset val="128"/>
        <scheme val="minor"/>
      </rPr>
      <t>（別紙1-3から転記）</t>
    </r>
    <rPh sb="0" eb="2">
      <t>タイショウ</t>
    </rPh>
    <rPh sb="2" eb="4">
      <t>ケイヒ</t>
    </rPh>
    <rPh sb="6" eb="8">
      <t>シシュツ</t>
    </rPh>
    <rPh sb="8" eb="10">
      <t>ヨテイ</t>
    </rPh>
    <rPh sb="10" eb="11">
      <t>ガク</t>
    </rPh>
    <rPh sb="16" eb="18">
      <t>ベッシ</t>
    </rPh>
    <rPh sb="23" eb="25">
      <t>テンキ</t>
    </rPh>
    <phoneticPr fontId="9"/>
  </si>
  <si>
    <r>
      <t xml:space="preserve">対象者名
</t>
    </r>
    <r>
      <rPr>
        <sz val="12"/>
        <color rgb="FF0070C0"/>
        <rFont val="Yu Gothic"/>
        <family val="3"/>
        <charset val="128"/>
        <scheme val="minor"/>
      </rPr>
      <t>（別紙1-4から転記）</t>
    </r>
    <rPh sb="0" eb="2">
      <t>タイショウ</t>
    </rPh>
    <rPh sb="2" eb="3">
      <t>シャ</t>
    </rPh>
    <rPh sb="3" eb="4">
      <t>メイ</t>
    </rPh>
    <rPh sb="6" eb="8">
      <t>ベッシ</t>
    </rPh>
    <rPh sb="13" eb="15">
      <t>テンキ</t>
    </rPh>
    <phoneticPr fontId="3"/>
  </si>
  <si>
    <r>
      <t xml:space="preserve">対象経費の
支出予定額（Ａ）
</t>
    </r>
    <r>
      <rPr>
        <sz val="12"/>
        <color rgb="FF0070C0"/>
        <rFont val="Yu Gothic"/>
        <family val="3"/>
        <charset val="128"/>
        <scheme val="minor"/>
      </rPr>
      <t>（別紙1-4から転記）</t>
    </r>
    <rPh sb="0" eb="2">
      <t>タイショウ</t>
    </rPh>
    <rPh sb="2" eb="4">
      <t>ケイヒ</t>
    </rPh>
    <rPh sb="6" eb="8">
      <t>シシュツ</t>
    </rPh>
    <rPh sb="8" eb="10">
      <t>ヨテイ</t>
    </rPh>
    <rPh sb="10" eb="11">
      <t>ガク</t>
    </rPh>
    <rPh sb="16" eb="18">
      <t>ベッシ</t>
    </rPh>
    <rPh sb="23" eb="25">
      <t>テンキ</t>
    </rPh>
    <phoneticPr fontId="9"/>
  </si>
  <si>
    <t>（別紙１－２）事業計画書（対象となる外国人介護職員の一覧）</t>
    <rPh sb="7" eb="9">
      <t>ジギョウ</t>
    </rPh>
    <rPh sb="9" eb="12">
      <t>ケイカクショ</t>
    </rPh>
    <rPh sb="13" eb="15">
      <t>タイショウ</t>
    </rPh>
    <rPh sb="18" eb="20">
      <t>ガイコク</t>
    </rPh>
    <rPh sb="20" eb="21">
      <t>ジン</t>
    </rPh>
    <rPh sb="21" eb="23">
      <t>カイゴ</t>
    </rPh>
    <rPh sb="23" eb="25">
      <t>ショクイン</t>
    </rPh>
    <rPh sb="26" eb="28">
      <t>イチラン</t>
    </rPh>
    <phoneticPr fontId="3"/>
  </si>
  <si>
    <t>１　物件番号（別紙1-1）</t>
    <rPh sb="2" eb="4">
      <t>ブッケン</t>
    </rPh>
    <rPh sb="4" eb="6">
      <t>バンゴウ</t>
    </rPh>
    <rPh sb="7" eb="9">
      <t>ベッシ</t>
    </rPh>
    <phoneticPr fontId="19"/>
  </si>
  <si>
    <t>この金額を1-1（３）に記入</t>
    <rPh sb="2" eb="4">
      <t>キンガク</t>
    </rPh>
    <rPh sb="12" eb="14">
      <t>キニュウ</t>
    </rPh>
    <phoneticPr fontId="3"/>
  </si>
  <si>
    <t>（別紙１－５）事業計画書（地域生活費）</t>
    <rPh sb="7" eb="9">
      <t>ジギョウ</t>
    </rPh>
    <rPh sb="9" eb="12">
      <t>ケイカクショ</t>
    </rPh>
    <rPh sb="13" eb="15">
      <t>チイキ</t>
    </rPh>
    <rPh sb="15" eb="18">
      <t>セイカツヒ</t>
    </rPh>
    <phoneticPr fontId="3"/>
  </si>
  <si>
    <t>対象者名</t>
    <rPh sb="0" eb="3">
      <t>タイショウシャ</t>
    </rPh>
    <rPh sb="3" eb="4">
      <t>メイ</t>
    </rPh>
    <phoneticPr fontId="3"/>
  </si>
  <si>
    <t>合計
（Ｄ＝Ｂ＋Ｃ）</t>
    <rPh sb="0" eb="2">
      <t>ゴウケイ</t>
    </rPh>
    <phoneticPr fontId="19"/>
  </si>
  <si>
    <t>339-9301</t>
    <phoneticPr fontId="3"/>
  </si>
  <si>
    <t>埼玉県さいたま市浦和区高砂3-15-1</t>
    <rPh sb="0" eb="2">
      <t>サイタマ</t>
    </rPh>
    <rPh sb="2" eb="3">
      <t>ケン</t>
    </rPh>
    <rPh sb="7" eb="8">
      <t>シ</t>
    </rPh>
    <rPh sb="8" eb="10">
      <t>ウラワ</t>
    </rPh>
    <rPh sb="10" eb="11">
      <t>ク</t>
    </rPh>
    <rPh sb="11" eb="13">
      <t>タカサゴ</t>
    </rPh>
    <phoneticPr fontId="3"/>
  </si>
  <si>
    <t>社会福祉法人コバトン</t>
    <rPh sb="0" eb="2">
      <t>シャカイ</t>
    </rPh>
    <rPh sb="2" eb="4">
      <t>フクシ</t>
    </rPh>
    <rPh sb="4" eb="6">
      <t>ホウジン</t>
    </rPh>
    <phoneticPr fontId="3"/>
  </si>
  <si>
    <t>理事長</t>
    <rPh sb="0" eb="3">
      <t>リジチョウ</t>
    </rPh>
    <phoneticPr fontId="3"/>
  </si>
  <si>
    <t>××　××</t>
    <phoneticPr fontId="3"/>
  </si>
  <si>
    <t>△△　△△</t>
    <phoneticPr fontId="3"/>
  </si>
  <si>
    <t>048-830-3232</t>
    <phoneticPr fontId="3"/>
  </si>
  <si>
    <t>＊＊＊@＊＊＊</t>
    <phoneticPr fontId="3"/>
  </si>
  <si>
    <t>特別養護老人ホーム埼玉</t>
    <rPh sb="0" eb="2">
      <t>トクベツ</t>
    </rPh>
    <rPh sb="2" eb="4">
      <t>ヨウゴ</t>
    </rPh>
    <rPh sb="4" eb="6">
      <t>ロウジン</t>
    </rPh>
    <rPh sb="9" eb="11">
      <t>サイタマ</t>
    </rPh>
    <phoneticPr fontId="3"/>
  </si>
  <si>
    <t>ケアハウス埼玉</t>
    <rPh sb="5" eb="7">
      <t>サイタマ</t>
    </rPh>
    <phoneticPr fontId="3"/>
  </si>
  <si>
    <t>コバトン太郎</t>
    <rPh sb="4" eb="6">
      <t>タロウ</t>
    </rPh>
    <phoneticPr fontId="3"/>
  </si>
  <si>
    <t>インドネシア</t>
  </si>
  <si>
    <t>さいたまっち一郎</t>
    <rPh sb="6" eb="8">
      <t>イチロウ</t>
    </rPh>
    <phoneticPr fontId="3"/>
  </si>
  <si>
    <t>ベトナム</t>
  </si>
  <si>
    <t>介護福祉士資格取得のためのオンライン研修を受講させる。</t>
    <rPh sb="0" eb="2">
      <t>カイゴ</t>
    </rPh>
    <rPh sb="2" eb="5">
      <t>フクシシ</t>
    </rPh>
    <rPh sb="5" eb="7">
      <t>シカク</t>
    </rPh>
    <rPh sb="7" eb="9">
      <t>シュトク</t>
    </rPh>
    <rPh sb="18" eb="20">
      <t>ケンシュウ</t>
    </rPh>
    <rPh sb="21" eb="23">
      <t>ジュコウ</t>
    </rPh>
    <phoneticPr fontId="3"/>
  </si>
  <si>
    <t>日本語学習のための参考書を購入し、学習時間を設ける</t>
    <rPh sb="0" eb="2">
      <t>ニホン</t>
    </rPh>
    <rPh sb="2" eb="3">
      <t>ゴ</t>
    </rPh>
    <rPh sb="3" eb="5">
      <t>ガクシュウ</t>
    </rPh>
    <rPh sb="9" eb="12">
      <t>サンコウショ</t>
    </rPh>
    <rPh sb="13" eb="15">
      <t>コウニュウ</t>
    </rPh>
    <rPh sb="17" eb="19">
      <t>ガクシュウ</t>
    </rPh>
    <rPh sb="19" eb="21">
      <t>ジカン</t>
    </rPh>
    <rPh sb="22" eb="23">
      <t>モウ</t>
    </rPh>
    <phoneticPr fontId="3"/>
  </si>
  <si>
    <t>日本語会話参考書　1,650円×2冊＝3,300円
漢字練習帳　1,100円×2冊＝2,200円</t>
    <rPh sb="0" eb="2">
      <t>ニホン</t>
    </rPh>
    <rPh sb="2" eb="3">
      <t>ゴ</t>
    </rPh>
    <rPh sb="3" eb="5">
      <t>カイワ</t>
    </rPh>
    <rPh sb="5" eb="8">
      <t>サンコウショ</t>
    </rPh>
    <rPh sb="14" eb="15">
      <t>エン</t>
    </rPh>
    <rPh sb="17" eb="18">
      <t>サツ</t>
    </rPh>
    <rPh sb="24" eb="25">
      <t>エン</t>
    </rPh>
    <rPh sb="26" eb="28">
      <t>カンジ</t>
    </rPh>
    <rPh sb="28" eb="30">
      <t>レンシュウ</t>
    </rPh>
    <rPh sb="30" eb="31">
      <t>チョウ</t>
    </rPh>
    <rPh sb="37" eb="38">
      <t>エン</t>
    </rPh>
    <rPh sb="40" eb="41">
      <t>サツ</t>
    </rPh>
    <rPh sb="47" eb="48">
      <t>エン</t>
    </rPh>
    <phoneticPr fontId="3"/>
  </si>
  <si>
    <t>埼玉日本語学校</t>
    <rPh sb="0" eb="2">
      <t>サイタマ</t>
    </rPh>
    <rPh sb="2" eb="4">
      <t>ニホン</t>
    </rPh>
    <rPh sb="4" eb="5">
      <t>ゴ</t>
    </rPh>
    <rPh sb="5" eb="7">
      <t>ガッコウ</t>
    </rPh>
    <phoneticPr fontId="3"/>
  </si>
  <si>
    <t>貸与</t>
  </si>
  <si>
    <t>○</t>
  </si>
  <si>
    <t>３　対象となる外国人介護職員</t>
    <rPh sb="2" eb="4">
      <t>タイショウ</t>
    </rPh>
    <rPh sb="7" eb="9">
      <t>ガイコク</t>
    </rPh>
    <rPh sb="9" eb="10">
      <t>ジン</t>
    </rPh>
    <rPh sb="10" eb="12">
      <t>カイゴ</t>
    </rPh>
    <rPh sb="12" eb="14">
      <t>ショクイン</t>
    </rPh>
    <phoneticPr fontId="19"/>
  </si>
  <si>
    <t>４　賃料及び入居負担額</t>
    <rPh sb="2" eb="4">
      <t>チンリョウ</t>
    </rPh>
    <rPh sb="4" eb="5">
      <t>オヨ</t>
    </rPh>
    <rPh sb="6" eb="8">
      <t>ニュウキョ</t>
    </rPh>
    <rPh sb="8" eb="10">
      <t>フタン</t>
    </rPh>
    <rPh sb="10" eb="11">
      <t>ガク</t>
    </rPh>
    <phoneticPr fontId="19"/>
  </si>
  <si>
    <t>(1)資格取得・
コミュニケーション促進</t>
    <rPh sb="3" eb="5">
      <t>シカク</t>
    </rPh>
    <rPh sb="5" eb="7">
      <t>シュトク</t>
    </rPh>
    <rPh sb="18" eb="20">
      <t>ソクシン</t>
    </rPh>
    <phoneticPr fontId="3"/>
  </si>
  <si>
    <t>(2)日本語学校の学費
※留学生のみ</t>
    <rPh sb="3" eb="5">
      <t>ニホン</t>
    </rPh>
    <rPh sb="5" eb="6">
      <t>ゴ</t>
    </rPh>
    <rPh sb="6" eb="8">
      <t>ガッコウ</t>
    </rPh>
    <rPh sb="9" eb="11">
      <t>ガクヒ</t>
    </rPh>
    <rPh sb="13" eb="16">
      <t>リュウガクセイ</t>
    </rPh>
    <phoneticPr fontId="3"/>
  </si>
  <si>
    <t>(3)地域生活費（居住費）
※留学生除く</t>
    <rPh sb="3" eb="5">
      <t>チイキ</t>
    </rPh>
    <rPh sb="5" eb="8">
      <t>セイカツヒ</t>
    </rPh>
    <rPh sb="9" eb="11">
      <t>キョジュウ</t>
    </rPh>
    <rPh sb="11" eb="12">
      <t>ヒ</t>
    </rPh>
    <rPh sb="15" eb="18">
      <t>リュウガクセイ</t>
    </rPh>
    <rPh sb="18" eb="19">
      <t>ノゾ</t>
    </rPh>
    <phoneticPr fontId="3"/>
  </si>
  <si>
    <t>ミャンマー</t>
    <phoneticPr fontId="3"/>
  </si>
  <si>
    <t>さいたまっち花子</t>
    <rPh sb="6" eb="8">
      <t>ハナコ</t>
    </rPh>
    <phoneticPr fontId="3"/>
  </si>
  <si>
    <t>コバトン次郎</t>
    <rPh sb="4" eb="6">
      <t>ジロウ</t>
    </rPh>
    <phoneticPr fontId="3"/>
  </si>
  <si>
    <t>コバトン太郎</t>
    <rPh sb="4" eb="6">
      <t>タロウ</t>
    </rPh>
    <phoneticPr fontId="3"/>
  </si>
  <si>
    <t>コバトン次郎</t>
    <rPh sb="4" eb="6">
      <t>ジロウ</t>
    </rPh>
    <phoneticPr fontId="3"/>
  </si>
  <si>
    <t>２　住所</t>
    <rPh sb="2" eb="4">
      <t>ジュウショ</t>
    </rPh>
    <phoneticPr fontId="3"/>
  </si>
  <si>
    <t>埼玉アパート405</t>
    <rPh sb="0" eb="2">
      <t>サイタマ</t>
    </rPh>
    <phoneticPr fontId="3"/>
  </si>
  <si>
    <t>4月</t>
    <rPh sb="1" eb="2">
      <t>ガツ</t>
    </rPh>
    <phoneticPr fontId="3"/>
  </si>
  <si>
    <t>3月</t>
    <rPh sb="1" eb="2">
      <t>ガツ</t>
    </rPh>
    <phoneticPr fontId="3"/>
  </si>
  <si>
    <t>7月</t>
    <rPh sb="1" eb="2">
      <t>ガツ</t>
    </rPh>
    <phoneticPr fontId="3"/>
  </si>
  <si>
    <t>月額本人負担額
（円）</t>
    <rPh sb="0" eb="2">
      <t>ゲツガク</t>
    </rPh>
    <rPh sb="2" eb="4">
      <t>ホンニン</t>
    </rPh>
    <rPh sb="4" eb="6">
      <t>フタン</t>
    </rPh>
    <rPh sb="6" eb="7">
      <t>ガク</t>
    </rPh>
    <rPh sb="9" eb="10">
      <t>エン</t>
    </rPh>
    <phoneticPr fontId="19"/>
  </si>
  <si>
    <t>各月の入居者数（人）</t>
    <rPh sb="0" eb="2">
      <t>カクツキ</t>
    </rPh>
    <rPh sb="3" eb="6">
      <t>ニュウキョシャ</t>
    </rPh>
    <rPh sb="6" eb="7">
      <t>スウ</t>
    </rPh>
    <rPh sb="8" eb="9">
      <t>ニン</t>
    </rPh>
    <phoneticPr fontId="19"/>
  </si>
  <si>
    <t>補助金
所要額（円）
（補助率1/3）</t>
    <rPh sb="0" eb="3">
      <t>ホジョキン</t>
    </rPh>
    <rPh sb="4" eb="6">
      <t>ショヨウ</t>
    </rPh>
    <rPh sb="6" eb="7">
      <t>ガク</t>
    </rPh>
    <rPh sb="8" eb="9">
      <t>エン</t>
    </rPh>
    <phoneticPr fontId="19"/>
  </si>
  <si>
    <t>２　所要額調書（別紙１－１）</t>
    <rPh sb="2" eb="4">
      <t>ショヨウ</t>
    </rPh>
    <rPh sb="4" eb="5">
      <t>ガク</t>
    </rPh>
    <rPh sb="5" eb="7">
      <t>チョウショ</t>
    </rPh>
    <rPh sb="8" eb="10">
      <t>ベッシ</t>
    </rPh>
    <phoneticPr fontId="3"/>
  </si>
  <si>
    <t>３　事業計画書（別紙１－２、１－３、１－４、１－５）、その他参考となる資料</t>
    <rPh sb="2" eb="4">
      <t>ジギョウ</t>
    </rPh>
    <rPh sb="4" eb="7">
      <t>ケイカクショ</t>
    </rPh>
    <rPh sb="8" eb="10">
      <t>ベッシ</t>
    </rPh>
    <rPh sb="29" eb="30">
      <t>タ</t>
    </rPh>
    <rPh sb="30" eb="32">
      <t>サンコウ</t>
    </rPh>
    <rPh sb="35" eb="37">
      <t>シリョウ</t>
    </rPh>
    <phoneticPr fontId="3"/>
  </si>
  <si>
    <t>研修受講料　4,400円/回×10回×2人分＝88,000円</t>
    <rPh sb="0" eb="2">
      <t>ケンシュウ</t>
    </rPh>
    <rPh sb="2" eb="5">
      <t>ジュコウリョウ</t>
    </rPh>
    <rPh sb="11" eb="12">
      <t>エン</t>
    </rPh>
    <rPh sb="13" eb="14">
      <t>カイ</t>
    </rPh>
    <rPh sb="17" eb="18">
      <t>カイ</t>
    </rPh>
    <rPh sb="20" eb="21">
      <t>ニン</t>
    </rPh>
    <rPh sb="21" eb="22">
      <t>ブン</t>
    </rPh>
    <rPh sb="29" eb="30">
      <t>エン</t>
    </rPh>
    <phoneticPr fontId="3"/>
  </si>
  <si>
    <t>入学金5万円、授業料（4月～3月分）50万円</t>
    <rPh sb="0" eb="3">
      <t>ニュウガクキン</t>
    </rPh>
    <rPh sb="4" eb="6">
      <t>マンエン</t>
    </rPh>
    <rPh sb="7" eb="9">
      <t>ジュギョウ</t>
    </rPh>
    <rPh sb="12" eb="13">
      <t>ガツ</t>
    </rPh>
    <rPh sb="15" eb="16">
      <t>ガツ</t>
    </rPh>
    <rPh sb="16" eb="17">
      <t>ブン</t>
    </rPh>
    <rPh sb="20" eb="21">
      <t>マン</t>
    </rPh>
    <rPh sb="21" eb="22">
      <t>エン</t>
    </rPh>
    <phoneticPr fontId="3"/>
  </si>
  <si>
    <t>10月</t>
    <rPh sb="2" eb="3">
      <t>ガツ</t>
    </rPh>
    <phoneticPr fontId="3"/>
  </si>
  <si>
    <t>11/10～本人借り上げ物件に転居予定</t>
    <rPh sb="6" eb="8">
      <t>ホンニン</t>
    </rPh>
    <rPh sb="8" eb="9">
      <t>カ</t>
    </rPh>
    <rPh sb="10" eb="11">
      <t>ア</t>
    </rPh>
    <rPh sb="12" eb="14">
      <t>ブッケン</t>
    </rPh>
    <rPh sb="13" eb="14">
      <t>ホンモノ</t>
    </rPh>
    <rPh sb="15" eb="17">
      <t>テンキョ</t>
    </rPh>
    <rPh sb="17" eb="19">
      <t>ヨテイ</t>
    </rPh>
    <phoneticPr fontId="3"/>
  </si>
  <si>
    <t>5/20入居、6/15採用</t>
    <rPh sb="4" eb="6">
      <t>ニュウキョ</t>
    </rPh>
    <rPh sb="11" eb="13">
      <t>サイヨウ</t>
    </rPh>
    <phoneticPr fontId="3"/>
  </si>
  <si>
    <t>月額賃料
（共益費含む）
（Ａ）（円）</t>
    <rPh sb="0" eb="2">
      <t>ゲツガク</t>
    </rPh>
    <rPh sb="2" eb="4">
      <t>チンリョウ</t>
    </rPh>
    <rPh sb="6" eb="9">
      <t>キョウエキヒ</t>
    </rPh>
    <rPh sb="9" eb="10">
      <t>フク</t>
    </rPh>
    <rPh sb="17" eb="18">
      <t>エン</t>
    </rPh>
    <phoneticPr fontId="19"/>
  </si>
  <si>
    <t>月額賃料
（対象者分）
（Ｅ＝Ａ/Ｄ×Ｂ）</t>
    <rPh sb="0" eb="2">
      <t>ゲツガク</t>
    </rPh>
    <rPh sb="2" eb="4">
      <t>チンリョウ</t>
    </rPh>
    <rPh sb="6" eb="8">
      <t>タイショウ</t>
    </rPh>
    <rPh sb="8" eb="9">
      <t>シャ</t>
    </rPh>
    <rPh sb="9" eb="10">
      <t>ブン</t>
    </rPh>
    <phoneticPr fontId="19"/>
  </si>
  <si>
    <t>補助対象者（Ｂ）の本人負担額
の合計（Ｆ）
（円）</t>
    <rPh sb="0" eb="2">
      <t>ホジョ</t>
    </rPh>
    <rPh sb="2" eb="5">
      <t>タイショウシャ</t>
    </rPh>
    <rPh sb="9" eb="11">
      <t>ホンニン</t>
    </rPh>
    <rPh sb="11" eb="13">
      <t>フタン</t>
    </rPh>
    <rPh sb="13" eb="14">
      <t>ガク</t>
    </rPh>
    <rPh sb="16" eb="18">
      <t>ゴウケイ</t>
    </rPh>
    <rPh sb="23" eb="24">
      <t>エン</t>
    </rPh>
    <phoneticPr fontId="19"/>
  </si>
  <si>
    <t>法人負担
（対象者分）
（Ｇ＝ＥーＦ）
（円）</t>
    <rPh sb="0" eb="2">
      <t>ホウジン</t>
    </rPh>
    <rPh sb="2" eb="4">
      <t>フタン</t>
    </rPh>
    <rPh sb="6" eb="9">
      <t>タイショウシャ</t>
    </rPh>
    <rPh sb="9" eb="10">
      <t>ブン</t>
    </rPh>
    <rPh sb="21" eb="22">
      <t>エン</t>
    </rPh>
    <phoneticPr fontId="3"/>
  </si>
  <si>
    <t>基準額
（Ｈ＝Ｂ×3万円）（円）</t>
    <rPh sb="0" eb="2">
      <t>キジュン</t>
    </rPh>
    <rPh sb="2" eb="3">
      <t>ガク</t>
    </rPh>
    <rPh sb="10" eb="12">
      <t>マンエン</t>
    </rPh>
    <rPh sb="14" eb="15">
      <t>エン</t>
    </rPh>
    <phoneticPr fontId="19"/>
  </si>
  <si>
    <t>選定額
（Ｇ・Ｈの少ない方）（円）</t>
    <rPh sb="0" eb="2">
      <t>センテイ</t>
    </rPh>
    <rPh sb="2" eb="3">
      <t>ガク</t>
    </rPh>
    <rPh sb="9" eb="10">
      <t>スク</t>
    </rPh>
    <rPh sb="12" eb="13">
      <t>ホウ</t>
    </rPh>
    <rPh sb="15" eb="16">
      <t>エン</t>
    </rPh>
    <phoneticPr fontId="19"/>
  </si>
  <si>
    <t>在留資格（※在留カードを確認すること）</t>
    <rPh sb="0" eb="2">
      <t>ザイリュウ</t>
    </rPh>
    <rPh sb="2" eb="4">
      <t>シカク</t>
    </rPh>
    <rPh sb="6" eb="8">
      <t>ザイリュウ</t>
    </rPh>
    <rPh sb="12" eb="14">
      <t>カクニン</t>
    </rPh>
    <phoneticPr fontId="3"/>
  </si>
  <si>
    <t>別紙「暴力団排除に関する誓約事項」の内容を確認し、いずれにも該当しないことを誓約します。</t>
    <phoneticPr fontId="3"/>
  </si>
  <si>
    <t>申請内容に虚偽が判明した場合は、当該補助金の返納に加え、規則に定める加算金及び延滞金を県に納付します。</t>
    <phoneticPr fontId="3"/>
  </si>
  <si>
    <t>留学生等又は受入事業者が、日本国、母国又は民間団体等他の団体から同様の経費について奨学金、補助金等の交付を受けている又は受けることを予定している場合は、本補助金を申請できません。</t>
    <phoneticPr fontId="3"/>
  </si>
  <si>
    <t>✔</t>
    <phoneticPr fontId="3"/>
  </si>
  <si>
    <t>令和７年度外国人介護職員が長く働ける、魅力ある埼玉介護の促進補助金　交付申請書</t>
    <rPh sb="5" eb="7">
      <t>ガイコク</t>
    </rPh>
    <rPh sb="7" eb="8">
      <t>ジン</t>
    </rPh>
    <rPh sb="8" eb="10">
      <t>カイゴ</t>
    </rPh>
    <rPh sb="10" eb="12">
      <t>ショクイン</t>
    </rPh>
    <rPh sb="13" eb="14">
      <t>ナガ</t>
    </rPh>
    <rPh sb="15" eb="16">
      <t>ハタラ</t>
    </rPh>
    <rPh sb="19" eb="21">
      <t>ミリョク</t>
    </rPh>
    <rPh sb="23" eb="25">
      <t>サイタマ</t>
    </rPh>
    <rPh sb="25" eb="27">
      <t>カイゴ</t>
    </rPh>
    <rPh sb="28" eb="30">
      <t>ソクシン</t>
    </rPh>
    <rPh sb="30" eb="33">
      <t>ホジョキン</t>
    </rPh>
    <rPh sb="34" eb="36">
      <t>コウフ</t>
    </rPh>
    <rPh sb="36" eb="39">
      <t>シンセイショ</t>
    </rPh>
    <phoneticPr fontId="3"/>
  </si>
  <si>
    <t>物件名</t>
    <rPh sb="0" eb="3">
      <t>ブッケンメイ</t>
    </rPh>
    <phoneticPr fontId="3"/>
  </si>
  <si>
    <t>さいたま市浦和区高砂1-2-3</t>
    <rPh sb="4" eb="5">
      <t>シ</t>
    </rPh>
    <rPh sb="5" eb="7">
      <t>ウラワ</t>
    </rPh>
    <rPh sb="7" eb="8">
      <t>ク</t>
    </rPh>
    <rPh sb="8" eb="10">
      <t>タカサゴ</t>
    </rPh>
    <phoneticPr fontId="3"/>
  </si>
  <si>
    <t>2026年1月予定</t>
    <rPh sb="4" eb="5">
      <t>ネン</t>
    </rPh>
    <rPh sb="6" eb="7">
      <t>ガツ</t>
    </rPh>
    <rPh sb="7" eb="9">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</si>
</sst>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F800]dddd\,\ mmmm\ dd\,\ yyyy"/>
  </numFmts>
  <fonts count="28">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3"/>
      <charset val="128"/>
      <scheme val="minor"/>
    </font>
    <font>
      <b/>
      <sz val="12"/>
      <color rgb="FFFF0000"/>
      <name val="Yu Gothic"/>
      <family val="3"/>
      <charset val="128"/>
      <scheme val="minor"/>
    </font>
    <font>
      <sz val="11"/>
      <name val="ＭＳ Ｐゴシック"/>
      <family val="3"/>
      <charset val="128"/>
    </font>
    <font>
      <sz val="6"/>
      <name val="ＭＳ Ｐゴシック"/>
      <family val="3"/>
      <charset val="128"/>
    </font>
    <font>
      <sz val="12"/>
      <name val="Yu Gothic"/>
      <family val="3"/>
      <charset val="128"/>
      <scheme val="minor"/>
    </font>
    <font>
      <sz val="6"/>
      <name val="Yu Gothic"/>
      <family val="2"/>
      <charset val="128"/>
      <scheme val="minor"/>
    </font>
    <font>
      <sz val="12"/>
      <color theme="1"/>
      <name val="ＭＳ 明朝"/>
      <family val="1"/>
      <charset val="128"/>
    </font>
    <font>
      <sz val="12"/>
      <color rgb="FFFF0000"/>
      <name val="Yu Gothic"/>
      <family val="3"/>
      <charset val="128"/>
      <scheme val="minor"/>
    </font>
    <font>
      <b/>
      <sz val="12"/>
      <color theme="1"/>
      <name val="Yu Gothic"/>
      <family val="3"/>
      <charset val="128"/>
      <scheme val="minor"/>
    </font>
    <font>
      <b/>
      <sz val="12"/>
      <name val="Yu Gothic"/>
      <family val="3"/>
      <charset val="128"/>
      <scheme val="minor"/>
    </font>
    <font>
      <sz val="12"/>
      <color rgb="FF0070C0"/>
      <name val="Yu Gothic"/>
      <family val="3"/>
      <charset val="128"/>
      <scheme val="minor"/>
    </font>
    <font>
      <sz val="12"/>
      <color theme="1"/>
      <name val="游ゴシック"/>
      <family val="3"/>
      <charset val="128"/>
    </font>
    <font>
      <sz val="9"/>
      <name val="Yu Gothic"/>
      <family val="3"/>
      <charset val="128"/>
      <scheme val="minor"/>
    </font>
    <font>
      <sz val="11"/>
      <color theme="1"/>
      <name val="Arial"/>
      <family val="2"/>
      <charset val="128"/>
    </font>
    <font>
      <sz val="11"/>
      <name val="Yu Gothic"/>
      <family val="3"/>
      <charset val="128"/>
      <scheme val="minor"/>
    </font>
    <font>
      <sz val="6"/>
      <name val="Arial"/>
      <family val="2"/>
      <charset val="128"/>
    </font>
    <font>
      <sz val="11"/>
      <color theme="1"/>
      <name val="Yu Gothic"/>
      <family val="3"/>
      <charset val="128"/>
      <scheme val="minor"/>
    </font>
    <font>
      <b/>
      <u/>
      <sz val="12"/>
      <color rgb="FFFF0000"/>
      <name val="Yu Gothic"/>
      <family val="3"/>
      <charset val="128"/>
      <scheme val="minor"/>
    </font>
    <font>
      <sz val="10"/>
      <name val="Yu Gothic"/>
      <family val="3"/>
      <charset val="128"/>
      <scheme val="minor"/>
    </font>
    <font>
      <u/>
      <sz val="11"/>
      <color theme="10"/>
      <name val="Yu Gothic"/>
      <family val="2"/>
      <scheme val="minor"/>
    </font>
    <font>
      <sz val="11"/>
      <color rgb="FFFF0000"/>
      <name val="Yu Gothic"/>
      <family val="3"/>
      <charset val="128"/>
      <scheme val="minor"/>
    </font>
    <font>
      <sz val="8"/>
      <name val="Yu Gothic"/>
      <family val="3"/>
      <charset val="128"/>
      <scheme val="minor"/>
    </font>
    <font>
      <sz val="12"/>
      <name val="Segoe UI Symbol"/>
      <family val="3"/>
    </font>
    <font>
      <b/>
      <sz val="16"/>
      <color theme="1"/>
      <name val="Yu Gothic"/>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0" fontId="17" fillId="0" borderId="0">
      <alignment vertical="center"/>
    </xf>
    <xf numFmtId="0" fontId="23" fillId="0" borderId="0" applyNumberFormat="0" applyFill="0" applyBorder="0" applyAlignment="0" applyProtection="0"/>
  </cellStyleXfs>
  <cellXfs count="204">
    <xf numFmtId="0" fontId="0" fillId="0" borderId="0" xfId="0"/>
    <xf numFmtId="0" fontId="5"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176" fontId="4" fillId="0" borderId="0" xfId="0" applyNumberFormat="1" applyFont="1" applyAlignment="1">
      <alignment vertical="center" wrapText="1"/>
    </xf>
    <xf numFmtId="0" fontId="8" fillId="0" borderId="0" xfId="0" applyFont="1" applyAlignment="1">
      <alignment horizontal="left" vertical="center"/>
    </xf>
    <xf numFmtId="0" fontId="10" fillId="0" borderId="0" xfId="0" applyFont="1" applyAlignment="1">
      <alignment horizontal="justify" vertical="center"/>
    </xf>
    <xf numFmtId="0" fontId="10" fillId="0" borderId="0" xfId="0" applyFont="1"/>
    <xf numFmtId="0" fontId="4" fillId="0" borderId="1" xfId="0" applyFont="1" applyBorder="1" applyAlignment="1">
      <alignment vertical="center"/>
    </xf>
    <xf numFmtId="0" fontId="4" fillId="0" borderId="0" xfId="0" applyFont="1" applyAlignment="1">
      <alignment horizontal="left" vertical="center" shrinkToFit="1"/>
    </xf>
    <xf numFmtId="0" fontId="4" fillId="0" borderId="0" xfId="0" applyFont="1" applyAlignment="1">
      <alignment vertical="center" wrapText="1"/>
    </xf>
    <xf numFmtId="0" fontId="4" fillId="0" borderId="1" xfId="0" applyFont="1" applyBorder="1" applyAlignment="1">
      <alignment vertical="center" shrinkToFit="1"/>
    </xf>
    <xf numFmtId="0" fontId="4" fillId="0" borderId="0" xfId="0" applyFont="1" applyAlignment="1">
      <alignment horizontal="right" vertical="center"/>
    </xf>
    <xf numFmtId="0" fontId="5" fillId="0" borderId="0" xfId="0" applyFont="1" applyAlignment="1">
      <alignment vertical="center"/>
    </xf>
    <xf numFmtId="0" fontId="4" fillId="0" borderId="0" xfId="0" applyFont="1" applyAlignment="1" applyProtection="1">
      <alignment horizontal="left" vertical="center" wrapText="1"/>
      <protection locked="0"/>
    </xf>
    <xf numFmtId="38" fontId="4" fillId="0" borderId="0" xfId="1" applyFont="1" applyAlignment="1">
      <alignment vertical="center"/>
    </xf>
    <xf numFmtId="0" fontId="8" fillId="0" borderId="0" xfId="0" applyFont="1" applyAlignment="1">
      <alignment vertical="center"/>
    </xf>
    <xf numFmtId="0" fontId="8"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38" fontId="4" fillId="0" borderId="0" xfId="1" applyFont="1" applyAlignment="1" applyProtection="1">
      <alignment horizontal="right" vertical="center" wrapText="1"/>
      <protection locked="0"/>
    </xf>
    <xf numFmtId="0" fontId="12" fillId="0" borderId="0" xfId="0" applyFont="1" applyAlignment="1">
      <alignment vertical="center"/>
    </xf>
    <xf numFmtId="0" fontId="13" fillId="0" borderId="0" xfId="0" applyFont="1" applyAlignment="1">
      <alignment vertical="center"/>
    </xf>
    <xf numFmtId="0" fontId="4" fillId="0" borderId="1" xfId="0" applyFont="1" applyBorder="1" applyAlignment="1">
      <alignment horizontal="center" vertical="center" wrapText="1" shrinkToFit="1"/>
    </xf>
    <xf numFmtId="0" fontId="4" fillId="2" borderId="1" xfId="0" applyFont="1" applyFill="1" applyBorder="1" applyAlignment="1" applyProtection="1">
      <alignment horizontal="left" vertical="center" shrinkToFit="1"/>
      <protection locked="0"/>
    </xf>
    <xf numFmtId="0" fontId="11" fillId="0" borderId="0" xfId="0" applyFont="1" applyAlignment="1" applyProtection="1">
      <alignment vertical="center"/>
      <protection locked="0"/>
    </xf>
    <xf numFmtId="0" fontId="12"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177" fontId="4" fillId="0" borderId="1" xfId="0" applyNumberFormat="1" applyFont="1" applyBorder="1" applyAlignment="1">
      <alignment horizontal="center" vertical="center" wrapText="1" shrinkToFit="1"/>
    </xf>
    <xf numFmtId="176" fontId="4" fillId="0" borderId="1" xfId="0" applyNumberFormat="1" applyFont="1" applyBorder="1" applyAlignment="1" applyProtection="1">
      <alignment vertical="center"/>
      <protection locked="0"/>
    </xf>
    <xf numFmtId="176" fontId="4" fillId="3" borderId="14" xfId="0" applyNumberFormat="1" applyFont="1" applyFill="1" applyBorder="1" applyAlignment="1">
      <alignment vertical="center"/>
    </xf>
    <xf numFmtId="0" fontId="4" fillId="0" borderId="1" xfId="0" applyFont="1" applyBorder="1" applyAlignment="1">
      <alignment horizontal="center" vertical="center"/>
    </xf>
    <xf numFmtId="0" fontId="1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0" fillId="0" borderId="0" xfId="0" applyFont="1" applyAlignment="1">
      <alignment vertical="center"/>
    </xf>
    <xf numFmtId="178" fontId="4" fillId="0" borderId="1" xfId="0" applyNumberFormat="1" applyFont="1" applyBorder="1" applyAlignment="1" applyProtection="1">
      <alignment vertical="center"/>
      <protection locked="0"/>
    </xf>
    <xf numFmtId="178" fontId="4" fillId="0" borderId="1" xfId="0" applyNumberFormat="1" applyFont="1" applyBorder="1" applyAlignment="1" applyProtection="1">
      <alignment vertical="center" shrinkToFit="1"/>
      <protection locked="0"/>
    </xf>
    <xf numFmtId="178" fontId="4" fillId="0" borderId="9" xfId="0" applyNumberFormat="1" applyFont="1" applyBorder="1" applyAlignment="1" applyProtection="1">
      <alignment vertical="center" shrinkToFit="1"/>
      <protection locked="0"/>
    </xf>
    <xf numFmtId="178" fontId="4" fillId="3" borderId="14" xfId="0" applyNumberFormat="1" applyFont="1" applyFill="1" applyBorder="1" applyAlignment="1" applyProtection="1">
      <alignment vertical="center" shrinkToFit="1"/>
      <protection locked="0"/>
    </xf>
    <xf numFmtId="176" fontId="4" fillId="0" borderId="13"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vertical="center"/>
      <protection locked="0"/>
    </xf>
    <xf numFmtId="176" fontId="4" fillId="3" borderId="14" xfId="0" applyNumberFormat="1" applyFont="1" applyFill="1" applyBorder="1" applyAlignment="1" applyProtection="1">
      <alignment vertical="center"/>
      <protection locked="0"/>
    </xf>
    <xf numFmtId="0" fontId="12" fillId="0" borderId="0" xfId="0" applyFont="1" applyAlignment="1" applyProtection="1">
      <alignment vertical="center"/>
      <protection locked="0"/>
    </xf>
    <xf numFmtId="0" fontId="4" fillId="0" borderId="1"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protection locked="0"/>
    </xf>
    <xf numFmtId="176" fontId="4" fillId="0" borderId="1" xfId="0" applyNumberFormat="1"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176" fontId="4" fillId="2" borderId="2" xfId="0" applyNumberFormat="1" applyFont="1" applyFill="1" applyBorder="1" applyAlignment="1" applyProtection="1">
      <alignment vertical="center" shrinkToFit="1"/>
      <protection locked="0"/>
    </xf>
    <xf numFmtId="0" fontId="4" fillId="0" borderId="3" xfId="0" applyFont="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4" fillId="0" borderId="2" xfId="0" applyFont="1" applyBorder="1" applyAlignment="1">
      <alignment horizontal="center" vertical="center" wrapText="1"/>
    </xf>
    <xf numFmtId="177" fontId="4" fillId="0" borderId="3" xfId="0" applyNumberFormat="1" applyFont="1" applyBorder="1" applyAlignment="1">
      <alignment horizontal="center" vertical="center" wrapText="1"/>
    </xf>
    <xf numFmtId="178" fontId="4" fillId="2" borderId="3" xfId="0" applyNumberFormat="1" applyFont="1" applyFill="1" applyBorder="1" applyAlignment="1" applyProtection="1">
      <alignment vertical="center"/>
      <protection locked="0"/>
    </xf>
    <xf numFmtId="177" fontId="4" fillId="0" borderId="21" xfId="0" applyNumberFormat="1" applyFont="1" applyBorder="1" applyAlignment="1">
      <alignment horizontal="center" vertical="center" wrapText="1" shrinkToFit="1"/>
    </xf>
    <xf numFmtId="0" fontId="8" fillId="0" borderId="1" xfId="0" applyFont="1" applyBorder="1" applyAlignment="1">
      <alignment vertical="center"/>
    </xf>
    <xf numFmtId="0" fontId="8" fillId="2" borderId="1" xfId="0" applyFont="1" applyFill="1" applyBorder="1" applyAlignment="1">
      <alignment horizontal="left" vertical="center" shrinkToFit="1"/>
    </xf>
    <xf numFmtId="178" fontId="4" fillId="0" borderId="0" xfId="0" applyNumberFormat="1" applyFont="1" applyAlignment="1">
      <alignment vertical="center" shrinkToFit="1"/>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shrinkToFit="1"/>
    </xf>
    <xf numFmtId="0" fontId="4" fillId="2" borderId="1" xfId="0" applyFont="1" applyFill="1" applyBorder="1" applyAlignment="1">
      <alignment horizontal="left" vertical="center" shrinkToFit="1"/>
    </xf>
    <xf numFmtId="178" fontId="4" fillId="2" borderId="1" xfId="0" applyNumberFormat="1" applyFont="1" applyFill="1" applyBorder="1" applyAlignment="1">
      <alignment vertical="center" shrinkToFit="1"/>
    </xf>
    <xf numFmtId="0" fontId="4" fillId="0" borderId="0" xfId="4" applyFont="1" applyAlignment="1" applyProtection="1">
      <alignment vertical="center" wrapText="1"/>
      <protection locked="0"/>
    </xf>
    <xf numFmtId="0" fontId="4" fillId="0" borderId="0" xfId="4" applyFont="1">
      <alignment vertical="center"/>
    </xf>
    <xf numFmtId="0" fontId="11" fillId="0" borderId="0" xfId="4" applyFont="1" applyProtection="1">
      <alignment vertical="center"/>
      <protection locked="0"/>
    </xf>
    <xf numFmtId="0" fontId="12" fillId="0" borderId="0" xfId="4" applyFont="1" applyAlignment="1" applyProtection="1">
      <alignment vertical="center" wrapText="1"/>
      <protection locked="0"/>
    </xf>
    <xf numFmtId="0" fontId="18" fillId="0" borderId="0" xfId="4" applyFont="1">
      <alignment vertical="center"/>
    </xf>
    <xf numFmtId="0" fontId="18" fillId="0" borderId="0" xfId="4" applyFont="1" applyAlignment="1">
      <alignment vertical="center" shrinkToFit="1"/>
    </xf>
    <xf numFmtId="0" fontId="18" fillId="0" borderId="0" xfId="4" applyFont="1" applyAlignment="1">
      <alignment horizontal="center" vertical="center"/>
    </xf>
    <xf numFmtId="0" fontId="18" fillId="0" borderId="0" xfId="4" applyFont="1" applyAlignment="1">
      <alignment horizontal="right" vertical="center"/>
    </xf>
    <xf numFmtId="176" fontId="18" fillId="2" borderId="1" xfId="4" applyNumberFormat="1" applyFont="1" applyFill="1" applyBorder="1">
      <alignment vertical="center"/>
    </xf>
    <xf numFmtId="0" fontId="18" fillId="0" borderId="30" xfId="4" applyFont="1" applyBorder="1" applyAlignment="1">
      <alignment horizontal="center" vertical="center" wrapText="1"/>
    </xf>
    <xf numFmtId="0" fontId="18" fillId="0" borderId="1" xfId="4" applyFont="1" applyBorder="1" applyAlignment="1">
      <alignment horizontal="center" vertical="center" wrapText="1"/>
    </xf>
    <xf numFmtId="0" fontId="18" fillId="0" borderId="2" xfId="4" applyFont="1" applyBorder="1">
      <alignment vertical="center"/>
    </xf>
    <xf numFmtId="178" fontId="18" fillId="0" borderId="31" xfId="4" applyNumberFormat="1" applyFont="1" applyBorder="1" applyAlignment="1">
      <alignment horizontal="right" vertical="center"/>
    </xf>
    <xf numFmtId="178" fontId="18" fillId="0" borderId="22" xfId="4" applyNumberFormat="1" applyFont="1" applyBorder="1" applyAlignment="1">
      <alignment horizontal="right" vertical="center"/>
    </xf>
    <xf numFmtId="178" fontId="18" fillId="0" borderId="4" xfId="4" applyNumberFormat="1" applyFont="1" applyBorder="1" applyAlignment="1">
      <alignment horizontal="right" vertical="center"/>
    </xf>
    <xf numFmtId="0" fontId="18" fillId="0" borderId="32" xfId="4" applyFont="1" applyBorder="1">
      <alignment vertical="center"/>
    </xf>
    <xf numFmtId="178" fontId="18" fillId="0" borderId="35" xfId="4" applyNumberFormat="1" applyFont="1" applyBorder="1" applyAlignment="1">
      <alignment horizontal="right" vertical="center"/>
    </xf>
    <xf numFmtId="178" fontId="18" fillId="0" borderId="33" xfId="4" applyNumberFormat="1" applyFont="1" applyBorder="1" applyAlignment="1">
      <alignment horizontal="right" vertical="center"/>
    </xf>
    <xf numFmtId="178" fontId="18" fillId="0" borderId="36" xfId="4" applyNumberFormat="1" applyFont="1" applyBorder="1" applyAlignment="1">
      <alignment horizontal="right" vertical="center"/>
    </xf>
    <xf numFmtId="0" fontId="18" fillId="0" borderId="19" xfId="4" applyFont="1" applyBorder="1">
      <alignment vertical="center"/>
    </xf>
    <xf numFmtId="178" fontId="18" fillId="0" borderId="14" xfId="4" applyNumberFormat="1" applyFont="1" applyBorder="1" applyAlignment="1">
      <alignment horizontal="right" vertical="center"/>
    </xf>
    <xf numFmtId="178" fontId="18" fillId="0" borderId="20" xfId="4" applyNumberFormat="1" applyFont="1" applyBorder="1" applyAlignment="1">
      <alignment horizontal="right" vertical="center"/>
    </xf>
    <xf numFmtId="178" fontId="4" fillId="2" borderId="1" xfId="1" applyNumberFormat="1" applyFont="1" applyFill="1" applyBorder="1" applyAlignment="1" applyProtection="1">
      <alignment horizontal="righ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4" fillId="0" borderId="2" xfId="0" applyFont="1" applyBorder="1" applyAlignment="1" applyProtection="1">
      <alignment vertical="center" shrinkToFit="1"/>
      <protection locked="0"/>
    </xf>
    <xf numFmtId="178" fontId="4" fillId="0" borderId="22" xfId="0" applyNumberFormat="1" applyFont="1" applyBorder="1" applyAlignment="1" applyProtection="1">
      <alignment vertical="center"/>
      <protection locked="0"/>
    </xf>
    <xf numFmtId="178" fontId="4" fillId="0" borderId="23" xfId="0" applyNumberFormat="1" applyFont="1" applyBorder="1" applyAlignment="1" applyProtection="1">
      <alignment vertical="center"/>
      <protection locked="0"/>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176" fontId="4" fillId="0" borderId="0" xfId="0" applyNumberFormat="1" applyFont="1" applyAlignment="1">
      <alignment vertical="center"/>
    </xf>
    <xf numFmtId="178" fontId="4" fillId="0" borderId="41" xfId="0" applyNumberFormat="1" applyFont="1" applyBorder="1" applyAlignment="1">
      <alignment vertical="center" shrinkToFit="1"/>
    </xf>
    <xf numFmtId="178" fontId="4" fillId="2" borderId="24" xfId="0" applyNumberFormat="1" applyFont="1" applyFill="1" applyBorder="1" applyAlignment="1">
      <alignment vertical="center" shrinkToFit="1"/>
    </xf>
    <xf numFmtId="176" fontId="4" fillId="2" borderId="1" xfId="0" applyNumberFormat="1" applyFont="1" applyFill="1" applyBorder="1" applyAlignment="1" applyProtection="1">
      <alignment horizontal="right" vertical="center"/>
      <protection locked="0"/>
    </xf>
    <xf numFmtId="0" fontId="12" fillId="0" borderId="0" xfId="0" applyFont="1" applyAlignment="1">
      <alignment horizontal="left" vertical="center"/>
    </xf>
    <xf numFmtId="178" fontId="4" fillId="0" borderId="2" xfId="0" applyNumberFormat="1" applyFont="1" applyBorder="1" applyAlignment="1" applyProtection="1">
      <alignment horizontal="right" vertical="center" shrinkToFit="1"/>
      <protection locked="0"/>
    </xf>
    <xf numFmtId="178" fontId="4" fillId="0" borderId="3" xfId="0" applyNumberFormat="1" applyFont="1" applyBorder="1" applyAlignment="1" applyProtection="1">
      <alignment vertical="center" shrinkToFit="1"/>
      <protection locked="0"/>
    </xf>
    <xf numFmtId="178" fontId="4" fillId="0" borderId="14" xfId="0" applyNumberFormat="1" applyFont="1" applyBorder="1" applyAlignment="1" applyProtection="1">
      <alignment vertical="center" shrinkToFit="1"/>
      <protection locked="0"/>
    </xf>
    <xf numFmtId="176" fontId="4" fillId="0" borderId="3" xfId="0" applyNumberFormat="1" applyFont="1" applyBorder="1" applyAlignment="1" applyProtection="1">
      <alignment vertical="center"/>
      <protection locked="0"/>
    </xf>
    <xf numFmtId="176" fontId="4" fillId="0" borderId="14"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18" fillId="0" borderId="4" xfId="4" applyFont="1" applyBorder="1" applyAlignment="1">
      <alignment horizontal="center" vertical="center" wrapText="1"/>
    </xf>
    <xf numFmtId="178" fontId="18" fillId="0" borderId="42" xfId="4" applyNumberFormat="1" applyFont="1" applyBorder="1" applyAlignment="1">
      <alignment horizontal="right" vertical="center"/>
    </xf>
    <xf numFmtId="178" fontId="18" fillId="0" borderId="43" xfId="4" applyNumberFormat="1" applyFont="1" applyBorder="1" applyAlignment="1">
      <alignment horizontal="right" vertical="center"/>
    </xf>
    <xf numFmtId="178" fontId="18" fillId="0" borderId="44" xfId="4" applyNumberFormat="1" applyFont="1" applyBorder="1" applyAlignment="1">
      <alignment horizontal="right" vertical="center"/>
    </xf>
    <xf numFmtId="0" fontId="18" fillId="2" borderId="2" xfId="4" applyFont="1" applyFill="1" applyBorder="1" applyAlignment="1">
      <alignment horizontal="right" vertical="center" shrinkToFit="1"/>
    </xf>
    <xf numFmtId="0" fontId="18" fillId="2" borderId="3" xfId="4" applyFont="1" applyFill="1" applyBorder="1" applyAlignment="1">
      <alignment horizontal="right" vertical="center" wrapText="1"/>
    </xf>
    <xf numFmtId="0" fontId="22" fillId="0" borderId="31" xfId="4" applyFont="1" applyBorder="1" applyAlignment="1">
      <alignment horizontal="center" vertical="center" wrapText="1"/>
    </xf>
    <xf numFmtId="178" fontId="18" fillId="4" borderId="14" xfId="4" applyNumberFormat="1" applyFont="1" applyFill="1" applyBorder="1" applyAlignment="1">
      <alignment horizontal="right" vertical="center"/>
    </xf>
    <xf numFmtId="58" fontId="11" fillId="2" borderId="0" xfId="0" applyNumberFormat="1" applyFont="1" applyFill="1" applyAlignment="1" applyProtection="1">
      <alignment horizontal="right" vertical="center"/>
      <protection locked="0"/>
    </xf>
    <xf numFmtId="0" fontId="11" fillId="2" borderId="1" xfId="0" applyFont="1" applyFill="1" applyBorder="1" applyAlignment="1" applyProtection="1">
      <alignment horizontal="left" vertical="center" shrinkToFit="1"/>
      <protection locked="0"/>
    </xf>
    <xf numFmtId="0" fontId="24" fillId="2" borderId="1" xfId="5" applyFont="1" applyFill="1" applyBorder="1" applyAlignment="1" applyProtection="1">
      <alignment horizontal="left" vertical="center" shrinkToFit="1"/>
      <protection locked="0"/>
    </xf>
    <xf numFmtId="0" fontId="11" fillId="2" borderId="1" xfId="0" applyFont="1" applyFill="1" applyBorder="1" applyAlignment="1">
      <alignment horizontal="left" vertical="center" shrinkToFit="1"/>
    </xf>
    <xf numFmtId="178" fontId="11" fillId="2" borderId="3" xfId="0" applyNumberFormat="1" applyFont="1" applyFill="1" applyBorder="1" applyAlignment="1" applyProtection="1">
      <alignment vertical="center"/>
      <protection locked="0"/>
    </xf>
    <xf numFmtId="178" fontId="11" fillId="2" borderId="1" xfId="1" applyNumberFormat="1" applyFont="1" applyFill="1" applyBorder="1" applyAlignment="1" applyProtection="1">
      <alignment horizontal="right" vertical="center" wrapText="1"/>
      <protection locked="0"/>
    </xf>
    <xf numFmtId="0" fontId="11" fillId="2" borderId="3" xfId="0" applyFont="1" applyFill="1" applyBorder="1" applyAlignment="1" applyProtection="1">
      <alignment vertical="center" wrapText="1"/>
      <protection locked="0"/>
    </xf>
    <xf numFmtId="58" fontId="11" fillId="2" borderId="1" xfId="0" applyNumberFormat="1" applyFont="1" applyFill="1" applyBorder="1" applyAlignment="1" applyProtection="1">
      <alignment horizontal="center" vertical="center" shrinkToFit="1"/>
      <protection locked="0"/>
    </xf>
    <xf numFmtId="176" fontId="11" fillId="2" borderId="1" xfId="0" applyNumberFormat="1" applyFont="1" applyFill="1" applyBorder="1" applyAlignment="1" applyProtection="1">
      <alignment horizontal="right" vertical="center"/>
      <protection locked="0"/>
    </xf>
    <xf numFmtId="178" fontId="11" fillId="2" borderId="1" xfId="0" applyNumberFormat="1" applyFont="1" applyFill="1" applyBorder="1" applyAlignment="1">
      <alignment vertical="center" shrinkToFit="1"/>
    </xf>
    <xf numFmtId="0" fontId="24" fillId="2" borderId="2" xfId="0" applyFont="1" applyFill="1" applyBorder="1" applyAlignment="1" applyProtection="1">
      <alignment horizontal="center" vertical="center" wrapText="1"/>
      <protection locked="0"/>
    </xf>
    <xf numFmtId="0" fontId="24" fillId="2" borderId="40"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176" fontId="11" fillId="2" borderId="2" xfId="0" applyNumberFormat="1" applyFont="1" applyFill="1" applyBorder="1" applyAlignment="1" applyProtection="1">
      <alignment horizontal="center" vertical="center" shrinkToFit="1"/>
      <protection locked="0"/>
    </xf>
    <xf numFmtId="0" fontId="24" fillId="2" borderId="1" xfId="4" applyFont="1" applyFill="1" applyBorder="1" applyAlignment="1">
      <alignment horizontal="center" vertical="center" shrinkToFit="1"/>
    </xf>
    <xf numFmtId="178" fontId="24" fillId="2" borderId="22" xfId="4" applyNumberFormat="1" applyFont="1" applyFill="1" applyBorder="1" applyAlignment="1">
      <alignment horizontal="right" vertical="center"/>
    </xf>
    <xf numFmtId="0" fontId="24" fillId="2" borderId="2" xfId="4" applyFont="1" applyFill="1" applyBorder="1" applyAlignment="1">
      <alignment horizontal="right" vertical="center" shrinkToFit="1"/>
    </xf>
    <xf numFmtId="0" fontId="24" fillId="2" borderId="3" xfId="4" applyFont="1" applyFill="1" applyBorder="1" applyAlignment="1">
      <alignment horizontal="right" vertical="center" wrapText="1"/>
    </xf>
    <xf numFmtId="176" fontId="24" fillId="2" borderId="1" xfId="4" applyNumberFormat="1" applyFont="1" applyFill="1" applyBorder="1">
      <alignment vertical="center"/>
    </xf>
    <xf numFmtId="178" fontId="24" fillId="2" borderId="30" xfId="4" applyNumberFormat="1" applyFont="1" applyFill="1" applyBorder="1" applyAlignment="1">
      <alignment horizontal="right" vertical="center"/>
    </xf>
    <xf numFmtId="178" fontId="24" fillId="2" borderId="1" xfId="4" applyNumberFormat="1" applyFont="1" applyFill="1" applyBorder="1" applyAlignment="1">
      <alignment horizontal="right" vertical="center"/>
    </xf>
    <xf numFmtId="178" fontId="24" fillId="2" borderId="33" xfId="4" applyNumberFormat="1" applyFont="1" applyFill="1" applyBorder="1" applyAlignment="1">
      <alignment horizontal="right" vertical="center"/>
    </xf>
    <xf numFmtId="178" fontId="24" fillId="2" borderId="34" xfId="4" applyNumberFormat="1" applyFont="1" applyFill="1" applyBorder="1" applyAlignment="1">
      <alignment horizontal="right" vertical="center"/>
    </xf>
    <xf numFmtId="178" fontId="24" fillId="2" borderId="24" xfId="4" applyNumberFormat="1" applyFont="1" applyFill="1" applyBorder="1" applyAlignment="1">
      <alignment horizontal="right" vertical="center"/>
    </xf>
    <xf numFmtId="179" fontId="8" fillId="2" borderId="1" xfId="0" applyNumberFormat="1" applyFont="1" applyFill="1" applyBorder="1" applyAlignment="1">
      <alignment vertical="center" shrinkToFit="1"/>
    </xf>
    <xf numFmtId="179" fontId="11" fillId="2" borderId="1" xfId="0" applyNumberFormat="1" applyFont="1" applyFill="1" applyBorder="1" applyAlignment="1">
      <alignment vertical="center" shrinkToFit="1"/>
    </xf>
    <xf numFmtId="179" fontId="11" fillId="2" borderId="1" xfId="0" applyNumberFormat="1" applyFont="1" applyFill="1" applyBorder="1" applyAlignment="1">
      <alignment horizontal="center" vertical="center" shrinkToFit="1"/>
    </xf>
    <xf numFmtId="0" fontId="8" fillId="2" borderId="6" xfId="0" applyFont="1" applyFill="1" applyBorder="1" applyAlignment="1" applyProtection="1">
      <alignment vertical="top"/>
      <protection locked="0"/>
    </xf>
    <xf numFmtId="0" fontId="8" fillId="2" borderId="5" xfId="0" applyFont="1" applyFill="1" applyBorder="1" applyAlignment="1" applyProtection="1">
      <alignment vertical="top"/>
      <protection locked="0"/>
    </xf>
    <xf numFmtId="0" fontId="8" fillId="2" borderId="15" xfId="0" applyFont="1" applyFill="1" applyBorder="1" applyAlignment="1" applyProtection="1">
      <alignment vertical="top"/>
      <protection locked="0"/>
    </xf>
    <xf numFmtId="0" fontId="8" fillId="2" borderId="0" xfId="0" applyFont="1" applyFill="1" applyAlignment="1" applyProtection="1">
      <alignment vertical="top"/>
      <protection locked="0"/>
    </xf>
    <xf numFmtId="0" fontId="8" fillId="2" borderId="16" xfId="0" applyFont="1" applyFill="1" applyBorder="1" applyAlignment="1" applyProtection="1">
      <alignment vertical="top"/>
      <protection locked="0"/>
    </xf>
    <xf numFmtId="0" fontId="8" fillId="2" borderId="7" xfId="0" applyFont="1" applyFill="1" applyBorder="1" applyAlignment="1" applyProtection="1">
      <alignment vertical="top"/>
      <protection locked="0"/>
    </xf>
    <xf numFmtId="0" fontId="8" fillId="2" borderId="8" xfId="0" applyFont="1" applyFill="1" applyBorder="1" applyAlignment="1" applyProtection="1">
      <alignment vertical="top"/>
      <protection locked="0"/>
    </xf>
    <xf numFmtId="0" fontId="8" fillId="2" borderId="17" xfId="0" applyFont="1" applyFill="1" applyBorder="1" applyAlignment="1" applyProtection="1">
      <alignment vertical="top"/>
      <protection locked="0"/>
    </xf>
    <xf numFmtId="0" fontId="25" fillId="2" borderId="0" xfId="0" applyFont="1" applyFill="1" applyAlignment="1" applyProtection="1">
      <alignment vertical="top"/>
      <protection locked="0"/>
    </xf>
    <xf numFmtId="0" fontId="25" fillId="2" borderId="0" xfId="0" applyFont="1" applyFill="1" applyAlignment="1" applyProtection="1">
      <alignment vertical="center"/>
      <protection locked="0"/>
    </xf>
    <xf numFmtId="0" fontId="26" fillId="2" borderId="30" xfId="0" applyFont="1" applyFill="1" applyBorder="1" applyAlignment="1" applyProtection="1">
      <alignment horizontal="center" vertical="center"/>
      <protection locked="0"/>
    </xf>
    <xf numFmtId="38" fontId="27" fillId="0" borderId="0" xfId="1" applyFont="1" applyAlignment="1">
      <alignment vertical="center"/>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25" fillId="2" borderId="0" xfId="0" applyFont="1" applyFill="1" applyAlignment="1" applyProtection="1">
      <alignment horizontal="left" vertical="top" wrapText="1"/>
      <protection locked="0"/>
    </xf>
    <xf numFmtId="0" fontId="25" fillId="2" borderId="16" xfId="0" applyFont="1" applyFill="1" applyBorder="1" applyAlignment="1" applyProtection="1">
      <alignment horizontal="left" vertical="top" wrapText="1"/>
      <protection locked="0"/>
    </xf>
    <xf numFmtId="178" fontId="4" fillId="0" borderId="10" xfId="0" applyNumberFormat="1" applyFont="1" applyBorder="1" applyAlignment="1" applyProtection="1">
      <alignment horizontal="center" vertical="center"/>
      <protection locked="0"/>
    </xf>
    <xf numFmtId="178" fontId="4" fillId="0" borderId="11" xfId="0" applyNumberFormat="1" applyFont="1" applyBorder="1" applyAlignment="1" applyProtection="1">
      <alignment horizontal="center" vertical="center"/>
      <protection locked="0"/>
    </xf>
    <xf numFmtId="178" fontId="4" fillId="0" borderId="18" xfId="0" applyNumberFormat="1"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11"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2" borderId="1" xfId="0" applyFont="1" applyFill="1" applyBorder="1" applyAlignment="1" applyProtection="1">
      <alignment horizontal="left" vertical="center" wrapText="1"/>
      <protection locked="0"/>
    </xf>
    <xf numFmtId="0" fontId="18" fillId="2" borderId="1" xfId="4" applyFont="1" applyFill="1" applyBorder="1" applyAlignment="1">
      <alignment horizontal="left" vertical="center" shrinkToFit="1"/>
    </xf>
    <xf numFmtId="0" fontId="18" fillId="0" borderId="1" xfId="4" applyFont="1" applyBorder="1" applyAlignment="1">
      <alignment horizontal="center" vertical="center"/>
    </xf>
    <xf numFmtId="0" fontId="18" fillId="0" borderId="4" xfId="4" applyFont="1" applyBorder="1" applyAlignment="1">
      <alignment horizontal="center" vertical="center"/>
    </xf>
    <xf numFmtId="0" fontId="18" fillId="0" borderId="3" xfId="4" applyFont="1" applyBorder="1" applyAlignment="1">
      <alignment horizontal="center" vertical="center"/>
    </xf>
    <xf numFmtId="0" fontId="24" fillId="2" borderId="1" xfId="4" applyFont="1" applyFill="1" applyBorder="1" applyAlignment="1">
      <alignment horizontal="left" vertical="center" shrinkToFit="1"/>
    </xf>
    <xf numFmtId="0" fontId="18" fillId="0" borderId="2" xfId="4" applyFont="1" applyBorder="1" applyAlignment="1">
      <alignment horizontal="center" vertical="center"/>
    </xf>
    <xf numFmtId="0" fontId="18" fillId="0" borderId="25" xfId="4" applyFont="1" applyBorder="1" applyAlignment="1">
      <alignment horizontal="center" vertical="center" wrapText="1"/>
    </xf>
    <xf numFmtId="0" fontId="18" fillId="0" borderId="29" xfId="4" applyFont="1" applyBorder="1" applyAlignment="1">
      <alignment horizontal="center" vertical="center"/>
    </xf>
    <xf numFmtId="0" fontId="18" fillId="0" borderId="26" xfId="4" applyFont="1" applyBorder="1" applyAlignment="1">
      <alignment horizontal="center" vertical="center"/>
    </xf>
    <xf numFmtId="0" fontId="18" fillId="0" borderId="27" xfId="4" applyFont="1" applyBorder="1" applyAlignment="1">
      <alignment horizontal="center" vertical="center"/>
    </xf>
    <xf numFmtId="0" fontId="18" fillId="0" borderId="28" xfId="4" applyFont="1" applyBorder="1" applyAlignment="1">
      <alignment horizontal="center" vertical="center"/>
    </xf>
    <xf numFmtId="0" fontId="18" fillId="0" borderId="21" xfId="4" applyFont="1" applyBorder="1" applyAlignment="1">
      <alignment horizontal="center" vertical="center" wrapText="1"/>
    </xf>
    <xf numFmtId="0" fontId="18" fillId="0" borderId="22" xfId="4" applyFont="1" applyBorder="1" applyAlignment="1">
      <alignment horizontal="center" vertical="center" wrapText="1"/>
    </xf>
    <xf numFmtId="0" fontId="18" fillId="0" borderId="3" xfId="4" applyFont="1" applyBorder="1" applyAlignment="1">
      <alignment horizontal="center" vertical="center" wrapText="1"/>
    </xf>
    <xf numFmtId="178" fontId="18" fillId="0" borderId="3" xfId="4" applyNumberFormat="1" applyFont="1" applyBorder="1" applyAlignment="1">
      <alignment horizontal="right" vertical="center"/>
    </xf>
    <xf numFmtId="178" fontId="18" fillId="0" borderId="37" xfId="4" applyNumberFormat="1" applyFont="1" applyBorder="1" applyAlignment="1">
      <alignment horizontal="right" vertical="center"/>
    </xf>
    <xf numFmtId="0" fontId="11" fillId="0" borderId="2"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wrapText="1"/>
      <protection locked="0"/>
    </xf>
    <xf numFmtId="0" fontId="24" fillId="2" borderId="1" xfId="4" applyFont="1" applyFill="1" applyBorder="1" applyAlignment="1">
      <alignment horizontal="left" vertical="center"/>
    </xf>
    <xf numFmtId="0" fontId="24" fillId="2" borderId="1" xfId="4" applyFont="1" applyFill="1" applyBorder="1">
      <alignment vertical="center"/>
    </xf>
    <xf numFmtId="0" fontId="18" fillId="2" borderId="1" xfId="4" applyFont="1" applyFill="1" applyBorder="1" applyAlignment="1">
      <alignment horizontal="center" vertical="center"/>
    </xf>
    <xf numFmtId="0" fontId="18" fillId="0" borderId="29"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22" xfId="4" applyFont="1" applyBorder="1" applyAlignment="1">
      <alignment horizontal="center" vertical="center"/>
    </xf>
    <xf numFmtId="0" fontId="24" fillId="2" borderId="2" xfId="4" applyFont="1" applyFill="1" applyBorder="1" applyAlignment="1">
      <alignment horizontal="left" vertical="center" shrinkToFit="1"/>
    </xf>
    <xf numFmtId="0" fontId="24" fillId="2" borderId="4" xfId="4" applyFont="1" applyFill="1" applyBorder="1" applyAlignment="1">
      <alignment horizontal="left" vertical="center" shrinkToFit="1"/>
    </xf>
    <xf numFmtId="0" fontId="24" fillId="2" borderId="3" xfId="4" applyFont="1" applyFill="1" applyBorder="1" applyAlignment="1">
      <alignment horizontal="left" vertical="center" shrinkToFit="1"/>
    </xf>
  </cellXfs>
  <cellStyles count="6">
    <cellStyle name="ハイパーリンク" xfId="5" builtinId="8"/>
    <cellStyle name="桁区切り" xfId="1" builtinId="6"/>
    <cellStyle name="標準" xfId="0" builtinId="0"/>
    <cellStyle name="標準 2" xfId="2" xr:uid="{BE620B34-98E0-4128-A25F-D06567E896F0}"/>
    <cellStyle name="標準 3" xfId="3" xr:uid="{7933DEB4-7E34-418B-ACDC-4B5703C0730B}"/>
    <cellStyle name="標準 4" xfId="4" xr:uid="{31CA8A9A-EC96-4A91-9B58-5EF6A11596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3</xdr:row>
      <xdr:rowOff>85725</xdr:rowOff>
    </xdr:from>
    <xdr:to>
      <xdr:col>1</xdr:col>
      <xdr:colOff>2657475</xdr:colOff>
      <xdr:row>5</xdr:row>
      <xdr:rowOff>161925</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228600" y="828675"/>
          <a:ext cx="2762250" cy="571500"/>
        </a:xfrm>
        <a:prstGeom prst="roundRect">
          <a:avLst/>
        </a:prstGeom>
        <a:solidFill>
          <a:schemeClr val="accent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全てのシートについて、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水色のセルを</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入力</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してください。</a:t>
          </a:r>
          <a:endParaRPr kumimoji="1" lang="en-US" altLang="ja-JP" sz="1100" b="1"/>
        </a:p>
      </xdr:txBody>
    </xdr:sp>
    <xdr:clientData/>
  </xdr:twoCellAnchor>
  <xdr:twoCellAnchor>
    <xdr:from>
      <xdr:col>2</xdr:col>
      <xdr:colOff>1019175</xdr:colOff>
      <xdr:row>17</xdr:row>
      <xdr:rowOff>600075</xdr:rowOff>
    </xdr:from>
    <xdr:to>
      <xdr:col>3</xdr:col>
      <xdr:colOff>2066925</xdr:colOff>
      <xdr:row>20</xdr:row>
      <xdr:rowOff>57150</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4067175" y="4733925"/>
          <a:ext cx="2286000" cy="561975"/>
        </a:xfrm>
        <a:prstGeom prst="wedgeRoundRectCallout">
          <a:avLst>
            <a:gd name="adj1" fmla="val -43762"/>
            <a:gd name="adj2" fmla="val 7736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金額は他のシートを入力すると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転記されますので入力不要です。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1758950</xdr:colOff>
      <xdr:row>33</xdr:row>
      <xdr:rowOff>200025</xdr:rowOff>
    </xdr:from>
    <xdr:to>
      <xdr:col>3</xdr:col>
      <xdr:colOff>1873250</xdr:colOff>
      <xdr:row>35</xdr:row>
      <xdr:rowOff>219075</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2092325" y="8886825"/>
          <a:ext cx="4067175" cy="533400"/>
        </a:xfrm>
        <a:prstGeom prst="wedgeRoundRectCallout">
          <a:avLst>
            <a:gd name="adj1" fmla="val -41244"/>
            <a:gd name="adj2" fmla="val 7736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確認してチェックしてください。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「暴力団排除に関する誓約事項」は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HP</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に掲載しています。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38099</xdr:colOff>
      <xdr:row>7</xdr:row>
      <xdr:rowOff>95250</xdr:rowOff>
    </xdr:from>
    <xdr:to>
      <xdr:col>3</xdr:col>
      <xdr:colOff>1647824</xdr:colOff>
      <xdr:row>9</xdr:row>
      <xdr:rowOff>190500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742949" y="2581275"/>
          <a:ext cx="4638675" cy="78105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１）介護福祉士資格取得支援及びコミュニケーション促進費用の　</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申請がある場合、別紙１－３を入力してください。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事業所名と支出予定額がこのシートに転記されます。</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85725</xdr:colOff>
      <xdr:row>19</xdr:row>
      <xdr:rowOff>66675</xdr:rowOff>
    </xdr:from>
    <xdr:to>
      <xdr:col>3</xdr:col>
      <xdr:colOff>1514475</xdr:colOff>
      <xdr:row>21</xdr:row>
      <xdr:rowOff>161925</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790575" y="7038975"/>
          <a:ext cx="4457700" cy="78105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（２）留学生の日本語学校の学費の申請がある場合、</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別紙１－４を入力してください。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対象者名と支出予定額がこのシートに転記されます。</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238125</xdr:colOff>
      <xdr:row>28</xdr:row>
      <xdr:rowOff>38100</xdr:rowOff>
    </xdr:from>
    <xdr:to>
      <xdr:col>7</xdr:col>
      <xdr:colOff>457200</xdr:colOff>
      <xdr:row>30</xdr:row>
      <xdr:rowOff>133350</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5762625" y="10325100"/>
          <a:ext cx="3790950" cy="78105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（３）技能実習生及び特定技能外国人の地域生活費の</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申請がある場合、別紙１－５を物件ごとに作成し、</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物件名と補助金所要額を転記してください</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1162050</xdr:colOff>
      <xdr:row>10</xdr:row>
      <xdr:rowOff>19050</xdr:rowOff>
    </xdr:from>
    <xdr:to>
      <xdr:col>8</xdr:col>
      <xdr:colOff>1266825</xdr:colOff>
      <xdr:row>12</xdr:row>
      <xdr:rowOff>180975</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8248650" y="3495675"/>
          <a:ext cx="4200525" cy="828675"/>
        </a:xfrm>
        <a:prstGeom prst="wedgeRoundRectCallout">
          <a:avLst>
            <a:gd name="adj1" fmla="val -50075"/>
            <a:gd name="adj2" fmla="val -127809"/>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雇用予定者の分を申請する場合は</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雇用予定であることを証明できる書類等を提出してください。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なお、（３）地域生活費は申請いただけません。</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1438275</xdr:colOff>
      <xdr:row>0</xdr:row>
      <xdr:rowOff>190498</xdr:rowOff>
    </xdr:from>
    <xdr:to>
      <xdr:col>6</xdr:col>
      <xdr:colOff>342899</xdr:colOff>
      <xdr:row>2</xdr:row>
      <xdr:rowOff>200025</xdr:rowOff>
    </xdr:to>
    <xdr:sp macro="" textlink="">
      <xdr:nvSpPr>
        <xdr:cNvPr id="8" name="四角形: 角を丸くする 7">
          <a:extLst>
            <a:ext uri="{FF2B5EF4-FFF2-40B4-BE49-F238E27FC236}">
              <a16:creationId xmlns:a16="http://schemas.microsoft.com/office/drawing/2014/main" id="{00000000-0008-0000-0200-000008000000}"/>
            </a:ext>
          </a:extLst>
        </xdr:cNvPr>
        <xdr:cNvSpPr/>
      </xdr:nvSpPr>
      <xdr:spPr>
        <a:xfrm>
          <a:off x="4800600" y="190498"/>
          <a:ext cx="4019549" cy="542927"/>
        </a:xfrm>
        <a:prstGeom prst="roundRect">
          <a:avLst/>
        </a:prstGeom>
        <a:solidFill>
          <a:schemeClr val="accent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対象となる外国人介護職員について記載してください。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既に退職している方は対象外です。</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2743200</xdr:colOff>
      <xdr:row>1</xdr:row>
      <xdr:rowOff>76201</xdr:rowOff>
    </xdr:from>
    <xdr:to>
      <xdr:col>5</xdr:col>
      <xdr:colOff>7143750</xdr:colOff>
      <xdr:row>3</xdr:row>
      <xdr:rowOff>304801</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9058275" y="419101"/>
          <a:ext cx="4400550" cy="714375"/>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介護福祉士資格取得支援費用とコミュニケーション促進費用を</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申請する場合、事業所ごとの取組内容を記載してください。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（申請しない場合は提出不要。）</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714376</xdr:colOff>
      <xdr:row>4</xdr:row>
      <xdr:rowOff>428625</xdr:rowOff>
    </xdr:from>
    <xdr:to>
      <xdr:col>3</xdr:col>
      <xdr:colOff>857251</xdr:colOff>
      <xdr:row>5</xdr:row>
      <xdr:rowOff>466725</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a:xfrm>
          <a:off x="1447801" y="2457450"/>
          <a:ext cx="3124200" cy="800100"/>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留学生の日本語学校の学費を申請する場合、</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内容を記載してください。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（申請しない場合は提出不要。）</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504825</xdr:colOff>
      <xdr:row>1</xdr:row>
      <xdr:rowOff>187325</xdr:rowOff>
    </xdr:from>
    <xdr:to>
      <xdr:col>11</xdr:col>
      <xdr:colOff>1206501</xdr:colOff>
      <xdr:row>7</xdr:row>
      <xdr:rowOff>44450</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8305800" y="482600"/>
          <a:ext cx="4473576" cy="1438275"/>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技能実習生・特定技能外国人の地域生活費を申請する</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場合に記入してください。</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（申請しない場合は提出不要。）</a:t>
          </a:r>
          <a:endParaRPr lang="ja-JP" altLang="ja-JP" b="1">
            <a:solidFill>
              <a:sysClr val="windowText" lastClr="000000"/>
            </a:solidFill>
            <a:effectLst/>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対象物件（部屋）</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が複数ある場合は様式をコピーして</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それぞれ記入してください。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b="1">
              <a:solidFill>
                <a:srgbClr val="FF0000"/>
              </a:solidFill>
              <a:latin typeface="ＭＳ ゴシック" panose="020B0609070205080204" pitchFamily="49" charset="-128"/>
              <a:ea typeface="ＭＳ ゴシック" panose="020B0609070205080204" pitchFamily="49" charset="-128"/>
            </a:rPr>
            <a:t>1</a:t>
          </a:r>
          <a:r>
            <a:rPr kumimoji="1" lang="ja-JP" altLang="en-US" sz="1100" b="1">
              <a:solidFill>
                <a:srgbClr val="FF0000"/>
              </a:solidFill>
              <a:latin typeface="ＭＳ ゴシック" panose="020B0609070205080204" pitchFamily="49" charset="-128"/>
              <a:ea typeface="ＭＳ ゴシック" panose="020B0609070205080204" pitchFamily="49" charset="-128"/>
            </a:rPr>
            <a:t>月未満で日割計算となる期間は補助対象外です</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609601</xdr:colOff>
      <xdr:row>10</xdr:row>
      <xdr:rowOff>200025</xdr:rowOff>
    </xdr:from>
    <xdr:to>
      <xdr:col>6</xdr:col>
      <xdr:colOff>561976</xdr:colOff>
      <xdr:row>14</xdr:row>
      <xdr:rowOff>142876</xdr:rowOff>
    </xdr:to>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a:xfrm>
          <a:off x="3009901" y="2838450"/>
          <a:ext cx="2838450" cy="933451"/>
        </a:xfrm>
        <a:prstGeom prst="wedgeRoundRectCallout">
          <a:avLst>
            <a:gd name="adj1" fmla="val -16243"/>
            <a:gd name="adj2" fmla="val 77143"/>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各月の入居者（月初～月末まで入居している者）の数を記入してください。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補助対象者以外の同居者がいる場合は</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（Ｃ）にその人数を記載してください。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1171575</xdr:colOff>
      <xdr:row>10</xdr:row>
      <xdr:rowOff>209550</xdr:rowOff>
    </xdr:from>
    <xdr:to>
      <xdr:col>8</xdr:col>
      <xdr:colOff>1219200</xdr:colOff>
      <xdr:row>13</xdr:row>
      <xdr:rowOff>133350</xdr:rowOff>
    </xdr:to>
    <xdr:sp macro="" textlink="">
      <xdr:nvSpPr>
        <xdr:cNvPr id="6" name="吹き出し: 角を丸めた四角形 5">
          <a:extLst>
            <a:ext uri="{FF2B5EF4-FFF2-40B4-BE49-F238E27FC236}">
              <a16:creationId xmlns:a16="http://schemas.microsoft.com/office/drawing/2014/main" id="{00000000-0008-0000-0500-000006000000}"/>
            </a:ext>
          </a:extLst>
        </xdr:cNvPr>
        <xdr:cNvSpPr/>
      </xdr:nvSpPr>
      <xdr:spPr>
        <a:xfrm>
          <a:off x="6457950" y="2847975"/>
          <a:ext cx="2562225" cy="723900"/>
        </a:xfrm>
        <a:prstGeom prst="wedgeRoundRectCallout">
          <a:avLst>
            <a:gd name="adj1" fmla="val -20366"/>
            <a:gd name="adj2" fmla="val 106159"/>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補助対象者が賃料の一部を負担する場合、本人負担額の合計額を記入</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533400</xdr:colOff>
      <xdr:row>9</xdr:row>
      <xdr:rowOff>57151</xdr:rowOff>
    </xdr:from>
    <xdr:to>
      <xdr:col>12</xdr:col>
      <xdr:colOff>9526</xdr:colOff>
      <xdr:row>12</xdr:row>
      <xdr:rowOff>257175</xdr:rowOff>
    </xdr:to>
    <xdr:sp macro="" textlink="">
      <xdr:nvSpPr>
        <xdr:cNvPr id="11" name="吹き出し: 角を丸めた四角形 10">
          <a:extLst>
            <a:ext uri="{FF2B5EF4-FFF2-40B4-BE49-F238E27FC236}">
              <a16:creationId xmlns:a16="http://schemas.microsoft.com/office/drawing/2014/main" id="{00000000-0008-0000-0500-00000B000000}"/>
            </a:ext>
          </a:extLst>
        </xdr:cNvPr>
        <xdr:cNvSpPr/>
      </xdr:nvSpPr>
      <xdr:spPr>
        <a:xfrm>
          <a:off x="9591675" y="2428876"/>
          <a:ext cx="3248026" cy="1000124"/>
        </a:xfrm>
        <a:prstGeom prst="wedgeRoundRectCallout">
          <a:avLst>
            <a:gd name="adj1" fmla="val -57161"/>
            <a:gd name="adj2" fmla="val -38416"/>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採用前の期間は補助対象外ですが、</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月初～月末まで該当物件に入居している場合はその他の入居者として人数を（Ｃ）に</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記入してください。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xdr:colOff>
      <xdr:row>11</xdr:row>
      <xdr:rowOff>57149</xdr:rowOff>
    </xdr:from>
    <xdr:to>
      <xdr:col>3</xdr:col>
      <xdr:colOff>514350</xdr:colOff>
      <xdr:row>13</xdr:row>
      <xdr:rowOff>66674</xdr:rowOff>
    </xdr:to>
    <xdr:sp macro="" textlink="">
      <xdr:nvSpPr>
        <xdr:cNvPr id="13" name="吹き出し: 角を丸めた四角形 12">
          <a:extLst>
            <a:ext uri="{FF2B5EF4-FFF2-40B4-BE49-F238E27FC236}">
              <a16:creationId xmlns:a16="http://schemas.microsoft.com/office/drawing/2014/main" id="{00000000-0008-0000-0500-00000D000000}"/>
            </a:ext>
          </a:extLst>
        </xdr:cNvPr>
        <xdr:cNvSpPr/>
      </xdr:nvSpPr>
      <xdr:spPr>
        <a:xfrm>
          <a:off x="247650" y="2962274"/>
          <a:ext cx="2667000" cy="542925"/>
        </a:xfrm>
        <a:prstGeom prst="wedgeRoundRectCallout">
          <a:avLst>
            <a:gd name="adj1" fmla="val 16860"/>
            <a:gd name="adj2" fmla="val 118784"/>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物件の月額賃料（本人負担額を含む）を記入してください。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38100</xdr:colOff>
      <xdr:row>22</xdr:row>
      <xdr:rowOff>38100</xdr:rowOff>
    </xdr:from>
    <xdr:to>
      <xdr:col>12</xdr:col>
      <xdr:colOff>104775</xdr:colOff>
      <xdr:row>26</xdr:row>
      <xdr:rowOff>95250</xdr:rowOff>
    </xdr:to>
    <xdr:sp macro="" textlink="">
      <xdr:nvSpPr>
        <xdr:cNvPr id="14" name="吹き出し: 角を丸めた四角形 13">
          <a:extLst>
            <a:ext uri="{FF2B5EF4-FFF2-40B4-BE49-F238E27FC236}">
              <a16:creationId xmlns:a16="http://schemas.microsoft.com/office/drawing/2014/main" id="{00000000-0008-0000-0500-00000E000000}"/>
            </a:ext>
          </a:extLst>
        </xdr:cNvPr>
        <xdr:cNvSpPr/>
      </xdr:nvSpPr>
      <xdr:spPr>
        <a:xfrm>
          <a:off x="11610975" y="6210300"/>
          <a:ext cx="1323975" cy="1047750"/>
        </a:xfrm>
        <a:prstGeom prst="wedgeRoundRectCallout">
          <a:avLst>
            <a:gd name="adj1" fmla="val 16131"/>
            <a:gd name="adj2" fmla="val 106422"/>
            <a:gd name="adj3" fmla="val 16667"/>
          </a:avLst>
        </a:prstGeom>
        <a:solidFill>
          <a:schemeClr val="accent4"/>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この金額を別紙１－１（３）</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に転記してください。</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65290;&#65290;&#6529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63"/>
  <sheetViews>
    <sheetView tabSelected="1" view="pageBreakPreview" zoomScaleNormal="100" zoomScaleSheetLayoutView="100" workbookViewId="0">
      <selection activeCell="B30" sqref="B30"/>
    </sheetView>
  </sheetViews>
  <sheetFormatPr defaultColWidth="9" defaultRowHeight="20"/>
  <cols>
    <col min="1" max="1" width="4.33203125" style="2" customWidth="1"/>
    <col min="2" max="2" width="35.58203125" style="2" customWidth="1"/>
    <col min="3" max="3" width="16.25" style="2" customWidth="1"/>
    <col min="4" max="4" width="33.58203125" style="2" customWidth="1"/>
    <col min="5" max="5" width="56.58203125" style="2" customWidth="1"/>
    <col min="6" max="6" width="41.83203125" style="2" customWidth="1"/>
    <col min="7" max="16384" width="9" style="2"/>
  </cols>
  <sheetData>
    <row r="1" spans="1:5">
      <c r="A1" s="2" t="s">
        <v>12</v>
      </c>
    </row>
    <row r="3" spans="1:5">
      <c r="A3" s="157" t="s">
        <v>184</v>
      </c>
      <c r="B3" s="158"/>
      <c r="C3" s="158"/>
      <c r="D3" s="158"/>
    </row>
    <row r="5" spans="1:5">
      <c r="C5" s="12" t="s">
        <v>48</v>
      </c>
      <c r="D5" s="118">
        <v>45931</v>
      </c>
      <c r="E5" s="1"/>
    </row>
    <row r="7" spans="1:5">
      <c r="A7" s="2" t="s">
        <v>0</v>
      </c>
    </row>
    <row r="9" spans="1:5" ht="18.75" customHeight="1">
      <c r="C9" s="8" t="s">
        <v>1</v>
      </c>
      <c r="D9" s="119" t="s">
        <v>128</v>
      </c>
      <c r="E9" s="13"/>
    </row>
    <row r="10" spans="1:5" ht="18.75" customHeight="1">
      <c r="C10" s="8" t="s">
        <v>2</v>
      </c>
      <c r="D10" s="119" t="s">
        <v>129</v>
      </c>
      <c r="E10" s="13"/>
    </row>
    <row r="11" spans="1:5" ht="18.75" customHeight="1">
      <c r="C11" s="8" t="s">
        <v>3</v>
      </c>
      <c r="D11" s="119" t="s">
        <v>130</v>
      </c>
      <c r="E11" s="13"/>
    </row>
    <row r="12" spans="1:5" ht="18.75" customHeight="1">
      <c r="C12" s="8" t="s">
        <v>4</v>
      </c>
      <c r="D12" s="119" t="s">
        <v>131</v>
      </c>
      <c r="E12" s="13"/>
    </row>
    <row r="13" spans="1:5" ht="18.75" customHeight="1">
      <c r="C13" s="8" t="s">
        <v>8</v>
      </c>
      <c r="D13" s="119" t="s">
        <v>132</v>
      </c>
      <c r="E13" s="13"/>
    </row>
    <row r="14" spans="1:5" ht="18.75" customHeight="1">
      <c r="C14" s="11" t="s">
        <v>9</v>
      </c>
      <c r="D14" s="119" t="s">
        <v>133</v>
      </c>
      <c r="E14" s="13"/>
    </row>
    <row r="15" spans="1:5" ht="18.75" customHeight="1">
      <c r="C15" s="8" t="s">
        <v>6</v>
      </c>
      <c r="D15" s="119" t="s">
        <v>134</v>
      </c>
      <c r="E15" s="13"/>
    </row>
    <row r="16" spans="1:5" ht="18.75" customHeight="1">
      <c r="C16" s="8" t="s">
        <v>5</v>
      </c>
      <c r="D16" s="120" t="s">
        <v>135</v>
      </c>
      <c r="E16" s="13"/>
    </row>
    <row r="18" spans="1:6" ht="48" customHeight="1">
      <c r="A18" s="160" t="s">
        <v>68</v>
      </c>
      <c r="B18" s="160"/>
      <c r="C18" s="160"/>
      <c r="D18" s="160"/>
    </row>
    <row r="20" spans="1:6">
      <c r="A20" s="159" t="s">
        <v>7</v>
      </c>
      <c r="B20" s="159"/>
      <c r="C20" s="159"/>
      <c r="D20" s="159"/>
      <c r="F20" s="6"/>
    </row>
    <row r="21" spans="1:6">
      <c r="F21" s="6"/>
    </row>
    <row r="22" spans="1:6" ht="26.5">
      <c r="A22" s="2" t="s">
        <v>66</v>
      </c>
      <c r="C22" s="156">
        <f>'1-1（所要額調書）'!D45</f>
        <v>366000</v>
      </c>
      <c r="D22" s="2" t="s">
        <v>49</v>
      </c>
      <c r="F22" s="6"/>
    </row>
    <row r="23" spans="1:6">
      <c r="A23" s="2" t="s">
        <v>166</v>
      </c>
      <c r="C23" s="15"/>
      <c r="F23" s="6"/>
    </row>
    <row r="24" spans="1:6">
      <c r="A24" s="2" t="s">
        <v>167</v>
      </c>
      <c r="C24" s="15"/>
      <c r="F24" s="6"/>
    </row>
    <row r="25" spans="1:6">
      <c r="C25" s="15"/>
      <c r="F25" s="6"/>
    </row>
    <row r="26" spans="1:6">
      <c r="A26" s="2" t="s">
        <v>69</v>
      </c>
      <c r="F26" s="6"/>
    </row>
    <row r="27" spans="1:6">
      <c r="A27" s="8"/>
      <c r="B27" s="32" t="s">
        <v>43</v>
      </c>
      <c r="C27" s="161" t="s">
        <v>44</v>
      </c>
      <c r="D27" s="161"/>
      <c r="F27" s="6"/>
    </row>
    <row r="28" spans="1:6">
      <c r="A28" s="8">
        <v>1</v>
      </c>
      <c r="B28" s="119" t="s">
        <v>136</v>
      </c>
      <c r="C28" s="162" t="s">
        <v>50</v>
      </c>
      <c r="D28" s="162"/>
      <c r="E28" s="6" t="s">
        <v>50</v>
      </c>
      <c r="F28" s="6"/>
    </row>
    <row r="29" spans="1:6">
      <c r="A29" s="8">
        <v>2</v>
      </c>
      <c r="B29" s="119" t="s">
        <v>137</v>
      </c>
      <c r="C29" s="162" t="s">
        <v>23</v>
      </c>
      <c r="D29" s="162"/>
      <c r="E29" s="6" t="s">
        <v>13</v>
      </c>
      <c r="F29" s="6"/>
    </row>
    <row r="30" spans="1:6">
      <c r="A30" s="8">
        <v>3</v>
      </c>
      <c r="B30" s="23"/>
      <c r="C30" s="163"/>
      <c r="D30" s="163"/>
      <c r="E30" s="35" t="s">
        <v>14</v>
      </c>
      <c r="F30" s="6"/>
    </row>
    <row r="31" spans="1:6">
      <c r="A31" s="8">
        <v>4</v>
      </c>
      <c r="B31" s="23"/>
      <c r="C31" s="163"/>
      <c r="D31" s="163"/>
      <c r="E31" s="6" t="s">
        <v>15</v>
      </c>
      <c r="F31" s="6"/>
    </row>
    <row r="32" spans="1:6">
      <c r="A32" s="8">
        <v>5</v>
      </c>
      <c r="B32" s="23"/>
      <c r="C32" s="163"/>
      <c r="D32" s="163"/>
      <c r="E32" s="6" t="s">
        <v>16</v>
      </c>
      <c r="F32" s="6"/>
    </row>
    <row r="33" spans="1:6">
      <c r="A33" s="8">
        <v>6</v>
      </c>
      <c r="B33" s="23"/>
      <c r="C33" s="163"/>
      <c r="D33" s="163"/>
      <c r="E33" s="35" t="s">
        <v>17</v>
      </c>
      <c r="F33" s="6"/>
    </row>
    <row r="34" spans="1:6">
      <c r="A34" s="8">
        <v>7</v>
      </c>
      <c r="B34" s="23"/>
      <c r="C34" s="163"/>
      <c r="D34" s="163"/>
      <c r="E34" s="6" t="s">
        <v>18</v>
      </c>
      <c r="F34" s="6"/>
    </row>
    <row r="35" spans="1:6">
      <c r="A35" s="8">
        <v>8</v>
      </c>
      <c r="B35" s="23"/>
      <c r="C35" s="163"/>
      <c r="D35" s="163"/>
      <c r="E35" s="6" t="s">
        <v>19</v>
      </c>
      <c r="F35" s="6"/>
    </row>
    <row r="36" spans="1:6">
      <c r="B36" s="9"/>
      <c r="C36" s="9"/>
      <c r="D36" s="9"/>
      <c r="E36" s="6" t="s">
        <v>20</v>
      </c>
      <c r="F36" s="6"/>
    </row>
    <row r="37" spans="1:6" ht="20.5" thickBot="1">
      <c r="A37" s="2" t="s">
        <v>70</v>
      </c>
      <c r="E37" s="6" t="s">
        <v>21</v>
      </c>
      <c r="F37" s="6"/>
    </row>
    <row r="38" spans="1:6">
      <c r="A38" s="145" t="s">
        <v>11</v>
      </c>
      <c r="B38" s="146"/>
      <c r="C38" s="146"/>
      <c r="D38" s="147"/>
      <c r="E38" s="6" t="s">
        <v>22</v>
      </c>
      <c r="F38" s="7"/>
    </row>
    <row r="39" spans="1:6">
      <c r="A39" s="155" t="s">
        <v>183</v>
      </c>
      <c r="B39" s="154" t="s">
        <v>180</v>
      </c>
      <c r="C39" s="148"/>
      <c r="D39" s="149"/>
      <c r="E39" s="6" t="s">
        <v>23</v>
      </c>
      <c r="F39" s="6"/>
    </row>
    <row r="40" spans="1:6" ht="20.25" customHeight="1">
      <c r="A40" s="155" t="s">
        <v>183</v>
      </c>
      <c r="B40" s="153" t="s">
        <v>181</v>
      </c>
      <c r="C40" s="148"/>
      <c r="D40" s="149"/>
      <c r="E40" s="6" t="s">
        <v>24</v>
      </c>
      <c r="F40" s="6"/>
    </row>
    <row r="41" spans="1:6" ht="28.5" customHeight="1">
      <c r="A41" s="155" t="s">
        <v>183</v>
      </c>
      <c r="B41" s="164" t="s">
        <v>182</v>
      </c>
      <c r="C41" s="164"/>
      <c r="D41" s="165"/>
      <c r="E41" s="6" t="s">
        <v>25</v>
      </c>
      <c r="F41" s="6"/>
    </row>
    <row r="42" spans="1:6" ht="20.5" thickBot="1">
      <c r="A42" s="150"/>
      <c r="B42" s="151"/>
      <c r="C42" s="151"/>
      <c r="D42" s="152"/>
      <c r="E42" s="6" t="s">
        <v>26</v>
      </c>
      <c r="F42" s="6"/>
    </row>
    <row r="43" spans="1:6" ht="19.5" customHeight="1">
      <c r="A43" s="5"/>
      <c r="B43" s="5"/>
      <c r="C43" s="5"/>
      <c r="D43" s="5"/>
      <c r="E43" s="35" t="s">
        <v>27</v>
      </c>
      <c r="F43" s="6"/>
    </row>
    <row r="44" spans="1:6" ht="19.5" customHeight="1">
      <c r="E44" s="6" t="s">
        <v>28</v>
      </c>
      <c r="F44" s="6"/>
    </row>
    <row r="45" spans="1:6" ht="19.5" customHeight="1">
      <c r="E45" s="6" t="s">
        <v>29</v>
      </c>
      <c r="F45" s="7"/>
    </row>
    <row r="46" spans="1:6" ht="19.5" customHeight="1">
      <c r="E46" s="6" t="s">
        <v>30</v>
      </c>
      <c r="F46" s="6"/>
    </row>
    <row r="47" spans="1:6" ht="19.5" customHeight="1">
      <c r="E47" s="6" t="s">
        <v>31</v>
      </c>
      <c r="F47" s="6"/>
    </row>
    <row r="48" spans="1:6" ht="19.5" customHeight="1">
      <c r="E48" s="6" t="s">
        <v>32</v>
      </c>
      <c r="F48" s="6"/>
    </row>
    <row r="49" spans="5:6" ht="19.5" customHeight="1">
      <c r="E49" s="6" t="s">
        <v>33</v>
      </c>
      <c r="F49" s="6"/>
    </row>
    <row r="50" spans="5:6" ht="19.5" customHeight="1">
      <c r="E50" s="35" t="s">
        <v>34</v>
      </c>
      <c r="F50" s="6"/>
    </row>
    <row r="51" spans="5:6" ht="19.5" customHeight="1">
      <c r="E51" s="6" t="s">
        <v>35</v>
      </c>
      <c r="F51" s="6"/>
    </row>
    <row r="52" spans="5:6" ht="19.5" customHeight="1">
      <c r="E52" s="6" t="s">
        <v>36</v>
      </c>
      <c r="F52" s="6"/>
    </row>
    <row r="53" spans="5:6" ht="19.5" customHeight="1">
      <c r="E53" s="6" t="s">
        <v>37</v>
      </c>
      <c r="F53" s="6"/>
    </row>
    <row r="54" spans="5:6" ht="19.5" customHeight="1">
      <c r="E54" s="6" t="s">
        <v>38</v>
      </c>
      <c r="F54" s="7"/>
    </row>
    <row r="55" spans="5:6" ht="19.5" customHeight="1">
      <c r="E55" s="6" t="s">
        <v>39</v>
      </c>
      <c r="F55" s="6"/>
    </row>
    <row r="56" spans="5:6" ht="19.5" customHeight="1">
      <c r="E56" s="6" t="s">
        <v>40</v>
      </c>
      <c r="F56" s="6"/>
    </row>
    <row r="57" spans="5:6" ht="19.5" customHeight="1">
      <c r="E57" s="6" t="s">
        <v>41</v>
      </c>
      <c r="F57" s="7"/>
    </row>
    <row r="58" spans="5:6" ht="19.5" customHeight="1">
      <c r="E58" s="6" t="s">
        <v>42</v>
      </c>
    </row>
    <row r="59" spans="5:6" ht="19.5" customHeight="1">
      <c r="E59" s="35"/>
    </row>
    <row r="60" spans="5:6">
      <c r="E60" s="6"/>
    </row>
    <row r="61" spans="5:6">
      <c r="E61" s="6"/>
    </row>
    <row r="62" spans="5:6">
      <c r="E62" s="35"/>
    </row>
    <row r="63" spans="5:6">
      <c r="E63" s="7"/>
    </row>
  </sheetData>
  <mergeCells count="13">
    <mergeCell ref="C34:D34"/>
    <mergeCell ref="C35:D35"/>
    <mergeCell ref="B41:D41"/>
    <mergeCell ref="C29:D29"/>
    <mergeCell ref="C30:D30"/>
    <mergeCell ref="C31:D31"/>
    <mergeCell ref="C32:D32"/>
    <mergeCell ref="C33:D33"/>
    <mergeCell ref="A3:D3"/>
    <mergeCell ref="A20:D20"/>
    <mergeCell ref="A18:D18"/>
    <mergeCell ref="C27:D27"/>
    <mergeCell ref="C28:D28"/>
  </mergeCells>
  <phoneticPr fontId="3"/>
  <dataValidations count="1">
    <dataValidation type="list" allowBlank="1" showInputMessage="1" showErrorMessage="1" sqref="C28:D35" xr:uid="{9D181BE6-1D38-4688-A8C8-DF279C09384F}">
      <formula1>$E$28:$E$58</formula1>
    </dataValidation>
  </dataValidations>
  <hyperlinks>
    <hyperlink ref="D16" r:id="rId1" display="***@＊＊＊" xr:uid="{FF0EAA87-566A-4475-BFFD-9338A8C647FC}"/>
  </hyperlinks>
  <pageMargins left="0.74803149606299213" right="0.74803149606299213" top="0.70866141732283472" bottom="0.70866141732283472" header="0.31496062992125984" footer="0.31496062992125984"/>
  <pageSetup paperSize="9" scale="8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7E4E-4815-4DF6-929E-F501082BAFCB}">
  <sheetPr>
    <tabColor rgb="FFFFFF00"/>
    <pageSetUpPr fitToPage="1"/>
  </sheetPr>
  <dimension ref="A1:I51"/>
  <sheetViews>
    <sheetView view="pageBreakPreview" topLeftCell="A29" zoomScaleNormal="70" zoomScaleSheetLayoutView="100" workbookViewId="0">
      <selection activeCell="C13" sqref="C13"/>
    </sheetView>
  </sheetViews>
  <sheetFormatPr defaultColWidth="9" defaultRowHeight="20"/>
  <cols>
    <col min="1" max="1" width="3.58203125" style="2" customWidth="1"/>
    <col min="2" max="2" width="5.58203125" style="2" customWidth="1"/>
    <col min="3" max="3" width="39.75" style="2" customWidth="1"/>
    <col min="4" max="4" width="23.5" style="2" customWidth="1"/>
    <col min="5" max="7" width="15.58203125" style="2" customWidth="1"/>
    <col min="8" max="9" width="23.5" style="2" customWidth="1"/>
    <col min="10" max="10" width="6.75" style="2" customWidth="1"/>
    <col min="11" max="16384" width="9" style="2"/>
  </cols>
  <sheetData>
    <row r="1" spans="1:9" ht="27" customHeight="1">
      <c r="A1" s="2" t="s">
        <v>46</v>
      </c>
      <c r="C1" s="20"/>
      <c r="D1" s="20"/>
      <c r="E1" s="20"/>
      <c r="F1" s="20"/>
    </row>
    <row r="2" spans="1:9" ht="9" customHeight="1">
      <c r="A2" s="16"/>
      <c r="B2" s="16"/>
      <c r="C2" s="21"/>
      <c r="D2" s="21"/>
      <c r="E2" s="21"/>
      <c r="F2" s="21"/>
      <c r="G2" s="21"/>
      <c r="H2" s="21"/>
    </row>
    <row r="3" spans="1:9" ht="21.5" customHeight="1" thickBot="1">
      <c r="A3" s="16"/>
      <c r="B3" s="21" t="s">
        <v>112</v>
      </c>
      <c r="C3" s="21"/>
      <c r="D3" s="21"/>
      <c r="E3" s="21"/>
      <c r="F3" s="21"/>
      <c r="G3" s="21"/>
      <c r="H3" s="21"/>
    </row>
    <row r="4" spans="1:9" s="3" customFormat="1" ht="57" customHeight="1">
      <c r="A4" s="2"/>
      <c r="C4" s="52" t="s">
        <v>118</v>
      </c>
      <c r="D4" s="55" t="s">
        <v>119</v>
      </c>
      <c r="E4" s="53" t="s">
        <v>67</v>
      </c>
      <c r="F4" s="29" t="s">
        <v>56</v>
      </c>
      <c r="G4" s="29" t="s">
        <v>57</v>
      </c>
      <c r="H4" s="29" t="s">
        <v>58</v>
      </c>
      <c r="I4" s="29" t="s">
        <v>53</v>
      </c>
    </row>
    <row r="5" spans="1:9" ht="27" customHeight="1">
      <c r="A5" s="16"/>
      <c r="B5" s="2">
        <v>1</v>
      </c>
      <c r="C5" s="88" t="str">
        <f>'1-3（資格取得・コミュニケーション）'!C4:F4</f>
        <v>特別養護老人ホーム埼玉</v>
      </c>
      <c r="D5" s="89">
        <f>'1-3（資格取得・コミュニケーション）'!C6</f>
        <v>88000</v>
      </c>
      <c r="E5" s="122">
        <v>0</v>
      </c>
      <c r="F5" s="36">
        <f>D5-E5</f>
        <v>88000</v>
      </c>
      <c r="G5" s="37">
        <v>300000</v>
      </c>
      <c r="H5" s="37">
        <f t="shared" ref="H5:H12" si="0">IF(ISBLANK(F5),0,MIN(F5:G5))</f>
        <v>88000</v>
      </c>
      <c r="I5" s="166" t="s">
        <v>45</v>
      </c>
    </row>
    <row r="6" spans="1:9" ht="27" customHeight="1">
      <c r="A6" s="16"/>
      <c r="B6" s="2">
        <v>2</v>
      </c>
      <c r="C6" s="88" t="str">
        <f>'1-3（資格取得・コミュニケーション）'!C10:F10</f>
        <v>ケアハウス埼玉</v>
      </c>
      <c r="D6" s="89">
        <f>'1-3（資格取得・コミュニケーション）'!C12</f>
        <v>5500</v>
      </c>
      <c r="E6" s="122">
        <v>0</v>
      </c>
      <c r="F6" s="36">
        <f t="shared" ref="F6:F11" si="1">D6-E6</f>
        <v>5500</v>
      </c>
      <c r="G6" s="37">
        <v>300000</v>
      </c>
      <c r="H6" s="37">
        <f t="shared" si="0"/>
        <v>5500</v>
      </c>
      <c r="I6" s="167"/>
    </row>
    <row r="7" spans="1:9" ht="27" customHeight="1">
      <c r="A7" s="16"/>
      <c r="B7" s="2">
        <v>3</v>
      </c>
      <c r="C7" s="88"/>
      <c r="D7" s="89"/>
      <c r="E7" s="54"/>
      <c r="F7" s="36">
        <f t="shared" si="1"/>
        <v>0</v>
      </c>
      <c r="G7" s="37">
        <v>300000</v>
      </c>
      <c r="H7" s="37">
        <f t="shared" si="0"/>
        <v>0</v>
      </c>
      <c r="I7" s="167"/>
    </row>
    <row r="8" spans="1:9" ht="27" customHeight="1">
      <c r="A8" s="16"/>
      <c r="B8" s="2">
        <v>4</v>
      </c>
      <c r="C8" s="88"/>
      <c r="D8" s="89"/>
      <c r="E8" s="54"/>
      <c r="F8" s="36">
        <f t="shared" si="1"/>
        <v>0</v>
      </c>
      <c r="G8" s="37">
        <v>300000</v>
      </c>
      <c r="H8" s="37">
        <f t="shared" si="0"/>
        <v>0</v>
      </c>
      <c r="I8" s="167"/>
    </row>
    <row r="9" spans="1:9" ht="27" customHeight="1">
      <c r="A9" s="16"/>
      <c r="B9" s="2">
        <v>5</v>
      </c>
      <c r="C9" s="88"/>
      <c r="D9" s="89"/>
      <c r="E9" s="54"/>
      <c r="F9" s="36">
        <f t="shared" si="1"/>
        <v>0</v>
      </c>
      <c r="G9" s="37">
        <v>300000</v>
      </c>
      <c r="H9" s="37">
        <f t="shared" si="0"/>
        <v>0</v>
      </c>
      <c r="I9" s="167"/>
    </row>
    <row r="10" spans="1:9" ht="27" customHeight="1">
      <c r="A10" s="16"/>
      <c r="B10" s="2">
        <v>6</v>
      </c>
      <c r="C10" s="88"/>
      <c r="D10" s="89"/>
      <c r="E10" s="54"/>
      <c r="F10" s="36">
        <f t="shared" si="1"/>
        <v>0</v>
      </c>
      <c r="G10" s="37">
        <v>300000</v>
      </c>
      <c r="H10" s="37">
        <f t="shared" si="0"/>
        <v>0</v>
      </c>
      <c r="I10" s="167"/>
    </row>
    <row r="11" spans="1:9" ht="27" customHeight="1">
      <c r="A11" s="16"/>
      <c r="B11" s="2">
        <v>7</v>
      </c>
      <c r="C11" s="88"/>
      <c r="D11" s="89"/>
      <c r="E11" s="54"/>
      <c r="F11" s="36">
        <f t="shared" si="1"/>
        <v>0</v>
      </c>
      <c r="G11" s="37">
        <v>300000</v>
      </c>
      <c r="H11" s="37">
        <f t="shared" si="0"/>
        <v>0</v>
      </c>
      <c r="I11" s="167"/>
    </row>
    <row r="12" spans="1:9" ht="27" customHeight="1" thickBot="1">
      <c r="A12" s="16"/>
      <c r="B12" s="2">
        <v>8</v>
      </c>
      <c r="C12" s="88"/>
      <c r="D12" s="90"/>
      <c r="E12" s="54"/>
      <c r="F12" s="36">
        <f>D12-E12</f>
        <v>0</v>
      </c>
      <c r="G12" s="37">
        <v>300000</v>
      </c>
      <c r="H12" s="37">
        <f t="shared" si="0"/>
        <v>0</v>
      </c>
      <c r="I12" s="168"/>
    </row>
    <row r="13" spans="1:9" ht="27" customHeight="1" thickBot="1">
      <c r="A13" s="16"/>
      <c r="C13" s="104" t="s">
        <v>110</v>
      </c>
      <c r="D13" s="106">
        <f>SUM(D5:D12)</f>
        <v>93500</v>
      </c>
      <c r="E13" s="105">
        <f>SUM(E5:E12)</f>
        <v>0</v>
      </c>
      <c r="F13" s="37">
        <f>SUM(F5:F12)</f>
        <v>93500</v>
      </c>
      <c r="G13" s="38"/>
      <c r="H13" s="37">
        <f>IF(SUM(H5:H12)&gt;600000,600000,SUM(H5:H12))</f>
        <v>93500</v>
      </c>
      <c r="I13" s="39">
        <f>ROUNDDOWN(H13/3*2,-3)</f>
        <v>62000</v>
      </c>
    </row>
    <row r="14" spans="1:9" ht="9.5" customHeight="1">
      <c r="A14" s="16"/>
      <c r="B14" s="16"/>
      <c r="C14" s="21"/>
      <c r="D14" s="21"/>
      <c r="E14" s="21"/>
      <c r="F14" s="21"/>
      <c r="G14" s="21"/>
      <c r="H14" s="21"/>
    </row>
    <row r="15" spans="1:9" ht="15.5" customHeight="1" thickBot="1">
      <c r="A15" s="16"/>
      <c r="B15" s="21" t="s">
        <v>113</v>
      </c>
      <c r="C15" s="4"/>
      <c r="D15" s="4"/>
      <c r="E15" s="4"/>
      <c r="F15" s="4"/>
      <c r="G15" s="4"/>
      <c r="H15" s="4"/>
    </row>
    <row r="16" spans="1:9" s="3" customFormat="1" ht="57" customHeight="1">
      <c r="A16" s="16"/>
      <c r="C16" s="52" t="s">
        <v>120</v>
      </c>
      <c r="D16" s="55" t="s">
        <v>121</v>
      </c>
      <c r="E16" s="53" t="s">
        <v>67</v>
      </c>
      <c r="F16" s="29" t="s">
        <v>56</v>
      </c>
      <c r="G16" s="29" t="s">
        <v>57</v>
      </c>
      <c r="H16" s="29" t="s">
        <v>65</v>
      </c>
      <c r="I16" s="22" t="s">
        <v>54</v>
      </c>
    </row>
    <row r="17" spans="1:9" ht="27" customHeight="1">
      <c r="A17" s="16"/>
      <c r="B17" s="2">
        <v>1</v>
      </c>
      <c r="C17" s="88" t="str">
        <f>'1-4（日本語学校学費）'!C4</f>
        <v>さいたまっち一郎</v>
      </c>
      <c r="D17" s="89">
        <f>'1-4（日本語学校学費）'!G4</f>
        <v>550000</v>
      </c>
      <c r="E17" s="122">
        <v>0</v>
      </c>
      <c r="F17" s="36">
        <f>D17-E17</f>
        <v>550000</v>
      </c>
      <c r="G17" s="37">
        <v>600000</v>
      </c>
      <c r="H17" s="37">
        <f>IF(ISBLANK(F17),0,MIN(F17:G17))</f>
        <v>550000</v>
      </c>
      <c r="I17" s="166" t="s">
        <v>45</v>
      </c>
    </row>
    <row r="18" spans="1:9" ht="27" customHeight="1">
      <c r="A18" s="16"/>
      <c r="B18" s="2">
        <v>2</v>
      </c>
      <c r="C18" s="88"/>
      <c r="D18" s="89"/>
      <c r="E18" s="54"/>
      <c r="F18" s="36">
        <f t="shared" ref="F18:F24" si="2">D18-E18</f>
        <v>0</v>
      </c>
      <c r="G18" s="37">
        <v>600000</v>
      </c>
      <c r="H18" s="37">
        <f>IF(ISBLANK(F18),0,MIN(F18:G18))</f>
        <v>0</v>
      </c>
      <c r="I18" s="167"/>
    </row>
    <row r="19" spans="1:9" ht="27" customHeight="1">
      <c r="A19" s="16"/>
      <c r="B19" s="2">
        <v>3</v>
      </c>
      <c r="C19" s="88"/>
      <c r="D19" s="89"/>
      <c r="E19" s="54"/>
      <c r="F19" s="36">
        <f t="shared" si="2"/>
        <v>0</v>
      </c>
      <c r="G19" s="37">
        <v>600000</v>
      </c>
      <c r="H19" s="37">
        <f t="shared" ref="H19:H24" si="3">IF(ISBLANK(F19),0,MIN(F19:G19))</f>
        <v>0</v>
      </c>
      <c r="I19" s="167"/>
    </row>
    <row r="20" spans="1:9" ht="27" customHeight="1">
      <c r="A20" s="16"/>
      <c r="B20" s="2">
        <v>4</v>
      </c>
      <c r="C20" s="88"/>
      <c r="D20" s="89"/>
      <c r="E20" s="54"/>
      <c r="F20" s="36">
        <f t="shared" si="2"/>
        <v>0</v>
      </c>
      <c r="G20" s="37">
        <v>600000</v>
      </c>
      <c r="H20" s="37">
        <f t="shared" si="3"/>
        <v>0</v>
      </c>
      <c r="I20" s="167"/>
    </row>
    <row r="21" spans="1:9" ht="27" customHeight="1">
      <c r="A21" s="16"/>
      <c r="B21" s="2">
        <v>5</v>
      </c>
      <c r="C21" s="88"/>
      <c r="D21" s="89"/>
      <c r="E21" s="54"/>
      <c r="F21" s="36">
        <f t="shared" si="2"/>
        <v>0</v>
      </c>
      <c r="G21" s="37">
        <v>600000</v>
      </c>
      <c r="H21" s="37">
        <f t="shared" si="3"/>
        <v>0</v>
      </c>
      <c r="I21" s="167"/>
    </row>
    <row r="22" spans="1:9" ht="27" customHeight="1">
      <c r="A22" s="16"/>
      <c r="B22" s="2">
        <v>6</v>
      </c>
      <c r="C22" s="88"/>
      <c r="D22" s="89"/>
      <c r="E22" s="54"/>
      <c r="F22" s="36">
        <f t="shared" si="2"/>
        <v>0</v>
      </c>
      <c r="G22" s="37">
        <v>600000</v>
      </c>
      <c r="H22" s="37">
        <f t="shared" si="3"/>
        <v>0</v>
      </c>
      <c r="I22" s="167"/>
    </row>
    <row r="23" spans="1:9" ht="27" customHeight="1">
      <c r="A23" s="16"/>
      <c r="B23" s="2">
        <v>7</v>
      </c>
      <c r="C23" s="88"/>
      <c r="D23" s="89"/>
      <c r="E23" s="54"/>
      <c r="F23" s="36">
        <f t="shared" si="2"/>
        <v>0</v>
      </c>
      <c r="G23" s="37">
        <v>600000</v>
      </c>
      <c r="H23" s="37">
        <f t="shared" si="3"/>
        <v>0</v>
      </c>
      <c r="I23" s="167"/>
    </row>
    <row r="24" spans="1:9" ht="27" customHeight="1" thickBot="1">
      <c r="A24" s="16"/>
      <c r="B24" s="2">
        <v>8</v>
      </c>
      <c r="C24" s="88"/>
      <c r="D24" s="90"/>
      <c r="E24" s="54"/>
      <c r="F24" s="36">
        <f t="shared" si="2"/>
        <v>0</v>
      </c>
      <c r="G24" s="37">
        <v>600000</v>
      </c>
      <c r="H24" s="37">
        <f t="shared" si="3"/>
        <v>0</v>
      </c>
      <c r="I24" s="168"/>
    </row>
    <row r="25" spans="1:9" ht="27" customHeight="1" thickBot="1">
      <c r="A25" s="16"/>
      <c r="C25" s="104" t="s">
        <v>110</v>
      </c>
      <c r="D25" s="108">
        <f>SUM(D17:D24)</f>
        <v>550000</v>
      </c>
      <c r="E25" s="107">
        <f>SUM(E17:E24)</f>
        <v>0</v>
      </c>
      <c r="F25" s="30">
        <f>SUM(F17:F24)</f>
        <v>550000</v>
      </c>
      <c r="G25" s="40"/>
      <c r="H25" s="41">
        <f>IF(SUM(H17:H24)&gt;600000,600000,SUM(H17:H24))</f>
        <v>550000</v>
      </c>
      <c r="I25" s="42">
        <f>ROUNDDOWN(H25/3*1,-3)</f>
        <v>183000</v>
      </c>
    </row>
    <row r="26" spans="1:9" ht="15" customHeight="1">
      <c r="A26" s="16"/>
      <c r="B26" s="16"/>
      <c r="C26" s="21"/>
      <c r="D26" s="21"/>
      <c r="E26" s="21"/>
      <c r="F26" s="21"/>
      <c r="G26" s="21"/>
      <c r="H26" s="21"/>
    </row>
    <row r="27" spans="1:9" ht="27" customHeight="1">
      <c r="B27" s="20" t="s">
        <v>111</v>
      </c>
      <c r="D27" s="20"/>
      <c r="E27" s="20"/>
      <c r="F27" s="20"/>
      <c r="G27" s="20"/>
    </row>
    <row r="28" spans="1:9" s="3" customFormat="1" ht="57" customHeight="1">
      <c r="B28" s="59" t="s">
        <v>73</v>
      </c>
      <c r="C28" s="59" t="s">
        <v>74</v>
      </c>
      <c r="D28" s="60" t="s">
        <v>75</v>
      </c>
    </row>
    <row r="29" spans="1:9" ht="27" customHeight="1">
      <c r="B29" s="32">
        <v>1</v>
      </c>
      <c r="C29" s="121" t="s">
        <v>159</v>
      </c>
      <c r="D29" s="127">
        <v>121000</v>
      </c>
    </row>
    <row r="30" spans="1:9" ht="27" customHeight="1">
      <c r="B30" s="32">
        <v>2</v>
      </c>
      <c r="C30" s="121"/>
      <c r="D30" s="127"/>
    </row>
    <row r="31" spans="1:9" ht="27" customHeight="1">
      <c r="B31" s="32">
        <v>3</v>
      </c>
      <c r="C31" s="61"/>
      <c r="D31" s="62"/>
    </row>
    <row r="32" spans="1:9" ht="27" customHeight="1">
      <c r="B32" s="32">
        <v>4</v>
      </c>
      <c r="C32" s="61"/>
      <c r="D32" s="62"/>
    </row>
    <row r="33" spans="1:8" ht="27" customHeight="1">
      <c r="B33" s="32">
        <v>5</v>
      </c>
      <c r="C33" s="61"/>
      <c r="D33" s="62"/>
    </row>
    <row r="34" spans="1:8" ht="27" customHeight="1">
      <c r="B34" s="32">
        <v>6</v>
      </c>
      <c r="C34" s="61"/>
      <c r="D34" s="62"/>
    </row>
    <row r="35" spans="1:8" ht="27" customHeight="1">
      <c r="B35" s="32">
        <v>7</v>
      </c>
      <c r="C35" s="61"/>
      <c r="D35" s="62"/>
    </row>
    <row r="36" spans="1:8" ht="27" customHeight="1">
      <c r="B36" s="32">
        <v>8</v>
      </c>
      <c r="C36" s="61"/>
      <c r="D36" s="62"/>
    </row>
    <row r="37" spans="1:8" ht="27" customHeight="1">
      <c r="B37" s="32">
        <v>9</v>
      </c>
      <c r="C37" s="61"/>
      <c r="D37" s="62"/>
    </row>
    <row r="38" spans="1:8" ht="27" customHeight="1">
      <c r="B38" s="32">
        <v>10</v>
      </c>
      <c r="C38" s="61"/>
      <c r="D38" s="62"/>
    </row>
    <row r="39" spans="1:8" ht="27" customHeight="1">
      <c r="B39" s="32">
        <v>11</v>
      </c>
      <c r="C39" s="61"/>
      <c r="D39" s="62"/>
    </row>
    <row r="40" spans="1:8" ht="27" customHeight="1">
      <c r="B40" s="32">
        <v>12</v>
      </c>
      <c r="C40" s="61"/>
      <c r="D40" s="62"/>
    </row>
    <row r="41" spans="1:8" ht="27" customHeight="1">
      <c r="B41" s="32">
        <v>13</v>
      </c>
      <c r="C41" s="61"/>
      <c r="D41" s="62"/>
    </row>
    <row r="42" spans="1:8" ht="27" customHeight="1" thickBot="1">
      <c r="B42" s="32">
        <v>14</v>
      </c>
      <c r="C42" s="61"/>
      <c r="D42" s="101"/>
    </row>
    <row r="43" spans="1:8" ht="27" customHeight="1" thickBot="1">
      <c r="B43" s="8"/>
      <c r="C43" s="100"/>
      <c r="D43" s="31">
        <f>SUM(D29:D42)</f>
        <v>121000</v>
      </c>
    </row>
    <row r="44" spans="1:8" ht="27" customHeight="1" thickBot="1">
      <c r="C44" s="58"/>
      <c r="D44" s="58"/>
      <c r="E44" s="58"/>
      <c r="F44" s="58"/>
      <c r="G44" s="58"/>
      <c r="H44" s="99"/>
    </row>
    <row r="45" spans="1:8" ht="27" customHeight="1" thickBot="1">
      <c r="A45" s="16"/>
      <c r="B45" s="103" t="s">
        <v>109</v>
      </c>
      <c r="C45" s="4"/>
      <c r="D45" s="31">
        <f>SUM(I13,I25,D43)</f>
        <v>366000</v>
      </c>
      <c r="E45" s="4" t="s">
        <v>61</v>
      </c>
      <c r="F45" s="4"/>
      <c r="G45" s="4"/>
      <c r="H45" s="4"/>
    </row>
    <row r="46" spans="1:8" ht="27" customHeight="1">
      <c r="A46" s="16"/>
      <c r="B46" s="10"/>
      <c r="C46" s="10"/>
      <c r="D46" s="10"/>
      <c r="E46" s="10"/>
      <c r="F46" s="4"/>
    </row>
    <row r="47" spans="1:8" ht="27" customHeight="1">
      <c r="A47" s="16"/>
    </row>
    <row r="48" spans="1:8">
      <c r="A48" s="16"/>
    </row>
    <row r="49" spans="1:1">
      <c r="A49" s="16"/>
    </row>
    <row r="51" spans="1:1">
      <c r="A51" s="10"/>
    </row>
  </sheetData>
  <mergeCells count="2">
    <mergeCell ref="I5:I12"/>
    <mergeCell ref="I17:I24"/>
  </mergeCells>
  <phoneticPr fontId="3"/>
  <pageMargins left="0.7" right="0.7" top="0.75" bottom="0.75" header="0.3" footer="0.3"/>
  <pageSetup paperSize="9" scale="69" fitToHeight="0" orientation="landscape" r:id="rId1"/>
  <rowBreaks count="1" manualBreakCount="1">
    <brk id="2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0751-3108-4B82-8074-FC11AE33A018}">
  <sheetPr>
    <tabColor rgb="FFFFFF00"/>
    <pageSetUpPr fitToPage="1"/>
  </sheetPr>
  <dimension ref="A1:L37"/>
  <sheetViews>
    <sheetView view="pageBreakPreview" topLeftCell="A3" zoomScaleNormal="70" zoomScaleSheetLayoutView="100" workbookViewId="0">
      <selection activeCell="C15" sqref="C15"/>
    </sheetView>
  </sheetViews>
  <sheetFormatPr defaultColWidth="9" defaultRowHeight="20"/>
  <cols>
    <col min="1" max="1" width="3.58203125" style="2" customWidth="1"/>
    <col min="2" max="2" width="10.08203125" style="2" customWidth="1"/>
    <col min="3" max="3" width="30.33203125" style="2" customWidth="1"/>
    <col min="4" max="4" width="30.58203125" style="2" customWidth="1"/>
    <col min="5" max="6" width="18.25" style="2" customWidth="1"/>
    <col min="7" max="12" width="17.75" style="2" customWidth="1"/>
    <col min="13" max="13" width="4.08203125" style="2" customWidth="1"/>
    <col min="14" max="16384" width="9" style="2"/>
  </cols>
  <sheetData>
    <row r="1" spans="1:12" ht="27" customHeight="1">
      <c r="A1" s="2" t="s">
        <v>122</v>
      </c>
      <c r="C1" s="20"/>
      <c r="D1" s="20"/>
      <c r="E1" s="20"/>
      <c r="F1" s="20"/>
      <c r="G1" s="20"/>
      <c r="J1" s="20"/>
      <c r="K1" s="20"/>
      <c r="L1" s="20"/>
    </row>
    <row r="2" spans="1:12" ht="15" customHeight="1">
      <c r="A2" s="16"/>
      <c r="B2" s="16"/>
      <c r="C2" s="21"/>
      <c r="D2" s="21"/>
      <c r="E2" s="21"/>
      <c r="F2" s="21"/>
      <c r="G2" s="21"/>
      <c r="J2" s="21"/>
      <c r="K2" s="21"/>
      <c r="L2" s="21"/>
    </row>
    <row r="3" spans="1:12" ht="26.25" customHeight="1">
      <c r="A3" s="16"/>
      <c r="B3" s="170"/>
      <c r="C3" s="170" t="s">
        <v>52</v>
      </c>
      <c r="D3" s="170" t="s">
        <v>71</v>
      </c>
      <c r="E3" s="170" t="s">
        <v>51</v>
      </c>
      <c r="F3" s="170" t="s">
        <v>72</v>
      </c>
      <c r="G3" s="169" t="s">
        <v>179</v>
      </c>
      <c r="H3" s="169"/>
      <c r="I3" s="169"/>
      <c r="J3" s="169" t="s">
        <v>91</v>
      </c>
      <c r="K3" s="169"/>
      <c r="L3" s="169"/>
    </row>
    <row r="4" spans="1:12" ht="48" customHeight="1">
      <c r="A4" s="16"/>
      <c r="B4" s="171"/>
      <c r="C4" s="172"/>
      <c r="D4" s="172"/>
      <c r="E4" s="172"/>
      <c r="F4" s="172"/>
      <c r="G4" s="91" t="s">
        <v>92</v>
      </c>
      <c r="H4" s="93" t="s">
        <v>59</v>
      </c>
      <c r="I4" s="92" t="s">
        <v>60</v>
      </c>
      <c r="J4" s="91" t="s">
        <v>150</v>
      </c>
      <c r="K4" s="93" t="s">
        <v>151</v>
      </c>
      <c r="L4" s="92" t="s">
        <v>152</v>
      </c>
    </row>
    <row r="5" spans="1:12" ht="26.25" customHeight="1">
      <c r="A5" s="16"/>
      <c r="B5" s="56">
        <v>1</v>
      </c>
      <c r="C5" s="121" t="s">
        <v>136</v>
      </c>
      <c r="D5" s="121" t="s">
        <v>138</v>
      </c>
      <c r="E5" s="121" t="s">
        <v>139</v>
      </c>
      <c r="F5" s="143">
        <v>45047</v>
      </c>
      <c r="G5" s="94"/>
      <c r="H5" s="129"/>
      <c r="I5" s="130" t="s">
        <v>147</v>
      </c>
      <c r="J5" s="128" t="s">
        <v>147</v>
      </c>
      <c r="K5" s="96"/>
      <c r="L5" s="130" t="s">
        <v>147</v>
      </c>
    </row>
    <row r="6" spans="1:12" ht="26.25" customHeight="1">
      <c r="A6" s="16"/>
      <c r="B6" s="56">
        <v>2</v>
      </c>
      <c r="C6" s="121" t="s">
        <v>136</v>
      </c>
      <c r="D6" s="121" t="s">
        <v>155</v>
      </c>
      <c r="E6" s="121" t="s">
        <v>141</v>
      </c>
      <c r="F6" s="143">
        <v>45458</v>
      </c>
      <c r="G6" s="94"/>
      <c r="H6" s="129" t="s">
        <v>147</v>
      </c>
      <c r="I6" s="130"/>
      <c r="J6" s="128" t="s">
        <v>147</v>
      </c>
      <c r="K6" s="96"/>
      <c r="L6" s="130" t="s">
        <v>147</v>
      </c>
    </row>
    <row r="7" spans="1:12" ht="26.25" customHeight="1">
      <c r="A7" s="16"/>
      <c r="B7" s="56">
        <v>3</v>
      </c>
      <c r="C7" s="121" t="s">
        <v>137</v>
      </c>
      <c r="D7" s="121" t="s">
        <v>140</v>
      </c>
      <c r="E7" s="121" t="s">
        <v>153</v>
      </c>
      <c r="F7" s="143">
        <v>45392</v>
      </c>
      <c r="G7" s="128" t="s">
        <v>147</v>
      </c>
      <c r="H7" s="96"/>
      <c r="I7" s="95"/>
      <c r="J7" s="128" t="s">
        <v>147</v>
      </c>
      <c r="K7" s="129" t="s">
        <v>147</v>
      </c>
      <c r="L7" s="130"/>
    </row>
    <row r="8" spans="1:12" ht="26.25" customHeight="1">
      <c r="A8" s="16"/>
      <c r="B8" s="56">
        <v>4</v>
      </c>
      <c r="C8" s="121" t="s">
        <v>137</v>
      </c>
      <c r="D8" s="121" t="s">
        <v>154</v>
      </c>
      <c r="E8" s="121" t="s">
        <v>153</v>
      </c>
      <c r="F8" s="144" t="s">
        <v>187</v>
      </c>
      <c r="G8" s="94"/>
      <c r="H8" s="96"/>
      <c r="I8" s="130" t="s">
        <v>147</v>
      </c>
      <c r="J8" s="128" t="s">
        <v>147</v>
      </c>
      <c r="K8" s="96"/>
      <c r="L8" s="130"/>
    </row>
    <row r="9" spans="1:12" ht="26.25" customHeight="1">
      <c r="A9" s="16"/>
      <c r="B9" s="56">
        <v>5</v>
      </c>
      <c r="C9" s="57"/>
      <c r="D9" s="57"/>
      <c r="E9" s="57"/>
      <c r="F9" s="142"/>
      <c r="G9" s="94"/>
      <c r="H9" s="96"/>
      <c r="I9" s="95"/>
      <c r="J9" s="94"/>
      <c r="K9" s="96"/>
      <c r="L9" s="95"/>
    </row>
    <row r="10" spans="1:12" ht="26.25" customHeight="1">
      <c r="A10" s="16"/>
      <c r="B10" s="56">
        <v>6</v>
      </c>
      <c r="C10" s="57"/>
      <c r="D10" s="57"/>
      <c r="E10" s="57"/>
      <c r="F10" s="142"/>
      <c r="G10" s="94"/>
      <c r="H10" s="96"/>
      <c r="I10" s="95"/>
      <c r="J10" s="94"/>
      <c r="K10" s="96"/>
      <c r="L10" s="95"/>
    </row>
    <row r="11" spans="1:12" ht="26.25" customHeight="1">
      <c r="A11" s="16"/>
      <c r="B11" s="56">
        <v>7</v>
      </c>
      <c r="C11" s="57"/>
      <c r="D11" s="57"/>
      <c r="E11" s="57"/>
      <c r="F11" s="142"/>
      <c r="G11" s="94"/>
      <c r="H11" s="96"/>
      <c r="I11" s="95"/>
      <c r="J11" s="94"/>
      <c r="K11" s="96"/>
      <c r="L11" s="95"/>
    </row>
    <row r="12" spans="1:12" ht="26.25" customHeight="1">
      <c r="A12" s="16"/>
      <c r="B12" s="56">
        <v>8</v>
      </c>
      <c r="C12" s="57"/>
      <c r="D12" s="57"/>
      <c r="E12" s="57"/>
      <c r="F12" s="142"/>
      <c r="G12" s="94"/>
      <c r="H12" s="96"/>
      <c r="I12" s="95"/>
      <c r="J12" s="94"/>
      <c r="K12" s="96"/>
      <c r="L12" s="95"/>
    </row>
    <row r="13" spans="1:12" ht="26.25" customHeight="1">
      <c r="A13" s="16"/>
      <c r="B13" s="56">
        <v>9</v>
      </c>
      <c r="C13" s="57"/>
      <c r="D13" s="57"/>
      <c r="E13" s="57"/>
      <c r="F13" s="142"/>
      <c r="G13" s="94"/>
      <c r="H13" s="96"/>
      <c r="I13" s="95"/>
      <c r="J13" s="94"/>
      <c r="K13" s="96"/>
      <c r="L13" s="95"/>
    </row>
    <row r="14" spans="1:12" ht="26.25" customHeight="1">
      <c r="A14" s="16"/>
      <c r="B14" s="56">
        <v>10</v>
      </c>
      <c r="C14" s="57"/>
      <c r="D14" s="57"/>
      <c r="E14" s="57"/>
      <c r="F14" s="142"/>
      <c r="G14" s="94"/>
      <c r="H14" s="96"/>
      <c r="I14" s="95"/>
      <c r="J14" s="94"/>
      <c r="K14" s="96"/>
      <c r="L14" s="95"/>
    </row>
    <row r="15" spans="1:12" ht="26.25" customHeight="1">
      <c r="A15" s="16"/>
      <c r="B15" s="56">
        <v>11</v>
      </c>
      <c r="C15" s="57"/>
      <c r="D15" s="57"/>
      <c r="E15" s="57"/>
      <c r="F15" s="142"/>
      <c r="G15" s="94"/>
      <c r="H15" s="96"/>
      <c r="I15" s="95"/>
      <c r="J15" s="94"/>
      <c r="K15" s="96"/>
      <c r="L15" s="95"/>
    </row>
    <row r="16" spans="1:12" ht="26.25" customHeight="1">
      <c r="A16" s="16"/>
      <c r="B16" s="56">
        <v>12</v>
      </c>
      <c r="C16" s="57"/>
      <c r="D16" s="57"/>
      <c r="E16" s="57"/>
      <c r="F16" s="142"/>
      <c r="G16" s="94"/>
      <c r="H16" s="96"/>
      <c r="I16" s="95"/>
      <c r="J16" s="94"/>
      <c r="K16" s="96"/>
      <c r="L16" s="95"/>
    </row>
    <row r="17" spans="1:12" ht="26.25" customHeight="1">
      <c r="A17" s="16"/>
      <c r="B17" s="56">
        <v>13</v>
      </c>
      <c r="C17" s="57"/>
      <c r="D17" s="57"/>
      <c r="E17" s="57"/>
      <c r="F17" s="142"/>
      <c r="G17" s="94"/>
      <c r="H17" s="96"/>
      <c r="I17" s="95"/>
      <c r="J17" s="94"/>
      <c r="K17" s="96"/>
      <c r="L17" s="95"/>
    </row>
    <row r="18" spans="1:12" ht="26.25" customHeight="1">
      <c r="A18" s="16"/>
      <c r="B18" s="56">
        <v>14</v>
      </c>
      <c r="C18" s="57"/>
      <c r="D18" s="57"/>
      <c r="E18" s="57"/>
      <c r="F18" s="142"/>
      <c r="G18" s="94"/>
      <c r="H18" s="96"/>
      <c r="I18" s="95"/>
      <c r="J18" s="94"/>
      <c r="K18" s="96"/>
      <c r="L18" s="95"/>
    </row>
    <row r="19" spans="1:12" ht="26.25" customHeight="1">
      <c r="A19" s="16"/>
      <c r="B19" s="56">
        <v>15</v>
      </c>
      <c r="C19" s="57"/>
      <c r="D19" s="57"/>
      <c r="E19" s="57"/>
      <c r="F19" s="142"/>
      <c r="G19" s="94"/>
      <c r="H19" s="96"/>
      <c r="I19" s="95"/>
      <c r="J19" s="94"/>
      <c r="K19" s="96"/>
      <c r="L19" s="95"/>
    </row>
    <row r="20" spans="1:12" ht="26.25" customHeight="1">
      <c r="A20" s="16"/>
      <c r="B20" s="56">
        <v>16</v>
      </c>
      <c r="C20" s="57"/>
      <c r="D20" s="57"/>
      <c r="E20" s="57"/>
      <c r="F20" s="142"/>
      <c r="G20" s="94"/>
      <c r="H20" s="96"/>
      <c r="I20" s="95"/>
      <c r="J20" s="94"/>
      <c r="K20" s="96"/>
      <c r="L20" s="95"/>
    </row>
    <row r="21" spans="1:12" ht="26.25" customHeight="1">
      <c r="A21" s="16"/>
      <c r="B21" s="56">
        <v>17</v>
      </c>
      <c r="C21" s="57"/>
      <c r="D21" s="57"/>
      <c r="E21" s="57"/>
      <c r="F21" s="142"/>
      <c r="G21" s="94"/>
      <c r="H21" s="96"/>
      <c r="I21" s="95"/>
      <c r="J21" s="94"/>
      <c r="K21" s="96"/>
      <c r="L21" s="95"/>
    </row>
    <row r="22" spans="1:12" ht="26.25" customHeight="1">
      <c r="A22" s="16"/>
      <c r="B22" s="56">
        <v>18</v>
      </c>
      <c r="C22" s="57"/>
      <c r="D22" s="57"/>
      <c r="E22" s="57"/>
      <c r="F22" s="142"/>
      <c r="G22" s="94"/>
      <c r="H22" s="96"/>
      <c r="I22" s="95"/>
      <c r="J22" s="94"/>
      <c r="K22" s="96"/>
      <c r="L22" s="95"/>
    </row>
    <row r="23" spans="1:12" ht="26.25" customHeight="1">
      <c r="A23" s="16"/>
      <c r="B23" s="56">
        <v>19</v>
      </c>
      <c r="C23" s="57"/>
      <c r="D23" s="57"/>
      <c r="E23" s="57"/>
      <c r="F23" s="142"/>
      <c r="G23" s="94"/>
      <c r="H23" s="96"/>
      <c r="I23" s="95"/>
      <c r="J23" s="94"/>
      <c r="K23" s="96"/>
      <c r="L23" s="95"/>
    </row>
    <row r="24" spans="1:12" ht="26.25" customHeight="1">
      <c r="A24" s="16"/>
      <c r="B24" s="56">
        <v>20</v>
      </c>
      <c r="C24" s="57"/>
      <c r="D24" s="57"/>
      <c r="E24" s="57"/>
      <c r="F24" s="142"/>
      <c r="G24" s="94"/>
      <c r="H24" s="96"/>
      <c r="I24" s="95"/>
      <c r="J24" s="94"/>
      <c r="K24" s="96"/>
      <c r="L24" s="95"/>
    </row>
    <row r="25" spans="1:12" ht="26.25" customHeight="1">
      <c r="A25" s="16"/>
      <c r="B25" s="56">
        <v>21</v>
      </c>
      <c r="C25" s="57"/>
      <c r="D25" s="57"/>
      <c r="E25" s="57"/>
      <c r="F25" s="142"/>
      <c r="G25" s="94"/>
      <c r="H25" s="96"/>
      <c r="I25" s="95"/>
      <c r="J25" s="94"/>
      <c r="K25" s="96"/>
      <c r="L25" s="95"/>
    </row>
    <row r="26" spans="1:12" ht="26.25" customHeight="1">
      <c r="A26" s="16"/>
      <c r="B26" s="56">
        <v>22</v>
      </c>
      <c r="C26" s="57"/>
      <c r="D26" s="57"/>
      <c r="E26" s="57"/>
      <c r="F26" s="142"/>
      <c r="G26" s="94"/>
      <c r="H26" s="96"/>
      <c r="I26" s="95"/>
      <c r="J26" s="94"/>
      <c r="K26" s="96"/>
      <c r="L26" s="95"/>
    </row>
    <row r="27" spans="1:12" ht="26.25" customHeight="1">
      <c r="A27" s="16"/>
      <c r="B27" s="56">
        <v>23</v>
      </c>
      <c r="C27" s="57"/>
      <c r="D27" s="57"/>
      <c r="E27" s="57"/>
      <c r="F27" s="142"/>
      <c r="G27" s="94"/>
      <c r="H27" s="96"/>
      <c r="I27" s="95"/>
      <c r="J27" s="94"/>
      <c r="K27" s="96"/>
      <c r="L27" s="95"/>
    </row>
    <row r="28" spans="1:12" ht="26.25" customHeight="1">
      <c r="A28" s="16"/>
      <c r="B28" s="56">
        <v>24</v>
      </c>
      <c r="C28" s="57"/>
      <c r="D28" s="57"/>
      <c r="E28" s="57"/>
      <c r="F28" s="142"/>
      <c r="G28" s="94"/>
      <c r="H28" s="96"/>
      <c r="I28" s="95"/>
      <c r="J28" s="94"/>
      <c r="K28" s="96"/>
      <c r="L28" s="95"/>
    </row>
    <row r="29" spans="1:12" ht="26.25" customHeight="1">
      <c r="A29" s="16"/>
      <c r="B29" s="56">
        <v>25</v>
      </c>
      <c r="C29" s="57"/>
      <c r="D29" s="57"/>
      <c r="E29" s="57"/>
      <c r="F29" s="142"/>
      <c r="G29" s="94"/>
      <c r="H29" s="96"/>
      <c r="I29" s="95"/>
      <c r="J29" s="94"/>
      <c r="K29" s="96"/>
      <c r="L29" s="95"/>
    </row>
    <row r="30" spans="1:12" ht="26.25" customHeight="1">
      <c r="A30" s="16"/>
      <c r="B30" s="56">
        <v>26</v>
      </c>
      <c r="C30" s="57"/>
      <c r="D30" s="57"/>
      <c r="E30" s="57"/>
      <c r="F30" s="142"/>
      <c r="G30" s="94"/>
      <c r="H30" s="96"/>
      <c r="I30" s="95"/>
      <c r="J30" s="94"/>
      <c r="K30" s="96"/>
      <c r="L30" s="95"/>
    </row>
    <row r="31" spans="1:12" ht="26.25" customHeight="1">
      <c r="A31" s="16"/>
      <c r="B31" s="56">
        <v>27</v>
      </c>
      <c r="C31" s="57"/>
      <c r="D31" s="57"/>
      <c r="E31" s="57"/>
      <c r="F31" s="142"/>
      <c r="G31" s="94"/>
      <c r="H31" s="96"/>
      <c r="I31" s="95"/>
      <c r="J31" s="94"/>
      <c r="K31" s="96"/>
      <c r="L31" s="95"/>
    </row>
    <row r="32" spans="1:12" ht="26.25" customHeight="1">
      <c r="A32" s="16"/>
      <c r="B32" s="56">
        <v>28</v>
      </c>
      <c r="C32" s="57"/>
      <c r="D32" s="57"/>
      <c r="E32" s="57"/>
      <c r="F32" s="142"/>
      <c r="G32" s="94"/>
      <c r="H32" s="96"/>
      <c r="I32" s="95"/>
      <c r="J32" s="94"/>
      <c r="K32" s="96"/>
      <c r="L32" s="95"/>
    </row>
    <row r="33" spans="1:12" ht="26.25" customHeight="1">
      <c r="A33" s="16"/>
      <c r="B33" s="56">
        <v>29</v>
      </c>
      <c r="C33" s="57"/>
      <c r="D33" s="57"/>
      <c r="E33" s="57"/>
      <c r="F33" s="142"/>
      <c r="G33" s="94"/>
      <c r="H33" s="96"/>
      <c r="I33" s="95"/>
      <c r="J33" s="94"/>
      <c r="K33" s="96"/>
      <c r="L33" s="95"/>
    </row>
    <row r="34" spans="1:12" ht="26.25" customHeight="1">
      <c r="A34" s="16"/>
      <c r="B34" s="56">
        <v>30</v>
      </c>
      <c r="C34" s="57"/>
      <c r="D34" s="57"/>
      <c r="E34" s="57"/>
      <c r="F34" s="142"/>
      <c r="G34" s="94"/>
      <c r="H34" s="96"/>
      <c r="I34" s="95"/>
      <c r="J34" s="94"/>
      <c r="K34" s="96"/>
      <c r="L34" s="95"/>
    </row>
    <row r="35" spans="1:12" ht="27" customHeight="1">
      <c r="C35" s="58"/>
      <c r="D35" s="58"/>
      <c r="E35" s="58"/>
      <c r="F35" s="58"/>
      <c r="G35" s="58">
        <f>COUNTA(G5:G34)</f>
        <v>1</v>
      </c>
      <c r="H35" s="58">
        <f t="shared" ref="H35:L35" si="0">COUNTA(H5:H34)</f>
        <v>1</v>
      </c>
      <c r="I35" s="58">
        <f t="shared" si="0"/>
        <v>2</v>
      </c>
      <c r="J35" s="58">
        <f t="shared" si="0"/>
        <v>4</v>
      </c>
      <c r="K35" s="58">
        <f t="shared" si="0"/>
        <v>1</v>
      </c>
      <c r="L35" s="58">
        <f t="shared" si="0"/>
        <v>2</v>
      </c>
    </row>
    <row r="36" spans="1:12" ht="27" customHeight="1">
      <c r="A36" s="10"/>
      <c r="B36" s="10"/>
      <c r="C36" s="10"/>
      <c r="D36" s="10"/>
      <c r="E36" s="10"/>
      <c r="F36" s="10"/>
      <c r="G36" s="10"/>
      <c r="J36" s="10"/>
      <c r="K36" s="10"/>
      <c r="L36" s="10"/>
    </row>
    <row r="37" spans="1:12" ht="27" customHeight="1"/>
  </sheetData>
  <mergeCells count="7">
    <mergeCell ref="G3:I3"/>
    <mergeCell ref="J3:L3"/>
    <mergeCell ref="B3:B4"/>
    <mergeCell ref="D3:D4"/>
    <mergeCell ref="C3:C4"/>
    <mergeCell ref="E3:E4"/>
    <mergeCell ref="F3:F4"/>
  </mergeCells>
  <phoneticPr fontId="3"/>
  <dataValidations count="1">
    <dataValidation type="list" allowBlank="1" showInputMessage="1" showErrorMessage="1" sqref="G5:L34" xr:uid="{0B2A5BD8-14B0-4F01-B09A-20EB5BC02F88}">
      <formula1>"○"</formula1>
    </dataValidation>
  </dataValidations>
  <pageMargins left="0.7" right="0.7" top="0.75" bottom="0.75" header="0.3" footer="0.3"/>
  <pageSetup paperSize="9"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CCC66-2825-4691-B7F8-2FCFF5DD4C3C}">
  <sheetPr>
    <tabColor rgb="FF92D050"/>
    <pageSetUpPr fitToPage="1"/>
  </sheetPr>
  <dimension ref="A1:I71"/>
  <sheetViews>
    <sheetView view="pageBreakPreview" zoomScaleNormal="100" zoomScaleSheetLayoutView="100" workbookViewId="0">
      <selection activeCell="C13" sqref="C13:F13"/>
    </sheetView>
  </sheetViews>
  <sheetFormatPr defaultColWidth="9" defaultRowHeight="19.5" customHeight="1"/>
  <cols>
    <col min="1" max="1" width="3.58203125" style="2" customWidth="1"/>
    <col min="2" max="2" width="25.25" style="18" bestFit="1" customWidth="1"/>
    <col min="3" max="5" width="18" style="18" customWidth="1"/>
    <col min="6" max="6" width="97.08203125" style="19" customWidth="1"/>
    <col min="7" max="7" width="3.58203125" style="18" customWidth="1"/>
    <col min="8" max="23" width="10.58203125" style="18" customWidth="1"/>
    <col min="24" max="16384" width="9" style="18"/>
  </cols>
  <sheetData>
    <row r="1" spans="1:9" ht="27" customHeight="1">
      <c r="A1" s="2" t="s">
        <v>101</v>
      </c>
      <c r="B1" s="14"/>
      <c r="C1" s="17"/>
      <c r="D1" s="86"/>
      <c r="E1" s="86"/>
      <c r="F1" s="86"/>
      <c r="G1" s="24"/>
    </row>
    <row r="2" spans="1:9" ht="8" customHeight="1">
      <c r="A2" s="16"/>
      <c r="B2" s="14"/>
      <c r="C2" s="17"/>
      <c r="G2" s="24"/>
    </row>
    <row r="3" spans="1:9" ht="30" customHeight="1">
      <c r="A3" s="16"/>
      <c r="B3" s="25" t="s">
        <v>93</v>
      </c>
      <c r="C3" s="175"/>
      <c r="D3" s="175"/>
      <c r="E3" s="175"/>
      <c r="F3" s="175"/>
    </row>
    <row r="4" spans="1:9" ht="30" customHeight="1">
      <c r="A4" s="16"/>
      <c r="B4" s="26" t="s">
        <v>94</v>
      </c>
      <c r="C4" s="162" t="s">
        <v>136</v>
      </c>
      <c r="D4" s="162"/>
      <c r="E4" s="162"/>
      <c r="F4" s="162"/>
    </row>
    <row r="5" spans="1:9" ht="60" customHeight="1">
      <c r="A5" s="16"/>
      <c r="B5" s="26" t="s">
        <v>95</v>
      </c>
      <c r="C5" s="173" t="s">
        <v>142</v>
      </c>
      <c r="D5" s="173"/>
      <c r="E5" s="173"/>
      <c r="F5" s="173"/>
    </row>
    <row r="6" spans="1:9" ht="30" customHeight="1">
      <c r="A6" s="16"/>
      <c r="B6" s="26" t="s">
        <v>96</v>
      </c>
      <c r="C6" s="123">
        <v>88000</v>
      </c>
      <c r="D6" s="174" t="s">
        <v>47</v>
      </c>
      <c r="E6" s="174"/>
      <c r="F6" s="174"/>
      <c r="G6" s="27"/>
    </row>
    <row r="7" spans="1:9" ht="66" customHeight="1">
      <c r="A7" s="16"/>
      <c r="B7" s="26" t="s">
        <v>98</v>
      </c>
      <c r="C7" s="173" t="s">
        <v>168</v>
      </c>
      <c r="D7" s="173"/>
      <c r="E7" s="173"/>
      <c r="F7" s="173"/>
    </row>
    <row r="8" spans="1:9" ht="15" customHeight="1">
      <c r="A8" s="16"/>
      <c r="B8" s="33"/>
      <c r="C8" s="33"/>
      <c r="D8" s="33"/>
      <c r="E8" s="33"/>
      <c r="F8" s="33"/>
      <c r="G8" s="25"/>
      <c r="H8" s="25"/>
      <c r="I8" s="25"/>
    </row>
    <row r="9" spans="1:9" ht="30" customHeight="1">
      <c r="A9" s="16"/>
      <c r="B9" s="25" t="s">
        <v>97</v>
      </c>
      <c r="C9" s="175"/>
      <c r="D9" s="175"/>
      <c r="E9" s="175"/>
      <c r="F9" s="175"/>
    </row>
    <row r="10" spans="1:9" ht="30" customHeight="1">
      <c r="A10" s="16"/>
      <c r="B10" s="26" t="s">
        <v>94</v>
      </c>
      <c r="C10" s="162" t="s">
        <v>137</v>
      </c>
      <c r="D10" s="162"/>
      <c r="E10" s="162"/>
      <c r="F10" s="162"/>
    </row>
    <row r="11" spans="1:9" ht="60" customHeight="1">
      <c r="A11" s="16"/>
      <c r="B11" s="26" t="s">
        <v>95</v>
      </c>
      <c r="C11" s="173" t="s">
        <v>143</v>
      </c>
      <c r="D11" s="173"/>
      <c r="E11" s="173"/>
      <c r="F11" s="173"/>
    </row>
    <row r="12" spans="1:9" ht="30" customHeight="1">
      <c r="A12" s="16"/>
      <c r="B12" s="26" t="s">
        <v>96</v>
      </c>
      <c r="C12" s="123">
        <v>5500</v>
      </c>
      <c r="D12" s="174" t="s">
        <v>47</v>
      </c>
      <c r="E12" s="174"/>
      <c r="F12" s="174"/>
      <c r="G12" s="27"/>
    </row>
    <row r="13" spans="1:9" ht="66" customHeight="1">
      <c r="A13" s="16"/>
      <c r="B13" s="26" t="s">
        <v>98</v>
      </c>
      <c r="C13" s="173" t="s">
        <v>144</v>
      </c>
      <c r="D13" s="173"/>
      <c r="E13" s="173"/>
      <c r="F13" s="173"/>
    </row>
    <row r="14" spans="1:9" ht="15" customHeight="1">
      <c r="A14" s="16"/>
      <c r="B14" s="33"/>
      <c r="C14" s="33"/>
      <c r="D14" s="33"/>
      <c r="E14" s="33"/>
      <c r="F14" s="33"/>
      <c r="G14" s="25"/>
      <c r="H14" s="25"/>
      <c r="I14" s="25"/>
    </row>
    <row r="15" spans="1:9" ht="30" customHeight="1">
      <c r="A15" s="16"/>
      <c r="B15" s="25" t="s">
        <v>99</v>
      </c>
      <c r="C15" s="175"/>
      <c r="D15" s="175"/>
      <c r="E15" s="175"/>
      <c r="F15" s="175"/>
    </row>
    <row r="16" spans="1:9" ht="30" customHeight="1">
      <c r="A16" s="16"/>
      <c r="B16" s="26" t="s">
        <v>94</v>
      </c>
      <c r="C16" s="163"/>
      <c r="D16" s="163"/>
      <c r="E16" s="163"/>
      <c r="F16" s="163"/>
    </row>
    <row r="17" spans="1:9" ht="60" customHeight="1">
      <c r="A17" s="16"/>
      <c r="B17" s="26" t="s">
        <v>95</v>
      </c>
      <c r="C17" s="176"/>
      <c r="D17" s="176"/>
      <c r="E17" s="176"/>
      <c r="F17" s="176"/>
    </row>
    <row r="18" spans="1:9" ht="30" customHeight="1">
      <c r="A18" s="16"/>
      <c r="B18" s="26" t="s">
        <v>96</v>
      </c>
      <c r="C18" s="85"/>
      <c r="D18" s="174" t="s">
        <v>47</v>
      </c>
      <c r="E18" s="174"/>
      <c r="F18" s="174"/>
      <c r="G18" s="27"/>
    </row>
    <row r="19" spans="1:9" ht="66" customHeight="1">
      <c r="A19" s="16"/>
      <c r="B19" s="26" t="s">
        <v>98</v>
      </c>
      <c r="C19" s="176"/>
      <c r="D19" s="176"/>
      <c r="E19" s="176"/>
      <c r="F19" s="176"/>
    </row>
    <row r="20" spans="1:9" ht="15" customHeight="1">
      <c r="A20" s="16"/>
      <c r="B20" s="33"/>
      <c r="C20" s="33"/>
      <c r="D20" s="33"/>
      <c r="E20" s="33"/>
      <c r="F20" s="33"/>
      <c r="G20" s="25"/>
      <c r="H20" s="25"/>
      <c r="I20" s="25"/>
    </row>
    <row r="21" spans="1:9" ht="30" customHeight="1">
      <c r="A21" s="16"/>
      <c r="B21" s="25" t="s">
        <v>100</v>
      </c>
      <c r="C21" s="175"/>
      <c r="D21" s="175"/>
      <c r="E21" s="175"/>
      <c r="F21" s="175"/>
    </row>
    <row r="22" spans="1:9" ht="30" customHeight="1">
      <c r="A22" s="16"/>
      <c r="B22" s="26" t="s">
        <v>94</v>
      </c>
      <c r="C22" s="163"/>
      <c r="D22" s="163"/>
      <c r="E22" s="163"/>
      <c r="F22" s="163"/>
    </row>
    <row r="23" spans="1:9" ht="60" customHeight="1">
      <c r="A23" s="16"/>
      <c r="B23" s="26" t="s">
        <v>95</v>
      </c>
      <c r="C23" s="176"/>
      <c r="D23" s="176"/>
      <c r="E23" s="176"/>
      <c r="F23" s="176"/>
    </row>
    <row r="24" spans="1:9" ht="30" customHeight="1">
      <c r="A24" s="16"/>
      <c r="B24" s="26" t="s">
        <v>96</v>
      </c>
      <c r="C24" s="85"/>
      <c r="D24" s="174" t="s">
        <v>47</v>
      </c>
      <c r="E24" s="174"/>
      <c r="F24" s="174"/>
      <c r="G24" s="27"/>
    </row>
    <row r="25" spans="1:9" ht="66" customHeight="1">
      <c r="A25" s="16"/>
      <c r="B25" s="26" t="s">
        <v>98</v>
      </c>
      <c r="C25" s="176"/>
      <c r="D25" s="176"/>
      <c r="E25" s="176"/>
      <c r="F25" s="176"/>
    </row>
    <row r="26" spans="1:9" ht="15" customHeight="1">
      <c r="A26" s="16"/>
      <c r="B26" s="33"/>
      <c r="C26" s="33"/>
      <c r="D26" s="33"/>
      <c r="E26" s="33"/>
      <c r="F26" s="33"/>
      <c r="G26" s="25"/>
      <c r="H26" s="25"/>
      <c r="I26" s="25"/>
    </row>
    <row r="27" spans="1:9" ht="30" customHeight="1">
      <c r="A27" s="16"/>
      <c r="B27" s="25" t="s">
        <v>102</v>
      </c>
      <c r="C27" s="175"/>
      <c r="D27" s="175"/>
      <c r="E27" s="175"/>
      <c r="F27" s="175"/>
    </row>
    <row r="28" spans="1:9" ht="30" customHeight="1">
      <c r="A28" s="16"/>
      <c r="B28" s="26" t="s">
        <v>94</v>
      </c>
      <c r="C28" s="163"/>
      <c r="D28" s="163"/>
      <c r="E28" s="163"/>
      <c r="F28" s="163"/>
    </row>
    <row r="29" spans="1:9" ht="60" customHeight="1">
      <c r="A29" s="16"/>
      <c r="B29" s="26" t="s">
        <v>95</v>
      </c>
      <c r="C29" s="176"/>
      <c r="D29" s="176"/>
      <c r="E29" s="176"/>
      <c r="F29" s="176"/>
    </row>
    <row r="30" spans="1:9" ht="30" customHeight="1">
      <c r="A30" s="16"/>
      <c r="B30" s="26" t="s">
        <v>96</v>
      </c>
      <c r="C30" s="85"/>
      <c r="D30" s="174" t="s">
        <v>47</v>
      </c>
      <c r="E30" s="174"/>
      <c r="F30" s="174"/>
      <c r="G30" s="27"/>
    </row>
    <row r="31" spans="1:9" ht="66" customHeight="1">
      <c r="A31" s="16"/>
      <c r="B31" s="26" t="s">
        <v>98</v>
      </c>
      <c r="C31" s="176"/>
      <c r="D31" s="176"/>
      <c r="E31" s="176"/>
      <c r="F31" s="176"/>
    </row>
    <row r="32" spans="1:9" ht="15" customHeight="1">
      <c r="A32" s="16"/>
      <c r="B32" s="33"/>
      <c r="C32" s="33"/>
      <c r="D32" s="33"/>
      <c r="E32" s="33"/>
      <c r="F32" s="33"/>
      <c r="G32" s="25"/>
      <c r="H32" s="25"/>
      <c r="I32" s="25"/>
    </row>
    <row r="33" spans="1:9" ht="30" customHeight="1">
      <c r="A33" s="16"/>
      <c r="B33" s="25" t="s">
        <v>103</v>
      </c>
      <c r="C33" s="175"/>
      <c r="D33" s="175"/>
      <c r="E33" s="175"/>
      <c r="F33" s="175"/>
    </row>
    <row r="34" spans="1:9" ht="30" customHeight="1">
      <c r="A34" s="16"/>
      <c r="B34" s="26" t="s">
        <v>94</v>
      </c>
      <c r="C34" s="163"/>
      <c r="D34" s="163"/>
      <c r="E34" s="163"/>
      <c r="F34" s="163"/>
    </row>
    <row r="35" spans="1:9" ht="60" customHeight="1">
      <c r="A35" s="16"/>
      <c r="B35" s="26" t="s">
        <v>95</v>
      </c>
      <c r="C35" s="176"/>
      <c r="D35" s="176"/>
      <c r="E35" s="176"/>
      <c r="F35" s="176"/>
    </row>
    <row r="36" spans="1:9" ht="30" customHeight="1">
      <c r="A36" s="16"/>
      <c r="B36" s="26" t="s">
        <v>96</v>
      </c>
      <c r="C36" s="85"/>
      <c r="D36" s="174" t="s">
        <v>47</v>
      </c>
      <c r="E36" s="174"/>
      <c r="F36" s="174"/>
      <c r="G36" s="27"/>
    </row>
    <row r="37" spans="1:9" ht="66" customHeight="1">
      <c r="A37" s="16"/>
      <c r="B37" s="26" t="s">
        <v>98</v>
      </c>
      <c r="C37" s="176"/>
      <c r="D37" s="176"/>
      <c r="E37" s="176"/>
      <c r="F37" s="176"/>
    </row>
    <row r="38" spans="1:9" ht="15" customHeight="1">
      <c r="A38" s="16"/>
      <c r="B38" s="33"/>
      <c r="C38" s="33"/>
      <c r="D38" s="33"/>
      <c r="E38" s="33"/>
      <c r="F38" s="33"/>
      <c r="G38" s="25"/>
      <c r="H38" s="25"/>
      <c r="I38" s="25"/>
    </row>
    <row r="39" spans="1:9" ht="30" customHeight="1">
      <c r="A39" s="16"/>
      <c r="B39" s="25" t="s">
        <v>104</v>
      </c>
      <c r="C39" s="175"/>
      <c r="D39" s="175"/>
      <c r="E39" s="175"/>
      <c r="F39" s="175"/>
    </row>
    <row r="40" spans="1:9" ht="30" customHeight="1">
      <c r="A40" s="16"/>
      <c r="B40" s="26" t="s">
        <v>94</v>
      </c>
      <c r="C40" s="163"/>
      <c r="D40" s="163"/>
      <c r="E40" s="163"/>
      <c r="F40" s="163"/>
    </row>
    <row r="41" spans="1:9" ht="60" customHeight="1">
      <c r="A41" s="16"/>
      <c r="B41" s="26" t="s">
        <v>95</v>
      </c>
      <c r="C41" s="176"/>
      <c r="D41" s="176"/>
      <c r="E41" s="176"/>
      <c r="F41" s="176"/>
    </row>
    <row r="42" spans="1:9" ht="30" customHeight="1">
      <c r="A42" s="16"/>
      <c r="B42" s="26" t="s">
        <v>96</v>
      </c>
      <c r="C42" s="85"/>
      <c r="D42" s="174" t="s">
        <v>47</v>
      </c>
      <c r="E42" s="174"/>
      <c r="F42" s="174"/>
      <c r="G42" s="27"/>
    </row>
    <row r="43" spans="1:9" ht="66" customHeight="1">
      <c r="A43" s="16"/>
      <c r="B43" s="26" t="s">
        <v>98</v>
      </c>
      <c r="C43" s="176"/>
      <c r="D43" s="176"/>
      <c r="E43" s="176"/>
      <c r="F43" s="176"/>
    </row>
    <row r="44" spans="1:9" ht="15" customHeight="1">
      <c r="A44" s="16"/>
      <c r="B44" s="33"/>
      <c r="C44" s="33"/>
      <c r="D44" s="33"/>
      <c r="E44" s="33"/>
      <c r="F44" s="33"/>
      <c r="G44" s="25"/>
      <c r="H44" s="25"/>
      <c r="I44" s="25"/>
    </row>
    <row r="45" spans="1:9" ht="30" customHeight="1">
      <c r="A45" s="16"/>
      <c r="B45" s="25" t="s">
        <v>105</v>
      </c>
      <c r="C45" s="175"/>
      <c r="D45" s="175"/>
      <c r="E45" s="175"/>
      <c r="F45" s="175"/>
    </row>
    <row r="46" spans="1:9" ht="30" customHeight="1">
      <c r="A46" s="16"/>
      <c r="B46" s="26" t="s">
        <v>94</v>
      </c>
      <c r="C46" s="163"/>
      <c r="D46" s="163"/>
      <c r="E46" s="163"/>
      <c r="F46" s="163"/>
    </row>
    <row r="47" spans="1:9" ht="60" customHeight="1">
      <c r="A47" s="16"/>
      <c r="B47" s="26" t="s">
        <v>95</v>
      </c>
      <c r="C47" s="176"/>
      <c r="D47" s="176"/>
      <c r="E47" s="176"/>
      <c r="F47" s="176"/>
    </row>
    <row r="48" spans="1:9" ht="30" customHeight="1">
      <c r="A48" s="16"/>
      <c r="B48" s="26" t="s">
        <v>96</v>
      </c>
      <c r="C48" s="85"/>
      <c r="D48" s="174" t="s">
        <v>47</v>
      </c>
      <c r="E48" s="174"/>
      <c r="F48" s="174"/>
      <c r="G48" s="27"/>
    </row>
    <row r="49" spans="1:6" ht="66" customHeight="1">
      <c r="A49" s="16"/>
      <c r="B49" s="26" t="s">
        <v>98</v>
      </c>
      <c r="C49" s="176"/>
      <c r="D49" s="176"/>
      <c r="E49" s="176"/>
      <c r="F49" s="176"/>
    </row>
    <row r="50" spans="1:6" ht="23.25" customHeight="1">
      <c r="A50" s="16"/>
      <c r="D50" s="28"/>
      <c r="E50" s="28"/>
      <c r="F50" s="28"/>
    </row>
    <row r="51" spans="1:6" ht="19.5" customHeight="1">
      <c r="A51" s="16"/>
    </row>
    <row r="52" spans="1:6" ht="19.5" customHeight="1">
      <c r="A52" s="16"/>
    </row>
    <row r="53" spans="1:6" ht="19.5" customHeight="1">
      <c r="A53" s="16"/>
    </row>
    <row r="54" spans="1:6" ht="19.5" customHeight="1">
      <c r="A54" s="16"/>
    </row>
    <row r="55" spans="1:6" ht="19.5" customHeight="1">
      <c r="A55" s="16"/>
    </row>
    <row r="56" spans="1:6" ht="19.5" customHeight="1">
      <c r="A56" s="16"/>
    </row>
    <row r="57" spans="1:6" ht="19.5" customHeight="1">
      <c r="A57" s="16"/>
    </row>
    <row r="58" spans="1:6" ht="19.5" customHeight="1">
      <c r="A58" s="16"/>
    </row>
    <row r="59" spans="1:6" ht="19.5" customHeight="1">
      <c r="A59" s="16"/>
    </row>
    <row r="60" spans="1:6" ht="19.5" customHeight="1">
      <c r="A60" s="16"/>
    </row>
    <row r="61" spans="1:6" ht="19.5" customHeight="1">
      <c r="A61" s="16"/>
    </row>
    <row r="62" spans="1:6" ht="19.5" customHeight="1">
      <c r="A62" s="16"/>
    </row>
    <row r="63" spans="1:6" ht="19.5" customHeight="1">
      <c r="A63" s="16"/>
    </row>
    <row r="64" spans="1:6" ht="19.5" customHeight="1">
      <c r="A64" s="16"/>
    </row>
    <row r="65" spans="1:1" ht="19.5" customHeight="1">
      <c r="A65" s="16"/>
    </row>
    <row r="66" spans="1:1" ht="19.5" customHeight="1">
      <c r="A66" s="16"/>
    </row>
    <row r="67" spans="1:1" ht="19.5" customHeight="1">
      <c r="A67" s="16"/>
    </row>
    <row r="68" spans="1:1" ht="19.5" customHeight="1">
      <c r="A68" s="16"/>
    </row>
    <row r="69" spans="1:1" ht="19.5" customHeight="1">
      <c r="A69" s="16"/>
    </row>
    <row r="71" spans="1:1" ht="19.5" customHeight="1">
      <c r="A71" s="10"/>
    </row>
  </sheetData>
  <mergeCells count="40">
    <mergeCell ref="C45:F45"/>
    <mergeCell ref="C46:F46"/>
    <mergeCell ref="C47:F47"/>
    <mergeCell ref="D48:F48"/>
    <mergeCell ref="C49:F49"/>
    <mergeCell ref="C39:F39"/>
    <mergeCell ref="C40:F40"/>
    <mergeCell ref="C41:F41"/>
    <mergeCell ref="D42:F42"/>
    <mergeCell ref="C43:F43"/>
    <mergeCell ref="C33:F33"/>
    <mergeCell ref="C34:F34"/>
    <mergeCell ref="C35:F35"/>
    <mergeCell ref="D36:F36"/>
    <mergeCell ref="C37:F37"/>
    <mergeCell ref="C27:F27"/>
    <mergeCell ref="C28:F28"/>
    <mergeCell ref="C29:F29"/>
    <mergeCell ref="D30:F30"/>
    <mergeCell ref="C31:F31"/>
    <mergeCell ref="C21:F21"/>
    <mergeCell ref="C22:F22"/>
    <mergeCell ref="C23:F23"/>
    <mergeCell ref="D24:F24"/>
    <mergeCell ref="C25:F25"/>
    <mergeCell ref="C15:F15"/>
    <mergeCell ref="C16:F16"/>
    <mergeCell ref="C17:F17"/>
    <mergeCell ref="D18:F18"/>
    <mergeCell ref="C19:F19"/>
    <mergeCell ref="C10:F10"/>
    <mergeCell ref="C11:F11"/>
    <mergeCell ref="D12:F12"/>
    <mergeCell ref="C13:F13"/>
    <mergeCell ref="C3:F3"/>
    <mergeCell ref="C9:F9"/>
    <mergeCell ref="D6:F6"/>
    <mergeCell ref="C7:F7"/>
    <mergeCell ref="C4:F4"/>
    <mergeCell ref="C5:F5"/>
  </mergeCells>
  <phoneticPr fontId="3"/>
  <pageMargins left="0.7" right="0.7" top="0.75" bottom="0.75" header="0.3" footer="0.3"/>
  <pageSetup paperSize="9" scale="65" fitToHeight="0" orientation="landscape" r:id="rId1"/>
  <rowBreaks count="2" manualBreakCount="2">
    <brk id="20" max="6" man="1"/>
    <brk id="3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6629-12F9-4D8F-9C63-2632CF0D6ADD}">
  <sheetPr>
    <tabColor rgb="FF92D050"/>
    <pageSetUpPr fitToPage="1"/>
  </sheetPr>
  <dimension ref="A1:I68"/>
  <sheetViews>
    <sheetView view="pageBreakPreview" zoomScale="85" zoomScaleNormal="70" zoomScaleSheetLayoutView="85" workbookViewId="0">
      <selection activeCell="D7" sqref="D7"/>
    </sheetView>
  </sheetViews>
  <sheetFormatPr defaultColWidth="9" defaultRowHeight="20"/>
  <cols>
    <col min="1" max="1" width="3.58203125" style="2" customWidth="1"/>
    <col min="2" max="2" width="6" style="2" customWidth="1"/>
    <col min="3" max="3" width="39.08203125" style="2" customWidth="1"/>
    <col min="4" max="4" width="36" style="2" customWidth="1"/>
    <col min="5" max="5" width="18.5" style="2" customWidth="1"/>
    <col min="6" max="6" width="12.08203125" style="2" customWidth="1"/>
    <col min="7" max="7" width="18.58203125" style="2" customWidth="1"/>
    <col min="8" max="8" width="71" style="2" customWidth="1"/>
    <col min="9" max="9" width="3.58203125" style="2" customWidth="1"/>
    <col min="10" max="16384" width="9" style="2"/>
  </cols>
  <sheetData>
    <row r="1" spans="1:9" ht="25" customHeight="1">
      <c r="A1" s="2" t="s">
        <v>106</v>
      </c>
      <c r="B1" s="27"/>
      <c r="C1" s="43"/>
      <c r="D1" s="43"/>
      <c r="E1" s="43"/>
      <c r="F1" s="43"/>
      <c r="G1" s="43"/>
      <c r="H1" s="87"/>
      <c r="I1" s="86"/>
    </row>
    <row r="2" spans="1:9" ht="15" customHeight="1">
      <c r="A2" s="16"/>
      <c r="B2" s="27"/>
      <c r="C2" s="43"/>
      <c r="D2" s="43"/>
      <c r="E2" s="43"/>
      <c r="F2" s="43"/>
      <c r="G2" s="43"/>
      <c r="H2" s="34"/>
      <c r="I2" s="27"/>
    </row>
    <row r="3" spans="1:9" s="3" customFormat="1" ht="60" customHeight="1">
      <c r="A3" s="16"/>
      <c r="B3" s="44"/>
      <c r="C3" s="44" t="s">
        <v>126</v>
      </c>
      <c r="D3" s="45" t="s">
        <v>62</v>
      </c>
      <c r="E3" s="44" t="s">
        <v>63</v>
      </c>
      <c r="F3" s="48" t="s">
        <v>10</v>
      </c>
      <c r="G3" s="44" t="s">
        <v>55</v>
      </c>
      <c r="H3" s="50" t="s">
        <v>64</v>
      </c>
      <c r="I3" s="46"/>
    </row>
    <row r="4" spans="1:9" ht="60" customHeight="1">
      <c r="A4" s="16"/>
      <c r="B4" s="47">
        <v>1</v>
      </c>
      <c r="C4" s="119" t="s">
        <v>140</v>
      </c>
      <c r="D4" s="119" t="s">
        <v>145</v>
      </c>
      <c r="E4" s="125">
        <v>45731</v>
      </c>
      <c r="F4" s="131" t="s">
        <v>146</v>
      </c>
      <c r="G4" s="126">
        <v>550000</v>
      </c>
      <c r="H4" s="124" t="s">
        <v>169</v>
      </c>
      <c r="I4" s="27"/>
    </row>
    <row r="5" spans="1:9" ht="60" customHeight="1">
      <c r="A5" s="16"/>
      <c r="B5" s="47">
        <v>2</v>
      </c>
      <c r="C5" s="97"/>
      <c r="D5" s="23"/>
      <c r="E5" s="98"/>
      <c r="F5" s="49"/>
      <c r="G5" s="102"/>
      <c r="H5" s="51"/>
      <c r="I5" s="27"/>
    </row>
    <row r="6" spans="1:9" ht="60" customHeight="1">
      <c r="A6" s="16"/>
      <c r="B6" s="47">
        <v>3</v>
      </c>
      <c r="C6" s="97"/>
      <c r="D6" s="23"/>
      <c r="E6" s="98"/>
      <c r="F6" s="49"/>
      <c r="G6" s="102"/>
      <c r="H6" s="51"/>
      <c r="I6" s="27"/>
    </row>
    <row r="7" spans="1:9" ht="60" customHeight="1">
      <c r="A7" s="16"/>
      <c r="B7" s="47">
        <v>4</v>
      </c>
      <c r="C7" s="97"/>
      <c r="D7" s="23"/>
      <c r="E7" s="98"/>
      <c r="F7" s="49"/>
      <c r="G7" s="102"/>
      <c r="H7" s="51"/>
      <c r="I7" s="27"/>
    </row>
    <row r="8" spans="1:9" ht="60" customHeight="1">
      <c r="A8" s="16"/>
      <c r="B8" s="47">
        <v>5</v>
      </c>
      <c r="C8" s="97"/>
      <c r="D8" s="23"/>
      <c r="E8" s="98"/>
      <c r="F8" s="49"/>
      <c r="G8" s="102"/>
      <c r="H8" s="51"/>
      <c r="I8" s="27"/>
    </row>
    <row r="9" spans="1:9" ht="60" customHeight="1">
      <c r="A9" s="16"/>
      <c r="B9" s="47">
        <v>6</v>
      </c>
      <c r="C9" s="97"/>
      <c r="D9" s="23"/>
      <c r="E9" s="98"/>
      <c r="F9" s="49"/>
      <c r="G9" s="102"/>
      <c r="H9" s="51"/>
      <c r="I9" s="27"/>
    </row>
    <row r="10" spans="1:9" ht="60" customHeight="1">
      <c r="A10" s="16"/>
      <c r="B10" s="47">
        <v>7</v>
      </c>
      <c r="C10" s="97"/>
      <c r="D10" s="23"/>
      <c r="E10" s="98"/>
      <c r="F10" s="49"/>
      <c r="G10" s="102"/>
      <c r="H10" s="51"/>
      <c r="I10" s="27"/>
    </row>
    <row r="11" spans="1:9" ht="60" customHeight="1">
      <c r="A11" s="16"/>
      <c r="B11" s="47">
        <v>8</v>
      </c>
      <c r="C11" s="97"/>
      <c r="D11" s="23"/>
      <c r="E11" s="98"/>
      <c r="F11" s="49"/>
      <c r="G11" s="102"/>
      <c r="H11" s="51"/>
      <c r="I11" s="27"/>
    </row>
    <row r="12" spans="1:9">
      <c r="A12" s="16"/>
      <c r="B12" s="27"/>
      <c r="C12" s="27"/>
      <c r="D12" s="27"/>
      <c r="E12" s="27"/>
      <c r="F12" s="27"/>
      <c r="G12" s="109">
        <f>SUM(G4:G11)</f>
        <v>550000</v>
      </c>
      <c r="H12" s="27"/>
      <c r="I12" s="27"/>
    </row>
    <row r="13" spans="1:9">
      <c r="A13" s="16"/>
    </row>
    <row r="14" spans="1:9">
      <c r="A14" s="16"/>
    </row>
    <row r="15" spans="1:9">
      <c r="A15" s="16"/>
    </row>
    <row r="16" spans="1:9">
      <c r="A16" s="16"/>
    </row>
    <row r="17" spans="1:1">
      <c r="A17" s="16"/>
    </row>
    <row r="18" spans="1:1">
      <c r="A18" s="16"/>
    </row>
    <row r="19" spans="1:1">
      <c r="A19" s="16"/>
    </row>
    <row r="20" spans="1:1">
      <c r="A20" s="16"/>
    </row>
    <row r="21" spans="1:1">
      <c r="A21" s="16"/>
    </row>
    <row r="22" spans="1:1">
      <c r="A22" s="16"/>
    </row>
    <row r="23" spans="1:1">
      <c r="A23" s="16"/>
    </row>
    <row r="24" spans="1:1">
      <c r="A24" s="16"/>
    </row>
    <row r="25" spans="1:1">
      <c r="A25" s="16"/>
    </row>
    <row r="26" spans="1:1">
      <c r="A26" s="16"/>
    </row>
    <row r="27" spans="1:1">
      <c r="A27" s="16"/>
    </row>
    <row r="28" spans="1:1">
      <c r="A28" s="16"/>
    </row>
    <row r="29" spans="1:1">
      <c r="A29" s="16"/>
    </row>
    <row r="30" spans="1:1">
      <c r="A30" s="16"/>
    </row>
    <row r="31" spans="1:1">
      <c r="A31" s="16"/>
    </row>
    <row r="32" spans="1:1">
      <c r="A32" s="16"/>
    </row>
    <row r="33" spans="1:1">
      <c r="A33" s="16"/>
    </row>
    <row r="34" spans="1:1">
      <c r="A34" s="16"/>
    </row>
    <row r="35" spans="1:1">
      <c r="A35" s="16"/>
    </row>
    <row r="36" spans="1:1">
      <c r="A36" s="16"/>
    </row>
    <row r="37" spans="1:1">
      <c r="A37" s="16"/>
    </row>
    <row r="38" spans="1:1">
      <c r="A38" s="16"/>
    </row>
    <row r="39" spans="1:1">
      <c r="A39" s="16"/>
    </row>
    <row r="40" spans="1:1">
      <c r="A40" s="16"/>
    </row>
    <row r="41" spans="1:1">
      <c r="A41" s="16"/>
    </row>
    <row r="42" spans="1:1">
      <c r="A42" s="16"/>
    </row>
    <row r="43" spans="1:1">
      <c r="A43" s="16"/>
    </row>
    <row r="44" spans="1:1">
      <c r="A44" s="16"/>
    </row>
    <row r="45" spans="1:1">
      <c r="A45" s="16"/>
    </row>
    <row r="46" spans="1:1">
      <c r="A46" s="16"/>
    </row>
    <row r="47" spans="1:1">
      <c r="A47" s="16"/>
    </row>
    <row r="48" spans="1:1">
      <c r="A48" s="16"/>
    </row>
    <row r="49" spans="1:1">
      <c r="A49" s="16"/>
    </row>
    <row r="50" spans="1:1">
      <c r="A50" s="16"/>
    </row>
    <row r="51" spans="1:1">
      <c r="A51" s="16"/>
    </row>
    <row r="52" spans="1:1">
      <c r="A52" s="16"/>
    </row>
    <row r="53" spans="1:1">
      <c r="A53" s="16"/>
    </row>
    <row r="54" spans="1:1">
      <c r="A54" s="16"/>
    </row>
    <row r="55" spans="1:1">
      <c r="A55" s="16"/>
    </row>
    <row r="56" spans="1:1">
      <c r="A56" s="16"/>
    </row>
    <row r="57" spans="1:1">
      <c r="A57" s="16"/>
    </row>
    <row r="58" spans="1:1">
      <c r="A58" s="16"/>
    </row>
    <row r="59" spans="1:1">
      <c r="A59" s="16"/>
    </row>
    <row r="60" spans="1:1">
      <c r="A60" s="16"/>
    </row>
    <row r="61" spans="1:1">
      <c r="A61" s="16"/>
    </row>
    <row r="62" spans="1:1">
      <c r="A62" s="16"/>
    </row>
    <row r="63" spans="1:1">
      <c r="A63" s="16"/>
    </row>
    <row r="64" spans="1:1">
      <c r="A64" s="16"/>
    </row>
    <row r="65" spans="1:1">
      <c r="A65" s="16"/>
    </row>
    <row r="66" spans="1:1">
      <c r="A66" s="16"/>
    </row>
    <row r="68" spans="1:1">
      <c r="A68" s="10"/>
    </row>
  </sheetData>
  <phoneticPr fontId="3"/>
  <dataValidations count="1">
    <dataValidation type="list" allowBlank="1" showInputMessage="1" showErrorMessage="1" sqref="F4:F11" xr:uid="{1BFB9CB6-DE42-41C1-B22A-3AB9435DFF8E}">
      <formula1>"給付,貸与"</formula1>
    </dataValidation>
  </dataValidations>
  <pageMargins left="0.7" right="0.7" top="0.75" bottom="0.75" header="0.3" footer="0.3"/>
  <pageSetup paperSize="9"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6CF0-90E8-4458-AA94-3876AE3B90CB}">
  <sheetPr>
    <tabColor rgb="FF92D050"/>
    <pageSetUpPr fitToPage="1"/>
  </sheetPr>
  <dimension ref="A1:N30"/>
  <sheetViews>
    <sheetView view="pageBreakPreview" zoomScaleNormal="85" zoomScaleSheetLayoutView="100" workbookViewId="0">
      <selection activeCell="L9" sqref="L9"/>
    </sheetView>
  </sheetViews>
  <sheetFormatPr defaultColWidth="9" defaultRowHeight="18"/>
  <cols>
    <col min="1" max="1" width="3.08203125" style="67" customWidth="1"/>
    <col min="2" max="2" width="11.83203125" style="67" customWidth="1"/>
    <col min="3" max="3" width="16.5" style="67" customWidth="1"/>
    <col min="4" max="6" width="12.58203125" style="67" customWidth="1"/>
    <col min="7" max="12" width="16.5" style="67" customWidth="1"/>
    <col min="13" max="13" width="3.08203125" style="67" customWidth="1"/>
    <col min="14" max="16384" width="9" style="67"/>
  </cols>
  <sheetData>
    <row r="1" spans="1:12" s="63" customFormat="1" ht="23.25" customHeight="1">
      <c r="A1" s="2" t="s">
        <v>125</v>
      </c>
      <c r="B1" s="64"/>
      <c r="F1" s="65"/>
      <c r="G1" s="66"/>
      <c r="H1" s="66"/>
      <c r="K1" s="193" t="s">
        <v>107</v>
      </c>
      <c r="L1" s="194"/>
    </row>
    <row r="2" spans="1:12" s="63" customFormat="1" ht="15" customHeight="1">
      <c r="B2" s="64"/>
      <c r="F2" s="65"/>
      <c r="G2" s="66"/>
      <c r="H2" s="66"/>
    </row>
    <row r="3" spans="1:12" ht="15" customHeight="1"/>
    <row r="4" spans="1:12" ht="30" customHeight="1">
      <c r="B4" s="67" t="s">
        <v>123</v>
      </c>
      <c r="D4" s="132">
        <v>1</v>
      </c>
      <c r="E4" s="68"/>
      <c r="F4" s="68" t="s">
        <v>158</v>
      </c>
      <c r="G4" s="201" t="s">
        <v>186</v>
      </c>
      <c r="H4" s="202"/>
      <c r="I4" s="202"/>
      <c r="J4" s="202"/>
      <c r="K4" s="202"/>
      <c r="L4" s="203"/>
    </row>
    <row r="5" spans="1:12" ht="6" customHeight="1">
      <c r="D5" s="69"/>
      <c r="E5" s="69"/>
      <c r="F5" s="69"/>
      <c r="G5" s="69"/>
      <c r="H5" s="69"/>
    </row>
    <row r="6" spans="1:12" ht="30" customHeight="1">
      <c r="D6" s="69"/>
      <c r="E6" s="69"/>
      <c r="F6" s="69" t="s">
        <v>185</v>
      </c>
      <c r="G6" s="201" t="s">
        <v>159</v>
      </c>
      <c r="H6" s="202"/>
      <c r="I6" s="202"/>
      <c r="J6" s="202"/>
      <c r="K6" s="202"/>
      <c r="L6" s="203"/>
    </row>
    <row r="7" spans="1:12" ht="28.5" customHeight="1">
      <c r="B7" s="67" t="s">
        <v>148</v>
      </c>
    </row>
    <row r="8" spans="1:12" ht="39" customHeight="1">
      <c r="C8" s="178" t="s">
        <v>76</v>
      </c>
      <c r="D8" s="178"/>
      <c r="E8" s="179" t="s">
        <v>116</v>
      </c>
      <c r="F8" s="179"/>
      <c r="G8" s="180"/>
      <c r="H8" s="73" t="s">
        <v>163</v>
      </c>
      <c r="I8" s="178" t="s">
        <v>108</v>
      </c>
      <c r="J8" s="178"/>
    </row>
    <row r="9" spans="1:12" ht="21" customHeight="1">
      <c r="B9" s="70">
        <v>1</v>
      </c>
      <c r="C9" s="181" t="s">
        <v>156</v>
      </c>
      <c r="D9" s="181"/>
      <c r="E9" s="134" t="s">
        <v>160</v>
      </c>
      <c r="F9" s="110" t="s">
        <v>115</v>
      </c>
      <c r="G9" s="135" t="s">
        <v>170</v>
      </c>
      <c r="H9" s="136">
        <v>8000</v>
      </c>
      <c r="I9" s="195" t="s">
        <v>171</v>
      </c>
      <c r="J9" s="195"/>
    </row>
    <row r="10" spans="1:12" ht="21" customHeight="1">
      <c r="B10" s="70">
        <v>2</v>
      </c>
      <c r="C10" s="181" t="s">
        <v>157</v>
      </c>
      <c r="D10" s="181"/>
      <c r="E10" s="134" t="s">
        <v>162</v>
      </c>
      <c r="F10" s="110" t="s">
        <v>115</v>
      </c>
      <c r="G10" s="135" t="s">
        <v>161</v>
      </c>
      <c r="H10" s="136">
        <v>8000</v>
      </c>
      <c r="I10" s="196" t="s">
        <v>172</v>
      </c>
      <c r="J10" s="196"/>
    </row>
    <row r="11" spans="1:12" ht="21" customHeight="1">
      <c r="B11" s="70">
        <v>3</v>
      </c>
      <c r="C11" s="177"/>
      <c r="D11" s="177"/>
      <c r="E11" s="114" t="s">
        <v>117</v>
      </c>
      <c r="F11" s="110" t="s">
        <v>115</v>
      </c>
      <c r="G11" s="115" t="s">
        <v>117</v>
      </c>
      <c r="H11" s="71"/>
      <c r="I11" s="197"/>
      <c r="J11" s="197"/>
    </row>
    <row r="12" spans="1:12" ht="21" customHeight="1">
      <c r="B12" s="70">
        <v>4</v>
      </c>
      <c r="C12" s="177"/>
      <c r="D12" s="177"/>
      <c r="E12" s="114" t="s">
        <v>117</v>
      </c>
      <c r="F12" s="110" t="s">
        <v>115</v>
      </c>
      <c r="G12" s="115" t="s">
        <v>117</v>
      </c>
      <c r="H12" s="71"/>
      <c r="I12" s="197"/>
      <c r="J12" s="197"/>
    </row>
    <row r="13" spans="1:12" ht="21" customHeight="1">
      <c r="B13" s="70">
        <v>5</v>
      </c>
      <c r="C13" s="177"/>
      <c r="D13" s="177"/>
      <c r="E13" s="114" t="s">
        <v>117</v>
      </c>
      <c r="F13" s="110" t="s">
        <v>115</v>
      </c>
      <c r="G13" s="115" t="s">
        <v>117</v>
      </c>
      <c r="H13" s="71"/>
      <c r="I13" s="197"/>
      <c r="J13" s="197"/>
    </row>
    <row r="14" spans="1:12" ht="15" customHeight="1">
      <c r="F14" s="69"/>
      <c r="G14" s="69"/>
    </row>
    <row r="15" spans="1:12" ht="28.5" customHeight="1" thickBot="1">
      <c r="B15" s="67" t="s">
        <v>149</v>
      </c>
    </row>
    <row r="16" spans="1:12" ht="18.75" customHeight="1">
      <c r="B16" s="182"/>
      <c r="C16" s="183" t="s">
        <v>173</v>
      </c>
      <c r="D16" s="185" t="s">
        <v>164</v>
      </c>
      <c r="E16" s="186"/>
      <c r="F16" s="187"/>
      <c r="G16" s="188" t="s">
        <v>174</v>
      </c>
      <c r="H16" s="188" t="s">
        <v>175</v>
      </c>
      <c r="I16" s="183" t="s">
        <v>176</v>
      </c>
      <c r="J16" s="199" t="s">
        <v>177</v>
      </c>
      <c r="K16" s="188" t="s">
        <v>178</v>
      </c>
      <c r="L16" s="190" t="s">
        <v>165</v>
      </c>
    </row>
    <row r="17" spans="2:14" ht="55.5" customHeight="1">
      <c r="B17" s="182"/>
      <c r="C17" s="184"/>
      <c r="D17" s="72" t="s">
        <v>77</v>
      </c>
      <c r="E17" s="73" t="s">
        <v>114</v>
      </c>
      <c r="F17" s="116" t="s">
        <v>127</v>
      </c>
      <c r="G17" s="189"/>
      <c r="H17" s="189"/>
      <c r="I17" s="198"/>
      <c r="J17" s="199"/>
      <c r="K17" s="200"/>
      <c r="L17" s="180"/>
    </row>
    <row r="18" spans="2:14" ht="20.149999999999999" customHeight="1">
      <c r="B18" s="74" t="s">
        <v>78</v>
      </c>
      <c r="C18" s="133">
        <v>50000</v>
      </c>
      <c r="D18" s="137">
        <v>1</v>
      </c>
      <c r="E18" s="138">
        <v>0</v>
      </c>
      <c r="F18" s="75">
        <f>SUM(D18:E18)</f>
        <v>1</v>
      </c>
      <c r="G18" s="76">
        <f>IFERROR(C18/F18*D18,0)</f>
        <v>50000</v>
      </c>
      <c r="H18" s="133">
        <v>8000</v>
      </c>
      <c r="I18" s="76">
        <f>IFERROR(G18-H18,0)</f>
        <v>42000</v>
      </c>
      <c r="J18" s="77">
        <f>30000*D18</f>
        <v>30000</v>
      </c>
      <c r="K18" s="76">
        <f>MIN(I18,J18)</f>
        <v>30000</v>
      </c>
      <c r="L18" s="191"/>
    </row>
    <row r="19" spans="2:14" ht="20.149999999999999" customHeight="1">
      <c r="B19" s="74" t="s">
        <v>79</v>
      </c>
      <c r="C19" s="133">
        <v>50000</v>
      </c>
      <c r="D19" s="137">
        <v>1</v>
      </c>
      <c r="E19" s="138">
        <v>0</v>
      </c>
      <c r="F19" s="75">
        <f t="shared" ref="F19:F29" si="0">SUM(D19:E19)</f>
        <v>1</v>
      </c>
      <c r="G19" s="76">
        <f t="shared" ref="G19:G29" si="1">IFERROR(C19/F19*D19,0)</f>
        <v>50000</v>
      </c>
      <c r="H19" s="133">
        <v>8000</v>
      </c>
      <c r="I19" s="76">
        <f t="shared" ref="I19:I29" si="2">IFERROR(G19-H19,0)</f>
        <v>42000</v>
      </c>
      <c r="J19" s="77">
        <f t="shared" ref="J19:J29" si="3">30000*D19</f>
        <v>30000</v>
      </c>
      <c r="K19" s="76">
        <f t="shared" ref="K19:K29" si="4">MIN(I19,J19)</f>
        <v>30000</v>
      </c>
      <c r="L19" s="191"/>
    </row>
    <row r="20" spans="2:14" ht="20.149999999999999" customHeight="1">
      <c r="B20" s="74" t="s">
        <v>80</v>
      </c>
      <c r="C20" s="133">
        <v>50000</v>
      </c>
      <c r="D20" s="137">
        <v>1</v>
      </c>
      <c r="E20" s="138">
        <v>1</v>
      </c>
      <c r="F20" s="75">
        <f t="shared" si="0"/>
        <v>2</v>
      </c>
      <c r="G20" s="76">
        <f t="shared" si="1"/>
        <v>25000</v>
      </c>
      <c r="H20" s="133">
        <v>8000</v>
      </c>
      <c r="I20" s="76">
        <f t="shared" si="2"/>
        <v>17000</v>
      </c>
      <c r="J20" s="77">
        <f t="shared" si="3"/>
        <v>30000</v>
      </c>
      <c r="K20" s="76">
        <f t="shared" si="4"/>
        <v>17000</v>
      </c>
      <c r="L20" s="191"/>
    </row>
    <row r="21" spans="2:14" ht="20.149999999999999" customHeight="1">
      <c r="B21" s="74" t="s">
        <v>81</v>
      </c>
      <c r="C21" s="133">
        <v>50000</v>
      </c>
      <c r="D21" s="137">
        <v>2</v>
      </c>
      <c r="E21" s="138">
        <v>0</v>
      </c>
      <c r="F21" s="75">
        <f t="shared" si="0"/>
        <v>2</v>
      </c>
      <c r="G21" s="76">
        <f t="shared" si="1"/>
        <v>50000</v>
      </c>
      <c r="H21" s="133">
        <v>16000</v>
      </c>
      <c r="I21" s="76">
        <f t="shared" si="2"/>
        <v>34000</v>
      </c>
      <c r="J21" s="77">
        <f t="shared" si="3"/>
        <v>60000</v>
      </c>
      <c r="K21" s="76">
        <f t="shared" si="4"/>
        <v>34000</v>
      </c>
      <c r="L21" s="191"/>
    </row>
    <row r="22" spans="2:14" ht="20.149999999999999" customHeight="1">
      <c r="B22" s="74" t="s">
        <v>82</v>
      </c>
      <c r="C22" s="133">
        <v>50000</v>
      </c>
      <c r="D22" s="137">
        <v>2</v>
      </c>
      <c r="E22" s="138">
        <v>0</v>
      </c>
      <c r="F22" s="75">
        <f t="shared" si="0"/>
        <v>2</v>
      </c>
      <c r="G22" s="76">
        <f t="shared" si="1"/>
        <v>50000</v>
      </c>
      <c r="H22" s="133">
        <v>16000</v>
      </c>
      <c r="I22" s="76">
        <f t="shared" si="2"/>
        <v>34000</v>
      </c>
      <c r="J22" s="77">
        <f t="shared" si="3"/>
        <v>60000</v>
      </c>
      <c r="K22" s="76">
        <f t="shared" si="4"/>
        <v>34000</v>
      </c>
      <c r="L22" s="191"/>
    </row>
    <row r="23" spans="2:14" ht="20.149999999999999" customHeight="1">
      <c r="B23" s="74" t="s">
        <v>83</v>
      </c>
      <c r="C23" s="133">
        <v>50000</v>
      </c>
      <c r="D23" s="137">
        <v>2</v>
      </c>
      <c r="E23" s="138">
        <v>0</v>
      </c>
      <c r="F23" s="75">
        <f t="shared" si="0"/>
        <v>2</v>
      </c>
      <c r="G23" s="76">
        <f t="shared" si="1"/>
        <v>50000</v>
      </c>
      <c r="H23" s="133">
        <v>16000</v>
      </c>
      <c r="I23" s="76">
        <f t="shared" si="2"/>
        <v>34000</v>
      </c>
      <c r="J23" s="77">
        <f t="shared" si="3"/>
        <v>60000</v>
      </c>
      <c r="K23" s="76">
        <f t="shared" si="4"/>
        <v>34000</v>
      </c>
      <c r="L23" s="191"/>
    </row>
    <row r="24" spans="2:14" ht="20.149999999999999" customHeight="1">
      <c r="B24" s="74" t="s">
        <v>84</v>
      </c>
      <c r="C24" s="133">
        <v>50000</v>
      </c>
      <c r="D24" s="137">
        <v>2</v>
      </c>
      <c r="E24" s="138">
        <v>0</v>
      </c>
      <c r="F24" s="75">
        <f t="shared" si="0"/>
        <v>2</v>
      </c>
      <c r="G24" s="76">
        <f t="shared" si="1"/>
        <v>50000</v>
      </c>
      <c r="H24" s="133">
        <v>16000</v>
      </c>
      <c r="I24" s="76">
        <f t="shared" si="2"/>
        <v>34000</v>
      </c>
      <c r="J24" s="77">
        <f t="shared" si="3"/>
        <v>60000</v>
      </c>
      <c r="K24" s="76">
        <f t="shared" si="4"/>
        <v>34000</v>
      </c>
      <c r="L24" s="191"/>
    </row>
    <row r="25" spans="2:14" ht="20.149999999999999" customHeight="1">
      <c r="B25" s="74" t="s">
        <v>85</v>
      </c>
      <c r="C25" s="133">
        <v>50000</v>
      </c>
      <c r="D25" s="137">
        <v>1</v>
      </c>
      <c r="E25" s="138">
        <v>0</v>
      </c>
      <c r="F25" s="75">
        <f t="shared" si="0"/>
        <v>1</v>
      </c>
      <c r="G25" s="76">
        <f t="shared" si="1"/>
        <v>50000</v>
      </c>
      <c r="H25" s="133">
        <v>8000</v>
      </c>
      <c r="I25" s="76">
        <f t="shared" si="2"/>
        <v>42000</v>
      </c>
      <c r="J25" s="77">
        <f t="shared" si="3"/>
        <v>30000</v>
      </c>
      <c r="K25" s="76">
        <f t="shared" si="4"/>
        <v>30000</v>
      </c>
      <c r="L25" s="191"/>
    </row>
    <row r="26" spans="2:14" ht="20.149999999999999" customHeight="1">
      <c r="B26" s="74" t="s">
        <v>86</v>
      </c>
      <c r="C26" s="133">
        <v>50000</v>
      </c>
      <c r="D26" s="137">
        <v>1</v>
      </c>
      <c r="E26" s="138">
        <v>0</v>
      </c>
      <c r="F26" s="75">
        <f t="shared" si="0"/>
        <v>1</v>
      </c>
      <c r="G26" s="76">
        <f t="shared" si="1"/>
        <v>50000</v>
      </c>
      <c r="H26" s="133">
        <v>8000</v>
      </c>
      <c r="I26" s="76">
        <f t="shared" si="2"/>
        <v>42000</v>
      </c>
      <c r="J26" s="77">
        <f t="shared" si="3"/>
        <v>30000</v>
      </c>
      <c r="K26" s="76">
        <f t="shared" si="4"/>
        <v>30000</v>
      </c>
      <c r="L26" s="191"/>
    </row>
    <row r="27" spans="2:14" ht="20.149999999999999" customHeight="1">
      <c r="B27" s="74" t="s">
        <v>87</v>
      </c>
      <c r="C27" s="133">
        <v>50000</v>
      </c>
      <c r="D27" s="137">
        <v>1</v>
      </c>
      <c r="E27" s="138">
        <v>0</v>
      </c>
      <c r="F27" s="75">
        <f t="shared" si="0"/>
        <v>1</v>
      </c>
      <c r="G27" s="76">
        <f t="shared" si="1"/>
        <v>50000</v>
      </c>
      <c r="H27" s="133">
        <v>8000</v>
      </c>
      <c r="I27" s="76">
        <f t="shared" si="2"/>
        <v>42000</v>
      </c>
      <c r="J27" s="77">
        <f t="shared" si="3"/>
        <v>30000</v>
      </c>
      <c r="K27" s="76">
        <f t="shared" si="4"/>
        <v>30000</v>
      </c>
      <c r="L27" s="191"/>
    </row>
    <row r="28" spans="2:14" ht="20.149999999999999" customHeight="1">
      <c r="B28" s="74" t="s">
        <v>88</v>
      </c>
      <c r="C28" s="133">
        <v>50000</v>
      </c>
      <c r="D28" s="137">
        <v>1</v>
      </c>
      <c r="E28" s="138">
        <v>0</v>
      </c>
      <c r="F28" s="75">
        <f t="shared" si="0"/>
        <v>1</v>
      </c>
      <c r="G28" s="76">
        <f t="shared" si="1"/>
        <v>50000</v>
      </c>
      <c r="H28" s="133">
        <v>8000</v>
      </c>
      <c r="I28" s="76">
        <f t="shared" si="2"/>
        <v>42000</v>
      </c>
      <c r="J28" s="77">
        <f t="shared" si="3"/>
        <v>30000</v>
      </c>
      <c r="K28" s="76">
        <f t="shared" si="4"/>
        <v>30000</v>
      </c>
      <c r="L28" s="191"/>
    </row>
    <row r="29" spans="2:14" ht="20.149999999999999" customHeight="1" thickBot="1">
      <c r="B29" s="78" t="s">
        <v>89</v>
      </c>
      <c r="C29" s="139">
        <v>50000</v>
      </c>
      <c r="D29" s="140">
        <v>1</v>
      </c>
      <c r="E29" s="141">
        <v>0</v>
      </c>
      <c r="F29" s="79">
        <f t="shared" si="0"/>
        <v>1</v>
      </c>
      <c r="G29" s="80">
        <f t="shared" si="1"/>
        <v>50000</v>
      </c>
      <c r="H29" s="139">
        <v>8000</v>
      </c>
      <c r="I29" s="80">
        <f t="shared" si="2"/>
        <v>42000</v>
      </c>
      <c r="J29" s="81">
        <f t="shared" si="3"/>
        <v>30000</v>
      </c>
      <c r="K29" s="80">
        <f t="shared" si="4"/>
        <v>30000</v>
      </c>
      <c r="L29" s="192"/>
    </row>
    <row r="30" spans="2:14" ht="20.149999999999999" customHeight="1" thickBot="1">
      <c r="B30" s="82" t="s">
        <v>90</v>
      </c>
      <c r="C30" s="83">
        <f>SUM(C18:C29)</f>
        <v>600000</v>
      </c>
      <c r="D30" s="111"/>
      <c r="E30" s="112"/>
      <c r="F30" s="113"/>
      <c r="G30" s="83">
        <f>SUM(G18:G29)</f>
        <v>575000</v>
      </c>
      <c r="H30" s="83">
        <f>SUM(H18:H29)</f>
        <v>128000</v>
      </c>
      <c r="I30" s="83">
        <f>SUM(I18:I29)</f>
        <v>447000</v>
      </c>
      <c r="J30" s="84">
        <f>SUM(J18:J29)</f>
        <v>480000</v>
      </c>
      <c r="K30" s="83">
        <f>SUM(K18:K29)</f>
        <v>363000</v>
      </c>
      <c r="L30" s="117">
        <f>ROUNDDOWN(K30/3*1,-3)</f>
        <v>121000</v>
      </c>
      <c r="N30" s="67" t="s">
        <v>124</v>
      </c>
    </row>
  </sheetData>
  <mergeCells count="26">
    <mergeCell ref="L16:L17"/>
    <mergeCell ref="L18:L29"/>
    <mergeCell ref="K1:L1"/>
    <mergeCell ref="I8:J8"/>
    <mergeCell ref="I9:J9"/>
    <mergeCell ref="I10:J10"/>
    <mergeCell ref="I11:J11"/>
    <mergeCell ref="I12:J12"/>
    <mergeCell ref="I13:J13"/>
    <mergeCell ref="I16:I17"/>
    <mergeCell ref="J16:J17"/>
    <mergeCell ref="K16:K17"/>
    <mergeCell ref="G4:L4"/>
    <mergeCell ref="G6:L6"/>
    <mergeCell ref="B16:B17"/>
    <mergeCell ref="C16:C17"/>
    <mergeCell ref="D16:F16"/>
    <mergeCell ref="G16:G17"/>
    <mergeCell ref="H16:H17"/>
    <mergeCell ref="C11:D11"/>
    <mergeCell ref="C12:D12"/>
    <mergeCell ref="C13:D13"/>
    <mergeCell ref="C8:D8"/>
    <mergeCell ref="E8:G8"/>
    <mergeCell ref="C9:D9"/>
    <mergeCell ref="C10:D10"/>
  </mergeCells>
  <phoneticPr fontId="3"/>
  <pageMargins left="0.25" right="0.25" top="0.75" bottom="0.75" header="0.3" footer="0.3"/>
  <pageSetup paperSize="9" scale="6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様式第1号</vt:lpstr>
      <vt:lpstr>1-1（所要額調書）</vt:lpstr>
      <vt:lpstr>1-2（対象職員一覧）</vt:lpstr>
      <vt:lpstr>1-3（資格取得・コミュニケーション）</vt:lpstr>
      <vt:lpstr>1-4（日本語学校学費）</vt:lpstr>
      <vt:lpstr>1-5（地域生活費）※物件ごとに作成してください</vt:lpstr>
      <vt:lpstr>'1-1（所要額調書）'!Print_Area</vt:lpstr>
      <vt:lpstr>'1-2（対象職員一覧）'!Print_Area</vt:lpstr>
      <vt:lpstr>'1-3（資格取得・コミュニケーション）'!Print_Area</vt:lpstr>
      <vt:lpstr>'1-4（日本語学校学費）'!Print_Area</vt:lpstr>
      <vt:lpstr>'1-5（地域生活費）※物件ごとに作成してください'!Print_Area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2025-09-21T03:16:18Z</dcterms:modified>
</cp:coreProperties>
</file>