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5755\Box\【02_課所共有】08_02_商業・サービス産業支援課\R07年度\03 振興担当\10_商業振興担当一般\10_01_全般\10_01_060_商業振興全般　調査（当課発）\070402_R7庁内照会\04_通知\施行\02_HP更新\"/>
    </mc:Choice>
  </mc:AlternateContent>
  <xr:revisionPtr revIDLastSave="0" documentId="13_ncr:1_{F7B1FC66-07F2-4D19-81B8-0DDAB3ECCEDF}" xr6:coauthVersionLast="47" xr6:coauthVersionMax="47" xr10:uidLastSave="{00000000-0000-0000-0000-000000000000}"/>
  <bookViews>
    <workbookView xWindow="-120" yWindow="-16320" windowWidth="29040" windowHeight="15720" xr2:uid="{105B461D-9662-40D2-8AA0-86D50809F5F6}"/>
  </bookViews>
  <sheets>
    <sheet name="商店街組織調査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60" i="1" l="1"/>
  <c r="AC735" i="1"/>
  <c r="Z735" i="1"/>
  <c r="AC734" i="1"/>
  <c r="Z734" i="1"/>
  <c r="AC733" i="1"/>
  <c r="Z733" i="1"/>
  <c r="AC732" i="1"/>
  <c r="Z732" i="1"/>
  <c r="Z700" i="1"/>
  <c r="Z699" i="1"/>
  <c r="Z698" i="1"/>
  <c r="Z697" i="1"/>
  <c r="Z696" i="1"/>
  <c r="Z695" i="1"/>
  <c r="Z694" i="1"/>
  <c r="Z693" i="1"/>
  <c r="Z692" i="1"/>
  <c r="Z691" i="1"/>
  <c r="Z690" i="1"/>
  <c r="Z689" i="1"/>
  <c r="Z688" i="1"/>
  <c r="Z687" i="1"/>
  <c r="Z686" i="1"/>
  <c r="Z685" i="1"/>
  <c r="Z684" i="1"/>
  <c r="AC666" i="1"/>
  <c r="Z666" i="1"/>
  <c r="AC665" i="1"/>
  <c r="Z665" i="1"/>
  <c r="AC664" i="1"/>
  <c r="Z664" i="1"/>
  <c r="AC663" i="1"/>
  <c r="Z663" i="1"/>
  <c r="AC662" i="1"/>
  <c r="Z662" i="1"/>
  <c r="AC661" i="1"/>
  <c r="Z661" i="1"/>
  <c r="AC660" i="1"/>
  <c r="Z660" i="1"/>
  <c r="AC659" i="1"/>
  <c r="Z659" i="1"/>
  <c r="AC658" i="1"/>
  <c r="Z658" i="1"/>
  <c r="AC657" i="1"/>
  <c r="Z657" i="1"/>
  <c r="AC656" i="1"/>
  <c r="Z656" i="1"/>
  <c r="AC655" i="1"/>
  <c r="Z655" i="1"/>
  <c r="AC654" i="1"/>
  <c r="Z654" i="1"/>
  <c r="AC653" i="1"/>
  <c r="Z653" i="1"/>
  <c r="AC652" i="1"/>
  <c r="Z652" i="1"/>
  <c r="AC651" i="1"/>
  <c r="Z651" i="1"/>
  <c r="AC650" i="1"/>
  <c r="Z650" i="1"/>
  <c r="Z649" i="1"/>
  <c r="Z648" i="1"/>
  <c r="Z647" i="1"/>
  <c r="Z646" i="1"/>
  <c r="AF638" i="1"/>
  <c r="AC638" i="1"/>
  <c r="AF637" i="1"/>
  <c r="AC637" i="1"/>
  <c r="AF636" i="1"/>
  <c r="AC636" i="1"/>
  <c r="AF635" i="1"/>
  <c r="AC635" i="1"/>
  <c r="AF634" i="1"/>
  <c r="AC634" i="1"/>
  <c r="AF633" i="1"/>
  <c r="AC633" i="1"/>
  <c r="AF632" i="1"/>
  <c r="AC632" i="1"/>
  <c r="AF631" i="1"/>
  <c r="AC631" i="1"/>
  <c r="AF630" i="1"/>
  <c r="AC630" i="1"/>
  <c r="AF629" i="1"/>
  <c r="AC629" i="1"/>
  <c r="AF628" i="1"/>
  <c r="AC628" i="1"/>
  <c r="AF627" i="1"/>
  <c r="AC627" i="1"/>
  <c r="AF626" i="1"/>
  <c r="AC626" i="1"/>
  <c r="AF625" i="1"/>
  <c r="AC625" i="1"/>
  <c r="Z624" i="1"/>
  <c r="Z623" i="1"/>
  <c r="Z622" i="1"/>
  <c r="Z574" i="1"/>
  <c r="Z573" i="1"/>
  <c r="Z572" i="1"/>
  <c r="Z571" i="1"/>
  <c r="Z570" i="1"/>
  <c r="AF569" i="1"/>
  <c r="AC569" i="1"/>
  <c r="Z569" i="1"/>
  <c r="AF568" i="1"/>
  <c r="AC568" i="1"/>
  <c r="Z568" i="1"/>
  <c r="AF567" i="1"/>
  <c r="AC567" i="1"/>
  <c r="Z567" i="1"/>
  <c r="AF566" i="1"/>
  <c r="AC566" i="1"/>
  <c r="Z566" i="1"/>
  <c r="AF565" i="1"/>
  <c r="AC565" i="1"/>
  <c r="Z565" i="1"/>
  <c r="AF564" i="1"/>
  <c r="AC564" i="1"/>
  <c r="Z564" i="1"/>
  <c r="AF563" i="1"/>
  <c r="AC563" i="1"/>
  <c r="Z563" i="1"/>
  <c r="AF562" i="1"/>
  <c r="AC562" i="1"/>
  <c r="Z562" i="1"/>
  <c r="Z561" i="1"/>
  <c r="Z560" i="1"/>
  <c r="Z559" i="1"/>
  <c r="Z558" i="1"/>
  <c r="U556" i="1"/>
  <c r="T556" i="1"/>
  <c r="S556" i="1"/>
  <c r="R556" i="1"/>
  <c r="Q556" i="1"/>
  <c r="P556" i="1"/>
  <c r="O556" i="1"/>
  <c r="Z537" i="1"/>
  <c r="Z535" i="1"/>
  <c r="Z534" i="1"/>
  <c r="Z533" i="1"/>
  <c r="Z532" i="1"/>
  <c r="Z531" i="1"/>
  <c r="Z530" i="1"/>
  <c r="Z529" i="1"/>
  <c r="Z528" i="1"/>
  <c r="Z527" i="1"/>
  <c r="Z526" i="1"/>
  <c r="Z525" i="1"/>
  <c r="Z524" i="1"/>
  <c r="Z523" i="1"/>
  <c r="Z522" i="1"/>
  <c r="Z521" i="1"/>
  <c r="Z520" i="1"/>
  <c r="U519" i="1"/>
  <c r="T519" i="1"/>
  <c r="S519" i="1"/>
  <c r="R519" i="1"/>
  <c r="Q519" i="1"/>
  <c r="P519" i="1"/>
  <c r="O519" i="1"/>
  <c r="F519" i="1"/>
  <c r="F463" i="1"/>
  <c r="AF451" i="1"/>
  <c r="AC451" i="1"/>
  <c r="Z451" i="1"/>
  <c r="AF450" i="1"/>
  <c r="AC450" i="1"/>
  <c r="Z450" i="1"/>
  <c r="AF449" i="1"/>
  <c r="AC449" i="1"/>
  <c r="Z449" i="1"/>
  <c r="AF448" i="1"/>
  <c r="AC448" i="1"/>
  <c r="Z448" i="1"/>
  <c r="AF447" i="1"/>
  <c r="AC447" i="1"/>
  <c r="Z447" i="1"/>
  <c r="AF446" i="1"/>
  <c r="AC446" i="1"/>
  <c r="Z446" i="1"/>
  <c r="AF445" i="1"/>
  <c r="AC445" i="1"/>
  <c r="Z445" i="1"/>
  <c r="Z433" i="1"/>
  <c r="Z432" i="1"/>
  <c r="Z431" i="1"/>
  <c r="Z430" i="1"/>
  <c r="Z429" i="1"/>
  <c r="Z428" i="1"/>
  <c r="Z427" i="1"/>
  <c r="Z426" i="1"/>
  <c r="Z425" i="1"/>
  <c r="Z424" i="1"/>
  <c r="Z423" i="1"/>
  <c r="Z422" i="1"/>
  <c r="Z421" i="1"/>
  <c r="Z420" i="1"/>
  <c r="Z419" i="1"/>
  <c r="Z418" i="1"/>
  <c r="Z417" i="1"/>
  <c r="Z416" i="1"/>
  <c r="Z415" i="1"/>
  <c r="Z414" i="1"/>
  <c r="Z413" i="1"/>
  <c r="Z412" i="1"/>
  <c r="Z411" i="1"/>
  <c r="Z410" i="1"/>
  <c r="Z408" i="1"/>
  <c r="Z407" i="1"/>
  <c r="Z406" i="1"/>
  <c r="Z405" i="1"/>
  <c r="Z404" i="1"/>
  <c r="Z403" i="1"/>
  <c r="Z402" i="1"/>
  <c r="Z401" i="1"/>
  <c r="Z380" i="1"/>
  <c r="Z379" i="1"/>
  <c r="Z378" i="1"/>
  <c r="Z377" i="1"/>
  <c r="Z376" i="1"/>
  <c r="Z375" i="1"/>
  <c r="Z374" i="1"/>
  <c r="Z373" i="1"/>
  <c r="Z372" i="1"/>
  <c r="Z371" i="1"/>
  <c r="Z370" i="1"/>
  <c r="Z369" i="1"/>
  <c r="Z368" i="1"/>
  <c r="Z367" i="1"/>
  <c r="Z366" i="1"/>
  <c r="Z365" i="1"/>
  <c r="AC363" i="1"/>
  <c r="Z363" i="1"/>
  <c r="AC362" i="1"/>
  <c r="Z362" i="1"/>
  <c r="AC361" i="1"/>
  <c r="Z361" i="1"/>
  <c r="Z360" i="1"/>
  <c r="Z347" i="1"/>
  <c r="Z346" i="1"/>
  <c r="Z345" i="1"/>
  <c r="Z344" i="1"/>
  <c r="Z343" i="1"/>
  <c r="Z342" i="1"/>
  <c r="Z341" i="1"/>
  <c r="Z340" i="1"/>
  <c r="Z339" i="1"/>
  <c r="Z338" i="1"/>
  <c r="Z337" i="1"/>
  <c r="Z336" i="1"/>
  <c r="Z335" i="1"/>
  <c r="Z334" i="1"/>
  <c r="Z333" i="1"/>
  <c r="Z332" i="1"/>
  <c r="Z331" i="1"/>
  <c r="Z330" i="1"/>
  <c r="A330" i="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Z329" i="1"/>
  <c r="Z328" i="1"/>
  <c r="Z327" i="1"/>
  <c r="Z326" i="1"/>
  <c r="Z325" i="1"/>
  <c r="Z324" i="1"/>
  <c r="A324" i="1"/>
  <c r="A325" i="1" s="1"/>
  <c r="A326" i="1" s="1"/>
  <c r="A327" i="1" s="1"/>
  <c r="A328" i="1" s="1"/>
  <c r="A329" i="1" s="1"/>
  <c r="Z323" i="1"/>
  <c r="Z322" i="1"/>
  <c r="Z321" i="1"/>
  <c r="A321" i="1"/>
  <c r="A322" i="1" s="1"/>
  <c r="A323" i="1" s="1"/>
  <c r="Z320" i="1"/>
  <c r="Z319" i="1"/>
  <c r="Z318" i="1"/>
  <c r="Z317" i="1"/>
  <c r="Z316" i="1"/>
  <c r="Z315" i="1"/>
  <c r="Z314" i="1"/>
  <c r="Z313" i="1"/>
  <c r="Z312" i="1"/>
  <c r="Z311" i="1"/>
  <c r="Z305" i="1"/>
  <c r="Z304" i="1"/>
  <c r="Z303" i="1"/>
  <c r="Z302" i="1"/>
  <c r="Z301" i="1"/>
  <c r="Z299" i="1"/>
  <c r="AC233"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久喜市</author>
  </authors>
  <commentList>
    <comment ref="N5" authorId="0" shapeId="0" xr:uid="{F3BC5856-2125-45E3-B78B-51AB996321B7}">
      <text>
        <r>
          <rPr>
            <b/>
            <sz val="14"/>
            <color indexed="81"/>
            <rFont val="BIZ UDゴシック"/>
            <family val="3"/>
            <charset val="128"/>
          </rPr>
          <t xml:space="preserve">【選択肢：問４（１）】複数選択可
</t>
        </r>
        <r>
          <rPr>
            <sz val="14"/>
            <color indexed="81"/>
            <rFont val="BIZ UDゴシック"/>
            <family val="3"/>
            <charset val="128"/>
          </rPr>
          <t>①住宅地、
②駅前、
③路線沿い(バス等)、
④繁華街、
⑤住宅団地、
⑥住工混在地帯、
⑦ショッピングモール内、
⑧その他(自由記述)</t>
        </r>
      </text>
    </comment>
    <comment ref="J610" authorId="1" shapeId="0" xr:uid="{BFBE9700-9957-46D5-A75D-2058A6139BA8}">
      <text>
        <r>
          <rPr>
            <b/>
            <sz val="14"/>
            <color indexed="81"/>
            <rFont val="ＭＳ Ｐゴシック"/>
            <family val="3"/>
            <charset val="128"/>
          </rPr>
          <t>60,000円×12ヶ月</t>
        </r>
      </text>
    </comment>
  </commentList>
</comments>
</file>

<file path=xl/sharedStrings.xml><?xml version="1.0" encoding="utf-8"?>
<sst xmlns="http://schemas.openxmlformats.org/spreadsheetml/2006/main" count="5993" uniqueCount="3116">
  <si>
    <t>問１　商店街基本情報について教えてください。</t>
    <rPh sb="0" eb="1">
      <t>トイ</t>
    </rPh>
    <rPh sb="3" eb="6">
      <t>ショウテンガイ</t>
    </rPh>
    <rPh sb="6" eb="10">
      <t>キホンジョウホウ</t>
    </rPh>
    <rPh sb="14" eb="15">
      <t>オシ</t>
    </rPh>
    <phoneticPr fontId="4"/>
  </si>
  <si>
    <t>問２　商店街活動状況について教えてください。</t>
    <rPh sb="0" eb="1">
      <t>トイ</t>
    </rPh>
    <rPh sb="3" eb="6">
      <t>ショウテンガイ</t>
    </rPh>
    <rPh sb="6" eb="8">
      <t>カツドウ</t>
    </rPh>
    <rPh sb="8" eb="10">
      <t>ジョウキョウ</t>
    </rPh>
    <rPh sb="14" eb="15">
      <t>オシ</t>
    </rPh>
    <phoneticPr fontId="4"/>
  </si>
  <si>
    <t>問４　周辺情報等について教えてください。</t>
    <rPh sb="0" eb="1">
      <t>トイ</t>
    </rPh>
    <rPh sb="3" eb="5">
      <t>シュウヘン</t>
    </rPh>
    <rPh sb="5" eb="7">
      <t>ジョウホウ</t>
    </rPh>
    <rPh sb="7" eb="8">
      <t>トウ</t>
    </rPh>
    <rPh sb="12" eb="13">
      <t>オシ</t>
    </rPh>
    <phoneticPr fontId="4"/>
  </si>
  <si>
    <t>問5　出店・開業に伴う公的支援・施策について教えてください。</t>
    <rPh sb="0" eb="1">
      <t>トイ</t>
    </rPh>
    <rPh sb="3" eb="5">
      <t>シュッテン</t>
    </rPh>
    <rPh sb="6" eb="8">
      <t>カイギョウ</t>
    </rPh>
    <rPh sb="9" eb="10">
      <t>トモナ</t>
    </rPh>
    <rPh sb="11" eb="13">
      <t>コウテキ</t>
    </rPh>
    <rPh sb="13" eb="15">
      <t>シエン</t>
    </rPh>
    <rPh sb="16" eb="17">
      <t>セ</t>
    </rPh>
    <rPh sb="17" eb="18">
      <t>サク</t>
    </rPh>
    <rPh sb="22" eb="23">
      <t>オシ</t>
    </rPh>
    <phoneticPr fontId="4"/>
  </si>
  <si>
    <t>番号</t>
    <phoneticPr fontId="4"/>
  </si>
  <si>
    <t>(1)市町村番号</t>
    <phoneticPr fontId="4"/>
  </si>
  <si>
    <t>(2)市町村名</t>
    <rPh sb="6" eb="7">
      <t>メイ</t>
    </rPh>
    <phoneticPr fontId="5"/>
  </si>
  <si>
    <t>(3)商店街名</t>
    <phoneticPr fontId="4"/>
  </si>
  <si>
    <t>(6)商店街等所在地</t>
    <rPh sb="3" eb="6">
      <t>ショウテンガイ</t>
    </rPh>
    <rPh sb="6" eb="7">
      <t>トウ</t>
    </rPh>
    <rPh sb="7" eb="10">
      <t>ショザイチ</t>
    </rPh>
    <phoneticPr fontId="4"/>
  </si>
  <si>
    <t>(1)会員
店舗数</t>
    <phoneticPr fontId="4"/>
  </si>
  <si>
    <t>(2)設立
年月日</t>
    <phoneticPr fontId="4"/>
  </si>
  <si>
    <t>(3)役員会
の回数</t>
    <phoneticPr fontId="4"/>
  </si>
  <si>
    <t>(4)通行量</t>
    <phoneticPr fontId="4"/>
  </si>
  <si>
    <t>(5)会費</t>
    <phoneticPr fontId="4"/>
  </si>
  <si>
    <t>(6)HP等（ホームページ、
SNS等のURL）</t>
    <rPh sb="5" eb="6">
      <t>トウ</t>
    </rPh>
    <rPh sb="18" eb="19">
      <t>トウ</t>
    </rPh>
    <phoneticPr fontId="4"/>
  </si>
  <si>
    <t>(7)商店街の取組・
その他特記事項(ＰＲしたい内容、開業予定者へのメッセージなど)</t>
    <phoneticPr fontId="4"/>
  </si>
  <si>
    <t>(8)出店・開業して
ほしい業種</t>
    <phoneticPr fontId="4"/>
  </si>
  <si>
    <t>(１)街区形状</t>
    <phoneticPr fontId="4"/>
  </si>
  <si>
    <t>(２)業種構成　※会員非会員問わず商店街区内に存在している店舗</t>
    <phoneticPr fontId="4"/>
  </si>
  <si>
    <t>(３)周辺の集客施設・
地域資源等(名称)</t>
    <phoneticPr fontId="4"/>
  </si>
  <si>
    <t>(1)事業</t>
    <rPh sb="3" eb="5">
      <t>ジギョウ</t>
    </rPh>
    <phoneticPr fontId="4"/>
  </si>
  <si>
    <t>(2)事業</t>
    <rPh sb="3" eb="5">
      <t>ジギョウ</t>
    </rPh>
    <phoneticPr fontId="4"/>
  </si>
  <si>
    <t>(3)事業</t>
    <rPh sb="3" eb="5">
      <t>ジギョウ</t>
    </rPh>
    <phoneticPr fontId="4"/>
  </si>
  <si>
    <t>①丁目まで</t>
    <phoneticPr fontId="4"/>
  </si>
  <si>
    <t>①食品・
製造小売</t>
    <rPh sb="1" eb="3">
      <t>ショクヒン</t>
    </rPh>
    <rPh sb="5" eb="7">
      <t>セイゾウ</t>
    </rPh>
    <rPh sb="7" eb="9">
      <t>コウ</t>
    </rPh>
    <phoneticPr fontId="5"/>
  </si>
  <si>
    <t>②家庭用品・
日用品・
薬局</t>
    <rPh sb="1" eb="3">
      <t>カテイ</t>
    </rPh>
    <rPh sb="3" eb="5">
      <t>ヨウヒン</t>
    </rPh>
    <rPh sb="7" eb="10">
      <t>ニチヨウヒン</t>
    </rPh>
    <rPh sb="12" eb="14">
      <t>ヤッキョク</t>
    </rPh>
    <phoneticPr fontId="5"/>
  </si>
  <si>
    <t>③飲食</t>
    <rPh sb="1" eb="3">
      <t>インショク</t>
    </rPh>
    <phoneticPr fontId="5"/>
  </si>
  <si>
    <t>④サービス</t>
    <phoneticPr fontId="5"/>
  </si>
  <si>
    <t>⑤スーパー・コンビニエンスストア</t>
    <phoneticPr fontId="4"/>
  </si>
  <si>
    <t>⑥その他</t>
    <rPh sb="3" eb="4">
      <t>タ</t>
    </rPh>
    <phoneticPr fontId="5"/>
  </si>
  <si>
    <t>⑦大型店・チェーン店</t>
    <rPh sb="1" eb="3">
      <t>オオガタ</t>
    </rPh>
    <rPh sb="9" eb="10">
      <t>テン</t>
    </rPh>
    <phoneticPr fontId="5"/>
  </si>
  <si>
    <t>⑧大型店・チェーン店
(店名)</t>
    <rPh sb="1" eb="3">
      <t>オオガタ</t>
    </rPh>
    <rPh sb="9" eb="10">
      <t>テン</t>
    </rPh>
    <rPh sb="12" eb="14">
      <t>テンメイ</t>
    </rPh>
    <phoneticPr fontId="5"/>
  </si>
  <si>
    <t>①事業名</t>
    <rPh sb="1" eb="3">
      <t>ジギョウ</t>
    </rPh>
    <rPh sb="3" eb="4">
      <t>メイ</t>
    </rPh>
    <phoneticPr fontId="4"/>
  </si>
  <si>
    <t>②内容</t>
    <rPh sb="1" eb="3">
      <t>ナイヨウ</t>
    </rPh>
    <phoneticPr fontId="4"/>
  </si>
  <si>
    <t>③URL</t>
    <phoneticPr fontId="4"/>
  </si>
  <si>
    <t>②内容</t>
    <phoneticPr fontId="4"/>
  </si>
  <si>
    <t>さいたま市　西区</t>
  </si>
  <si>
    <t>指扇中央通り商工会</t>
  </si>
  <si>
    <t>さいたま市西区指扇</t>
    <phoneticPr fontId="11"/>
  </si>
  <si>
    <t/>
  </si>
  <si>
    <t>ほづみ商工会</t>
  </si>
  <si>
    <t>さいたま市西区指扇領辻</t>
    <phoneticPr fontId="11"/>
  </si>
  <si>
    <t>指扇一番通り商栄会</t>
  </si>
  <si>
    <t>さいたま市西区指扇</t>
    <rPh sb="4" eb="5">
      <t>シ</t>
    </rPh>
    <rPh sb="5" eb="7">
      <t>ニシク</t>
    </rPh>
    <rPh sb="7" eb="9">
      <t>サシオウギ</t>
    </rPh>
    <phoneticPr fontId="11"/>
  </si>
  <si>
    <t>清河寺商工会</t>
  </si>
  <si>
    <t>さいたま市西区清河寺</t>
    <rPh sb="7" eb="10">
      <t>セイガンジ</t>
    </rPh>
    <phoneticPr fontId="11"/>
  </si>
  <si>
    <t>内野本郷商工親和会</t>
  </si>
  <si>
    <t>さいたま市西区内野本郷</t>
    <phoneticPr fontId="11"/>
  </si>
  <si>
    <t>指扇中央銀座商工会</t>
  </si>
  <si>
    <t>秋葉商工会</t>
  </si>
  <si>
    <t>さいたま市西区中釘</t>
    <phoneticPr fontId="11"/>
  </si>
  <si>
    <t>三橋六丁目商工振興会</t>
  </si>
  <si>
    <t>さいたま市西区三橋６丁目</t>
    <phoneticPr fontId="11"/>
  </si>
  <si>
    <t>さいたま市　北区</t>
  </si>
  <si>
    <t>盆栽町中央通り商店会</t>
  </si>
  <si>
    <t>さいたま市北区盆栽町</t>
    <phoneticPr fontId="11"/>
  </si>
  <si>
    <t>盆栽町桜通り商栄会</t>
  </si>
  <si>
    <t>土呂西口商工幸栄会</t>
  </si>
  <si>
    <t>さいたま市北区土呂町１丁目</t>
    <phoneticPr fontId="11"/>
  </si>
  <si>
    <t>土呂町二丁目商工親和会</t>
    <rPh sb="3" eb="4">
      <t>２</t>
    </rPh>
    <phoneticPr fontId="4"/>
  </si>
  <si>
    <t>さいたま市北区土呂町２丁目</t>
    <rPh sb="11" eb="13">
      <t>チョウメ</t>
    </rPh>
    <phoneticPr fontId="11"/>
  </si>
  <si>
    <t>前原商業組合</t>
  </si>
  <si>
    <t>さいたま市北区宮原町１丁目</t>
    <rPh sb="7" eb="10">
      <t>ミヤハラチョウ</t>
    </rPh>
    <rPh sb="11" eb="13">
      <t>チョウメ</t>
    </rPh>
    <phoneticPr fontId="11"/>
  </si>
  <si>
    <t>きらら商店街振興組合</t>
  </si>
  <si>
    <t>さいたま市北区日進町２丁目</t>
    <rPh sb="4" eb="5">
      <t>シ</t>
    </rPh>
    <rPh sb="11" eb="13">
      <t>チョウメ</t>
    </rPh>
    <phoneticPr fontId="11"/>
  </si>
  <si>
    <t>宮原町三丁目商工会</t>
  </si>
  <si>
    <t>さいたま市北区宮原町３丁目</t>
    <phoneticPr fontId="11"/>
  </si>
  <si>
    <t>吉一灯和会</t>
  </si>
  <si>
    <t>さいたま市北区吉野町１丁目</t>
    <phoneticPr fontId="11"/>
  </si>
  <si>
    <t>さいたま北商工協同組合</t>
  </si>
  <si>
    <t>さいたま市北区宮原町３丁目</t>
    <rPh sb="7" eb="10">
      <t>ﾐﾔﾊﾗﾁｮｳ</t>
    </rPh>
    <rPh sb="11" eb="13">
      <t>ﾁｮｳﾒ</t>
    </rPh>
    <phoneticPr fontId="11" type="halfwidthKatakana"/>
  </si>
  <si>
    <t>東大成町商工親和会</t>
  </si>
  <si>
    <t>さいたま市北区東大成町１丁目</t>
    <phoneticPr fontId="11"/>
  </si>
  <si>
    <t>さいたま市　大宮区</t>
  </si>
  <si>
    <t>三橋一丁目商工親和会</t>
    <rPh sb="2" eb="3">
      <t>１</t>
    </rPh>
    <phoneticPr fontId="5"/>
  </si>
  <si>
    <t>さいたま市大宮区三橋１丁目</t>
    <phoneticPr fontId="11"/>
  </si>
  <si>
    <t>三橋商店会</t>
  </si>
  <si>
    <t>さいたま市大宮区上小町</t>
    <phoneticPr fontId="11"/>
  </si>
  <si>
    <t>大成三丁目商工会</t>
  </si>
  <si>
    <t>さいたま市大宮区大成町３丁目</t>
    <phoneticPr fontId="11"/>
  </si>
  <si>
    <t>大宮スカイビル商店会</t>
  </si>
  <si>
    <t>さいたま市大宮区桜木町１丁目</t>
    <phoneticPr fontId="11"/>
  </si>
  <si>
    <t>大宮西口商店会協同組合</t>
  </si>
  <si>
    <t>DOM専門店会</t>
  </si>
  <si>
    <t>さいたま市大宮区桜木町２丁目</t>
    <phoneticPr fontId="11"/>
  </si>
  <si>
    <t>大宮西口富士見通り商店会</t>
  </si>
  <si>
    <t>さいたま市大宮区桜木町２丁目</t>
    <rPh sb="12" eb="14">
      <t>チョウメ</t>
    </rPh>
    <phoneticPr fontId="11"/>
  </si>
  <si>
    <t>桜木親交会</t>
  </si>
  <si>
    <t>桜盛会</t>
  </si>
  <si>
    <t>大宮白鳩商工会</t>
  </si>
  <si>
    <t>桜中央商店会</t>
  </si>
  <si>
    <t>さいたま市大宮区桜木町４丁目</t>
    <phoneticPr fontId="11"/>
  </si>
  <si>
    <t>さくら四条通り商店会</t>
  </si>
  <si>
    <t>北袋町商工親和会</t>
  </si>
  <si>
    <t>さいたま市大宮区北袋町１丁目</t>
    <rPh sb="4" eb="5">
      <t>ｼ</t>
    </rPh>
    <rPh sb="5" eb="7">
      <t>ｵｵﾐﾔ</t>
    </rPh>
    <rPh sb="8" eb="10">
      <t>ｷﾀﾌﾞｸﾛ</t>
    </rPh>
    <rPh sb="10" eb="11">
      <t>ﾏﾁ</t>
    </rPh>
    <rPh sb="12" eb="14">
      <t>ﾁｮｳﾒ</t>
    </rPh>
    <phoneticPr fontId="11" type="halfwidthKatakana"/>
  </si>
  <si>
    <t>大宮吉敷町商工振興会</t>
  </si>
  <si>
    <t>さいたま市大宮区吉敷町１丁目</t>
    <rPh sb="12" eb="14">
      <t>チョウメ</t>
    </rPh>
    <phoneticPr fontId="11"/>
  </si>
  <si>
    <t>浅間町商工振興会</t>
  </si>
  <si>
    <t>さいたま市大宮区浅間町２丁目</t>
    <rPh sb="12" eb="14">
      <t>チョウメ</t>
    </rPh>
    <phoneticPr fontId="11"/>
  </si>
  <si>
    <t>天沼商工親交会商店会</t>
  </si>
  <si>
    <t>さいたま市大宮区天沼町１丁目</t>
    <phoneticPr fontId="11"/>
  </si>
  <si>
    <t>氷川本通り商店会</t>
  </si>
  <si>
    <t>さいたま市大宮区高鼻町１丁目</t>
    <rPh sb="8" eb="11">
      <t>タカハナチョウ</t>
    </rPh>
    <rPh sb="12" eb="14">
      <t>チョウメ</t>
    </rPh>
    <phoneticPr fontId="11"/>
  </si>
  <si>
    <t>大宮土手町商工会</t>
  </si>
  <si>
    <t>さいたま市大宮区土手町１丁目</t>
    <phoneticPr fontId="11"/>
  </si>
  <si>
    <t>住吉通り商店会</t>
  </si>
  <si>
    <t>さいたま市大宮区宮町１丁目</t>
    <phoneticPr fontId="11"/>
  </si>
  <si>
    <t>大宮銀座商店街協同組合</t>
  </si>
  <si>
    <t>大宮一番街商店街協同組合</t>
  </si>
  <si>
    <t>さいたま市大宮区宮町１丁目</t>
    <rPh sb="4" eb="5">
      <t>シ</t>
    </rPh>
    <rPh sb="5" eb="8">
      <t>オオミヤク</t>
    </rPh>
    <rPh sb="8" eb="10">
      <t>ミヤチョウ</t>
    </rPh>
    <rPh sb="11" eb="13">
      <t>チョウメ</t>
    </rPh>
    <phoneticPr fontId="11"/>
  </si>
  <si>
    <t>ファンキー横丁商店会</t>
  </si>
  <si>
    <t>宮町商栄会</t>
  </si>
  <si>
    <t>さいたま市大宮区宮町２丁目</t>
    <rPh sb="11" eb="13">
      <t>チョウメ</t>
    </rPh>
    <phoneticPr fontId="11"/>
  </si>
  <si>
    <t>ときわ通り商店会</t>
  </si>
  <si>
    <t>さいたま市大宮区宮町２丁目</t>
    <phoneticPr fontId="11"/>
  </si>
  <si>
    <t>宮町大栄会</t>
  </si>
  <si>
    <t>さいたま市大宮区宮町３丁目</t>
    <phoneticPr fontId="11"/>
  </si>
  <si>
    <t>大宮北銀座協栄会</t>
  </si>
  <si>
    <t>さいたま市大宮区宮町４丁目</t>
    <phoneticPr fontId="11"/>
  </si>
  <si>
    <t>大宮平和通商店会</t>
  </si>
  <si>
    <t>さいたま市大宮区宮町５丁目</t>
    <phoneticPr fontId="11"/>
  </si>
  <si>
    <t>ウエストサイドストリート商店会</t>
  </si>
  <si>
    <t>さいたま市大宮区大門町１丁目</t>
    <phoneticPr fontId="11"/>
  </si>
  <si>
    <t>すずらん通り正栄会</t>
  </si>
  <si>
    <t>大宮仲仙道中央商店街協同組合</t>
  </si>
  <si>
    <t>さいたま市大宮区大門町２丁目</t>
    <rPh sb="5" eb="7">
      <t>オオミヤ</t>
    </rPh>
    <rPh sb="7" eb="8">
      <t>ク</t>
    </rPh>
    <rPh sb="8" eb="11">
      <t>ダイモンチョウ</t>
    </rPh>
    <rPh sb="12" eb="14">
      <t>チョウメ</t>
    </rPh>
    <phoneticPr fontId="11"/>
  </si>
  <si>
    <t>大宮東口駅前通り新昭栄会</t>
    <phoneticPr fontId="4"/>
  </si>
  <si>
    <t>一の宮通り商店会</t>
  </si>
  <si>
    <t>さいたま市大宮区大門町２丁目</t>
    <phoneticPr fontId="11"/>
  </si>
  <si>
    <t>大門町商店会</t>
  </si>
  <si>
    <t>さいたま市大宮区大門町３丁目</t>
    <phoneticPr fontId="11"/>
  </si>
  <si>
    <t>中央通り商店街広小路会</t>
  </si>
  <si>
    <t>中央通り新栄会</t>
  </si>
  <si>
    <t>南銀座親正会</t>
  </si>
  <si>
    <t>さいたま市大宮区仲町１丁目</t>
    <rPh sb="8" eb="10">
      <t>ナカチョウ</t>
    </rPh>
    <phoneticPr fontId="11"/>
  </si>
  <si>
    <t>なかまち通り照明会</t>
  </si>
  <si>
    <t>さいたま市大宮区仲町２丁目</t>
    <phoneticPr fontId="11"/>
  </si>
  <si>
    <t>中山道照明会</t>
  </si>
  <si>
    <t>仲町三丁目照明会</t>
    <rPh sb="1" eb="2">
      <t>マチ</t>
    </rPh>
    <rPh sb="3" eb="5">
      <t>チョウメ</t>
    </rPh>
    <phoneticPr fontId="5"/>
  </si>
  <si>
    <t>さいたま市大宮区仲町３丁目</t>
    <rPh sb="4" eb="5">
      <t>シ</t>
    </rPh>
    <rPh sb="5" eb="7">
      <t>オオミヤ</t>
    </rPh>
    <rPh sb="7" eb="8">
      <t>ク</t>
    </rPh>
    <rPh sb="8" eb="10">
      <t>ナカチョウ</t>
    </rPh>
    <rPh sb="11" eb="13">
      <t>チョウメ</t>
    </rPh>
    <phoneticPr fontId="11"/>
  </si>
  <si>
    <t>下町商工振興会</t>
  </si>
  <si>
    <t>さいたま市大宮区下町１丁目</t>
    <rPh sb="11" eb="13">
      <t>チョウメ</t>
    </rPh>
    <phoneticPr fontId="11"/>
  </si>
  <si>
    <t>大宮東栄会</t>
  </si>
  <si>
    <t>さいたま市大宮区東町２丁目</t>
    <phoneticPr fontId="11"/>
  </si>
  <si>
    <t>さいたま新都心駅東口中山道商店会</t>
    <rPh sb="4" eb="7">
      <t>ｼﾝﾄｼﾝ</t>
    </rPh>
    <rPh sb="7" eb="8">
      <t>ｴｷ</t>
    </rPh>
    <rPh sb="8" eb="10">
      <t>ﾋｶﾞｼｸﾞﾁ</t>
    </rPh>
    <rPh sb="10" eb="13">
      <t>ﾅｶｾﾝﾄﾞｳ</t>
    </rPh>
    <rPh sb="13" eb="15">
      <t>ｼｮｳﾃﾝ</t>
    </rPh>
    <rPh sb="15" eb="16">
      <t>ｶｲ</t>
    </rPh>
    <phoneticPr fontId="5" type="halfwidthKatakana"/>
  </si>
  <si>
    <t>さいたま市大宮区吉敷町４丁目</t>
    <rPh sb="8" eb="11">
      <t>キシキチョウ</t>
    </rPh>
    <rPh sb="12" eb="14">
      <t>チョウメ</t>
    </rPh>
    <phoneticPr fontId="11"/>
  </si>
  <si>
    <t>大宮西口中央エリア商店会</t>
    <rPh sb="0" eb="2">
      <t>オオミヤ</t>
    </rPh>
    <phoneticPr fontId="4"/>
  </si>
  <si>
    <t>さくら小路弥生会</t>
    <rPh sb="3" eb="5">
      <t>コウジ</t>
    </rPh>
    <rPh sb="5" eb="7">
      <t>ヤヨイ</t>
    </rPh>
    <rPh sb="7" eb="8">
      <t>カイ</t>
    </rPh>
    <phoneticPr fontId="12"/>
  </si>
  <si>
    <t>大宮商店街連合会</t>
  </si>
  <si>
    <t>さいたま市　見沼区</t>
  </si>
  <si>
    <t>大砂土東商工会</t>
  </si>
  <si>
    <t>さいたま市見沼区大和田町１丁目</t>
    <phoneticPr fontId="11"/>
  </si>
  <si>
    <t>大和田ふれあい通り商店会</t>
  </si>
  <si>
    <t>さいたま市見沼区大和田町１丁目</t>
    <rPh sb="4" eb="5">
      <t>ｼ</t>
    </rPh>
    <rPh sb="13" eb="15">
      <t>ﾁｮｳﾒ</t>
    </rPh>
    <phoneticPr fontId="11" type="halfwidthKatakana"/>
  </si>
  <si>
    <t>大和田銀座商店会</t>
  </si>
  <si>
    <t>さいたま市見沼区大和田町２丁目</t>
    <phoneticPr fontId="11"/>
  </si>
  <si>
    <t>東大宮商工会</t>
  </si>
  <si>
    <t>さいたま市見沼区東大宮４丁目</t>
    <rPh sb="12" eb="14">
      <t>チョウメ</t>
    </rPh>
    <phoneticPr fontId="11"/>
  </si>
  <si>
    <t>東大宮名店会</t>
  </si>
  <si>
    <t>さいたま市見沼区東大宮５丁目</t>
    <phoneticPr fontId="11"/>
  </si>
  <si>
    <t>東大宮銀座会</t>
  </si>
  <si>
    <t>東大宮商店会</t>
  </si>
  <si>
    <t>東大宮６丁目商工親睦会</t>
  </si>
  <si>
    <t>さいたま市見沼区東大宮６丁目</t>
    <phoneticPr fontId="11"/>
  </si>
  <si>
    <t>東新井名店街</t>
  </si>
  <si>
    <t>さいたま市見沼区東新井</t>
    <phoneticPr fontId="11"/>
  </si>
  <si>
    <t>片柳商工会</t>
  </si>
  <si>
    <t>さいたま市見沼区東新井</t>
    <rPh sb="8" eb="9">
      <t>ヒガシ</t>
    </rPh>
    <rPh sb="9" eb="11">
      <t>アライ</t>
    </rPh>
    <phoneticPr fontId="11"/>
  </si>
  <si>
    <t>南中野商店会</t>
  </si>
  <si>
    <t>さいたま市見沼区南中野</t>
    <rPh sb="8" eb="9">
      <t>ミナミ</t>
    </rPh>
    <rPh sb="9" eb="11">
      <t>ナカノ</t>
    </rPh>
    <phoneticPr fontId="11"/>
  </si>
  <si>
    <t>大谷商店会</t>
  </si>
  <si>
    <t>さいたま市見沼区大谷</t>
    <phoneticPr fontId="11"/>
  </si>
  <si>
    <t>神宮台商店会</t>
  </si>
  <si>
    <t>さいたま市見沼区東宮下</t>
    <phoneticPr fontId="11"/>
  </si>
  <si>
    <t>七里商工会</t>
  </si>
  <si>
    <t>さいたま市見沼区東門前</t>
    <rPh sb="8" eb="11">
      <t>ヒガシモンゼン</t>
    </rPh>
    <phoneticPr fontId="11"/>
  </si>
  <si>
    <t>さいたま市　中央区</t>
  </si>
  <si>
    <t>北与野・新都心商店会</t>
    <rPh sb="4" eb="7">
      <t>シントシン</t>
    </rPh>
    <phoneticPr fontId="5"/>
  </si>
  <si>
    <t>さいたま市中央区上落合２丁目</t>
    <phoneticPr fontId="11"/>
  </si>
  <si>
    <t>与野銀座商店街協同組合</t>
  </si>
  <si>
    <t>さいたま市中央区下落合</t>
    <rPh sb="8" eb="11">
      <t>シモオチアイ</t>
    </rPh>
    <phoneticPr fontId="11"/>
  </si>
  <si>
    <t>与野中央通り商友会</t>
  </si>
  <si>
    <t>さいたま市中央区下落合５丁目</t>
    <phoneticPr fontId="11"/>
  </si>
  <si>
    <t>八王子商店会</t>
  </si>
  <si>
    <t>さいたま市中央区八王子３丁目</t>
    <phoneticPr fontId="11"/>
  </si>
  <si>
    <t>円阿弥商店会</t>
  </si>
  <si>
    <t>さいたま市中央区円阿弥２丁目</t>
    <phoneticPr fontId="11"/>
  </si>
  <si>
    <t>仲町商工会</t>
  </si>
  <si>
    <t>さいたま市中央区本町東３丁目</t>
    <phoneticPr fontId="11"/>
  </si>
  <si>
    <t>下町商店会</t>
  </si>
  <si>
    <t>さいたま市中央区本町東２丁目</t>
    <rPh sb="12" eb="14">
      <t>チョウメ</t>
    </rPh>
    <phoneticPr fontId="11"/>
  </si>
  <si>
    <t>上町商店会</t>
  </si>
  <si>
    <t>さいたま市中央区本町西４丁目</t>
    <rPh sb="10" eb="11">
      <t>ニシ</t>
    </rPh>
    <phoneticPr fontId="11"/>
  </si>
  <si>
    <t>与野商店会連合会</t>
  </si>
  <si>
    <t>さいたま市　桜区</t>
  </si>
  <si>
    <t>埼大通り商店会</t>
  </si>
  <si>
    <t>さいたま市桜区上大久保</t>
    <rPh sb="7" eb="8">
      <t>カミ</t>
    </rPh>
    <rPh sb="8" eb="11">
      <t>オオクボ</t>
    </rPh>
    <phoneticPr fontId="11"/>
  </si>
  <si>
    <t>白鍬商盛会</t>
  </si>
  <si>
    <t>さいたま市桜区白鍬</t>
    <rPh sb="5" eb="7">
      <t>サクラク</t>
    </rPh>
    <rPh sb="7" eb="9">
      <t>シラクワ</t>
    </rPh>
    <phoneticPr fontId="11"/>
  </si>
  <si>
    <t>西浦和駅前商店会</t>
  </si>
  <si>
    <t>さいたま市桜区田島３丁目</t>
    <rPh sb="10" eb="12">
      <t>チョウメ</t>
    </rPh>
    <phoneticPr fontId="11"/>
  </si>
  <si>
    <t>さいたま市　浦和区</t>
  </si>
  <si>
    <t>コスタ浦和商店会</t>
  </si>
  <si>
    <t>さいたま市浦和区岸町４丁目</t>
    <phoneticPr fontId="11"/>
  </si>
  <si>
    <t>浦和中央商店会</t>
  </si>
  <si>
    <t>さいたま市浦和区高砂２丁目</t>
    <phoneticPr fontId="11"/>
  </si>
  <si>
    <t>浦和高架下商店会</t>
  </si>
  <si>
    <t>さいたま市浦和区仲町１丁目</t>
    <phoneticPr fontId="11"/>
  </si>
  <si>
    <t>仲一平和街商店会</t>
  </si>
  <si>
    <t>商店街振興組合浦和銀座誠商会</t>
  </si>
  <si>
    <t>うらもん商店街</t>
  </si>
  <si>
    <t>さいたま市浦和区仲町２丁目</t>
    <phoneticPr fontId="11"/>
  </si>
  <si>
    <t>市役所通り商店会</t>
  </si>
  <si>
    <t>常盤１・２丁目商店会</t>
  </si>
  <si>
    <t>さいたま市浦和区常盤１丁目</t>
    <rPh sb="4" eb="5">
      <t>シ</t>
    </rPh>
    <rPh sb="8" eb="10">
      <t>トキワ</t>
    </rPh>
    <rPh sb="11" eb="13">
      <t>チョウメ</t>
    </rPh>
    <phoneticPr fontId="11"/>
  </si>
  <si>
    <t>仲一街商店会</t>
  </si>
  <si>
    <t>岸四商店会</t>
  </si>
  <si>
    <t>岸町商店街</t>
  </si>
  <si>
    <t>さいたま市浦和区岸町６丁目</t>
    <phoneticPr fontId="11"/>
  </si>
  <si>
    <t>県庁通り商友会</t>
  </si>
  <si>
    <t>さいたま市浦和区高砂２丁目</t>
    <rPh sb="5" eb="7">
      <t>ウラワ</t>
    </rPh>
    <rPh sb="7" eb="8">
      <t>ク</t>
    </rPh>
    <rPh sb="8" eb="10">
      <t>タカサゴ</t>
    </rPh>
    <rPh sb="11" eb="13">
      <t>チョウメ</t>
    </rPh>
    <phoneticPr fontId="11"/>
  </si>
  <si>
    <t>コルソ商店会</t>
  </si>
  <si>
    <t>さいたま市浦和区高砂１丁目</t>
    <phoneticPr fontId="11"/>
  </si>
  <si>
    <t>県庁通り商栄会</t>
  </si>
  <si>
    <t>さいたま市浦和区高砂２丁目</t>
    <rPh sb="11" eb="13">
      <t>チョウメ</t>
    </rPh>
    <phoneticPr fontId="11"/>
  </si>
  <si>
    <t>高砂二親会</t>
  </si>
  <si>
    <t>商店街振興組合高砂共栄会</t>
  </si>
  <si>
    <t>前地通り商店会</t>
  </si>
  <si>
    <t>さいたま市浦和区東高砂町</t>
    <phoneticPr fontId="11"/>
  </si>
  <si>
    <t>東仲町商店会</t>
  </si>
  <si>
    <t>さいたま市浦和区東仲町</t>
    <phoneticPr fontId="11"/>
  </si>
  <si>
    <t>浦和駅東口大通り商店会</t>
  </si>
  <si>
    <t>さいたま市浦和区東高砂町</t>
    <rPh sb="8" eb="9">
      <t>ヒガシ</t>
    </rPh>
    <rPh sb="9" eb="11">
      <t>タカサゴ</t>
    </rPh>
    <rPh sb="11" eb="12">
      <t>チョウ</t>
    </rPh>
    <phoneticPr fontId="11"/>
  </si>
  <si>
    <t>東本太商店会</t>
  </si>
  <si>
    <t>さいたま市浦和区本太１丁目</t>
    <phoneticPr fontId="11"/>
  </si>
  <si>
    <t>本太中央商店会</t>
  </si>
  <si>
    <t>さいたま市浦和区本太２丁目</t>
    <phoneticPr fontId="11"/>
  </si>
  <si>
    <t>木崎共栄会</t>
  </si>
  <si>
    <t>さいたま市浦和区木崎５丁目</t>
    <phoneticPr fontId="11"/>
  </si>
  <si>
    <t>大東商工会</t>
  </si>
  <si>
    <t>さいたま市浦和区大東３丁目</t>
    <phoneticPr fontId="11"/>
  </si>
  <si>
    <t>北浦和西口振興会</t>
  </si>
  <si>
    <t>さいたま市浦和区常盤９丁目</t>
    <phoneticPr fontId="11"/>
  </si>
  <si>
    <t>北浦和西口銀座商店街振興組合</t>
  </si>
  <si>
    <t>さいたま市浦和区北浦和４丁目</t>
    <phoneticPr fontId="11"/>
  </si>
  <si>
    <t>北浦和西口商店会</t>
  </si>
  <si>
    <t>さいたま市浦和区常盤１０丁目</t>
    <rPh sb="8" eb="10">
      <t>トキワ</t>
    </rPh>
    <rPh sb="12" eb="14">
      <t>チョウメ</t>
    </rPh>
    <phoneticPr fontId="11"/>
  </si>
  <si>
    <t>ホップ南通り商店会</t>
  </si>
  <si>
    <t>さいたま市浦和区常盤３丁目</t>
    <phoneticPr fontId="11"/>
  </si>
  <si>
    <t>北浦和南銀座会</t>
  </si>
  <si>
    <t>さいたま市浦和区常盤３丁目</t>
    <rPh sb="4" eb="5">
      <t>シ</t>
    </rPh>
    <rPh sb="5" eb="7">
      <t>ウラワ</t>
    </rPh>
    <rPh sb="7" eb="8">
      <t>ク</t>
    </rPh>
    <rPh sb="8" eb="10">
      <t>トキワ</t>
    </rPh>
    <rPh sb="11" eb="13">
      <t>チョウメ</t>
    </rPh>
    <phoneticPr fontId="11"/>
  </si>
  <si>
    <t>北浦和GINZAﾚｯｽﾞ商店会</t>
  </si>
  <si>
    <t>さいたま市浦和区北浦和１丁目</t>
    <rPh sb="4" eb="5">
      <t>シ</t>
    </rPh>
    <rPh sb="5" eb="7">
      <t>ウラワ</t>
    </rPh>
    <rPh sb="7" eb="8">
      <t>ク</t>
    </rPh>
    <rPh sb="8" eb="11">
      <t>キタウラワ</t>
    </rPh>
    <rPh sb="12" eb="14">
      <t>チョウメ</t>
    </rPh>
    <phoneticPr fontId="11"/>
  </si>
  <si>
    <t>栄通り商店会</t>
  </si>
  <si>
    <t>さいたま市浦和区北浦和１丁目</t>
    <rPh sb="12" eb="14">
      <t>チョウメ</t>
    </rPh>
    <phoneticPr fontId="11"/>
  </si>
  <si>
    <t>浦高通り商店会</t>
  </si>
  <si>
    <t>さいたま市浦和区北浦和１丁目</t>
    <rPh sb="4" eb="5">
      <t>シ</t>
    </rPh>
    <rPh sb="5" eb="7">
      <t>ウラワ</t>
    </rPh>
    <rPh sb="7" eb="8">
      <t>ク</t>
    </rPh>
    <rPh sb="8" eb="9">
      <t>キタ</t>
    </rPh>
    <rPh sb="9" eb="11">
      <t>ウラワ</t>
    </rPh>
    <rPh sb="12" eb="14">
      <t>チョウメ</t>
    </rPh>
    <phoneticPr fontId="11"/>
  </si>
  <si>
    <t>北浦和共栄会</t>
  </si>
  <si>
    <t>北浦和平和通り商店会</t>
    <rPh sb="0" eb="3">
      <t>キタウラワ</t>
    </rPh>
    <rPh sb="3" eb="5">
      <t>ヘイワ</t>
    </rPh>
    <rPh sb="5" eb="6">
      <t>ドオ</t>
    </rPh>
    <rPh sb="7" eb="10">
      <t>ショウテンカイ</t>
    </rPh>
    <phoneticPr fontId="5"/>
  </si>
  <si>
    <t>さいたま市浦和区北浦和３丁目</t>
    <rPh sb="4" eb="5">
      <t>シ</t>
    </rPh>
    <rPh sb="5" eb="7">
      <t>ウラワ</t>
    </rPh>
    <rPh sb="7" eb="8">
      <t>ク</t>
    </rPh>
    <rPh sb="8" eb="11">
      <t>キタウラワ</t>
    </rPh>
    <rPh sb="12" eb="14">
      <t>チョウメ</t>
    </rPh>
    <phoneticPr fontId="11"/>
  </si>
  <si>
    <t>二ﾂ橋商栄会</t>
  </si>
  <si>
    <t>さいたま市浦和区本太５丁目</t>
    <phoneticPr fontId="11"/>
  </si>
  <si>
    <t>さいたま市浦和商店会連合会</t>
  </si>
  <si>
    <t>三州屋商店会</t>
  </si>
  <si>
    <t>さいたま市　南区</t>
  </si>
  <si>
    <t>マーレ商店会</t>
  </si>
  <si>
    <t>さいたま市南区白幡５丁目</t>
    <phoneticPr fontId="11"/>
  </si>
  <si>
    <t>鹿手袋商店会</t>
    <phoneticPr fontId="4"/>
  </si>
  <si>
    <t>さいたま市南区鹿手袋３丁目</t>
    <phoneticPr fontId="11"/>
  </si>
  <si>
    <t>白幡商店会</t>
  </si>
  <si>
    <t>さいたま市南区白幡２丁目</t>
    <rPh sb="10" eb="12">
      <t>チョウメ</t>
    </rPh>
    <phoneticPr fontId="11"/>
  </si>
  <si>
    <t>浦和六辻商店会</t>
    <rPh sb="0" eb="2">
      <t>ウラワ</t>
    </rPh>
    <phoneticPr fontId="5"/>
  </si>
  <si>
    <t>さいたま市南区辻２丁目</t>
    <phoneticPr fontId="11"/>
  </si>
  <si>
    <t>南高通り商店会</t>
  </si>
  <si>
    <t>さいたま市南区辻４丁目</t>
    <phoneticPr fontId="11"/>
  </si>
  <si>
    <t>南浦和西口商店会</t>
  </si>
  <si>
    <t>さいたま市南区文蔵２丁目</t>
    <rPh sb="10" eb="12">
      <t>チョウメ</t>
    </rPh>
    <phoneticPr fontId="11"/>
  </si>
  <si>
    <t>彩の街南浦和商店会</t>
  </si>
  <si>
    <t>さいたま市南区南本町２丁目</t>
    <rPh sb="11" eb="13">
      <t>チョウメ</t>
    </rPh>
    <phoneticPr fontId="11"/>
  </si>
  <si>
    <t>南浦和共栄会</t>
  </si>
  <si>
    <t>さいたま市南区南浦和３丁目</t>
    <phoneticPr fontId="11"/>
  </si>
  <si>
    <t>南浦和商店会</t>
  </si>
  <si>
    <t>さいたま市南区南浦和２丁目</t>
    <phoneticPr fontId="11"/>
  </si>
  <si>
    <t>広ヶ谷戸商店会</t>
  </si>
  <si>
    <t>さいたま市南区広ヶ谷戸</t>
    <phoneticPr fontId="11"/>
  </si>
  <si>
    <t>さいたま市　緑区</t>
  </si>
  <si>
    <t>原山商栄会</t>
  </si>
  <si>
    <t>さいたま市緑区原山１丁目</t>
    <phoneticPr fontId="11"/>
  </si>
  <si>
    <t>三室商店会</t>
  </si>
  <si>
    <t>さいたま市緑区三室</t>
    <phoneticPr fontId="11"/>
  </si>
  <si>
    <t>日の出通り商友会</t>
  </si>
  <si>
    <t>さいたま市緑区原山４丁目</t>
    <phoneticPr fontId="11"/>
  </si>
  <si>
    <t>中尾商店会</t>
  </si>
  <si>
    <t>さいたま市緑区中尾</t>
    <rPh sb="7" eb="9">
      <t>ナカオ</t>
    </rPh>
    <phoneticPr fontId="11"/>
  </si>
  <si>
    <t>東浦和中央商店会</t>
  </si>
  <si>
    <t>さいたま市緑区中尾</t>
    <phoneticPr fontId="11"/>
  </si>
  <si>
    <t>東浦和大通り商店会</t>
  </si>
  <si>
    <t>さいたま市緑区東浦和４丁目</t>
    <phoneticPr fontId="11"/>
  </si>
  <si>
    <t>さいたま市　岩槻区</t>
  </si>
  <si>
    <t>本丸キラキラ商店会</t>
  </si>
  <si>
    <t>さいたま市岩槻区本丸２丁目</t>
    <phoneticPr fontId="11"/>
  </si>
  <si>
    <t>岩槻駅前商店会</t>
  </si>
  <si>
    <t>さいたま市岩槻区本町３丁目</t>
    <rPh sb="8" eb="10">
      <t>ホンマチ</t>
    </rPh>
    <rPh sb="11" eb="13">
      <t>チョウメ</t>
    </rPh>
    <phoneticPr fontId="11"/>
  </si>
  <si>
    <t>市宿振興会</t>
  </si>
  <si>
    <t>さいたま市岩槻区本町２丁目</t>
    <rPh sb="4" eb="5">
      <t>シ</t>
    </rPh>
    <rPh sb="5" eb="7">
      <t>イワツキ</t>
    </rPh>
    <rPh sb="7" eb="8">
      <t>ク</t>
    </rPh>
    <rPh sb="8" eb="10">
      <t>ホンチョウ</t>
    </rPh>
    <rPh sb="11" eb="13">
      <t>チョウメ</t>
    </rPh>
    <phoneticPr fontId="11"/>
  </si>
  <si>
    <t>一番街商店会</t>
  </si>
  <si>
    <t>さいたま市岩槻区本町３丁目</t>
    <phoneticPr fontId="11"/>
  </si>
  <si>
    <t>本町中央商店会</t>
  </si>
  <si>
    <t>さいたま市岩槻区本町４丁目</t>
    <phoneticPr fontId="11"/>
  </si>
  <si>
    <t xml:space="preserve">栄町通り商友会 </t>
  </si>
  <si>
    <t>区役所通り商店会</t>
  </si>
  <si>
    <t>さいたま市岩槻区本町５丁目</t>
    <phoneticPr fontId="11"/>
  </si>
  <si>
    <t>仲町商店会</t>
  </si>
  <si>
    <t>さいたま市岩槻区仲町１丁目</t>
    <phoneticPr fontId="11"/>
  </si>
  <si>
    <t>西町商店会</t>
  </si>
  <si>
    <t>さいたま市岩槻区西町１丁目</t>
    <phoneticPr fontId="11"/>
  </si>
  <si>
    <t>諏訪商店会</t>
  </si>
  <si>
    <t>さいたま市岩槻区諏訪３丁目</t>
    <phoneticPr fontId="11"/>
  </si>
  <si>
    <t>東岩槻商店会</t>
  </si>
  <si>
    <t>さいたま市岩槻区東岩槻１丁目</t>
    <phoneticPr fontId="11"/>
  </si>
  <si>
    <t>人形町通り親睦会</t>
    <rPh sb="5" eb="7">
      <t>シンボク</t>
    </rPh>
    <rPh sb="7" eb="8">
      <t>カイ</t>
    </rPh>
    <phoneticPr fontId="5"/>
  </si>
  <si>
    <t>さいたま市岩槻区本町１丁目</t>
    <rPh sb="8" eb="9">
      <t>ホン</t>
    </rPh>
    <phoneticPr fontId="11"/>
  </si>
  <si>
    <t>大戸ネオン会</t>
    <rPh sb="0" eb="2">
      <t>オオト</t>
    </rPh>
    <phoneticPr fontId="5"/>
  </si>
  <si>
    <t>さいたま市岩槻区大戸</t>
    <rPh sb="8" eb="10">
      <t>オオド</t>
    </rPh>
    <phoneticPr fontId="11"/>
  </si>
  <si>
    <t>ワッツ専門店会</t>
    <rPh sb="3" eb="6">
      <t>センモンテン</t>
    </rPh>
    <rPh sb="6" eb="7">
      <t>カイ</t>
    </rPh>
    <phoneticPr fontId="5"/>
  </si>
  <si>
    <t>岩槻商店会連合会</t>
  </si>
  <si>
    <t>川越市</t>
    <rPh sb="0" eb="3">
      <t>カワゴエシ</t>
    </rPh>
    <phoneticPr fontId="5"/>
  </si>
  <si>
    <t>アトレテナント会</t>
    <rPh sb="7" eb="8">
      <t>カイ</t>
    </rPh>
    <phoneticPr fontId="5"/>
  </si>
  <si>
    <t>脇田町</t>
    <rPh sb="0" eb="1">
      <t>ワキ</t>
    </rPh>
    <rPh sb="1" eb="3">
      <t>タマチ</t>
    </rPh>
    <phoneticPr fontId="15"/>
  </si>
  <si>
    <t>2回/年</t>
    <rPh sb="1" eb="2">
      <t>カイ</t>
    </rPh>
    <rPh sb="3" eb="4">
      <t>ネン</t>
    </rPh>
    <phoneticPr fontId="4"/>
  </si>
  <si>
    <t>川越駅</t>
  </si>
  <si>
    <t>川越市空き店舗対策事業補助金</t>
    <rPh sb="0" eb="3">
      <t>カワゴエシ</t>
    </rPh>
    <rPh sb="3" eb="4">
      <t>ア</t>
    </rPh>
    <rPh sb="5" eb="7">
      <t>テンポ</t>
    </rPh>
    <rPh sb="7" eb="9">
      <t>タイサク</t>
    </rPh>
    <rPh sb="9" eb="11">
      <t>ジギョウ</t>
    </rPh>
    <rPh sb="11" eb="14">
      <t>ホジョキン</t>
    </rPh>
    <phoneticPr fontId="4"/>
  </si>
  <si>
    <t>川越市商店街等空き店舗情報登録制度に登録されている物件のうち、過去に商業の用に供されて営業していた実績があり、３か月以上事業が行われていない状態が続いている物件を活用して行う事業に対し、補助金を交付します。
補助金額上限１００万円。</t>
    <rPh sb="0" eb="3">
      <t>カワゴエシ</t>
    </rPh>
    <rPh sb="3" eb="6">
      <t>ショウテンガイ</t>
    </rPh>
    <rPh sb="6" eb="7">
      <t>トウ</t>
    </rPh>
    <rPh sb="7" eb="8">
      <t>ア</t>
    </rPh>
    <rPh sb="9" eb="11">
      <t>テンポ</t>
    </rPh>
    <rPh sb="11" eb="13">
      <t>ジョウホウ</t>
    </rPh>
    <rPh sb="13" eb="15">
      <t>トウロク</t>
    </rPh>
    <rPh sb="15" eb="17">
      <t>セイド</t>
    </rPh>
    <rPh sb="18" eb="20">
      <t>トウロク</t>
    </rPh>
    <rPh sb="25" eb="27">
      <t>ブッケン</t>
    </rPh>
    <rPh sb="31" eb="33">
      <t>カコ</t>
    </rPh>
    <rPh sb="34" eb="36">
      <t>ショウギョウ</t>
    </rPh>
    <rPh sb="37" eb="38">
      <t>ヨウ</t>
    </rPh>
    <rPh sb="39" eb="40">
      <t>キョウ</t>
    </rPh>
    <rPh sb="43" eb="45">
      <t>エイギョウ</t>
    </rPh>
    <rPh sb="49" eb="51">
      <t>ジッセキ</t>
    </rPh>
    <rPh sb="57" eb="60">
      <t>ゲツイジョウ</t>
    </rPh>
    <rPh sb="60" eb="62">
      <t>ジギョウ</t>
    </rPh>
    <rPh sb="63" eb="64">
      <t>オコナ</t>
    </rPh>
    <rPh sb="70" eb="72">
      <t>ジョウタイ</t>
    </rPh>
    <rPh sb="73" eb="74">
      <t>ツヅ</t>
    </rPh>
    <rPh sb="78" eb="80">
      <t>ブッケン</t>
    </rPh>
    <rPh sb="81" eb="83">
      <t>カツヨウ</t>
    </rPh>
    <rPh sb="85" eb="86">
      <t>オコナ</t>
    </rPh>
    <rPh sb="87" eb="89">
      <t>ジギョウ</t>
    </rPh>
    <rPh sb="90" eb="91">
      <t>タイ</t>
    </rPh>
    <rPh sb="93" eb="96">
      <t>ホジョキン</t>
    </rPh>
    <rPh sb="97" eb="99">
      <t>コウフ</t>
    </rPh>
    <rPh sb="104" eb="106">
      <t>ホジョ</t>
    </rPh>
    <rPh sb="106" eb="108">
      <t>キンガク</t>
    </rPh>
    <rPh sb="108" eb="110">
      <t>ジョウゲン</t>
    </rPh>
    <rPh sb="113" eb="115">
      <t>マンエン</t>
    </rPh>
    <phoneticPr fontId="4"/>
  </si>
  <si>
    <t>稲荷町商工睦会</t>
    <rPh sb="0" eb="3">
      <t>イナリチョウ</t>
    </rPh>
    <rPh sb="3" eb="5">
      <t>ショウコウ</t>
    </rPh>
    <rPh sb="5" eb="6">
      <t>ムツミ</t>
    </rPh>
    <rPh sb="6" eb="7">
      <t>カイ</t>
    </rPh>
    <phoneticPr fontId="5"/>
  </si>
  <si>
    <t>稲荷町</t>
    <rPh sb="0" eb="3">
      <t>イナリチョウ</t>
    </rPh>
    <phoneticPr fontId="15"/>
  </si>
  <si>
    <t>3回/年</t>
    <rPh sb="1" eb="2">
      <t>カイ</t>
    </rPh>
    <rPh sb="3" eb="4">
      <t>ネン</t>
    </rPh>
    <phoneticPr fontId="4"/>
  </si>
  <si>
    <t>かすみ商店睦会</t>
    <rPh sb="3" eb="5">
      <t>ショウテン</t>
    </rPh>
    <rPh sb="5" eb="6">
      <t>ムツミ</t>
    </rPh>
    <rPh sb="6" eb="7">
      <t>カイ</t>
    </rPh>
    <phoneticPr fontId="5"/>
  </si>
  <si>
    <t>的場</t>
    <rPh sb="0" eb="2">
      <t>マトバ</t>
    </rPh>
    <phoneticPr fontId="15"/>
  </si>
  <si>
    <t>霞ケ関駅、東京国際大学</t>
    <phoneticPr fontId="4"/>
  </si>
  <si>
    <t>鐘つき堂商店会</t>
    <rPh sb="0" eb="1">
      <t>カネ</t>
    </rPh>
    <rPh sb="3" eb="4">
      <t>ドウ</t>
    </rPh>
    <rPh sb="4" eb="7">
      <t>ショウテンカイ</t>
    </rPh>
    <phoneticPr fontId="5"/>
  </si>
  <si>
    <t>大手町</t>
    <rPh sb="0" eb="3">
      <t>オオテマチ</t>
    </rPh>
    <phoneticPr fontId="15"/>
  </si>
  <si>
    <t>1回/年</t>
    <rPh sb="1" eb="2">
      <t>カイ</t>
    </rPh>
    <rPh sb="3" eb="4">
      <t>ネン</t>
    </rPh>
    <phoneticPr fontId="4"/>
  </si>
  <si>
    <t>観光地</t>
    <rPh sb="0" eb="3">
      <t>カンコウチ</t>
    </rPh>
    <phoneticPr fontId="4"/>
  </si>
  <si>
    <t>スターバックスコーヒー鐘撞通り店</t>
    <rPh sb="11" eb="13">
      <t>カネツキ</t>
    </rPh>
    <rPh sb="13" eb="14">
      <t>ドオ</t>
    </rPh>
    <rPh sb="15" eb="16">
      <t>テン</t>
    </rPh>
    <phoneticPr fontId="4"/>
  </si>
  <si>
    <t>時の鐘</t>
  </si>
  <si>
    <t>川越一番街商業協同組合</t>
    <rPh sb="0" eb="2">
      <t>カワゴエ</t>
    </rPh>
    <rPh sb="2" eb="5">
      <t>イチバンガイ</t>
    </rPh>
    <rPh sb="5" eb="7">
      <t>ショウギョウ</t>
    </rPh>
    <rPh sb="7" eb="9">
      <t>キョウドウ</t>
    </rPh>
    <rPh sb="9" eb="11">
      <t>クミアイ</t>
    </rPh>
    <phoneticPr fontId="5"/>
  </si>
  <si>
    <t>幸町</t>
    <rPh sb="0" eb="1">
      <t>サイワ</t>
    </rPh>
    <rPh sb="1" eb="2">
      <t>マチ</t>
    </rPh>
    <phoneticPr fontId="15"/>
  </si>
  <si>
    <t>12回/年</t>
    <rPh sb="2" eb="3">
      <t>カイ</t>
    </rPh>
    <rPh sb="4" eb="5">
      <t>ネン</t>
    </rPh>
    <phoneticPr fontId="4"/>
  </si>
  <si>
    <t>特に指定はありませんが、この町の独自性と歴史を受け入れ、対応していただけるお店。</t>
  </si>
  <si>
    <t>観光地</t>
    <rPh sb="0" eb="2">
      <t>カンコウ</t>
    </rPh>
    <rPh sb="2" eb="3">
      <t>チ</t>
    </rPh>
    <phoneticPr fontId="4"/>
  </si>
  <si>
    <t>蔵づくりの街並み</t>
  </si>
  <si>
    <t>川越駅東口商店会</t>
    <rPh sb="0" eb="3">
      <t>カワゴエエキ</t>
    </rPh>
    <rPh sb="3" eb="5">
      <t>ヒガシグチ</t>
    </rPh>
    <rPh sb="5" eb="8">
      <t>ショウテンカイ</t>
    </rPh>
    <phoneticPr fontId="5"/>
  </si>
  <si>
    <t>菅原町</t>
    <rPh sb="0" eb="2">
      <t>スガワラチョウ</t>
    </rPh>
    <phoneticPr fontId="15"/>
  </si>
  <si>
    <t>1,2,3,4</t>
    <phoneticPr fontId="4"/>
  </si>
  <si>
    <t>東武ストアマイン</t>
    <rPh sb="0" eb="2">
      <t>トウブ</t>
    </rPh>
    <phoneticPr fontId="4"/>
  </si>
  <si>
    <t>JR/東武　川越駅</t>
  </si>
  <si>
    <t>川越菓子屋横丁会</t>
    <rPh sb="0" eb="2">
      <t>カワゴエ</t>
    </rPh>
    <rPh sb="2" eb="5">
      <t>カシヤ</t>
    </rPh>
    <rPh sb="5" eb="7">
      <t>ヨコチョウ</t>
    </rPh>
    <rPh sb="7" eb="8">
      <t>カイ</t>
    </rPh>
    <phoneticPr fontId="5"/>
  </si>
  <si>
    <t>元町２丁目</t>
    <rPh sb="0" eb="2">
      <t>モトマチ</t>
    </rPh>
    <rPh sb="3" eb="5">
      <t>チョウメ</t>
    </rPh>
    <phoneticPr fontId="15"/>
  </si>
  <si>
    <t>川越サンロード商店街振興組合</t>
    <rPh sb="0" eb="2">
      <t>カワゴエ</t>
    </rPh>
    <rPh sb="7" eb="10">
      <t>ショウテンガイ</t>
    </rPh>
    <rPh sb="10" eb="12">
      <t>シンコウ</t>
    </rPh>
    <rPh sb="12" eb="14">
      <t>クミアイ</t>
    </rPh>
    <phoneticPr fontId="5"/>
  </si>
  <si>
    <t>9回/年</t>
    <rPh sb="1" eb="2">
      <t>カイ</t>
    </rPh>
    <rPh sb="3" eb="4">
      <t>ネン</t>
    </rPh>
    <phoneticPr fontId="4"/>
  </si>
  <si>
    <t>ドン・キホーテ川越店</t>
    <rPh sb="7" eb="10">
      <t>カワゴエテン</t>
    </rPh>
    <phoneticPr fontId="4"/>
  </si>
  <si>
    <t>クレアモール、川越駅</t>
    <phoneticPr fontId="4"/>
  </si>
  <si>
    <t>新宿旭町商栄会</t>
    <rPh sb="0" eb="2">
      <t>シンジュク</t>
    </rPh>
    <rPh sb="2" eb="4">
      <t>アサヒチョウ</t>
    </rPh>
    <rPh sb="4" eb="5">
      <t>ショウ</t>
    </rPh>
    <rPh sb="5" eb="6">
      <t>エイ</t>
    </rPh>
    <rPh sb="6" eb="7">
      <t>カイ</t>
    </rPh>
    <phoneticPr fontId="5"/>
  </si>
  <si>
    <t>新宿町5丁目</t>
    <rPh sb="0" eb="1">
      <t>シン</t>
    </rPh>
    <rPh sb="1" eb="2">
      <t>ヤド</t>
    </rPh>
    <rPh sb="2" eb="3">
      <t>マチ</t>
    </rPh>
    <rPh sb="4" eb="6">
      <t>チョウメ</t>
    </rPh>
    <phoneticPr fontId="15"/>
  </si>
  <si>
    <t>川越市立高校</t>
  </si>
  <si>
    <t>川越市角栄商店街振興組合</t>
    <rPh sb="0" eb="3">
      <t>カワゴエシ</t>
    </rPh>
    <rPh sb="3" eb="5">
      <t>カクエイ</t>
    </rPh>
    <rPh sb="5" eb="8">
      <t>ショウテンガイ</t>
    </rPh>
    <rPh sb="8" eb="10">
      <t>シンコウ</t>
    </rPh>
    <rPh sb="10" eb="12">
      <t>クミアイ</t>
    </rPh>
    <phoneticPr fontId="5"/>
  </si>
  <si>
    <t>霞ヶ関北３丁目</t>
    <rPh sb="0" eb="3">
      <t>カスミガセキ</t>
    </rPh>
    <rPh sb="3" eb="4">
      <t>キタ</t>
    </rPh>
    <rPh sb="5" eb="7">
      <t>チョウメ</t>
    </rPh>
    <phoneticPr fontId="15"/>
  </si>
  <si>
    <t>川越新富町商店街振興組合</t>
    <rPh sb="0" eb="2">
      <t>カワゴエ</t>
    </rPh>
    <rPh sb="2" eb="5">
      <t>シントミチョウ</t>
    </rPh>
    <rPh sb="5" eb="8">
      <t>ショウテンガイ</t>
    </rPh>
    <rPh sb="8" eb="10">
      <t>シンコウ</t>
    </rPh>
    <rPh sb="10" eb="12">
      <t>クミアイ</t>
    </rPh>
    <phoneticPr fontId="5"/>
  </si>
  <si>
    <t>新富町２丁目</t>
    <rPh sb="0" eb="3">
      <t>シントミチョウ</t>
    </rPh>
    <rPh sb="4" eb="6">
      <t>チョウメ</t>
    </rPh>
    <phoneticPr fontId="15"/>
  </si>
  <si>
    <t>39回/年</t>
    <rPh sb="2" eb="3">
      <t>カイ</t>
    </rPh>
    <rPh sb="4" eb="5">
      <t>ネン</t>
    </rPh>
    <phoneticPr fontId="4"/>
  </si>
  <si>
    <t>丸広百貨店</t>
    <rPh sb="0" eb="5">
      <t>マルヒロヒャッカテン</t>
    </rPh>
    <phoneticPr fontId="4"/>
  </si>
  <si>
    <t>本川越駅、川越駅、川越市産業観光館</t>
    <phoneticPr fontId="4"/>
  </si>
  <si>
    <t>川越中央通り商店街</t>
    <rPh sb="0" eb="2">
      <t>カワゴエ</t>
    </rPh>
    <rPh sb="2" eb="4">
      <t>チュウオウ</t>
    </rPh>
    <rPh sb="4" eb="5">
      <t>トオ</t>
    </rPh>
    <rPh sb="6" eb="9">
      <t>ショウテンガイ</t>
    </rPh>
    <phoneticPr fontId="5"/>
  </si>
  <si>
    <t>新富町１丁目</t>
    <rPh sb="0" eb="3">
      <t>シントミチョウ</t>
    </rPh>
    <rPh sb="4" eb="6">
      <t>チョウメ</t>
    </rPh>
    <phoneticPr fontId="2"/>
  </si>
  <si>
    <t>本川越駅</t>
  </si>
  <si>
    <t>中央通り二丁目商店会</t>
    <rPh sb="0" eb="3">
      <t>チュウオウトオ</t>
    </rPh>
    <rPh sb="4" eb="5">
      <t>ニ</t>
    </rPh>
    <rPh sb="5" eb="7">
      <t>チョウメ</t>
    </rPh>
    <rPh sb="7" eb="10">
      <t>ショウテンカイ</t>
    </rPh>
    <phoneticPr fontId="5"/>
  </si>
  <si>
    <t>連雀町</t>
    <rPh sb="0" eb="3">
      <t>レンジャクチョウ</t>
    </rPh>
    <phoneticPr fontId="15"/>
  </si>
  <si>
    <t>蓮馨寺、熊野神社</t>
    <phoneticPr fontId="4"/>
  </si>
  <si>
    <t>川越西口商店街</t>
    <rPh sb="0" eb="2">
      <t>カワゴエ</t>
    </rPh>
    <rPh sb="2" eb="4">
      <t>ニシグチ</t>
    </rPh>
    <rPh sb="4" eb="7">
      <t>ショウテンガイ</t>
    </rPh>
    <phoneticPr fontId="5"/>
  </si>
  <si>
    <t>脇田本町</t>
    <rPh sb="0" eb="2">
      <t>ワキタ</t>
    </rPh>
    <rPh sb="2" eb="4">
      <t>ホンマチ</t>
    </rPh>
    <phoneticPr fontId="15"/>
  </si>
  <si>
    <t>川越名店街</t>
    <rPh sb="0" eb="2">
      <t>カワゴエ</t>
    </rPh>
    <rPh sb="2" eb="5">
      <t>メイテンガイ</t>
    </rPh>
    <phoneticPr fontId="5"/>
  </si>
  <si>
    <t>連馨寺</t>
  </si>
  <si>
    <t>川越市柳通り商店街</t>
    <rPh sb="0" eb="3">
      <t>カワゴエシ</t>
    </rPh>
    <rPh sb="3" eb="4">
      <t>ヤナギ</t>
    </rPh>
    <rPh sb="4" eb="5">
      <t>トオ</t>
    </rPh>
    <rPh sb="6" eb="9">
      <t>ショウテンガイ</t>
    </rPh>
    <phoneticPr fontId="5"/>
  </si>
  <si>
    <t>六軒町１丁目</t>
    <rPh sb="0" eb="3">
      <t>ロッケンマチ</t>
    </rPh>
    <rPh sb="4" eb="6">
      <t>チョウメ</t>
    </rPh>
    <phoneticPr fontId="15"/>
  </si>
  <si>
    <t>かわつる商店会</t>
    <rPh sb="4" eb="7">
      <t>ショウテンカイ</t>
    </rPh>
    <phoneticPr fontId="5"/>
  </si>
  <si>
    <t>川鶴２丁目</t>
    <rPh sb="0" eb="2">
      <t>カワツル</t>
    </rPh>
    <rPh sb="3" eb="5">
      <t>チョウメ</t>
    </rPh>
    <phoneticPr fontId="15"/>
  </si>
  <si>
    <t>喜多院不動通り商店街</t>
    <rPh sb="0" eb="2">
      <t>キタ</t>
    </rPh>
    <rPh sb="2" eb="3">
      <t>イン</t>
    </rPh>
    <rPh sb="3" eb="5">
      <t>フドウ</t>
    </rPh>
    <rPh sb="5" eb="6">
      <t>トオ</t>
    </rPh>
    <rPh sb="7" eb="9">
      <t>ショウテンカイ</t>
    </rPh>
    <rPh sb="9" eb="10">
      <t>ガイ</t>
    </rPh>
    <phoneticPr fontId="5"/>
  </si>
  <si>
    <t>久保町</t>
    <rPh sb="0" eb="3">
      <t>クボマチ</t>
    </rPh>
    <phoneticPr fontId="15"/>
  </si>
  <si>
    <t>喜多院、成田山</t>
    <phoneticPr fontId="4"/>
  </si>
  <si>
    <t>清水町中央通り商店会</t>
    <rPh sb="0" eb="3">
      <t>シミズチョウ</t>
    </rPh>
    <rPh sb="3" eb="6">
      <t>チュウオウトオ</t>
    </rPh>
    <rPh sb="7" eb="10">
      <t>ショウテンカイ</t>
    </rPh>
    <phoneticPr fontId="5"/>
  </si>
  <si>
    <t>清水町</t>
    <rPh sb="0" eb="3">
      <t>シミズチョウ</t>
    </rPh>
    <phoneticPr fontId="15"/>
  </si>
  <si>
    <t>清水町郵便局</t>
  </si>
  <si>
    <t>大正浪漫夢通り商店街振興組合</t>
    <rPh sb="0" eb="2">
      <t>タイショウ</t>
    </rPh>
    <rPh sb="2" eb="4">
      <t>ロマン</t>
    </rPh>
    <rPh sb="4" eb="5">
      <t>ユメ</t>
    </rPh>
    <rPh sb="5" eb="6">
      <t>ドオ</t>
    </rPh>
    <rPh sb="7" eb="10">
      <t>ショウテンガイ</t>
    </rPh>
    <rPh sb="10" eb="12">
      <t>シンコウ</t>
    </rPh>
    <rPh sb="12" eb="14">
      <t>クミアイ</t>
    </rPh>
    <phoneticPr fontId="5"/>
  </si>
  <si>
    <t>仲町</t>
    <rPh sb="0" eb="2">
      <t>ナカチョウ</t>
    </rPh>
    <phoneticPr fontId="15"/>
  </si>
  <si>
    <t>6回/年</t>
    <rPh sb="1" eb="2">
      <t>カイ</t>
    </rPh>
    <rPh sb="3" eb="4">
      <t>ネン</t>
    </rPh>
    <phoneticPr fontId="4"/>
  </si>
  <si>
    <t>大東商工会</t>
    <rPh sb="0" eb="2">
      <t>ダイトウ</t>
    </rPh>
    <rPh sb="2" eb="5">
      <t>ショウコウカイ</t>
    </rPh>
    <phoneticPr fontId="5"/>
  </si>
  <si>
    <t>寿町</t>
    <rPh sb="0" eb="1">
      <t>コトブキ</t>
    </rPh>
    <rPh sb="1" eb="2">
      <t>マチ</t>
    </rPh>
    <phoneticPr fontId="15"/>
  </si>
  <si>
    <t>仲町商店街</t>
    <rPh sb="0" eb="2">
      <t>ナカチョウ</t>
    </rPh>
    <rPh sb="2" eb="5">
      <t>ショウテンガイ</t>
    </rPh>
    <phoneticPr fontId="5"/>
  </si>
  <si>
    <t>中原町商店会</t>
    <rPh sb="0" eb="2">
      <t>ナカハラ</t>
    </rPh>
    <rPh sb="2" eb="3">
      <t>マチ</t>
    </rPh>
    <rPh sb="3" eb="5">
      <t>ショウテン</t>
    </rPh>
    <rPh sb="5" eb="6">
      <t>カイ</t>
    </rPh>
    <phoneticPr fontId="5"/>
  </si>
  <si>
    <t>中原町１丁目</t>
    <rPh sb="0" eb="3">
      <t>ナカハラチョウ</t>
    </rPh>
    <rPh sb="4" eb="6">
      <t>チョウメ</t>
    </rPh>
    <phoneticPr fontId="15"/>
  </si>
  <si>
    <t>５回/年</t>
    <rPh sb="1" eb="2">
      <t>カイ</t>
    </rPh>
    <rPh sb="3" eb="4">
      <t>ネン</t>
    </rPh>
    <phoneticPr fontId="4"/>
  </si>
  <si>
    <t>並木通り商店会</t>
    <rPh sb="0" eb="2">
      <t>ナミキ</t>
    </rPh>
    <rPh sb="2" eb="3">
      <t>トオ</t>
    </rPh>
    <rPh sb="4" eb="7">
      <t>ショウテンカイ</t>
    </rPh>
    <phoneticPr fontId="5"/>
  </si>
  <si>
    <t>熊野町</t>
    <rPh sb="0" eb="3">
      <t>クマノチョウ</t>
    </rPh>
    <phoneticPr fontId="15"/>
  </si>
  <si>
    <t>西川越商工振興会</t>
    <rPh sb="0" eb="3">
      <t>ニシカワゴエ</t>
    </rPh>
    <rPh sb="3" eb="5">
      <t>ショウコウ</t>
    </rPh>
    <rPh sb="5" eb="8">
      <t>シンコウカイ</t>
    </rPh>
    <phoneticPr fontId="5"/>
  </si>
  <si>
    <t>今成４丁目</t>
    <rPh sb="0" eb="2">
      <t>イマナリ</t>
    </rPh>
    <rPh sb="3" eb="5">
      <t>チョウメ</t>
    </rPh>
    <phoneticPr fontId="15"/>
  </si>
  <si>
    <t>２回/年</t>
    <rPh sb="1" eb="2">
      <t>カイ</t>
    </rPh>
    <rPh sb="3" eb="4">
      <t>ネン</t>
    </rPh>
    <phoneticPr fontId="4"/>
  </si>
  <si>
    <t>八幡通り商店会</t>
    <rPh sb="0" eb="2">
      <t>ハチマン</t>
    </rPh>
    <rPh sb="2" eb="3">
      <t>トオ</t>
    </rPh>
    <rPh sb="4" eb="7">
      <t>ショウテンカイ</t>
    </rPh>
    <phoneticPr fontId="5"/>
  </si>
  <si>
    <t>南通町</t>
    <rPh sb="0" eb="1">
      <t>ミナミ</t>
    </rPh>
    <rPh sb="1" eb="2">
      <t>トオ</t>
    </rPh>
    <rPh sb="2" eb="3">
      <t>マチ</t>
    </rPh>
    <phoneticPr fontId="15"/>
  </si>
  <si>
    <t>八幡神社</t>
  </si>
  <si>
    <t>広小路商栄会</t>
    <rPh sb="0" eb="3">
      <t>ヒロコウジ</t>
    </rPh>
    <rPh sb="3" eb="4">
      <t>ショウ</t>
    </rPh>
    <rPh sb="4" eb="5">
      <t>エイ</t>
    </rPh>
    <rPh sb="5" eb="6">
      <t>カイ</t>
    </rPh>
    <phoneticPr fontId="5"/>
  </si>
  <si>
    <t>松江町１丁目</t>
    <rPh sb="0" eb="3">
      <t>マツエチョウ</t>
    </rPh>
    <rPh sb="4" eb="6">
      <t>チョウメ</t>
    </rPh>
    <phoneticPr fontId="15"/>
  </si>
  <si>
    <t>的場商栄会</t>
    <rPh sb="0" eb="2">
      <t>マトバ</t>
    </rPh>
    <rPh sb="2" eb="3">
      <t>ショウ</t>
    </rPh>
    <rPh sb="3" eb="4">
      <t>エイ</t>
    </rPh>
    <rPh sb="4" eb="5">
      <t>カイ</t>
    </rPh>
    <phoneticPr fontId="5"/>
  </si>
  <si>
    <t>南台商栄会</t>
    <rPh sb="0" eb="1">
      <t>ミナミ</t>
    </rPh>
    <rPh sb="1" eb="2">
      <t>ダイ</t>
    </rPh>
    <rPh sb="2" eb="3">
      <t>ショウ</t>
    </rPh>
    <rPh sb="3" eb="4">
      <t>エイ</t>
    </rPh>
    <rPh sb="4" eb="5">
      <t>カイ</t>
    </rPh>
    <phoneticPr fontId="5"/>
  </si>
  <si>
    <t>南台２丁目</t>
    <rPh sb="0" eb="1">
      <t>ミナミ</t>
    </rPh>
    <rPh sb="1" eb="2">
      <t>ダイ</t>
    </rPh>
    <rPh sb="3" eb="5">
      <t>チョウメ</t>
    </rPh>
    <phoneticPr fontId="15"/>
  </si>
  <si>
    <t>南大塚駅</t>
  </si>
  <si>
    <t>元町１丁目商和会</t>
    <rPh sb="0" eb="2">
      <t>モトマチ</t>
    </rPh>
    <rPh sb="3" eb="5">
      <t>チョウメ</t>
    </rPh>
    <rPh sb="5" eb="6">
      <t>ショウ</t>
    </rPh>
    <rPh sb="6" eb="7">
      <t>ワ</t>
    </rPh>
    <rPh sb="7" eb="8">
      <t>カイ</t>
    </rPh>
    <phoneticPr fontId="5"/>
  </si>
  <si>
    <t>元町１丁目</t>
    <rPh sb="0" eb="2">
      <t>モトマチ</t>
    </rPh>
    <rPh sb="3" eb="5">
      <t>チョウメ</t>
    </rPh>
    <phoneticPr fontId="15"/>
  </si>
  <si>
    <t>4回/年</t>
    <rPh sb="1" eb="2">
      <t>カイ</t>
    </rPh>
    <rPh sb="3" eb="4">
      <t>ネン</t>
    </rPh>
    <phoneticPr fontId="4"/>
  </si>
  <si>
    <t>裁判所、氷川神社、川越市役所</t>
    <phoneticPr fontId="4"/>
  </si>
  <si>
    <t>立門前商栄会</t>
    <rPh sb="0" eb="1">
      <t>タ</t>
    </rPh>
    <rPh sb="1" eb="3">
      <t>モンゼン</t>
    </rPh>
    <rPh sb="3" eb="4">
      <t>ショウ</t>
    </rPh>
    <rPh sb="4" eb="5">
      <t>エイ</t>
    </rPh>
    <rPh sb="5" eb="6">
      <t>カイ</t>
    </rPh>
    <phoneticPr fontId="5"/>
  </si>
  <si>
    <t>蓮馨寺</t>
  </si>
  <si>
    <t>新河岸駅中央商店会</t>
    <rPh sb="0" eb="4">
      <t>シンガシエキ</t>
    </rPh>
    <rPh sb="4" eb="6">
      <t>チュウオウ</t>
    </rPh>
    <rPh sb="6" eb="8">
      <t>ショウテン</t>
    </rPh>
    <rPh sb="8" eb="9">
      <t>カイ</t>
    </rPh>
    <phoneticPr fontId="5"/>
  </si>
  <si>
    <t>砂新田２丁目</t>
    <rPh sb="0" eb="3">
      <t>スナシンデン</t>
    </rPh>
    <rPh sb="4" eb="6">
      <t>チョウメ</t>
    </rPh>
    <phoneticPr fontId="15"/>
  </si>
  <si>
    <t>16回/年</t>
    <rPh sb="2" eb="3">
      <t>カイ</t>
    </rPh>
    <rPh sb="4" eb="5">
      <t>ネン</t>
    </rPh>
    <phoneticPr fontId="4"/>
  </si>
  <si>
    <t>新河岸駅</t>
  </si>
  <si>
    <t>連雀町繁栄会</t>
    <rPh sb="0" eb="3">
      <t>レンジャクチョウ</t>
    </rPh>
    <rPh sb="3" eb="5">
      <t>ハンエイ</t>
    </rPh>
    <rPh sb="5" eb="6">
      <t>カイ</t>
    </rPh>
    <phoneticPr fontId="5"/>
  </si>
  <si>
    <t>六栄会</t>
    <rPh sb="0" eb="1">
      <t>ロク</t>
    </rPh>
    <rPh sb="1" eb="2">
      <t>エイ</t>
    </rPh>
    <rPh sb="2" eb="3">
      <t>カイ</t>
    </rPh>
    <phoneticPr fontId="5"/>
  </si>
  <si>
    <t>六軒町１丁目</t>
    <rPh sb="0" eb="2">
      <t>ロッケン</t>
    </rPh>
    <rPh sb="2" eb="3">
      <t>マチ</t>
    </rPh>
    <rPh sb="4" eb="6">
      <t>チョウメ</t>
    </rPh>
    <phoneticPr fontId="15"/>
  </si>
  <si>
    <t>川越市駅</t>
  </si>
  <si>
    <t>松江町松栄会</t>
    <rPh sb="0" eb="2">
      <t>マツエ</t>
    </rPh>
    <rPh sb="2" eb="3">
      <t>チョウ</t>
    </rPh>
    <rPh sb="3" eb="4">
      <t>マツ</t>
    </rPh>
    <rPh sb="4" eb="5">
      <t>エイ</t>
    </rPh>
    <rPh sb="5" eb="6">
      <t>カイ</t>
    </rPh>
    <phoneticPr fontId="5"/>
  </si>
  <si>
    <t>松江町１丁目</t>
    <rPh sb="0" eb="2">
      <t>マツエ</t>
    </rPh>
    <rPh sb="2" eb="3">
      <t>チョウ</t>
    </rPh>
    <rPh sb="4" eb="6">
      <t>チョウメ</t>
    </rPh>
    <phoneticPr fontId="15"/>
  </si>
  <si>
    <t>出世稲荷神社</t>
  </si>
  <si>
    <t>藤間商栄会</t>
    <rPh sb="0" eb="2">
      <t>フジマ</t>
    </rPh>
    <rPh sb="2" eb="3">
      <t>ショウ</t>
    </rPh>
    <rPh sb="3" eb="4">
      <t>エイ</t>
    </rPh>
    <rPh sb="4" eb="5">
      <t>カイ</t>
    </rPh>
    <phoneticPr fontId="5"/>
  </si>
  <si>
    <t>藤間</t>
    <rPh sb="0" eb="2">
      <t>フジマ</t>
    </rPh>
    <phoneticPr fontId="15"/>
  </si>
  <si>
    <t>かすみ駅前名店会</t>
    <rPh sb="3" eb="5">
      <t>エキマエ</t>
    </rPh>
    <rPh sb="5" eb="7">
      <t>メイテン</t>
    </rPh>
    <rPh sb="7" eb="8">
      <t>カイ</t>
    </rPh>
    <phoneticPr fontId="5"/>
  </si>
  <si>
    <t>霞ケ関東１丁目</t>
    <rPh sb="0" eb="1">
      <t>カスミ</t>
    </rPh>
    <rPh sb="2" eb="3">
      <t>セキ</t>
    </rPh>
    <rPh sb="3" eb="4">
      <t>ヒガシ</t>
    </rPh>
    <rPh sb="5" eb="7">
      <t>チョウメ</t>
    </rPh>
    <phoneticPr fontId="15"/>
  </si>
  <si>
    <t>霞ケ関駅</t>
  </si>
  <si>
    <t>川越商店街連合会事業協同組合</t>
    <rPh sb="0" eb="2">
      <t>カワゴエ</t>
    </rPh>
    <rPh sb="2" eb="5">
      <t>ショウテンガイ</t>
    </rPh>
    <rPh sb="5" eb="8">
      <t>レンゴウカイ</t>
    </rPh>
    <rPh sb="8" eb="10">
      <t>ジギョウ</t>
    </rPh>
    <rPh sb="10" eb="12">
      <t>キョウドウ</t>
    </rPh>
    <rPh sb="12" eb="14">
      <t>クミアイ</t>
    </rPh>
    <phoneticPr fontId="5"/>
  </si>
  <si>
    <t>川越市</t>
    <rPh sb="0" eb="3">
      <t>カワゴエシ</t>
    </rPh>
    <phoneticPr fontId="4"/>
  </si>
  <si>
    <t>川越商店街連合会</t>
    <phoneticPr fontId="4"/>
  </si>
  <si>
    <t>仲町</t>
    <rPh sb="0" eb="2">
      <t>ナカチョウ</t>
    </rPh>
    <phoneticPr fontId="2"/>
  </si>
  <si>
    <t>熊谷市</t>
    <rPh sb="0" eb="3">
      <t>クマガヤシ</t>
    </rPh>
    <phoneticPr fontId="4"/>
  </si>
  <si>
    <t>曙・万平町商工振興会</t>
  </si>
  <si>
    <t>熊谷市曙町3</t>
    <phoneticPr fontId="4"/>
  </si>
  <si>
    <t>年１回</t>
    <rPh sb="0" eb="1">
      <t>ネン</t>
    </rPh>
    <rPh sb="2" eb="3">
      <t>カイ</t>
    </rPh>
    <phoneticPr fontId="4"/>
  </si>
  <si>
    <t>年12000円</t>
    <rPh sb="0" eb="1">
      <t>ネン</t>
    </rPh>
    <rPh sb="6" eb="7">
      <t>エン</t>
    </rPh>
    <phoneticPr fontId="4"/>
  </si>
  <si>
    <t>食品小売・飲食・スーパー・
コンビニ</t>
    <rPh sb="0" eb="5">
      <t>ショクヒン</t>
    </rPh>
    <rPh sb="5" eb="7">
      <t>インショク</t>
    </rPh>
    <phoneticPr fontId="4"/>
  </si>
  <si>
    <t>①住宅地</t>
  </si>
  <si>
    <t>ニットーモール、ティアラ２１</t>
    <phoneticPr fontId="4"/>
  </si>
  <si>
    <t>熊谷市空き店舗等活用支援事業</t>
    <rPh sb="0" eb="3">
      <t>クマガヤシ</t>
    </rPh>
    <rPh sb="3" eb="4">
      <t>ア</t>
    </rPh>
    <rPh sb="5" eb="7">
      <t>テンポ</t>
    </rPh>
    <rPh sb="7" eb="8">
      <t>トウ</t>
    </rPh>
    <rPh sb="8" eb="14">
      <t>カツヨウシエンジギョウ</t>
    </rPh>
    <phoneticPr fontId="4"/>
  </si>
  <si>
    <t>にぎわいあふれる商店街をつくるため、空き店舗等を利用して事業を始める方に市が出店をお手伝いします。対象となるのは次の要件を全て満たすものです。(1)市内の空き店舗等で６月以上使用されていないもの、(2)大型商業施設のテナント型店舗ではないもの、(3)昼間の営業ができる等。補助金上限額は５０万円、補助経費は、家賃や内外装・設備工事費等となります。詳しくは、ホームページにてご確認ください</t>
    <phoneticPr fontId="4"/>
  </si>
  <si>
    <t>熊谷市本石1</t>
    <phoneticPr fontId="4"/>
  </si>
  <si>
    <t>６回</t>
    <rPh sb="1" eb="2">
      <t>カイ</t>
    </rPh>
    <phoneticPr fontId="4"/>
  </si>
  <si>
    <t>・年２回、鉢植の花をかざる。　
・街灯で商店街を明るくする。　
・街灯に取り付けるペナントを年４回取り替える。　
・市商連の福引売り出しに参加。</t>
    <phoneticPr fontId="4"/>
  </si>
  <si>
    <t>食品小売・家庭用品・日用品・薬局・飲食・サービス・スーパー・コンビニ</t>
    <rPh sb="0" eb="2">
      <t>ショクヒン</t>
    </rPh>
    <rPh sb="2" eb="4">
      <t>コウリ</t>
    </rPh>
    <rPh sb="5" eb="9">
      <t>カテイヨウヒン</t>
    </rPh>
    <rPh sb="10" eb="13">
      <t>ニチヨウヒン</t>
    </rPh>
    <rPh sb="14" eb="16">
      <t>ヤッキョク</t>
    </rPh>
    <rPh sb="17" eb="19">
      <t>インショク</t>
    </rPh>
    <phoneticPr fontId="4"/>
  </si>
  <si>
    <t>③路線沿い(バス等)</t>
    <rPh sb="1" eb="3">
      <t>ロセン</t>
    </rPh>
    <rPh sb="3" eb="4">
      <t>ゾ</t>
    </rPh>
    <rPh sb="8" eb="9">
      <t>トウ</t>
    </rPh>
    <phoneticPr fontId="4"/>
  </si>
  <si>
    <t>八木橋百貨店</t>
    <rPh sb="0" eb="3">
      <t>ヤギハシ</t>
    </rPh>
    <rPh sb="3" eb="6">
      <t>ヒャッカテン</t>
    </rPh>
    <phoneticPr fontId="4"/>
  </si>
  <si>
    <t>八木橋百貨店、星溪園、イオン熊谷</t>
    <phoneticPr fontId="4"/>
  </si>
  <si>
    <t>熊谷駅前筑波中央通懇話会</t>
    <rPh sb="0" eb="2">
      <t>クマガヤ</t>
    </rPh>
    <rPh sb="2" eb="4">
      <t>エキマエ</t>
    </rPh>
    <rPh sb="4" eb="6">
      <t>ツクバ</t>
    </rPh>
    <rPh sb="6" eb="9">
      <t>チュウオウドオリ</t>
    </rPh>
    <rPh sb="9" eb="12">
      <t>コンワカイ</t>
    </rPh>
    <phoneticPr fontId="4"/>
  </si>
  <si>
    <t>熊谷市筑波3</t>
    <phoneticPr fontId="4"/>
  </si>
  <si>
    <t>年18000円</t>
    <rPh sb="0" eb="1">
      <t>ネン</t>
    </rPh>
    <rPh sb="6" eb="7">
      <t>エン</t>
    </rPh>
    <phoneticPr fontId="4"/>
  </si>
  <si>
    <t>埼玉パナソニックワイルドナイツの応援機運醸成と、商店街の組織体制の強化を目的として、ワイルドナイツのホームゲームに合わせ、「ワイルド横丁」を開催している。具体的には、飲食ブースやワイルドナイツの選手との交流を実施している。
駅東口に近く、通勤の方や買い物客が多く、また、夜間の飲食客の方々のため、照明を明るくし、防犯上において、安心して通行できるよう取り組んでいる。</t>
    <rPh sb="0" eb="2">
      <t>サイタマ</t>
    </rPh>
    <rPh sb="16" eb="22">
      <t>オウエンキウンジョウセイ</t>
    </rPh>
    <rPh sb="24" eb="27">
      <t>ショウテンガイ</t>
    </rPh>
    <phoneticPr fontId="4"/>
  </si>
  <si>
    <t>②駅前</t>
    <rPh sb="1" eb="3">
      <t>エキマエ</t>
    </rPh>
    <phoneticPr fontId="4"/>
  </si>
  <si>
    <t>熊谷駅</t>
  </si>
  <si>
    <t>大露路商店街振興組合</t>
    <rPh sb="6" eb="8">
      <t>シンコウ</t>
    </rPh>
    <rPh sb="8" eb="10">
      <t>クミアイ</t>
    </rPh>
    <phoneticPr fontId="4"/>
  </si>
  <si>
    <t>熊谷市弥生1</t>
    <phoneticPr fontId="4"/>
  </si>
  <si>
    <t>年24000円</t>
    <rPh sb="0" eb="1">
      <t>ネン</t>
    </rPh>
    <rPh sb="6" eb="7">
      <t>エン</t>
    </rPh>
    <phoneticPr fontId="4"/>
  </si>
  <si>
    <t>隣接商店街と調和を図りつつ、熊谷市商店街連合会・熊谷商工会議所・熊谷市観光協会の売出し行事等に全面協力するとともに組合員の団結を図り、各々、販売の向上を目指して努力している。</t>
  </si>
  <si>
    <t>④繁華街</t>
    <rPh sb="1" eb="4">
      <t>ハンカガイ</t>
    </rPh>
    <phoneticPr fontId="4"/>
  </si>
  <si>
    <t>星川、髙城神社</t>
    <phoneticPr fontId="4"/>
  </si>
  <si>
    <t>篭原商工振興会</t>
    <rPh sb="0" eb="1">
      <t>カゴ</t>
    </rPh>
    <phoneticPr fontId="4"/>
  </si>
  <si>
    <t>熊谷市新堀919</t>
    <rPh sb="0" eb="3">
      <t>クマガヤシ</t>
    </rPh>
    <rPh sb="3" eb="5">
      <t>ニイボリ</t>
    </rPh>
    <phoneticPr fontId="16"/>
  </si>
  <si>
    <t>年3000円</t>
    <rPh sb="0" eb="1">
      <t>ネン</t>
    </rPh>
    <rPh sb="5" eb="6">
      <t>エン</t>
    </rPh>
    <phoneticPr fontId="4"/>
  </si>
  <si>
    <t>魚屋、八百屋、カフェ</t>
  </si>
  <si>
    <t>上熊谷商店街</t>
    <rPh sb="0" eb="3">
      <t>カミクマガヤ</t>
    </rPh>
    <rPh sb="3" eb="5">
      <t>ショウテン</t>
    </rPh>
    <rPh sb="5" eb="6">
      <t>ガイ</t>
    </rPh>
    <phoneticPr fontId="4"/>
  </si>
  <si>
    <t>熊谷市宮前町1</t>
    <rPh sb="0" eb="2">
      <t>クマガヤ</t>
    </rPh>
    <rPh sb="2" eb="3">
      <t>シ</t>
    </rPh>
    <rPh sb="3" eb="4">
      <t>ミヤ</t>
    </rPh>
    <rPh sb="4" eb="5">
      <t>マエ</t>
    </rPh>
    <rPh sb="5" eb="6">
      <t>マチ</t>
    </rPh>
    <phoneticPr fontId="16"/>
  </si>
  <si>
    <t>５回</t>
    <rPh sb="1" eb="2">
      <t>カイ</t>
    </rPh>
    <phoneticPr fontId="4"/>
  </si>
  <si>
    <t>年28800円</t>
    <rPh sb="0" eb="1">
      <t>ネン</t>
    </rPh>
    <rPh sb="6" eb="7">
      <t>エン</t>
    </rPh>
    <phoneticPr fontId="4"/>
  </si>
  <si>
    <t>食品小売・飲食・スーパー・コンビニ</t>
    <rPh sb="0" eb="4">
      <t>ショクヒンコウ</t>
    </rPh>
    <rPh sb="5" eb="7">
      <t>インショク</t>
    </rPh>
    <phoneticPr fontId="4"/>
  </si>
  <si>
    <t>上熊谷駅</t>
  </si>
  <si>
    <t>熊谷駅西通り商店街振興組合</t>
    <rPh sb="9" eb="11">
      <t>シンコウ</t>
    </rPh>
    <rPh sb="11" eb="13">
      <t>クミアイ</t>
    </rPh>
    <phoneticPr fontId="4"/>
  </si>
  <si>
    <t>年36000円</t>
    <rPh sb="0" eb="1">
      <t>ネン</t>
    </rPh>
    <rPh sb="6" eb="7">
      <t>エン</t>
    </rPh>
    <phoneticPr fontId="4"/>
  </si>
  <si>
    <t>うちわ祭り協賛大ワゴンセール</t>
  </si>
  <si>
    <t>アズ、ティアラ２１、熊谷駅</t>
    <phoneticPr fontId="4"/>
  </si>
  <si>
    <t>熊谷駅前東通り商店会</t>
  </si>
  <si>
    <t>熊谷市筑波3</t>
    <rPh sb="0" eb="3">
      <t>クマガヤシ</t>
    </rPh>
    <rPh sb="3" eb="5">
      <t>ツクバ</t>
    </rPh>
    <phoneticPr fontId="16"/>
  </si>
  <si>
    <t>無し</t>
    <rPh sb="0" eb="1">
      <t>ナ</t>
    </rPh>
    <phoneticPr fontId="4"/>
  </si>
  <si>
    <t>活動は休止中</t>
    <rPh sb="0" eb="2">
      <t>カツドウ</t>
    </rPh>
    <rPh sb="3" eb="6">
      <t>キュウシチュウ</t>
    </rPh>
    <phoneticPr fontId="4"/>
  </si>
  <si>
    <t>アズ、ティアラ２１、ニットーモール、セブンイレブン</t>
    <phoneticPr fontId="4"/>
  </si>
  <si>
    <t>アズ、ニットーモール、ティアラ２１、熊谷駅</t>
    <phoneticPr fontId="4"/>
  </si>
  <si>
    <t>鎌倉町商店街協同組合</t>
  </si>
  <si>
    <t>熊谷市鎌倉町</t>
    <rPh sb="0" eb="3">
      <t>クマガヤシ</t>
    </rPh>
    <rPh sb="3" eb="6">
      <t>カマクラチョウ</t>
    </rPh>
    <phoneticPr fontId="16"/>
  </si>
  <si>
    <t>年48000円</t>
    <rPh sb="0" eb="1">
      <t>ネン</t>
    </rPh>
    <rPh sb="6" eb="7">
      <t>エン</t>
    </rPh>
    <phoneticPr fontId="4"/>
  </si>
  <si>
    <t>⑧星川エリア</t>
    <rPh sb="1" eb="3">
      <t>ホシカワ</t>
    </rPh>
    <phoneticPr fontId="4"/>
  </si>
  <si>
    <t>星川八木橋百貨店上熊谷駅</t>
  </si>
  <si>
    <t>南本町商店街振興組合</t>
    <rPh sb="6" eb="8">
      <t>シンコウ</t>
    </rPh>
    <rPh sb="8" eb="10">
      <t>クミアイ</t>
    </rPh>
    <phoneticPr fontId="4"/>
  </si>
  <si>
    <t>熊谷市鎌倉町121</t>
    <rPh sb="0" eb="3">
      <t>クマガヤシ</t>
    </rPh>
    <rPh sb="3" eb="5">
      <t>カマクラ</t>
    </rPh>
    <rPh sb="5" eb="6">
      <t>チョウ</t>
    </rPh>
    <phoneticPr fontId="16"/>
  </si>
  <si>
    <t>年6000円</t>
    <rPh sb="0" eb="1">
      <t>ネン</t>
    </rPh>
    <rPh sb="5" eb="6">
      <t>エン</t>
    </rPh>
    <phoneticPr fontId="4"/>
  </si>
  <si>
    <t>髙城神社、熊谷郵便局、八木橋百貨店、星溪園</t>
    <phoneticPr fontId="4"/>
  </si>
  <si>
    <t>熊谷市役所、髙城神社、熊谷郵便局</t>
    <phoneticPr fontId="4"/>
  </si>
  <si>
    <t>中央商店街</t>
    <rPh sb="0" eb="2">
      <t>チュウオウ</t>
    </rPh>
    <rPh sb="2" eb="4">
      <t>ショウテン</t>
    </rPh>
    <rPh sb="4" eb="5">
      <t>ガイ</t>
    </rPh>
    <phoneticPr fontId="4"/>
  </si>
  <si>
    <t>熊谷市箱田6</t>
    <rPh sb="0" eb="3">
      <t>クマガヤシ</t>
    </rPh>
    <rPh sb="3" eb="5">
      <t>ハコダ</t>
    </rPh>
    <phoneticPr fontId="16"/>
  </si>
  <si>
    <t>不定期</t>
    <rPh sb="0" eb="3">
      <t>フテイキ</t>
    </rPh>
    <phoneticPr fontId="4"/>
  </si>
  <si>
    <t>徴収停止中</t>
    <rPh sb="0" eb="5">
      <t>チョウシュウテイシチュウ</t>
    </rPh>
    <phoneticPr fontId="4"/>
  </si>
  <si>
    <t>①住宅地</t>
    <rPh sb="1" eb="4">
      <t>ジュウタクチ</t>
    </rPh>
    <phoneticPr fontId="4"/>
  </si>
  <si>
    <t>ウェルシア、ローソン</t>
    <phoneticPr fontId="4"/>
  </si>
  <si>
    <t>熊谷市役所</t>
  </si>
  <si>
    <t>筑波振興会</t>
  </si>
  <si>
    <t>熊谷市筑波1</t>
    <rPh sb="0" eb="3">
      <t>クマガヤシ</t>
    </rPh>
    <rPh sb="3" eb="5">
      <t>ツクバ</t>
    </rPh>
    <phoneticPr fontId="16"/>
  </si>
  <si>
    <t>富士見会商店街</t>
  </si>
  <si>
    <t>熊谷市弥生2</t>
    <rPh sb="0" eb="2">
      <t>クマガヤ</t>
    </rPh>
    <rPh sb="2" eb="3">
      <t>シ</t>
    </rPh>
    <rPh sb="3" eb="5">
      <t>ヤヨイ</t>
    </rPh>
    <phoneticPr fontId="16"/>
  </si>
  <si>
    <t>36000円</t>
    <rPh sb="5" eb="6">
      <t>エン</t>
    </rPh>
    <phoneticPr fontId="4"/>
  </si>
  <si>
    <t>熊谷市</t>
    <rPh sb="0" eb="3">
      <t>クマガヤシ</t>
    </rPh>
    <phoneticPr fontId="16"/>
  </si>
  <si>
    <t>弁天町振興会</t>
  </si>
  <si>
    <t>熊谷市星川1</t>
    <rPh sb="0" eb="3">
      <t>クマガヤシ</t>
    </rPh>
    <rPh sb="3" eb="5">
      <t>ホシカワ</t>
    </rPh>
    <phoneticPr fontId="16"/>
  </si>
  <si>
    <t>特になし</t>
    <rPh sb="0" eb="1">
      <t>トク</t>
    </rPh>
    <phoneticPr fontId="4"/>
  </si>
  <si>
    <t>弁天町西部振興会</t>
  </si>
  <si>
    <t>熊谷市星川1</t>
    <phoneticPr fontId="4"/>
  </si>
  <si>
    <t>4800～58800円</t>
    <rPh sb="10" eb="11">
      <t>エン</t>
    </rPh>
    <phoneticPr fontId="4"/>
  </si>
  <si>
    <t>スーパー・コンビニ・医療機関</t>
    <rPh sb="10" eb="14">
      <t>イリョウキカン</t>
    </rPh>
    <phoneticPr fontId="4"/>
  </si>
  <si>
    <t>星溪園、八木橋百貨店</t>
    <phoneticPr fontId="4"/>
  </si>
  <si>
    <t>弁天町福互会</t>
  </si>
  <si>
    <t>熊谷市弥生2</t>
    <rPh sb="0" eb="3">
      <t>クマガヤシ</t>
    </rPh>
    <rPh sb="3" eb="5">
      <t>ヤヨイ</t>
    </rPh>
    <phoneticPr fontId="16"/>
  </si>
  <si>
    <t>熊谷商工信用組合本店</t>
    <phoneticPr fontId="4"/>
  </si>
  <si>
    <t>星川通り商店街振興会</t>
  </si>
  <si>
    <t>・商店街リーフレットの作成。　
・星川の上でスイカ等の植物を栽培（空飛ぶスイカ事業）。
・星川夜市実行委員会への参画。</t>
    <phoneticPr fontId="4"/>
  </si>
  <si>
    <t>⑧星川沿い</t>
    <rPh sb="1" eb="3">
      <t>ホシカワ</t>
    </rPh>
    <rPh sb="3" eb="4">
      <t>ゾ</t>
    </rPh>
    <phoneticPr fontId="4"/>
  </si>
  <si>
    <t>星川、星溪園、八木橋百貨店</t>
    <phoneticPr fontId="4"/>
  </si>
  <si>
    <t>星川通中央親交会</t>
  </si>
  <si>
    <t>熊谷市筑波2</t>
    <phoneticPr fontId="4"/>
  </si>
  <si>
    <t>6000～18000円</t>
    <rPh sb="10" eb="11">
      <t>エン</t>
    </rPh>
    <phoneticPr fontId="4"/>
  </si>
  <si>
    <t>・星川鯉のぼり事業　　　・星川（道路）清掃事業/年２回　
・紙面「ほしかわ」発行事業　　　・星川イルミネーション事業　
・毎月第２土曜日星川夜市の開催　　・暑さ対策、緑化事業（空中スイカ）
※会員数減少と高齢化に伴い主な活動は無くなってきており、協賛もしくは外部委託が増加しています。　
・星川通り商店街振興会と共同で商店街リーフレットを作成。</t>
    <rPh sb="1" eb="3">
      <t>ホシカワ</t>
    </rPh>
    <rPh sb="7" eb="9">
      <t>ジギョウ</t>
    </rPh>
    <rPh sb="13" eb="15">
      <t>ホシカワ</t>
    </rPh>
    <rPh sb="16" eb="18">
      <t>ドウロ</t>
    </rPh>
    <rPh sb="19" eb="23">
      <t>セイソウジギョウ</t>
    </rPh>
    <rPh sb="24" eb="25">
      <t>ネン</t>
    </rPh>
    <rPh sb="26" eb="27">
      <t>カイ</t>
    </rPh>
    <rPh sb="30" eb="32">
      <t>シメン</t>
    </rPh>
    <rPh sb="38" eb="42">
      <t>ハッコウジギョウ</t>
    </rPh>
    <rPh sb="46" eb="48">
      <t>ホシカワ</t>
    </rPh>
    <rPh sb="56" eb="58">
      <t>ジギョウ</t>
    </rPh>
    <rPh sb="78" eb="79">
      <t>アツ</t>
    </rPh>
    <rPh sb="80" eb="82">
      <t>タイサク</t>
    </rPh>
    <rPh sb="83" eb="87">
      <t>リョクカジギョウ</t>
    </rPh>
    <rPh sb="88" eb="90">
      <t>クウチュウ</t>
    </rPh>
    <rPh sb="96" eb="101">
      <t>カイインスウゲンショウ</t>
    </rPh>
    <rPh sb="102" eb="105">
      <t>コウレイカ</t>
    </rPh>
    <rPh sb="106" eb="107">
      <t>トモナ</t>
    </rPh>
    <rPh sb="108" eb="109">
      <t>オモ</t>
    </rPh>
    <rPh sb="110" eb="112">
      <t>カツドウ</t>
    </rPh>
    <rPh sb="113" eb="114">
      <t>ナ</t>
    </rPh>
    <rPh sb="123" eb="125">
      <t>キョウサン</t>
    </rPh>
    <rPh sb="129" eb="133">
      <t>ガイブイタク</t>
    </rPh>
    <rPh sb="134" eb="136">
      <t>ゾウカ</t>
    </rPh>
    <phoneticPr fontId="4"/>
  </si>
  <si>
    <t>家庭用品・日用品・薬局・飲食・サービス・その他</t>
    <rPh sb="0" eb="4">
      <t>カテイヨウヒン</t>
    </rPh>
    <rPh sb="5" eb="8">
      <t>ニチヨウヒン</t>
    </rPh>
    <rPh sb="9" eb="11">
      <t>ヤッキョク</t>
    </rPh>
    <rPh sb="12" eb="14">
      <t>インショク</t>
    </rPh>
    <rPh sb="22" eb="23">
      <t>タ</t>
    </rPh>
    <phoneticPr fontId="4"/>
  </si>
  <si>
    <t>熊谷駅、星川、アズ熊谷、ティアラ２１</t>
    <phoneticPr fontId="4"/>
  </si>
  <si>
    <t>本町奉仕会</t>
  </si>
  <si>
    <t>熊谷市本町1</t>
    <rPh sb="0" eb="3">
      <t>クマガヤシ</t>
    </rPh>
    <rPh sb="3" eb="5">
      <t>ホンチョウ</t>
    </rPh>
    <phoneticPr fontId="16"/>
  </si>
  <si>
    <t>八木橋、百貨店星溪園</t>
    <phoneticPr fontId="4"/>
  </si>
  <si>
    <t>南側商和会</t>
  </si>
  <si>
    <t>熊谷市本町2</t>
    <phoneticPr fontId="4"/>
  </si>
  <si>
    <t>9600円</t>
    <rPh sb="4" eb="5">
      <t>エン</t>
    </rPh>
    <phoneticPr fontId="4"/>
  </si>
  <si>
    <t>熊谷郵便局</t>
  </si>
  <si>
    <t>宮町振興会</t>
  </si>
  <si>
    <t>熊谷市宮町2</t>
    <rPh sb="0" eb="3">
      <t>クマガヤシ</t>
    </rPh>
    <rPh sb="3" eb="5">
      <t>ミヤチョウ</t>
    </rPh>
    <phoneticPr fontId="16"/>
  </si>
  <si>
    <t>弥生町通り商店街</t>
  </si>
  <si>
    <t>熊谷市鎌倉町154</t>
    <rPh sb="0" eb="3">
      <t>クマガヤシ</t>
    </rPh>
    <rPh sb="3" eb="5">
      <t>カマクラ</t>
    </rPh>
    <rPh sb="5" eb="6">
      <t>チョウ</t>
    </rPh>
    <phoneticPr fontId="16"/>
  </si>
  <si>
    <t>18000～50400円</t>
    <rPh sb="11" eb="12">
      <t>エン</t>
    </rPh>
    <phoneticPr fontId="4"/>
  </si>
  <si>
    <t>街路灯組合なので特になし</t>
    <rPh sb="0" eb="3">
      <t>ガイロトウ</t>
    </rPh>
    <rPh sb="3" eb="5">
      <t>クミアイ</t>
    </rPh>
    <rPh sb="8" eb="9">
      <t>トク</t>
    </rPh>
    <phoneticPr fontId="4"/>
  </si>
  <si>
    <t>上熊谷駅、星溪園</t>
    <phoneticPr fontId="4"/>
  </si>
  <si>
    <t>門前商店会</t>
  </si>
  <si>
    <t>熊谷市妻沼</t>
    <rPh sb="0" eb="3">
      <t>クマガヤシ</t>
    </rPh>
    <rPh sb="3" eb="5">
      <t>メヌマ</t>
    </rPh>
    <phoneticPr fontId="16"/>
  </si>
  <si>
    <t>①住宅地、③線路沿い(バス停)</t>
    <rPh sb="1" eb="4">
      <t>ジュウタクチ</t>
    </rPh>
    <rPh sb="6" eb="9">
      <t>センロゾ</t>
    </rPh>
    <rPh sb="13" eb="14">
      <t>テイ</t>
    </rPh>
    <phoneticPr fontId="4"/>
  </si>
  <si>
    <t>妻沼聖天山（国宝）</t>
  </si>
  <si>
    <t>したまち商店会</t>
  </si>
  <si>
    <t>旧坂田医院診療所（国登録有形文化財）</t>
  </si>
  <si>
    <t>仲町なかよし商店会</t>
  </si>
  <si>
    <t>妻沼聖天山（国宝）、旧坂田医院診療所（国登録有形文化財）</t>
    <phoneticPr fontId="4"/>
  </si>
  <si>
    <t>縁結び商店会</t>
    <rPh sb="1" eb="2">
      <t>ムス</t>
    </rPh>
    <phoneticPr fontId="17"/>
  </si>
  <si>
    <t>熊谷市妻沼</t>
    <rPh sb="0" eb="2">
      <t>クマガヤ</t>
    </rPh>
    <rPh sb="2" eb="3">
      <t>シ</t>
    </rPh>
    <rPh sb="3" eb="5">
      <t>メヌマ</t>
    </rPh>
    <phoneticPr fontId="16"/>
  </si>
  <si>
    <t>手づくり市（年２回）に協力</t>
  </si>
  <si>
    <t>籠原西口商工振興会</t>
    <rPh sb="0" eb="2">
      <t>カゴハラ</t>
    </rPh>
    <rPh sb="2" eb="4">
      <t>ニシグチ</t>
    </rPh>
    <rPh sb="4" eb="6">
      <t>ショウコウ</t>
    </rPh>
    <rPh sb="6" eb="9">
      <t>シンコウカイ</t>
    </rPh>
    <phoneticPr fontId="4"/>
  </si>
  <si>
    <t>不明</t>
    <rPh sb="0" eb="2">
      <t>フメイ</t>
    </rPh>
    <phoneticPr fontId="4"/>
  </si>
  <si>
    <t>籠原小学校、熊谷商工信用組合籠原支店、群馬銀行籠原支店、東和銀行籠原支店、埼玉縣信用金庫籠原南支店</t>
    <phoneticPr fontId="4"/>
  </si>
  <si>
    <t>籠原南街商店会</t>
    <rPh sb="0" eb="2">
      <t>カゴハラ</t>
    </rPh>
    <rPh sb="2" eb="3">
      <t>ミナミ</t>
    </rPh>
    <rPh sb="3" eb="4">
      <t>マチ</t>
    </rPh>
    <rPh sb="4" eb="7">
      <t>ショウテンカイ</t>
    </rPh>
    <phoneticPr fontId="4"/>
  </si>
  <si>
    <t>地区の環境美化、地区の防犯、籠原商店街連合会への協力。各店舗前に鉢植え、のぼりを設置</t>
  </si>
  <si>
    <t>熊谷文化創造館　さくらめいと</t>
    <phoneticPr fontId="4"/>
  </si>
  <si>
    <t>美土里町商店会</t>
    <rPh sb="0" eb="1">
      <t>ミ</t>
    </rPh>
    <rPh sb="1" eb="2">
      <t>ド</t>
    </rPh>
    <rPh sb="2" eb="3">
      <t>リ</t>
    </rPh>
    <rPh sb="3" eb="4">
      <t>マチ</t>
    </rPh>
    <rPh sb="4" eb="7">
      <t>ショウテンカイ</t>
    </rPh>
    <phoneticPr fontId="4"/>
  </si>
  <si>
    <t>篭原商店街連合会</t>
    <rPh sb="0" eb="2">
      <t>カゴハラ</t>
    </rPh>
    <rPh sb="2" eb="5">
      <t>ショウテンガイ</t>
    </rPh>
    <rPh sb="5" eb="8">
      <t>レンゴウカイ</t>
    </rPh>
    <phoneticPr fontId="4"/>
  </si>
  <si>
    <t>熊谷市籠原南3</t>
    <rPh sb="0" eb="3">
      <t>クマガヤシ</t>
    </rPh>
    <rPh sb="3" eb="5">
      <t>カゴハラ</t>
    </rPh>
    <rPh sb="5" eb="6">
      <t>ミナミ</t>
    </rPh>
    <phoneticPr fontId="16"/>
  </si>
  <si>
    <t>年10000円</t>
    <rPh sb="0" eb="1">
      <t>ネン</t>
    </rPh>
    <rPh sb="6" eb="7">
      <t>エン</t>
    </rPh>
    <phoneticPr fontId="4"/>
  </si>
  <si>
    <t>ヤオコー、マミーマート</t>
    <phoneticPr fontId="4"/>
  </si>
  <si>
    <t>熊谷市</t>
    <rPh sb="0" eb="3">
      <t>クマガヤシ</t>
    </rPh>
    <phoneticPr fontId="5"/>
  </si>
  <si>
    <t>熊谷市商店街連合会</t>
  </si>
  <si>
    <t>熊谷市宮町2</t>
    <rPh sb="0" eb="3">
      <t>クマガヤシ</t>
    </rPh>
    <rPh sb="3" eb="5">
      <t>ミヤチョウ</t>
    </rPh>
    <phoneticPr fontId="5"/>
  </si>
  <si>
    <t>10000～25000円</t>
    <rPh sb="11" eb="12">
      <t>エン</t>
    </rPh>
    <phoneticPr fontId="4"/>
  </si>
  <si>
    <t>⑧連合会</t>
    <rPh sb="1" eb="4">
      <t>レンゴウカイ</t>
    </rPh>
    <phoneticPr fontId="4"/>
  </si>
  <si>
    <t>川口市</t>
    <rPh sb="0" eb="3">
      <t>カワグチシ</t>
    </rPh>
    <phoneticPr fontId="5"/>
  </si>
  <si>
    <t>川口青五商店会</t>
  </si>
  <si>
    <t>川口市並木２丁目</t>
    <rPh sb="0" eb="3">
      <t>カワグチシ</t>
    </rPh>
    <rPh sb="3" eb="5">
      <t>ナミキ</t>
    </rPh>
    <rPh sb="6" eb="8">
      <t>チョウメ</t>
    </rPh>
    <phoneticPr fontId="4"/>
  </si>
  <si>
    <t>S53.1</t>
    <phoneticPr fontId="4"/>
  </si>
  <si>
    <t>年6回
（5,7,9,11,1,3月）</t>
    <rPh sb="0" eb="1">
      <t>ネン</t>
    </rPh>
    <rPh sb="2" eb="3">
      <t>カイ</t>
    </rPh>
    <rPh sb="17" eb="18">
      <t>ガツ</t>
    </rPh>
    <phoneticPr fontId="4"/>
  </si>
  <si>
    <t>年12,000円</t>
    <rPh sb="0" eb="1">
      <t>ネン</t>
    </rPh>
    <rPh sb="7" eb="8">
      <t>エン</t>
    </rPh>
    <phoneticPr fontId="4"/>
  </si>
  <si>
    <t>①住宅地
③路線沿い（バス等）</t>
    <rPh sb="1" eb="4">
      <t>ジュウタクチ</t>
    </rPh>
    <rPh sb="6" eb="8">
      <t>ロセン</t>
    </rPh>
    <rPh sb="8" eb="9">
      <t>ゾ</t>
    </rPh>
    <rPh sb="13" eb="14">
      <t>トウ</t>
    </rPh>
    <phoneticPr fontId="4"/>
  </si>
  <si>
    <t>商店街空き店舗活用事業</t>
    <phoneticPr fontId="4"/>
  </si>
  <si>
    <t>対象とする商店街区域内の空き店舗を改修して営業する場合、改修工事費の一部を助成します。（市内事業者に請け負わせた費用のみ対象。）【補助限度額】１／２以内　200万円　※申請に際しては、細かな要件があります。詳しくは担当までお問合せください。</t>
    <phoneticPr fontId="4"/>
  </si>
  <si>
    <t>川口市中小企業創業支援資金融資</t>
    <rPh sb="0" eb="3">
      <t>カワグチシ</t>
    </rPh>
    <phoneticPr fontId="4"/>
  </si>
  <si>
    <t xml:space="preserve">市内で事業に必要な許認可等を受けて信用保証対象業種の事業を開始しようとする方、または事業を開始して5年以内の方に対し、創業時に必要な資金の融資を行うことにより、事業活動の活発化を促します。
【融資限度額】3,500万円以内（自己資金による制限あり）　【貸付期間】運転資金１０年以内、設備資金10年以内（うち据置1年以内）　【利率】年1.0％　【保証】原則として信用保証を付します。（保証料年年0．8％）　【連帯保証人】個人・・・原則不要、法人・・・原則代表者のみ 【担保】原則として無担保
</t>
    <phoneticPr fontId="4"/>
  </si>
  <si>
    <t>飯一商店会</t>
    <phoneticPr fontId="4"/>
  </si>
  <si>
    <t>川口市飯塚1丁目</t>
    <rPh sb="0" eb="3">
      <t>カワグチシ</t>
    </rPh>
    <rPh sb="3" eb="5">
      <t>イイヅカ</t>
    </rPh>
    <rPh sb="6" eb="8">
      <t>チョウメ</t>
    </rPh>
    <phoneticPr fontId="4"/>
  </si>
  <si>
    <t>S14</t>
    <phoneticPr fontId="4"/>
  </si>
  <si>
    <t>年3回</t>
    <rPh sb="0" eb="1">
      <t>ネン</t>
    </rPh>
    <rPh sb="2" eb="3">
      <t>カイ</t>
    </rPh>
    <phoneticPr fontId="4"/>
  </si>
  <si>
    <t>月2,000円</t>
    <rPh sb="0" eb="1">
      <t>ツキ</t>
    </rPh>
    <rPh sb="6" eb="7">
      <t>エン</t>
    </rPh>
    <phoneticPr fontId="4"/>
  </si>
  <si>
    <t>①住宅地
②駅前</t>
    <rPh sb="1" eb="4">
      <t>ジュウタクチ</t>
    </rPh>
    <rPh sb="6" eb="8">
      <t>エキマエ</t>
    </rPh>
    <phoneticPr fontId="4"/>
  </si>
  <si>
    <t>飯塚二丁目商店会</t>
  </si>
  <si>
    <t>川口市飯塚2丁目</t>
    <rPh sb="0" eb="3">
      <t>カワグチシ</t>
    </rPh>
    <rPh sb="3" eb="5">
      <t>イイヅカ</t>
    </rPh>
    <rPh sb="6" eb="8">
      <t>チョウメ</t>
    </rPh>
    <phoneticPr fontId="4"/>
  </si>
  <si>
    <t>年１回</t>
    <rPh sb="0" eb="1">
      <t>ネン</t>
    </rPh>
    <phoneticPr fontId="4"/>
  </si>
  <si>
    <t>川口錦栄会</t>
  </si>
  <si>
    <t>川口市川口4丁目</t>
    <rPh sb="0" eb="3">
      <t>カワグチシ</t>
    </rPh>
    <rPh sb="3" eb="5">
      <t>カワグチ</t>
    </rPh>
    <rPh sb="6" eb="8">
      <t>チョウメ</t>
    </rPh>
    <phoneticPr fontId="4"/>
  </si>
  <si>
    <t>S30</t>
    <phoneticPr fontId="4"/>
  </si>
  <si>
    <t>年2回</t>
    <rPh sb="0" eb="1">
      <t>ネン</t>
    </rPh>
    <rPh sb="2" eb="3">
      <t>カイ</t>
    </rPh>
    <phoneticPr fontId="4"/>
  </si>
  <si>
    <t>川口銀座商店街振興組合</t>
    <rPh sb="7" eb="9">
      <t>シンコウ</t>
    </rPh>
    <rPh sb="9" eb="11">
      <t>クミアイ</t>
    </rPh>
    <phoneticPr fontId="5"/>
  </si>
  <si>
    <t>川口市栄町3丁目</t>
    <rPh sb="0" eb="3">
      <t>カワグチシ</t>
    </rPh>
    <rPh sb="3" eb="4">
      <t>サカエ</t>
    </rPh>
    <rPh sb="4" eb="5">
      <t>チョウ</t>
    </rPh>
    <rPh sb="6" eb="8">
      <t>チョウメ</t>
    </rPh>
    <phoneticPr fontId="4"/>
  </si>
  <si>
    <t>S34.5</t>
    <phoneticPr fontId="4"/>
  </si>
  <si>
    <t>年11回</t>
    <rPh sb="0" eb="1">
      <t>ネン</t>
    </rPh>
    <rPh sb="3" eb="4">
      <t>カイ</t>
    </rPh>
    <phoneticPr fontId="4"/>
  </si>
  <si>
    <t>年24,000円</t>
    <rPh sb="0" eb="1">
      <t>ネン</t>
    </rPh>
    <rPh sb="7" eb="8">
      <t>エン</t>
    </rPh>
    <phoneticPr fontId="4"/>
  </si>
  <si>
    <t>https://www.k-ginza.com/</t>
    <phoneticPr fontId="4"/>
  </si>
  <si>
    <t>②駅前
④繁華街
⑦ショッピングモール内</t>
    <rPh sb="1" eb="3">
      <t>エキマエ</t>
    </rPh>
    <rPh sb="5" eb="8">
      <t>ハンカガイ</t>
    </rPh>
    <rPh sb="19" eb="20">
      <t>ナイ</t>
    </rPh>
    <phoneticPr fontId="4"/>
  </si>
  <si>
    <t>川口市朝日商店会</t>
  </si>
  <si>
    <t>川口市末広3丁目</t>
    <rPh sb="0" eb="3">
      <t>カワグチシ</t>
    </rPh>
    <rPh sb="3" eb="5">
      <t>スエヒロ</t>
    </rPh>
    <rPh sb="6" eb="8">
      <t>チョウメ</t>
    </rPh>
    <phoneticPr fontId="4"/>
  </si>
  <si>
    <t>月1,000円</t>
    <rPh sb="0" eb="1">
      <t>ツキ</t>
    </rPh>
    <rPh sb="6" eb="7">
      <t>エン</t>
    </rPh>
    <phoneticPr fontId="4"/>
  </si>
  <si>
    <t>①住宅地
③線路沿い（バス等）</t>
    <rPh sb="1" eb="4">
      <t>ジュウタクチ</t>
    </rPh>
    <rPh sb="6" eb="8">
      <t>センロ</t>
    </rPh>
    <rPh sb="8" eb="9">
      <t>ゾ</t>
    </rPh>
    <rPh sb="13" eb="14">
      <t>トウ</t>
    </rPh>
    <phoneticPr fontId="4"/>
  </si>
  <si>
    <t>芝園団地商店会</t>
  </si>
  <si>
    <t>川口市芝園町3丁目</t>
    <rPh sb="0" eb="3">
      <t>カワグチシ</t>
    </rPh>
    <rPh sb="3" eb="6">
      <t>シバゾノチョウ</t>
    </rPh>
    <rPh sb="7" eb="9">
      <t>チョウメ</t>
    </rPh>
    <phoneticPr fontId="4"/>
  </si>
  <si>
    <t>年２回</t>
    <phoneticPr fontId="4"/>
  </si>
  <si>
    <t>⑤住宅団地</t>
    <rPh sb="1" eb="3">
      <t>ジュウタク</t>
    </rPh>
    <rPh sb="3" eb="5">
      <t>ダンチ</t>
    </rPh>
    <phoneticPr fontId="4"/>
  </si>
  <si>
    <t>川口本町共栄会</t>
  </si>
  <si>
    <t>川口市本町４丁目</t>
    <rPh sb="0" eb="3">
      <t>カワグチシ</t>
    </rPh>
    <rPh sb="3" eb="5">
      <t>ホンチョウ</t>
    </rPh>
    <rPh sb="6" eb="8">
      <t>チョウメ</t>
    </rPh>
    <phoneticPr fontId="4"/>
  </si>
  <si>
    <t>S33</t>
    <phoneticPr fontId="4"/>
  </si>
  <si>
    <t>年6回</t>
    <rPh sb="0" eb="1">
      <t>ネン</t>
    </rPh>
    <rPh sb="2" eb="3">
      <t>カイ</t>
    </rPh>
    <phoneticPr fontId="4"/>
  </si>
  <si>
    <t>②駅前
④繁華街</t>
    <rPh sb="1" eb="3">
      <t>エキマエ</t>
    </rPh>
    <rPh sb="5" eb="8">
      <t>ハンカガイ</t>
    </rPh>
    <phoneticPr fontId="4"/>
  </si>
  <si>
    <t>西友、川口本町店中央ふれあい館</t>
    <phoneticPr fontId="4"/>
  </si>
  <si>
    <t>北園連合商店会</t>
  </si>
  <si>
    <t>川口市北園町</t>
    <rPh sb="0" eb="3">
      <t>カワグチシ</t>
    </rPh>
    <phoneticPr fontId="4"/>
  </si>
  <si>
    <t>S58.4</t>
    <phoneticPr fontId="4"/>
  </si>
  <si>
    <t>年12回</t>
    <rPh sb="0" eb="1">
      <t>ネン</t>
    </rPh>
    <rPh sb="3" eb="4">
      <t>カイ</t>
    </rPh>
    <phoneticPr fontId="4"/>
  </si>
  <si>
    <t>北町商店会</t>
  </si>
  <si>
    <t>川口市西川口5丁目</t>
    <rPh sb="0" eb="3">
      <t>カワグチシ</t>
    </rPh>
    <rPh sb="3" eb="6">
      <t>ニシカワグチ</t>
    </rPh>
    <rPh sb="7" eb="9">
      <t>チョウメ</t>
    </rPh>
    <phoneticPr fontId="4"/>
  </si>
  <si>
    <t>月500円</t>
    <rPh sb="0" eb="1">
      <t>ツキ</t>
    </rPh>
    <rPh sb="4" eb="5">
      <t>エン</t>
    </rPh>
    <phoneticPr fontId="4"/>
  </si>
  <si>
    <t>済生会通り百店会</t>
    <phoneticPr fontId="4"/>
  </si>
  <si>
    <t>川口市西川口3丁目</t>
    <rPh sb="0" eb="3">
      <t>カワグチシ</t>
    </rPh>
    <rPh sb="3" eb="6">
      <t>ニシカワグチ</t>
    </rPh>
    <rPh sb="7" eb="9">
      <t>チョウメ</t>
    </rPh>
    <phoneticPr fontId="4"/>
  </si>
  <si>
    <t>年2回　</t>
    <rPh sb="0" eb="1">
      <t>ネン</t>
    </rPh>
    <rPh sb="2" eb="3">
      <t>カイ</t>
    </rPh>
    <phoneticPr fontId="4"/>
  </si>
  <si>
    <t>③路線沿い
④繁華街</t>
    <rPh sb="1" eb="3">
      <t>ロセン</t>
    </rPh>
    <rPh sb="3" eb="4">
      <t>ゾ</t>
    </rPh>
    <rPh sb="7" eb="10">
      <t>ハンカガイ</t>
    </rPh>
    <phoneticPr fontId="4"/>
  </si>
  <si>
    <t>芝中央通り商店会</t>
  </si>
  <si>
    <t>川口市芝3丁目</t>
    <rPh sb="0" eb="3">
      <t>カワグチシ</t>
    </rPh>
    <rPh sb="3" eb="4">
      <t>シバ</t>
    </rPh>
    <rPh sb="5" eb="7">
      <t>チョウメ</t>
    </rPh>
    <phoneticPr fontId="4"/>
  </si>
  <si>
    <t>S54.4</t>
    <phoneticPr fontId="4"/>
  </si>
  <si>
    <t>年1回</t>
    <rPh sb="0" eb="1">
      <t>ネン</t>
    </rPh>
    <rPh sb="2" eb="3">
      <t>カイ</t>
    </rPh>
    <phoneticPr fontId="4"/>
  </si>
  <si>
    <t>月1,250円</t>
    <rPh sb="0" eb="1">
      <t>ツキ</t>
    </rPh>
    <rPh sb="6" eb="7">
      <t>エン</t>
    </rPh>
    <phoneticPr fontId="4"/>
  </si>
  <si>
    <t>年5回</t>
    <rPh sb="0" eb="1">
      <t>ネン</t>
    </rPh>
    <rPh sb="2" eb="3">
      <t>カイ</t>
    </rPh>
    <phoneticPr fontId="4"/>
  </si>
  <si>
    <t>月1,500円</t>
    <rPh sb="0" eb="1">
      <t>ツキ</t>
    </rPh>
    <rPh sb="6" eb="7">
      <t>エン</t>
    </rPh>
    <phoneticPr fontId="4"/>
  </si>
  <si>
    <t>芝銀座通り商店会</t>
  </si>
  <si>
    <t>川口市芝</t>
    <rPh sb="0" eb="3">
      <t>カワグチシ</t>
    </rPh>
    <rPh sb="3" eb="4">
      <t>シバ</t>
    </rPh>
    <phoneticPr fontId="4"/>
  </si>
  <si>
    <t>S35.4</t>
    <phoneticPr fontId="4"/>
  </si>
  <si>
    <t>年4回</t>
    <rPh sb="0" eb="1">
      <t>ネン</t>
    </rPh>
    <rPh sb="2" eb="3">
      <t>カイ</t>
    </rPh>
    <phoneticPr fontId="4"/>
  </si>
  <si>
    <t>芝園ハイツ商店会</t>
  </si>
  <si>
    <t>川口市芝園町2丁目</t>
    <rPh sb="0" eb="3">
      <t>カワグチシ</t>
    </rPh>
    <rPh sb="3" eb="6">
      <t>シバゾノチョウ</t>
    </rPh>
    <rPh sb="7" eb="9">
      <t>チョウメ</t>
    </rPh>
    <phoneticPr fontId="4"/>
  </si>
  <si>
    <t>実施なし</t>
    <rPh sb="0" eb="2">
      <t>ジッシ</t>
    </rPh>
    <phoneticPr fontId="4"/>
  </si>
  <si>
    <t>なし</t>
    <phoneticPr fontId="4"/>
  </si>
  <si>
    <t>芝本町通り商店会</t>
  </si>
  <si>
    <t>川口市芝樋ノ爪1丁目</t>
    <rPh sb="0" eb="3">
      <t>カワグチシ</t>
    </rPh>
    <rPh sb="3" eb="4">
      <t>シバ</t>
    </rPh>
    <rPh sb="8" eb="10">
      <t>チョウメ</t>
    </rPh>
    <phoneticPr fontId="4"/>
  </si>
  <si>
    <t>S38.7</t>
    <phoneticPr fontId="4"/>
  </si>
  <si>
    <t>年6回
（2カ月に1回）</t>
    <rPh sb="0" eb="1">
      <t>ネン</t>
    </rPh>
    <rPh sb="2" eb="3">
      <t>カイ</t>
    </rPh>
    <phoneticPr fontId="4"/>
  </si>
  <si>
    <t>月1,600円</t>
    <rPh sb="0" eb="1">
      <t>ツキ</t>
    </rPh>
    <rPh sb="6" eb="7">
      <t>エン</t>
    </rPh>
    <phoneticPr fontId="4"/>
  </si>
  <si>
    <t>安行慈林商店会</t>
  </si>
  <si>
    <t>川口市安行慈林</t>
    <rPh sb="0" eb="3">
      <t>カワグチシ</t>
    </rPh>
    <rPh sb="3" eb="5">
      <t>アンギョウ</t>
    </rPh>
    <rPh sb="5" eb="7">
      <t>ジリン</t>
    </rPh>
    <phoneticPr fontId="4"/>
  </si>
  <si>
    <t>朝・夕は、通勤等通過車輪が多いが、歩行者の通行量は非常に少ない。</t>
  </si>
  <si>
    <t>24,000円/年　※賛助会員は半額</t>
  </si>
  <si>
    <t>①住宅地
⓷路線沿い（バス）</t>
    <rPh sb="1" eb="4">
      <t>ジュウタクチ</t>
    </rPh>
    <rPh sb="6" eb="8">
      <t>ロセン</t>
    </rPh>
    <rPh sb="8" eb="9">
      <t>ゾ</t>
    </rPh>
    <phoneticPr fontId="4"/>
  </si>
  <si>
    <t>マルエツ安行慈林店、セブンイレブン慈林店</t>
    <phoneticPr fontId="4"/>
  </si>
  <si>
    <t>セントラルアヴェニュー商店会</t>
  </si>
  <si>
    <t>随時</t>
    <phoneticPr fontId="4"/>
  </si>
  <si>
    <t>月3,000円/月5,000円</t>
    <rPh sb="0" eb="1">
      <t>ツキ</t>
    </rPh>
    <rPh sb="6" eb="7">
      <t>エン</t>
    </rPh>
    <rPh sb="8" eb="9">
      <t>ツキ</t>
    </rPh>
    <rPh sb="14" eb="15">
      <t>エン</t>
    </rPh>
    <phoneticPr fontId="4"/>
  </si>
  <si>
    <t>仲一商光会</t>
  </si>
  <si>
    <t>川口市川口5丁目</t>
    <rPh sb="0" eb="3">
      <t>カワグチシ</t>
    </rPh>
    <rPh sb="3" eb="5">
      <t>カワグチ</t>
    </rPh>
    <rPh sb="6" eb="8">
      <t>チョウメ</t>
    </rPh>
    <phoneticPr fontId="4"/>
  </si>
  <si>
    <t>S27.4</t>
    <phoneticPr fontId="4"/>
  </si>
  <si>
    <t>なし</t>
  </si>
  <si>
    <t>仲町商盛会</t>
  </si>
  <si>
    <t>川口市仲町</t>
    <rPh sb="0" eb="3">
      <t>カワグチシ</t>
    </rPh>
    <rPh sb="3" eb="5">
      <t>ナカチョウ</t>
    </rPh>
    <phoneticPr fontId="4"/>
  </si>
  <si>
    <t>S48</t>
    <phoneticPr fontId="4"/>
  </si>
  <si>
    <t>年12回
（毎月）</t>
    <rPh sb="0" eb="1">
      <t>ネン</t>
    </rPh>
    <rPh sb="3" eb="4">
      <t>カイ</t>
    </rPh>
    <rPh sb="6" eb="8">
      <t>マイツキ</t>
    </rPh>
    <phoneticPr fontId="4"/>
  </si>
  <si>
    <t>西一商店会</t>
  </si>
  <si>
    <t>川口市西川口1丁目</t>
    <rPh sb="0" eb="3">
      <t>カワグチシ</t>
    </rPh>
    <rPh sb="3" eb="6">
      <t>ニシカワグチ</t>
    </rPh>
    <rPh sb="7" eb="9">
      <t>チョウメ</t>
    </rPh>
    <phoneticPr fontId="4"/>
  </si>
  <si>
    <t>S43.4</t>
    <phoneticPr fontId="4"/>
  </si>
  <si>
    <t>月1,000円－
月2,000円</t>
    <rPh sb="0" eb="1">
      <t>ツキ</t>
    </rPh>
    <rPh sb="6" eb="7">
      <t>エン</t>
    </rPh>
    <rPh sb="9" eb="10">
      <t>ツキ</t>
    </rPh>
    <rPh sb="15" eb="16">
      <t>エン</t>
    </rPh>
    <phoneticPr fontId="4"/>
  </si>
  <si>
    <t>西川口睦商店会</t>
  </si>
  <si>
    <t>川口市西川口5丁目</t>
    <rPh sb="0" eb="3">
      <t>カワグチシ</t>
    </rPh>
    <phoneticPr fontId="4"/>
  </si>
  <si>
    <t>西川口共栄会</t>
  </si>
  <si>
    <t>川口市西川口2丁目</t>
    <rPh sb="0" eb="3">
      <t>カワグチシ</t>
    </rPh>
    <rPh sb="3" eb="6">
      <t>ニシカワグチ</t>
    </rPh>
    <rPh sb="7" eb="9">
      <t>チョウメ</t>
    </rPh>
    <phoneticPr fontId="4"/>
  </si>
  <si>
    <t>S54</t>
    <phoneticPr fontId="4"/>
  </si>
  <si>
    <t>商店：月2,500円
一般：月1,000円</t>
    <rPh sb="0" eb="2">
      <t>ショウテン</t>
    </rPh>
    <rPh sb="3" eb="4">
      <t>ツキ</t>
    </rPh>
    <rPh sb="9" eb="10">
      <t>エン</t>
    </rPh>
    <rPh sb="11" eb="13">
      <t>イッパン</t>
    </rPh>
    <rPh sb="14" eb="15">
      <t>ツキ</t>
    </rPh>
    <rPh sb="20" eb="21">
      <t>エン</t>
    </rPh>
    <phoneticPr fontId="4"/>
  </si>
  <si>
    <t xml:space="preserve">①住宅街
⓷路線沿い（バス）
</t>
    <rPh sb="1" eb="4">
      <t>ジュウタクガイ</t>
    </rPh>
    <rPh sb="6" eb="8">
      <t>ロセン</t>
    </rPh>
    <rPh sb="8" eb="9">
      <t>ゾ</t>
    </rPh>
    <phoneticPr fontId="4"/>
  </si>
  <si>
    <t>マツモトキヨシ　西川口店</t>
    <phoneticPr fontId="4"/>
  </si>
  <si>
    <t>西川口駅前大通り会</t>
  </si>
  <si>
    <t>川口市西川口1丁目</t>
    <rPh sb="0" eb="3">
      <t>カワグチシ</t>
    </rPh>
    <phoneticPr fontId="4"/>
  </si>
  <si>
    <t>月3,000円</t>
    <rPh sb="0" eb="1">
      <t>ツキ</t>
    </rPh>
    <rPh sb="6" eb="7">
      <t>エン</t>
    </rPh>
    <phoneticPr fontId="4"/>
  </si>
  <si>
    <t>西川口西口駅前中央通り会</t>
  </si>
  <si>
    <t>西川口南通り会</t>
  </si>
  <si>
    <t>S45.4</t>
    <phoneticPr fontId="4"/>
  </si>
  <si>
    <t>年1回
（6月）</t>
    <rPh sb="0" eb="1">
      <t>ネン</t>
    </rPh>
    <rPh sb="2" eb="3">
      <t>カイ</t>
    </rPh>
    <rPh sb="6" eb="7">
      <t>ガツ</t>
    </rPh>
    <phoneticPr fontId="4"/>
  </si>
  <si>
    <t>西川口並木商店会</t>
  </si>
  <si>
    <t>川口市並木3丁目</t>
    <rPh sb="0" eb="3">
      <t>カワグチシ</t>
    </rPh>
    <rPh sb="3" eb="5">
      <t>ナミキ</t>
    </rPh>
    <rPh sb="6" eb="8">
      <t>チョウメ</t>
    </rPh>
    <phoneticPr fontId="4"/>
  </si>
  <si>
    <t>S38.10</t>
    <phoneticPr fontId="4"/>
  </si>
  <si>
    <t>年10回</t>
    <rPh sb="0" eb="1">
      <t>ネン</t>
    </rPh>
    <rPh sb="3" eb="4">
      <t>カイ</t>
    </rPh>
    <phoneticPr fontId="4"/>
  </si>
  <si>
    <t>合格通り商店会</t>
  </si>
  <si>
    <t>S51.4</t>
    <phoneticPr fontId="4"/>
  </si>
  <si>
    <t>年38,400円</t>
    <rPh sb="0" eb="1">
      <t>ネン</t>
    </rPh>
    <rPh sb="7" eb="8">
      <t>エン</t>
    </rPh>
    <phoneticPr fontId="4"/>
  </si>
  <si>
    <t>②駅前
④繁華街
⓷路線沿い（バス）</t>
    <rPh sb="1" eb="3">
      <t>エキマエ</t>
    </rPh>
    <rPh sb="5" eb="8">
      <t>ハンカガイ</t>
    </rPh>
    <rPh sb="10" eb="12">
      <t>ロセン</t>
    </rPh>
    <rPh sb="12" eb="13">
      <t>ゾ</t>
    </rPh>
    <phoneticPr fontId="4"/>
  </si>
  <si>
    <t>仁志銀座通り会</t>
  </si>
  <si>
    <t>川口市西川口1</t>
    <rPh sb="0" eb="3">
      <t>カワグチシ</t>
    </rPh>
    <rPh sb="3" eb="6">
      <t>ニシカワグチ</t>
    </rPh>
    <phoneticPr fontId="4"/>
  </si>
  <si>
    <t>S40.3</t>
    <phoneticPr fontId="4"/>
  </si>
  <si>
    <t>根岸商栄会</t>
  </si>
  <si>
    <t>川口市安行領根岸</t>
    <rPh sb="0" eb="3">
      <t>カワグチシ</t>
    </rPh>
    <rPh sb="3" eb="5">
      <t>アンギョウ</t>
    </rPh>
    <rPh sb="5" eb="6">
      <t>リョウ</t>
    </rPh>
    <rPh sb="6" eb="8">
      <t>ネギシ</t>
    </rPh>
    <phoneticPr fontId="4"/>
  </si>
  <si>
    <t>年４回</t>
    <rPh sb="0" eb="1">
      <t>ネン</t>
    </rPh>
    <rPh sb="2" eb="3">
      <t>カイ</t>
    </rPh>
    <phoneticPr fontId="4"/>
  </si>
  <si>
    <t>東本郷商店会</t>
  </si>
  <si>
    <t>川口市蓮沼</t>
    <rPh sb="0" eb="3">
      <t>カワグチシ</t>
    </rPh>
    <rPh sb="3" eb="5">
      <t>ハスヌマ</t>
    </rPh>
    <phoneticPr fontId="4"/>
  </si>
  <si>
    <t>S42.4</t>
    <phoneticPr fontId="4"/>
  </si>
  <si>
    <t>年7回</t>
    <rPh sb="0" eb="1">
      <t>ネン</t>
    </rPh>
    <rPh sb="2" eb="3">
      <t>カイ</t>
    </rPh>
    <phoneticPr fontId="4"/>
  </si>
  <si>
    <t xml:space="preserve">①住宅地
⓷路線沿い（バス）
</t>
    <rPh sb="1" eb="4">
      <t>ジュウタクチ</t>
    </rPh>
    <rPh sb="6" eb="8">
      <t>ロセン</t>
    </rPh>
    <rPh sb="8" eb="9">
      <t>ゾ</t>
    </rPh>
    <phoneticPr fontId="4"/>
  </si>
  <si>
    <t>協同組合ふじの市</t>
  </si>
  <si>
    <t>川口市幸町2丁目</t>
    <rPh sb="0" eb="3">
      <t>カワグチシ</t>
    </rPh>
    <rPh sb="3" eb="5">
      <t>サイワイチョウ</t>
    </rPh>
    <rPh sb="6" eb="8">
      <t>チョウメ</t>
    </rPh>
    <phoneticPr fontId="4"/>
  </si>
  <si>
    <t>S36.4</t>
    <phoneticPr fontId="4"/>
  </si>
  <si>
    <t>年8回</t>
    <rPh sb="0" eb="1">
      <t>ネン</t>
    </rPh>
    <rPh sb="2" eb="3">
      <t>カイ</t>
    </rPh>
    <phoneticPr fontId="4"/>
  </si>
  <si>
    <t>月2,000円ー15,000円</t>
    <rPh sb="0" eb="1">
      <t>ツキ</t>
    </rPh>
    <rPh sb="6" eb="7">
      <t>エン</t>
    </rPh>
    <rPh sb="14" eb="15">
      <t>エン</t>
    </rPh>
    <phoneticPr fontId="4"/>
  </si>
  <si>
    <t>https://www.fujinoichi.com/</t>
    <phoneticPr fontId="4"/>
  </si>
  <si>
    <t>④繁華街</t>
    <phoneticPr fontId="4"/>
  </si>
  <si>
    <t>本栄商店街振興組合</t>
  </si>
  <si>
    <t>川口市栄町1丁目</t>
    <rPh sb="0" eb="3">
      <t>カワグチシ</t>
    </rPh>
    <rPh sb="3" eb="4">
      <t>サカエ</t>
    </rPh>
    <rPh sb="4" eb="5">
      <t>チョウ</t>
    </rPh>
    <rPh sb="6" eb="8">
      <t>チョウメ</t>
    </rPh>
    <phoneticPr fontId="4"/>
  </si>
  <si>
    <t>月2,500円</t>
    <rPh sb="0" eb="1">
      <t>ツキ</t>
    </rPh>
    <rPh sb="6" eb="7">
      <t>エン</t>
    </rPh>
    <phoneticPr fontId="4"/>
  </si>
  <si>
    <t>本局前商栄会</t>
  </si>
  <si>
    <t>川口市本町2丁目</t>
    <rPh sb="0" eb="3">
      <t>カワグチシ</t>
    </rPh>
    <rPh sb="3" eb="5">
      <t>ホンチョウ</t>
    </rPh>
    <rPh sb="6" eb="8">
      <t>チョウメ</t>
    </rPh>
    <phoneticPr fontId="4"/>
  </si>
  <si>
    <t>川口郵便局、川口神社、錫杖寺、本町小学校</t>
    <phoneticPr fontId="4"/>
  </si>
  <si>
    <t>前川中央商店会</t>
  </si>
  <si>
    <t>川口市前川3丁目</t>
    <rPh sb="0" eb="3">
      <t>カワグチシ</t>
    </rPh>
    <rPh sb="3" eb="5">
      <t>マエカワ</t>
    </rPh>
    <rPh sb="6" eb="8">
      <t>チョウメ</t>
    </rPh>
    <phoneticPr fontId="4"/>
  </si>
  <si>
    <t>S41.4</t>
    <phoneticPr fontId="4"/>
  </si>
  <si>
    <t>①住宅地
③路線沿い（バス）</t>
    <rPh sb="1" eb="4">
      <t>ジュウタクチ</t>
    </rPh>
    <rPh sb="6" eb="8">
      <t>ロセン</t>
    </rPh>
    <rPh sb="8" eb="9">
      <t>ゾ</t>
    </rPh>
    <phoneticPr fontId="4"/>
  </si>
  <si>
    <t>前川銀座商店会</t>
  </si>
  <si>
    <t>川口市本前川1町目</t>
    <rPh sb="0" eb="3">
      <t>カワグチシ</t>
    </rPh>
    <rPh sb="3" eb="4">
      <t>ホン</t>
    </rPh>
    <rPh sb="4" eb="6">
      <t>マエカワ</t>
    </rPh>
    <rPh sb="7" eb="8">
      <t>チョウ</t>
    </rPh>
    <rPh sb="8" eb="9">
      <t>メ</t>
    </rPh>
    <phoneticPr fontId="4"/>
  </si>
  <si>
    <t>①住宅地</t>
    <rPh sb="1" eb="3">
      <t>ジュウタク</t>
    </rPh>
    <rPh sb="3" eb="4">
      <t>チ</t>
    </rPh>
    <phoneticPr fontId="4"/>
  </si>
  <si>
    <t>元郷五丁目商栄会</t>
  </si>
  <si>
    <t>川口市元郷5丁目</t>
    <rPh sb="0" eb="3">
      <t>カワグチシ</t>
    </rPh>
    <rPh sb="3" eb="5">
      <t>モトゴウ</t>
    </rPh>
    <rPh sb="6" eb="8">
      <t>チョウメ</t>
    </rPh>
    <phoneticPr fontId="4"/>
  </si>
  <si>
    <t>蕨駅東口大通り商店会</t>
  </si>
  <si>
    <t>川口市芝新町</t>
    <rPh sb="0" eb="3">
      <t>カワグチシ</t>
    </rPh>
    <rPh sb="3" eb="4">
      <t>シバ</t>
    </rPh>
    <rPh sb="4" eb="6">
      <t>シンマチ</t>
    </rPh>
    <phoneticPr fontId="4"/>
  </si>
  <si>
    <t>グリーン・サンロード商店会</t>
  </si>
  <si>
    <t>川口市桜町2丁目</t>
    <rPh sb="0" eb="3">
      <t>カワグチシ</t>
    </rPh>
    <rPh sb="3" eb="5">
      <t>サクラチョウ</t>
    </rPh>
    <rPh sb="6" eb="8">
      <t>チョウメ</t>
    </rPh>
    <phoneticPr fontId="4"/>
  </si>
  <si>
    <t>なし（コロナのため）</t>
  </si>
  <si>
    <t>⓷路線沿い（バス）</t>
    <rPh sb="1" eb="3">
      <t>ロセン</t>
    </rPh>
    <rPh sb="3" eb="4">
      <t>ゾ</t>
    </rPh>
    <phoneticPr fontId="4"/>
  </si>
  <si>
    <t>坂下町商店会</t>
  </si>
  <si>
    <t>川口市坂下町4丁目</t>
    <rPh sb="0" eb="3">
      <t>カワグチシ</t>
    </rPh>
    <rPh sb="3" eb="6">
      <t>サカシタチョウ</t>
    </rPh>
    <rPh sb="7" eb="9">
      <t>チョウメ</t>
    </rPh>
    <phoneticPr fontId="4"/>
  </si>
  <si>
    <t>S42</t>
    <phoneticPr fontId="4"/>
  </si>
  <si>
    <t>①住宅地
②駅前
⓷路線沿い（バス）</t>
    <rPh sb="1" eb="4">
      <t>ジュウタクチ</t>
    </rPh>
    <rPh sb="6" eb="8">
      <t>エキマエ</t>
    </rPh>
    <rPh sb="10" eb="12">
      <t>ロセン</t>
    </rPh>
    <rPh sb="12" eb="13">
      <t>ゾ</t>
    </rPh>
    <phoneticPr fontId="4"/>
  </si>
  <si>
    <t>川口市桜町商店会</t>
  </si>
  <si>
    <t>川口市桜町5丁目</t>
    <rPh sb="0" eb="3">
      <t>カワグチシ</t>
    </rPh>
    <rPh sb="3" eb="5">
      <t>サクラチョウ</t>
    </rPh>
    <rPh sb="6" eb="8">
      <t>チョウメ</t>
    </rPh>
    <phoneticPr fontId="4"/>
  </si>
  <si>
    <t>S48.10</t>
    <phoneticPr fontId="4"/>
  </si>
  <si>
    <t>７２名/毎時</t>
  </si>
  <si>
    <t>三ツ和商店会</t>
  </si>
  <si>
    <t>－</t>
    <phoneticPr fontId="4"/>
  </si>
  <si>
    <t>川口市役所鳩ヶ谷庁舎</t>
    <phoneticPr fontId="4"/>
  </si>
  <si>
    <t>川口市役所鳩ヶ谷庁舎</t>
  </si>
  <si>
    <t>辻永堀商店会</t>
  </si>
  <si>
    <t>川口市辻</t>
    <rPh sb="0" eb="3">
      <t>カワグチシ</t>
    </rPh>
    <rPh sb="3" eb="4">
      <t>ツジ</t>
    </rPh>
    <phoneticPr fontId="4"/>
  </si>
  <si>
    <t>鳩ヶ谷本町商店街振興組合</t>
  </si>
  <si>
    <t>川口市鳩ヶ谷本町２丁目</t>
    <rPh sb="0" eb="3">
      <t>カワグチシ</t>
    </rPh>
    <rPh sb="9" eb="11">
      <t>チョウメ</t>
    </rPh>
    <phoneticPr fontId="4"/>
  </si>
  <si>
    <t>H3.4</t>
    <phoneticPr fontId="4"/>
  </si>
  <si>
    <t>東公団通り商店会</t>
  </si>
  <si>
    <t>川口市桜町６丁目</t>
    <rPh sb="0" eb="3">
      <t>カワグチシ</t>
    </rPh>
    <rPh sb="6" eb="8">
      <t>チョウメ</t>
    </rPh>
    <phoneticPr fontId="4"/>
  </si>
  <si>
    <t>川口市芝ざくら商店会（R5.4月新規設立）</t>
    <rPh sb="0" eb="3">
      <t>カワグチシ</t>
    </rPh>
    <rPh sb="3" eb="4">
      <t>シバ</t>
    </rPh>
    <rPh sb="7" eb="10">
      <t>ショウテンカイ</t>
    </rPh>
    <rPh sb="15" eb="16">
      <t>ガツ</t>
    </rPh>
    <rPh sb="16" eb="18">
      <t>シンキ</t>
    </rPh>
    <rPh sb="18" eb="20">
      <t>セツリツ</t>
    </rPh>
    <phoneticPr fontId="5"/>
  </si>
  <si>
    <t>川口市小谷場</t>
    <rPh sb="0" eb="3">
      <t>カワグチシ</t>
    </rPh>
    <phoneticPr fontId="4"/>
  </si>
  <si>
    <t>年３回</t>
    <rPh sb="0" eb="1">
      <t>ネン</t>
    </rPh>
    <rPh sb="2" eb="3">
      <t>カイ</t>
    </rPh>
    <phoneticPr fontId="4"/>
  </si>
  <si>
    <t>月800円～1,000円</t>
    <rPh sb="0" eb="1">
      <t>ツキ</t>
    </rPh>
    <rPh sb="4" eb="5">
      <t>エン</t>
    </rPh>
    <rPh sb="11" eb="12">
      <t>エン</t>
    </rPh>
    <phoneticPr fontId="4"/>
  </si>
  <si>
    <t>⑧その他（芝地区全体）</t>
    <rPh sb="3" eb="4">
      <t>タ</t>
    </rPh>
    <rPh sb="5" eb="6">
      <t>シバ</t>
    </rPh>
    <rPh sb="6" eb="8">
      <t>チク</t>
    </rPh>
    <rPh sb="8" eb="10">
      <t>ゼンタイ</t>
    </rPh>
    <phoneticPr fontId="4"/>
  </si>
  <si>
    <t>川口市商店街連合会</t>
    <rPh sb="0" eb="2">
      <t>カワグチ</t>
    </rPh>
    <rPh sb="2" eb="3">
      <t>シ</t>
    </rPh>
    <rPh sb="3" eb="5">
      <t>ショウテン</t>
    </rPh>
    <rPh sb="5" eb="6">
      <t>ガイ</t>
    </rPh>
    <rPh sb="6" eb="8">
      <t>レンゴウ</t>
    </rPh>
    <rPh sb="8" eb="9">
      <t>カイ</t>
    </rPh>
    <phoneticPr fontId="5"/>
  </si>
  <si>
    <t>川口市本町４丁目</t>
    <rPh sb="0" eb="1">
      <t>カワ</t>
    </rPh>
    <rPh sb="1" eb="2">
      <t>グチ</t>
    </rPh>
    <rPh sb="2" eb="3">
      <t>シ</t>
    </rPh>
    <rPh sb="3" eb="5">
      <t>ホンチョウ</t>
    </rPh>
    <rPh sb="6" eb="8">
      <t>チョウメ</t>
    </rPh>
    <phoneticPr fontId="4"/>
  </si>
  <si>
    <t>川口中央商店会連合会</t>
    <rPh sb="0" eb="2">
      <t>カワグチ</t>
    </rPh>
    <rPh sb="2" eb="4">
      <t>チュウオウ</t>
    </rPh>
    <rPh sb="4" eb="7">
      <t>ショウテンカイ</t>
    </rPh>
    <rPh sb="7" eb="10">
      <t>レンゴウカイ</t>
    </rPh>
    <phoneticPr fontId="5"/>
  </si>
  <si>
    <t>川口駅西口地区商店会連合会</t>
    <rPh sb="0" eb="2">
      <t>カワグチ</t>
    </rPh>
    <rPh sb="2" eb="3">
      <t>エキ</t>
    </rPh>
    <rPh sb="3" eb="5">
      <t>ニシグチ</t>
    </rPh>
    <rPh sb="5" eb="7">
      <t>チク</t>
    </rPh>
    <rPh sb="7" eb="10">
      <t>ショウテンカイ</t>
    </rPh>
    <rPh sb="10" eb="13">
      <t>レンゴウカイ</t>
    </rPh>
    <phoneticPr fontId="5"/>
  </si>
  <si>
    <t>川口市飯塚１丁目</t>
    <rPh sb="0" eb="3">
      <t>カワグチシ</t>
    </rPh>
    <rPh sb="6" eb="8">
      <t>チョウメ</t>
    </rPh>
    <phoneticPr fontId="4"/>
  </si>
  <si>
    <t>西地区商店会連合会</t>
    <rPh sb="0" eb="1">
      <t>ニシ</t>
    </rPh>
    <rPh sb="1" eb="3">
      <t>チク</t>
    </rPh>
    <rPh sb="3" eb="6">
      <t>ショウテンカイ</t>
    </rPh>
    <rPh sb="6" eb="9">
      <t>レンゴウカイ</t>
    </rPh>
    <phoneticPr fontId="5"/>
  </si>
  <si>
    <t>川口市西川口５丁目</t>
    <rPh sb="0" eb="3">
      <t>カワグチシ</t>
    </rPh>
    <rPh sb="7" eb="9">
      <t>チョウメ</t>
    </rPh>
    <phoneticPr fontId="4"/>
  </si>
  <si>
    <t>西川口東口連合商店会</t>
    <rPh sb="0" eb="1">
      <t>ニシ</t>
    </rPh>
    <rPh sb="1" eb="3">
      <t>カワグチ</t>
    </rPh>
    <rPh sb="3" eb="5">
      <t>ヒガシグチ</t>
    </rPh>
    <rPh sb="5" eb="7">
      <t>レンゴウ</t>
    </rPh>
    <rPh sb="7" eb="10">
      <t>ショウテンカイ</t>
    </rPh>
    <phoneticPr fontId="5"/>
  </si>
  <si>
    <t>川口市並木３丁目</t>
    <rPh sb="0" eb="3">
      <t>カワグチシ</t>
    </rPh>
    <rPh sb="6" eb="8">
      <t>チョウメ</t>
    </rPh>
    <phoneticPr fontId="4"/>
  </si>
  <si>
    <t>芝地区商店会連合会</t>
    <rPh sb="0" eb="1">
      <t>シバ</t>
    </rPh>
    <rPh sb="1" eb="3">
      <t>チク</t>
    </rPh>
    <rPh sb="3" eb="6">
      <t>ショウテンカイ</t>
    </rPh>
    <rPh sb="6" eb="9">
      <t>レンゴウカイ</t>
    </rPh>
    <phoneticPr fontId="5"/>
  </si>
  <si>
    <t>鳩ヶ谷商店会連合会</t>
    <rPh sb="0" eb="3">
      <t>ハトガヤ</t>
    </rPh>
    <rPh sb="3" eb="6">
      <t>ショウテンカイ</t>
    </rPh>
    <rPh sb="6" eb="9">
      <t>レンゴウカイ</t>
    </rPh>
    <phoneticPr fontId="5"/>
  </si>
  <si>
    <t>川口市鳩ヶ谷本町２</t>
    <rPh sb="0" eb="1">
      <t>カワ</t>
    </rPh>
    <rPh sb="1" eb="2">
      <t>グチ</t>
    </rPh>
    <rPh sb="2" eb="3">
      <t>シ</t>
    </rPh>
    <phoneticPr fontId="4"/>
  </si>
  <si>
    <t>カエルスタンプ会</t>
    <rPh sb="7" eb="8">
      <t>カイ</t>
    </rPh>
    <phoneticPr fontId="5"/>
  </si>
  <si>
    <t>鳩ヶ谷本町２</t>
    <phoneticPr fontId="4"/>
  </si>
  <si>
    <t>行田市</t>
    <rPh sb="0" eb="3">
      <t>ギョウダシ</t>
    </rPh>
    <phoneticPr fontId="5"/>
  </si>
  <si>
    <t>旭町商店会</t>
  </si>
  <si>
    <t>浮き城のまち・下町商店会</t>
  </si>
  <si>
    <t>行田市行田</t>
    <rPh sb="0" eb="3">
      <t>ギョウダシ</t>
    </rPh>
    <rPh sb="3" eb="5">
      <t>ギョウダ</t>
    </rPh>
    <phoneticPr fontId="10"/>
  </si>
  <si>
    <t>10店舗</t>
    <rPh sb="2" eb="4">
      <t>テンポ</t>
    </rPh>
    <phoneticPr fontId="10"/>
  </si>
  <si>
    <t>１回/年</t>
    <rPh sb="1" eb="2">
      <t>カイ</t>
    </rPh>
    <rPh sb="3" eb="4">
      <t>ネン</t>
    </rPh>
    <phoneticPr fontId="10"/>
  </si>
  <si>
    <t>50～80人/日</t>
    <rPh sb="5" eb="6">
      <t>ニン</t>
    </rPh>
    <rPh sb="7" eb="8">
      <t>ニチ</t>
    </rPh>
    <phoneticPr fontId="18"/>
  </si>
  <si>
    <t>400円～1,000円/月</t>
    <rPh sb="3" eb="4">
      <t>エン</t>
    </rPh>
    <rPh sb="10" eb="11">
      <t>エン</t>
    </rPh>
    <rPh sb="12" eb="13">
      <t>ツキ</t>
    </rPh>
    <phoneticPr fontId="18"/>
  </si>
  <si>
    <t>商店会連合会のイベント参加。酉の市への協賛。</t>
    <rPh sb="0" eb="3">
      <t>ショウテンカイ</t>
    </rPh>
    <rPh sb="3" eb="6">
      <t>レンゴウカイ</t>
    </rPh>
    <rPh sb="11" eb="13">
      <t>サンカ</t>
    </rPh>
    <rPh sb="14" eb="15">
      <t>トリ</t>
    </rPh>
    <rPh sb="16" eb="17">
      <t>イチ</t>
    </rPh>
    <rPh sb="19" eb="21">
      <t>キョウサン</t>
    </rPh>
    <phoneticPr fontId="5"/>
  </si>
  <si>
    <t>小売業</t>
    <rPh sb="0" eb="2">
      <t>コウ</t>
    </rPh>
    <rPh sb="2" eb="3">
      <t>ギョウ</t>
    </rPh>
    <phoneticPr fontId="5"/>
  </si>
  <si>
    <t>ゲオ、馬車道</t>
    <rPh sb="3" eb="6">
      <t>バシャミチ</t>
    </rPh>
    <phoneticPr fontId="10"/>
  </si>
  <si>
    <t>大長寺、愛宕神社、銅人形</t>
    <rPh sb="0" eb="1">
      <t>ダイ</t>
    </rPh>
    <rPh sb="1" eb="2">
      <t>チョウ</t>
    </rPh>
    <rPh sb="2" eb="3">
      <t>ジ</t>
    </rPh>
    <rPh sb="4" eb="6">
      <t>アタゴ</t>
    </rPh>
    <rPh sb="6" eb="8">
      <t>ジンジャ</t>
    </rPh>
    <rPh sb="9" eb="12">
      <t>ドウニンギョウ</t>
    </rPh>
    <phoneticPr fontId="4"/>
  </si>
  <si>
    <t>起業家支援事業</t>
  </si>
  <si>
    <t>空き店舗を賃借して新たに事業を開始しようとする方に、予算の範囲内で出店にあたっての改修費用の一部を助成します。助成を受けるには要件があります。詳しくは下記ホームページにてご確認ください。</t>
  </si>
  <si>
    <t>https://www.city.gyoda.lg.jp/soshiki/kankyokeizaibu/shoko_kanko/gyomu/sangyo_shinko/kigyo_sogyo/1942.html</t>
  </si>
  <si>
    <t>太田商栄会</t>
    <rPh sb="2" eb="3">
      <t>ショウ</t>
    </rPh>
    <rPh sb="3" eb="4">
      <t>エイ</t>
    </rPh>
    <rPh sb="4" eb="5">
      <t>カイ</t>
    </rPh>
    <phoneticPr fontId="5"/>
  </si>
  <si>
    <t>6店舗</t>
    <rPh sb="1" eb="3">
      <t>テンポ</t>
    </rPh>
    <phoneticPr fontId="10"/>
  </si>
  <si>
    <t>古代蓮の里</t>
    <phoneticPr fontId="4"/>
  </si>
  <si>
    <t>空き店舗を賃借して新たに事業を開始しようとする方に、予算の範囲内で出店にあたっての改修費用の一部を助成します。助成を受けるには要件があります。詳しくは下記ホームページにてご確認ください。</t>
    <phoneticPr fontId="4"/>
  </si>
  <si>
    <t>二桜商和会</t>
  </si>
  <si>
    <t>行田市桜町２丁目</t>
    <rPh sb="0" eb="3">
      <t>ギョウダシ</t>
    </rPh>
    <rPh sb="3" eb="5">
      <t>サクラチョウ</t>
    </rPh>
    <rPh sb="6" eb="8">
      <t>チョウメ</t>
    </rPh>
    <phoneticPr fontId="10"/>
  </si>
  <si>
    <t>１８店舗</t>
    <rPh sb="2" eb="4">
      <t>テンポ</t>
    </rPh>
    <phoneticPr fontId="10"/>
  </si>
  <si>
    <t>不定期</t>
    <rPh sb="0" eb="3">
      <t>フテイキ</t>
    </rPh>
    <phoneticPr fontId="10"/>
  </si>
  <si>
    <t>12,000円/年</t>
    <rPh sb="6" eb="7">
      <t>エン</t>
    </rPh>
    <rPh sb="8" eb="9">
      <t>ネン</t>
    </rPh>
    <phoneticPr fontId="18"/>
  </si>
  <si>
    <t>埼玉県パパママ応援ショップ、行田市商店共通商品券にも対応している。地域の方々に喜んで頂けるような顔の見える商店街、地域の高齢化とともに高齢者にもやさしい商店街、他にない特徴のある品を販売する商店街を目指していきたい。</t>
    <rPh sb="0" eb="3">
      <t>サイタマケン</t>
    </rPh>
    <rPh sb="7" eb="9">
      <t>オウエン</t>
    </rPh>
    <rPh sb="14" eb="17">
      <t>ギョウダシ</t>
    </rPh>
    <rPh sb="17" eb="19">
      <t>ショウテン</t>
    </rPh>
    <rPh sb="19" eb="21">
      <t>キョウツウ</t>
    </rPh>
    <rPh sb="21" eb="24">
      <t>ショウヒンケン</t>
    </rPh>
    <rPh sb="26" eb="28">
      <t>タイオウ</t>
    </rPh>
    <rPh sb="33" eb="35">
      <t>チイキ</t>
    </rPh>
    <rPh sb="36" eb="38">
      <t>カタガタ</t>
    </rPh>
    <rPh sb="39" eb="40">
      <t>ヨロコ</t>
    </rPh>
    <rPh sb="42" eb="43">
      <t>イタダ</t>
    </rPh>
    <rPh sb="48" eb="49">
      <t>カオ</t>
    </rPh>
    <rPh sb="50" eb="51">
      <t>ミ</t>
    </rPh>
    <rPh sb="53" eb="56">
      <t>ショウテンガイ</t>
    </rPh>
    <rPh sb="57" eb="59">
      <t>チイキ</t>
    </rPh>
    <rPh sb="60" eb="63">
      <t>コウレイカ</t>
    </rPh>
    <rPh sb="67" eb="70">
      <t>コウレイシャ</t>
    </rPh>
    <rPh sb="80" eb="81">
      <t>ホカ</t>
    </rPh>
    <rPh sb="84" eb="86">
      <t>トクチョウ</t>
    </rPh>
    <rPh sb="89" eb="90">
      <t>シナ</t>
    </rPh>
    <rPh sb="91" eb="93">
      <t>ハンバイ</t>
    </rPh>
    <rPh sb="95" eb="98">
      <t>ショウテンガイ</t>
    </rPh>
    <rPh sb="99" eb="101">
      <t>メザ</t>
    </rPh>
    <phoneticPr fontId="5"/>
  </si>
  <si>
    <t>鮮魚店、青果店</t>
    <rPh sb="0" eb="2">
      <t>センギョ</t>
    </rPh>
    <rPh sb="2" eb="3">
      <t>テン</t>
    </rPh>
    <rPh sb="4" eb="6">
      <t>セイカ</t>
    </rPh>
    <rPh sb="6" eb="7">
      <t>テン</t>
    </rPh>
    <phoneticPr fontId="5"/>
  </si>
  <si>
    <t>横田酒造株式会社、長久寺、久伊豆神社、</t>
    <rPh sb="0" eb="2">
      <t>ヨコタ</t>
    </rPh>
    <rPh sb="2" eb="4">
      <t>シュゾウ</t>
    </rPh>
    <rPh sb="4" eb="6">
      <t>カブシキ</t>
    </rPh>
    <rPh sb="6" eb="8">
      <t>カイシャ</t>
    </rPh>
    <rPh sb="9" eb="12">
      <t>チョウキュウジ</t>
    </rPh>
    <rPh sb="13" eb="14">
      <t>ヒサ</t>
    </rPh>
    <rPh sb="14" eb="16">
      <t>イズ</t>
    </rPh>
    <rPh sb="16" eb="18">
      <t>ジンジャ</t>
    </rPh>
    <phoneticPr fontId="5"/>
  </si>
  <si>
    <t>中央商店会</t>
  </si>
  <si>
    <t>行田市中央</t>
    <rPh sb="0" eb="3">
      <t>ギョウダシ</t>
    </rPh>
    <rPh sb="3" eb="5">
      <t>チュウオウ</t>
    </rPh>
    <phoneticPr fontId="10"/>
  </si>
  <si>
    <t>18店舗</t>
    <rPh sb="2" eb="4">
      <t>テンポ</t>
    </rPh>
    <phoneticPr fontId="10"/>
  </si>
  <si>
    <t>２～３回/年</t>
    <rPh sb="3" eb="4">
      <t>カイ</t>
    </rPh>
    <rPh sb="5" eb="6">
      <t>ネン</t>
    </rPh>
    <phoneticPr fontId="10"/>
  </si>
  <si>
    <t>50人/日</t>
    <rPh sb="2" eb="3">
      <t>ニン</t>
    </rPh>
    <rPh sb="4" eb="5">
      <t>ニチ</t>
    </rPh>
    <phoneticPr fontId="18"/>
  </si>
  <si>
    <t>3,000円/月</t>
    <rPh sb="5" eb="6">
      <t>エン</t>
    </rPh>
    <rPh sb="7" eb="8">
      <t>ツキ</t>
    </rPh>
    <phoneticPr fontId="4"/>
  </si>
  <si>
    <t>3,000円/月</t>
    <rPh sb="5" eb="6">
      <t>エン</t>
    </rPh>
    <rPh sb="7" eb="8">
      <t>ツキ</t>
    </rPh>
    <phoneticPr fontId="18"/>
  </si>
  <si>
    <t>秩父鉄道行田市駅南口から東に100m、西に150m、南に150mという位置にある駅前商店街であります。LED街路灯で夜間でも安心して通っていただけます、今後、商店街で花手水を店前に飾る事業の拡大を図って行きます。</t>
    <rPh sb="0" eb="2">
      <t>チチブ</t>
    </rPh>
    <rPh sb="2" eb="4">
      <t>テツドウ</t>
    </rPh>
    <rPh sb="4" eb="7">
      <t>ギョウダシ</t>
    </rPh>
    <rPh sb="7" eb="8">
      <t>エキ</t>
    </rPh>
    <rPh sb="8" eb="9">
      <t>ミナミ</t>
    </rPh>
    <rPh sb="9" eb="10">
      <t>クチ</t>
    </rPh>
    <rPh sb="12" eb="13">
      <t>ヒガシ</t>
    </rPh>
    <rPh sb="19" eb="20">
      <t>ニシ</t>
    </rPh>
    <rPh sb="26" eb="27">
      <t>ミナミ</t>
    </rPh>
    <rPh sb="35" eb="37">
      <t>イチ</t>
    </rPh>
    <rPh sb="40" eb="42">
      <t>エキマエ</t>
    </rPh>
    <rPh sb="42" eb="45">
      <t>ショウテンガイ</t>
    </rPh>
    <rPh sb="54" eb="57">
      <t>ガイロトウ</t>
    </rPh>
    <rPh sb="58" eb="60">
      <t>ヤカン</t>
    </rPh>
    <rPh sb="62" eb="64">
      <t>アンシン</t>
    </rPh>
    <rPh sb="66" eb="67">
      <t>トオ</t>
    </rPh>
    <rPh sb="76" eb="78">
      <t>コンゴ</t>
    </rPh>
    <rPh sb="79" eb="82">
      <t>ショウテンガイ</t>
    </rPh>
    <rPh sb="83" eb="84">
      <t>ハナ</t>
    </rPh>
    <rPh sb="84" eb="86">
      <t>チョウズ</t>
    </rPh>
    <rPh sb="87" eb="88">
      <t>ミセ</t>
    </rPh>
    <rPh sb="88" eb="89">
      <t>マエ</t>
    </rPh>
    <rPh sb="90" eb="91">
      <t>カザ</t>
    </rPh>
    <rPh sb="92" eb="94">
      <t>ジギョウ</t>
    </rPh>
    <rPh sb="95" eb="97">
      <t>カクダイ</t>
    </rPh>
    <rPh sb="98" eb="99">
      <t>ハカ</t>
    </rPh>
    <rPh sb="101" eb="102">
      <t>イ</t>
    </rPh>
    <phoneticPr fontId="5"/>
  </si>
  <si>
    <t>物品販売店</t>
    <rPh sb="0" eb="2">
      <t>ブッピン</t>
    </rPh>
    <rPh sb="2" eb="4">
      <t>ハンバイ</t>
    </rPh>
    <rPh sb="4" eb="5">
      <t>テン</t>
    </rPh>
    <phoneticPr fontId="5"/>
  </si>
  <si>
    <t>行田市駅</t>
    <rPh sb="0" eb="3">
      <t>ギョウダシ</t>
    </rPh>
    <rPh sb="3" eb="4">
      <t>エキ</t>
    </rPh>
    <phoneticPr fontId="4"/>
  </si>
  <si>
    <t>本町商励会</t>
  </si>
  <si>
    <t>行田市行田</t>
    <rPh sb="0" eb="5">
      <t>ギョウダシギョウダ</t>
    </rPh>
    <phoneticPr fontId="10"/>
  </si>
  <si>
    <t>38店舗</t>
    <rPh sb="2" eb="4">
      <t>テンポ</t>
    </rPh>
    <phoneticPr fontId="10"/>
  </si>
  <si>
    <t>6,000円～24,000円/年</t>
    <rPh sb="5" eb="6">
      <t>エン</t>
    </rPh>
    <rPh sb="13" eb="14">
      <t>エン</t>
    </rPh>
    <rPh sb="15" eb="16">
      <t>ネン</t>
    </rPh>
    <phoneticPr fontId="18"/>
  </si>
  <si>
    <t>行田市の中心を通る県道１２８号沿いに位置する商店街です。秩父鉄道行田市駅にも近く、銀行などもあり、賑わいがあります。福引セール、自治会等と連携してお祭り等を実施しております。昔ながらの商店街で、中心市街地にあり、毎月第一金曜日に「浮き城市」として売出しを開催しています。</t>
    <rPh sb="0" eb="3">
      <t>ギョウダシ</t>
    </rPh>
    <rPh sb="4" eb="6">
      <t>チュウシン</t>
    </rPh>
    <rPh sb="7" eb="8">
      <t>トオ</t>
    </rPh>
    <rPh sb="9" eb="11">
      <t>ケンドウ</t>
    </rPh>
    <rPh sb="14" eb="15">
      <t>ゴウ</t>
    </rPh>
    <rPh sb="15" eb="16">
      <t>ゾ</t>
    </rPh>
    <rPh sb="18" eb="20">
      <t>イチ</t>
    </rPh>
    <rPh sb="22" eb="25">
      <t>ショウテンガイ</t>
    </rPh>
    <rPh sb="28" eb="30">
      <t>チチブ</t>
    </rPh>
    <rPh sb="30" eb="32">
      <t>テツドウ</t>
    </rPh>
    <rPh sb="32" eb="35">
      <t>ギョウダシ</t>
    </rPh>
    <rPh sb="35" eb="36">
      <t>エキ</t>
    </rPh>
    <rPh sb="38" eb="39">
      <t>チカ</t>
    </rPh>
    <rPh sb="41" eb="43">
      <t>ギンコウ</t>
    </rPh>
    <rPh sb="49" eb="50">
      <t>ニギ</t>
    </rPh>
    <rPh sb="58" eb="60">
      <t>フクビキ</t>
    </rPh>
    <rPh sb="64" eb="67">
      <t>ジチカイ</t>
    </rPh>
    <rPh sb="67" eb="68">
      <t>トウ</t>
    </rPh>
    <rPh sb="69" eb="71">
      <t>レンケイ</t>
    </rPh>
    <rPh sb="74" eb="75">
      <t>マツ</t>
    </rPh>
    <rPh sb="76" eb="77">
      <t>トウ</t>
    </rPh>
    <rPh sb="78" eb="80">
      <t>ジッシ</t>
    </rPh>
    <rPh sb="87" eb="88">
      <t>ムカシ</t>
    </rPh>
    <rPh sb="92" eb="95">
      <t>ショウテンガイ</t>
    </rPh>
    <rPh sb="97" eb="99">
      <t>チュウシン</t>
    </rPh>
    <rPh sb="99" eb="102">
      <t>シガイチ</t>
    </rPh>
    <rPh sb="106" eb="108">
      <t>マイツキ</t>
    </rPh>
    <rPh sb="108" eb="110">
      <t>ダイイチ</t>
    </rPh>
    <rPh sb="110" eb="112">
      <t>キンヨウ</t>
    </rPh>
    <rPh sb="112" eb="113">
      <t>ビ</t>
    </rPh>
    <rPh sb="115" eb="116">
      <t>ウ</t>
    </rPh>
    <rPh sb="117" eb="118">
      <t>シロ</t>
    </rPh>
    <rPh sb="118" eb="119">
      <t>イチ</t>
    </rPh>
    <rPh sb="123" eb="125">
      <t>ウリダ</t>
    </rPh>
    <rPh sb="127" eb="129">
      <t>カイサイ</t>
    </rPh>
    <phoneticPr fontId="5"/>
  </si>
  <si>
    <t>飲食店</t>
    <rPh sb="0" eb="2">
      <t>インショク</t>
    </rPh>
    <rPh sb="2" eb="3">
      <t>テン</t>
    </rPh>
    <phoneticPr fontId="5"/>
  </si>
  <si>
    <t>サンドラック、
お好み焼きKANSAI</t>
    <rPh sb="9" eb="10">
      <t>コノ</t>
    </rPh>
    <rPh sb="11" eb="12">
      <t>ヤ</t>
    </rPh>
    <phoneticPr fontId="10"/>
  </si>
  <si>
    <t>商工センター</t>
    <rPh sb="0" eb="2">
      <t>ショウコウ</t>
    </rPh>
    <phoneticPr fontId="4"/>
  </si>
  <si>
    <t>宮本商店会</t>
  </si>
  <si>
    <t>行田市宮本町</t>
    <rPh sb="0" eb="3">
      <t>ギョウダシ</t>
    </rPh>
    <rPh sb="3" eb="6">
      <t>ミヤモトチョウ</t>
    </rPh>
    <phoneticPr fontId="10"/>
  </si>
  <si>
    <t>１４店舗</t>
    <rPh sb="2" eb="4">
      <t>テンポ</t>
    </rPh>
    <phoneticPr fontId="10"/>
  </si>
  <si>
    <t>４回/年</t>
    <rPh sb="1" eb="2">
      <t>カイ</t>
    </rPh>
    <rPh sb="3" eb="4">
      <t>ネン</t>
    </rPh>
    <phoneticPr fontId="10"/>
  </si>
  <si>
    <t>8,000円/年</t>
    <rPh sb="5" eb="6">
      <t>エン</t>
    </rPh>
    <rPh sb="7" eb="8">
      <t>ネン</t>
    </rPh>
    <phoneticPr fontId="18"/>
  </si>
  <si>
    <t>行田市駅前の通りに面した商店街です。LED街路灯は令和２年度に設置しました。自治会との共催事業のお祭りをはじめ、各イベントに積極的に参加しております。</t>
    <rPh sb="0" eb="3">
      <t>ギョウダシ</t>
    </rPh>
    <rPh sb="3" eb="5">
      <t>エキマエ</t>
    </rPh>
    <rPh sb="6" eb="7">
      <t>トオ</t>
    </rPh>
    <rPh sb="9" eb="10">
      <t>メン</t>
    </rPh>
    <rPh sb="12" eb="15">
      <t>ショウテンガイ</t>
    </rPh>
    <rPh sb="21" eb="24">
      <t>ガイロトウ</t>
    </rPh>
    <rPh sb="25" eb="27">
      <t>レイワ</t>
    </rPh>
    <rPh sb="28" eb="30">
      <t>ネンド</t>
    </rPh>
    <rPh sb="31" eb="33">
      <t>セッチ</t>
    </rPh>
    <rPh sb="38" eb="41">
      <t>ジチカイ</t>
    </rPh>
    <rPh sb="43" eb="45">
      <t>キョウサイ</t>
    </rPh>
    <rPh sb="45" eb="47">
      <t>ジギョウ</t>
    </rPh>
    <rPh sb="49" eb="50">
      <t>マツ</t>
    </rPh>
    <rPh sb="56" eb="57">
      <t>カク</t>
    </rPh>
    <rPh sb="62" eb="65">
      <t>セッキョクテキ</t>
    </rPh>
    <rPh sb="66" eb="68">
      <t>サンカ</t>
    </rPh>
    <phoneticPr fontId="5"/>
  </si>
  <si>
    <t>新町共栄会</t>
    <rPh sb="0" eb="2">
      <t>アラマチ</t>
    </rPh>
    <rPh sb="2" eb="4">
      <t>キョウエイ</t>
    </rPh>
    <rPh sb="4" eb="5">
      <t>カイ</t>
    </rPh>
    <phoneticPr fontId="5"/>
  </si>
  <si>
    <t>16店舗</t>
    <rPh sb="2" eb="4">
      <t>テンポ</t>
    </rPh>
    <phoneticPr fontId="10"/>
  </si>
  <si>
    <t>6,000円/年</t>
    <rPh sb="5" eb="6">
      <t>エン</t>
    </rPh>
    <rPh sb="7" eb="8">
      <t>ネン</t>
    </rPh>
    <phoneticPr fontId="18"/>
  </si>
  <si>
    <t>八幡神社を中心とした花手水事業に商店街内の店舗が多く参加し、賑わっている。</t>
    <phoneticPr fontId="4"/>
  </si>
  <si>
    <t>八幡神社</t>
    <rPh sb="0" eb="4">
      <t>ハチマンジンジャ</t>
    </rPh>
    <phoneticPr fontId="4"/>
  </si>
  <si>
    <t>行田市商店会連合会</t>
    <rPh sb="0" eb="2">
      <t>ギョウダ</t>
    </rPh>
    <rPh sb="2" eb="3">
      <t>シ</t>
    </rPh>
    <rPh sb="3" eb="6">
      <t>ショウテンカイ</t>
    </rPh>
    <rPh sb="6" eb="9">
      <t>レンゴウカイ</t>
    </rPh>
    <phoneticPr fontId="5"/>
  </si>
  <si>
    <t>行田市忍２丁目</t>
    <rPh sb="0" eb="3">
      <t>ギョウダシ</t>
    </rPh>
    <rPh sb="3" eb="4">
      <t>オシ</t>
    </rPh>
    <rPh sb="5" eb="7">
      <t>チョウメ</t>
    </rPh>
    <phoneticPr fontId="10"/>
  </si>
  <si>
    <t>新町通り商店街振興組合</t>
    <rPh sb="0" eb="2">
      <t>シンマチ</t>
    </rPh>
    <rPh sb="2" eb="3">
      <t>トオ</t>
    </rPh>
    <rPh sb="4" eb="7">
      <t>ショウテンガイ</t>
    </rPh>
    <rPh sb="7" eb="9">
      <t>シンコウ</t>
    </rPh>
    <rPh sb="9" eb="11">
      <t>クミアイ</t>
    </rPh>
    <phoneticPr fontId="5"/>
  </si>
  <si>
    <t>行田市中心商店街事業協同組合</t>
    <rPh sb="0" eb="3">
      <t>ギョウダシ</t>
    </rPh>
    <rPh sb="3" eb="5">
      <t>チュウシン</t>
    </rPh>
    <rPh sb="5" eb="8">
      <t>ショウテンガイ</t>
    </rPh>
    <rPh sb="8" eb="10">
      <t>ジギョウ</t>
    </rPh>
    <rPh sb="10" eb="12">
      <t>キョウドウ</t>
    </rPh>
    <rPh sb="12" eb="14">
      <t>クミアイ</t>
    </rPh>
    <phoneticPr fontId="5"/>
  </si>
  <si>
    <t>行田商店協同組合</t>
    <rPh sb="0" eb="2">
      <t>ギョウダ</t>
    </rPh>
    <rPh sb="2" eb="4">
      <t>ショウテン</t>
    </rPh>
    <rPh sb="4" eb="6">
      <t>キョウドウ</t>
    </rPh>
    <rPh sb="6" eb="8">
      <t>クミアイ</t>
    </rPh>
    <phoneticPr fontId="5"/>
  </si>
  <si>
    <t>秩父市</t>
  </si>
  <si>
    <t>相生町商工親睦会</t>
  </si>
  <si>
    <t>秩父市相生町7-12</t>
    <rPh sb="0" eb="3">
      <t>ちちぶし</t>
    </rPh>
    <rPh sb="3" eb="6">
      <t>あいお</t>
    </rPh>
    <phoneticPr fontId="19" type="Hiragana"/>
  </si>
  <si>
    <t>年２回</t>
    <rPh sb="0" eb="1">
      <t>ねん</t>
    </rPh>
    <rPh sb="2" eb="3">
      <t>かい</t>
    </rPh>
    <phoneticPr fontId="19" type="Hiragana"/>
  </si>
  <si>
    <t>4,000円／年</t>
    <rPh sb="5" eb="6">
      <t>えん</t>
    </rPh>
    <rPh sb="7" eb="8">
      <t>ねん</t>
    </rPh>
    <phoneticPr fontId="19" type="Hiragana"/>
  </si>
  <si>
    <t>本商店街と秩父市の中心に位置する商店街が合同で「秩父まるごとアウトレット」を開催</t>
    <rPh sb="0" eb="4">
      <t>ホンショ</t>
    </rPh>
    <rPh sb="5" eb="8">
      <t>チチブシ</t>
    </rPh>
    <rPh sb="9" eb="11">
      <t>チュウシン</t>
    </rPh>
    <rPh sb="12" eb="14">
      <t>イチ</t>
    </rPh>
    <rPh sb="16" eb="19">
      <t>ショウテンガイ</t>
    </rPh>
    <rPh sb="20" eb="22">
      <t>ゴウドウ</t>
    </rPh>
    <rPh sb="24" eb="26">
      <t>チチブ</t>
    </rPh>
    <rPh sb="38" eb="40">
      <t>カイサイ</t>
    </rPh>
    <phoneticPr fontId="11"/>
  </si>
  <si>
    <t>ラーメン屋</t>
    <rPh sb="4" eb="5">
      <t>や</t>
    </rPh>
    <phoneticPr fontId="19" type="Hiragana"/>
  </si>
  <si>
    <t>①③</t>
  </si>
  <si>
    <t>上野町商進会</t>
  </si>
  <si>
    <t>秩父市上野町21-6</t>
    <rPh sb="0" eb="3">
      <t>ちちぶし</t>
    </rPh>
    <rPh sb="3" eb="6">
      <t>うえの</t>
    </rPh>
    <phoneticPr fontId="19" type="Hiragana"/>
  </si>
  <si>
    <t>S58.8</t>
  </si>
  <si>
    <t>メール及び書面対応</t>
    <rPh sb="3" eb="4">
      <t>およ</t>
    </rPh>
    <rPh sb="5" eb="7">
      <t>しょめん</t>
    </rPh>
    <rPh sb="7" eb="9">
      <t>たいおう</t>
    </rPh>
    <phoneticPr fontId="19" type="Hiragana"/>
  </si>
  <si>
    <t>2,000円／年</t>
    <rPh sb="5" eb="6">
      <t>えん</t>
    </rPh>
    <rPh sb="7" eb="8">
      <t>ねん</t>
    </rPh>
    <phoneticPr fontId="19" type="Hiragana"/>
  </si>
  <si>
    <t>地元町会との共同の街づくり、上野町ふれあい祭り、上野町パソコンクラブの実施の他、ちちぶエフエムに出演し、PRを行っている。</t>
    <rPh sb="0" eb="2">
      <t>ジモト</t>
    </rPh>
    <rPh sb="2" eb="4">
      <t>チョウカイ</t>
    </rPh>
    <rPh sb="6" eb="8">
      <t>キョウドウ</t>
    </rPh>
    <rPh sb="9" eb="10">
      <t>マチ</t>
    </rPh>
    <rPh sb="14" eb="17">
      <t>ウエノ</t>
    </rPh>
    <rPh sb="21" eb="23">
      <t>マツ</t>
    </rPh>
    <rPh sb="24" eb="27">
      <t>ウエノ</t>
    </rPh>
    <rPh sb="35" eb="37">
      <t>ジッシ</t>
    </rPh>
    <rPh sb="38" eb="39">
      <t>ホカ</t>
    </rPh>
    <rPh sb="48" eb="50">
      <t>シュツエン</t>
    </rPh>
    <rPh sb="55" eb="56">
      <t>オコナ</t>
    </rPh>
    <phoneticPr fontId="11"/>
  </si>
  <si>
    <t>個人起業家・事業者</t>
    <rPh sb="0" eb="5">
      <t>こじんき</t>
    </rPh>
    <rPh sb="6" eb="9">
      <t>じぎょうしゃ</t>
    </rPh>
    <phoneticPr fontId="19" type="Hiragana"/>
  </si>
  <si>
    <t>ウニクス秩父、マクドナルド140号秩父店</t>
    <rPh sb="4" eb="6">
      <t>ちちぶ</t>
    </rPh>
    <rPh sb="16" eb="17">
      <t>ごう</t>
    </rPh>
    <rPh sb="17" eb="20">
      <t>ちちぶてん</t>
    </rPh>
    <phoneticPr fontId="19" type="Hiragana"/>
  </si>
  <si>
    <t>ウニクス秩父、道の駅ちちぶ、羊山公園、秩父宮記念市民会館</t>
  </si>
  <si>
    <t>上町商栄会</t>
  </si>
  <si>
    <t>秩父市上町2-14-6</t>
    <rPh sb="0" eb="3">
      <t>ちちぶし</t>
    </rPh>
    <rPh sb="3" eb="5">
      <t>かみまち</t>
    </rPh>
    <phoneticPr fontId="19" type="Hiragana"/>
  </si>
  <si>
    <t>S25</t>
  </si>
  <si>
    <t>月１回</t>
    <rPh sb="0" eb="1">
      <t>つき</t>
    </rPh>
    <rPh sb="2" eb="3">
      <t>かい</t>
    </rPh>
    <phoneticPr fontId="19" type="Hiragana"/>
  </si>
  <si>
    <t>8,753/1日（平日）</t>
    <rPh sb="7" eb="8">
      <t>にち</t>
    </rPh>
    <rPh sb="9" eb="11">
      <t>へいじつ</t>
    </rPh>
    <phoneticPr fontId="19" type="Hiragana"/>
  </si>
  <si>
    <t>5,000円／年</t>
    <rPh sb="5" eb="6">
      <t>えん</t>
    </rPh>
    <rPh sb="7" eb="8">
      <t>ねん</t>
    </rPh>
    <phoneticPr fontId="19" type="Hiragana"/>
  </si>
  <si>
    <t>本商店街と、秩父市の中心に位置する商店街が合同で多彩なイベントを企画・実施する「ジョイントフェスティバル」や「秩父まるごとアウトレット」を開催。</t>
    <rPh sb="0" eb="4">
      <t>ホンショ</t>
    </rPh>
    <rPh sb="6" eb="9">
      <t>チチブシ</t>
    </rPh>
    <rPh sb="10" eb="12">
      <t>チュウシン</t>
    </rPh>
    <rPh sb="13" eb="15">
      <t>イチ</t>
    </rPh>
    <rPh sb="17" eb="20">
      <t>ショウテンガイ</t>
    </rPh>
    <rPh sb="21" eb="23">
      <t>ゴウドウ</t>
    </rPh>
    <rPh sb="24" eb="26">
      <t>タサイ</t>
    </rPh>
    <rPh sb="32" eb="34">
      <t>キカク</t>
    </rPh>
    <rPh sb="35" eb="37">
      <t>ジッシ</t>
    </rPh>
    <rPh sb="55" eb="57">
      <t>チチブ</t>
    </rPh>
    <rPh sb="69" eb="71">
      <t>カイサイ</t>
    </rPh>
    <phoneticPr fontId="11"/>
  </si>
  <si>
    <t>飲食店等</t>
    <rPh sb="0" eb="3">
      <t>いんし</t>
    </rPh>
    <rPh sb="3" eb="4">
      <t>とう</t>
    </rPh>
    <phoneticPr fontId="19" type="Hiragana"/>
  </si>
  <si>
    <t>①③⑤</t>
  </si>
  <si>
    <t>矢尾百貨店・ローソン上町三丁目店</t>
    <rPh sb="0" eb="2">
      <t>やお</t>
    </rPh>
    <rPh sb="2" eb="5">
      <t>ひゃっかてん</t>
    </rPh>
    <rPh sb="10" eb="12">
      <t>かみまち</t>
    </rPh>
    <rPh sb="12" eb="15">
      <t>3ちょうめ</t>
    </rPh>
    <rPh sb="15" eb="16">
      <t>てん</t>
    </rPh>
    <phoneticPr fontId="19" type="Hiragana"/>
  </si>
  <si>
    <t>秩父図書館</t>
  </si>
  <si>
    <t>秩父市空き店舗対策事業補助金</t>
    <rPh sb="0" eb="3">
      <t>ちちぶし</t>
    </rPh>
    <rPh sb="3" eb="4">
      <t>あ</t>
    </rPh>
    <rPh sb="5" eb="7">
      <t>てん</t>
    </rPh>
    <rPh sb="7" eb="11">
      <t>たいさく</t>
    </rPh>
    <rPh sb="11" eb="14">
      <t>ほじょきん</t>
    </rPh>
    <phoneticPr fontId="19" type="Hiragana"/>
  </si>
  <si>
    <t>中心市街地の空き店舗を活用して新規出店する方に、改装工事費の3分の１（上限30万円）を補助する。</t>
    <rPh sb="0" eb="5">
      <t>ちゅうしん</t>
    </rPh>
    <rPh sb="6" eb="7">
      <t>あ</t>
    </rPh>
    <rPh sb="8" eb="10">
      <t>てん</t>
    </rPh>
    <rPh sb="11" eb="13">
      <t>かつよう</t>
    </rPh>
    <rPh sb="15" eb="19">
      <t>しんきし</t>
    </rPh>
    <rPh sb="21" eb="23">
      <t>かた</t>
    </rPh>
    <rPh sb="24" eb="30">
      <t>かいそうこう</t>
    </rPh>
    <rPh sb="31" eb="32">
      <t>ぶん</t>
    </rPh>
    <rPh sb="35" eb="37">
      <t>じょうげん</t>
    </rPh>
    <rPh sb="39" eb="41">
      <t>まんえん</t>
    </rPh>
    <rPh sb="43" eb="45">
      <t>ほじょ</t>
    </rPh>
    <phoneticPr fontId="19" type="Hiragana"/>
  </si>
  <si>
    <t>KSA</t>
  </si>
  <si>
    <t>秩父市下影森4057-5</t>
    <rPh sb="0" eb="3">
      <t>ちちぶし</t>
    </rPh>
    <rPh sb="3" eb="6">
      <t>しもかげもり</t>
    </rPh>
    <phoneticPr fontId="19" type="Hiragana"/>
  </si>
  <si>
    <t>年１回</t>
    <rPh sb="0" eb="1">
      <t>ねん</t>
    </rPh>
    <rPh sb="2" eb="3">
      <t>かい</t>
    </rPh>
    <phoneticPr fontId="19" type="Hiragana"/>
  </si>
  <si>
    <t>2,500円／年　大型店5,000円／年</t>
    <rPh sb="5" eb="6">
      <t>えん</t>
    </rPh>
    <rPh sb="7" eb="8">
      <t>ねん</t>
    </rPh>
    <rPh sb="9" eb="12">
      <t>おおがたてん</t>
    </rPh>
    <rPh sb="17" eb="18">
      <t>えん</t>
    </rPh>
    <rPh sb="19" eb="20">
      <t>ねん</t>
    </rPh>
    <phoneticPr fontId="19" type="Hiragana"/>
  </si>
  <si>
    <t>ポイント事業を行っていたが、令和６年２月をもって終了いたしました。現在新しい取り組みについて検討中です。</t>
    <rPh sb="4" eb="6">
      <t>ジギョウ</t>
    </rPh>
    <rPh sb="7" eb="8">
      <t>オコナ</t>
    </rPh>
    <rPh sb="14" eb="16">
      <t>レイワ</t>
    </rPh>
    <rPh sb="17" eb="18">
      <t>ネン</t>
    </rPh>
    <rPh sb="19" eb="20">
      <t>ガツ</t>
    </rPh>
    <rPh sb="24" eb="26">
      <t>シュウリョウ</t>
    </rPh>
    <rPh sb="33" eb="35">
      <t>ゲンザイ</t>
    </rPh>
    <rPh sb="35" eb="36">
      <t>アタラ</t>
    </rPh>
    <rPh sb="38" eb="39">
      <t>ト</t>
    </rPh>
    <rPh sb="40" eb="41">
      <t>ク</t>
    </rPh>
    <rPh sb="46" eb="49">
      <t>ケントウチュウ</t>
    </rPh>
    <phoneticPr fontId="11"/>
  </si>
  <si>
    <t>特に指定なし</t>
    <rPh sb="0" eb="1">
      <t>とく</t>
    </rPh>
    <rPh sb="2" eb="4">
      <t>してい</t>
    </rPh>
    <phoneticPr fontId="19" type="Hiragana"/>
  </si>
  <si>
    <t>秩父鉄道影森駅、札所26,27,28番、浦山ダム、秩父病院、秩父市スポーツ健康センター</t>
  </si>
  <si>
    <t>中町商栄会</t>
  </si>
  <si>
    <t>秩父市中町10-6</t>
    <rPh sb="0" eb="3">
      <t>ちちぶし</t>
    </rPh>
    <rPh sb="3" eb="5">
      <t>なかまち</t>
    </rPh>
    <phoneticPr fontId="19" type="Hiragana"/>
  </si>
  <si>
    <t>S30.4</t>
  </si>
  <si>
    <t>年３回</t>
    <rPh sb="0" eb="1">
      <t>ねん</t>
    </rPh>
    <rPh sb="2" eb="3">
      <t>かい</t>
    </rPh>
    <phoneticPr fontId="19" type="Hiragana"/>
  </si>
  <si>
    <t>3,873/1日（休日）</t>
    <rPh sb="7" eb="8">
      <t>にち</t>
    </rPh>
    <rPh sb="9" eb="11">
      <t>きゅうじつ</t>
    </rPh>
    <phoneticPr fontId="19" type="Hiragana"/>
  </si>
  <si>
    <t>コンビニ、観光客等市外から来られる方が「必ず寄りたくなる」ランドマーク・スポットを希望</t>
    <rPh sb="5" eb="8">
      <t>かんこうきゃく</t>
    </rPh>
    <rPh sb="8" eb="9">
      <t>とう</t>
    </rPh>
    <rPh sb="9" eb="11">
      <t>しがい</t>
    </rPh>
    <rPh sb="13" eb="14">
      <t>こ</t>
    </rPh>
    <rPh sb="17" eb="19">
      <t>かた</t>
    </rPh>
    <rPh sb="20" eb="21">
      <t>かなら</t>
    </rPh>
    <rPh sb="22" eb="23">
      <t>よ</t>
    </rPh>
    <rPh sb="41" eb="43">
      <t>きぼう</t>
    </rPh>
    <phoneticPr fontId="19" type="Hiragana"/>
  </si>
  <si>
    <t>①③④</t>
  </si>
  <si>
    <t>ベスト電器ヤオ秩父店</t>
    <rPh sb="3" eb="5">
      <t>で</t>
    </rPh>
    <rPh sb="7" eb="10">
      <t>ちちぶてん</t>
    </rPh>
    <phoneticPr fontId="19" type="Hiragana"/>
  </si>
  <si>
    <t>今宮神社、札所１４番、埼玉信用組合秩父支店、東和銀行秩父支店、埼玉りそな銀行秩父支店</t>
  </si>
  <si>
    <t>番場商店街振興組合</t>
    <rPh sb="5" eb="7">
      <t>シンコウ</t>
    </rPh>
    <rPh sb="7" eb="9">
      <t>クミアイ</t>
    </rPh>
    <phoneticPr fontId="11"/>
  </si>
  <si>
    <t>秩父市番場町8-13</t>
    <rPh sb="0" eb="3">
      <t>ちちぶし</t>
    </rPh>
    <rPh sb="3" eb="6">
      <t>ばんばまち</t>
    </rPh>
    <phoneticPr fontId="19" type="Hiragana"/>
  </si>
  <si>
    <t>S56</t>
  </si>
  <si>
    <t>20,000円／年</t>
    <rPh sb="6" eb="7">
      <t>えん</t>
    </rPh>
    <rPh sb="8" eb="9">
      <t>ねん</t>
    </rPh>
    <phoneticPr fontId="19" type="Hiragana"/>
  </si>
  <si>
    <t>秩父芝桜まつり開催中のゴールデンウイークを中心に、観光客など無料で福引抽選券を配布。８月に番場通りの各個店を七夕飾りで装飾し野外コンサートなどのイベントや、輪投げ・金魚すくい・ミニ七夕飾り作りサービスを実施、秋の表参道まつりとして花魁道中を中心とした現金すくい取り抽選会等の各種イベントを実施。ハード事業としては商店街の天然石舗装化・街路灯のLED化・防犯カメラの設置などを行い安心安全の街づくりに貢献している。
パワースポットである秩父神社を中心に登録文化財も多数あり、レトロな魅力ある街並みや店舗が存在しています。またマスコミに取り上げられるっ機会も増え、秩父市の中心市街地商店街として活性化しています。</t>
    <rPh sb="0" eb="2">
      <t>チチブ</t>
    </rPh>
    <rPh sb="2" eb="4">
      <t>シバザクラ</t>
    </rPh>
    <rPh sb="7" eb="9">
      <t>カイサイ</t>
    </rPh>
    <rPh sb="9" eb="10">
      <t>チュウ</t>
    </rPh>
    <rPh sb="21" eb="23">
      <t>チュウシン</t>
    </rPh>
    <rPh sb="25" eb="28">
      <t>カンコウキャク</t>
    </rPh>
    <rPh sb="30" eb="32">
      <t>ムリョウ</t>
    </rPh>
    <rPh sb="33" eb="35">
      <t>フクビキ</t>
    </rPh>
    <rPh sb="35" eb="38">
      <t>チュウ</t>
    </rPh>
    <rPh sb="39" eb="41">
      <t>ハイフ</t>
    </rPh>
    <rPh sb="43" eb="44">
      <t>ガツ</t>
    </rPh>
    <rPh sb="45" eb="48">
      <t>バン</t>
    </rPh>
    <rPh sb="50" eb="52">
      <t>カッコ</t>
    </rPh>
    <rPh sb="52" eb="53">
      <t>テン</t>
    </rPh>
    <rPh sb="54" eb="58">
      <t>タナバ</t>
    </rPh>
    <rPh sb="59" eb="61">
      <t>ソウショク</t>
    </rPh>
    <rPh sb="62" eb="64">
      <t>ヤガイ</t>
    </rPh>
    <rPh sb="78" eb="80">
      <t>ワナ</t>
    </rPh>
    <rPh sb="82" eb="87">
      <t>キンギョ</t>
    </rPh>
    <rPh sb="90" eb="92">
      <t>タナバタ</t>
    </rPh>
    <rPh sb="92" eb="93">
      <t>カザ</t>
    </rPh>
    <rPh sb="94" eb="95">
      <t>ツク</t>
    </rPh>
    <rPh sb="101" eb="103">
      <t>ジッシ</t>
    </rPh>
    <rPh sb="104" eb="105">
      <t>アキ</t>
    </rPh>
    <rPh sb="106" eb="109">
      <t>オモテサンドウ</t>
    </rPh>
    <rPh sb="115" eb="119">
      <t>オイラン</t>
    </rPh>
    <rPh sb="120" eb="122">
      <t>チュウシン</t>
    </rPh>
    <rPh sb="125" eb="127">
      <t>ゲンキン</t>
    </rPh>
    <rPh sb="130" eb="131">
      <t>ト</t>
    </rPh>
    <rPh sb="132" eb="135">
      <t>チュウセンカイ</t>
    </rPh>
    <rPh sb="135" eb="136">
      <t>トウ</t>
    </rPh>
    <rPh sb="137" eb="139">
      <t>カクシュ</t>
    </rPh>
    <rPh sb="144" eb="146">
      <t>ジッシ</t>
    </rPh>
    <rPh sb="150" eb="152">
      <t>ジ</t>
    </rPh>
    <rPh sb="156" eb="159">
      <t>ショウテンガイ</t>
    </rPh>
    <rPh sb="160" eb="163">
      <t>テンネンセキ</t>
    </rPh>
    <rPh sb="163" eb="166">
      <t>ホソウカ</t>
    </rPh>
    <rPh sb="167" eb="170">
      <t>ガイロトウ</t>
    </rPh>
    <rPh sb="174" eb="175">
      <t>カ</t>
    </rPh>
    <rPh sb="176" eb="181">
      <t>ボウハン</t>
    </rPh>
    <rPh sb="182" eb="184">
      <t>セッチ</t>
    </rPh>
    <rPh sb="187" eb="188">
      <t>オコナ</t>
    </rPh>
    <rPh sb="189" eb="193">
      <t>アンシン</t>
    </rPh>
    <rPh sb="194" eb="195">
      <t>マチ</t>
    </rPh>
    <rPh sb="199" eb="201">
      <t>コウケン</t>
    </rPh>
    <rPh sb="217" eb="221">
      <t>チチブ</t>
    </rPh>
    <rPh sb="222" eb="224">
      <t>チュウシン</t>
    </rPh>
    <rPh sb="225" eb="230">
      <t>トウロクブ</t>
    </rPh>
    <rPh sb="231" eb="233">
      <t>タスウ</t>
    </rPh>
    <rPh sb="240" eb="244">
      <t>ミリョク</t>
    </rPh>
    <rPh sb="244" eb="246">
      <t>マチナ</t>
    </rPh>
    <rPh sb="248" eb="250">
      <t>テンポ</t>
    </rPh>
    <rPh sb="251" eb="253">
      <t>ソンザイ</t>
    </rPh>
    <rPh sb="266" eb="267">
      <t>ト</t>
    </rPh>
    <rPh sb="268" eb="269">
      <t>ア</t>
    </rPh>
    <rPh sb="274" eb="276">
      <t>キカイ</t>
    </rPh>
    <rPh sb="277" eb="279">
      <t>フ</t>
    </rPh>
    <rPh sb="280" eb="282">
      <t>チチブ</t>
    </rPh>
    <rPh sb="282" eb="283">
      <t>シ</t>
    </rPh>
    <rPh sb="284" eb="286">
      <t>チュウシン</t>
    </rPh>
    <rPh sb="286" eb="292">
      <t>シガイチシ</t>
    </rPh>
    <rPh sb="295" eb="298">
      <t>カッセイカ</t>
    </rPh>
    <phoneticPr fontId="11"/>
  </si>
  <si>
    <t>①④</t>
  </si>
  <si>
    <t>秩父神社、秩父まつり会館札、所１５番</t>
  </si>
  <si>
    <t>東町商店街協同組合</t>
  </si>
  <si>
    <t>秩父市東町17-18</t>
    <rPh sb="0" eb="3">
      <t>ちちぶし</t>
    </rPh>
    <rPh sb="3" eb="5">
      <t>ひが</t>
    </rPh>
    <phoneticPr fontId="19" type="Hiragana"/>
  </si>
  <si>
    <t>S27</t>
  </si>
  <si>
    <t>4,070/1日（平均）</t>
    <rPh sb="7" eb="8">
      <t>にち</t>
    </rPh>
    <rPh sb="9" eb="11">
      <t>へいきん</t>
    </rPh>
    <phoneticPr fontId="19" type="Hiragana"/>
  </si>
  <si>
    <t>1,500円／月</t>
    <rPh sb="5" eb="6">
      <t>えん</t>
    </rPh>
    <rPh sb="7" eb="8">
      <t>つき</t>
    </rPh>
    <phoneticPr fontId="19" type="Hiragana"/>
  </si>
  <si>
    <t>札所13番縁日「あめ薬師」に東町通りを歩行者天国にしてイベントを実施、七夕飾りのイベントを実施、ハロウィンイベントの実施、ひな祭りの実施等年間を通じて様々ねイベントを実施し、商店街の活性化を図っています。</t>
    <rPh sb="0" eb="2">
      <t>フダショ</t>
    </rPh>
    <rPh sb="4" eb="5">
      <t>バン</t>
    </rPh>
    <rPh sb="5" eb="7">
      <t>エンニチ</t>
    </rPh>
    <rPh sb="10" eb="12">
      <t>ヤクシ</t>
    </rPh>
    <rPh sb="14" eb="16">
      <t>ヒガ</t>
    </rPh>
    <rPh sb="16" eb="17">
      <t>ドオ</t>
    </rPh>
    <rPh sb="19" eb="22">
      <t>ホコウシャ</t>
    </rPh>
    <rPh sb="22" eb="24">
      <t>テンゴク</t>
    </rPh>
    <rPh sb="32" eb="34">
      <t>ジッシ</t>
    </rPh>
    <rPh sb="35" eb="37">
      <t>タナバタ</t>
    </rPh>
    <rPh sb="37" eb="38">
      <t>カザ</t>
    </rPh>
    <rPh sb="45" eb="47">
      <t>ジッシ</t>
    </rPh>
    <rPh sb="58" eb="60">
      <t>ジッシ</t>
    </rPh>
    <rPh sb="63" eb="64">
      <t>マツ</t>
    </rPh>
    <rPh sb="66" eb="68">
      <t>ジッシ</t>
    </rPh>
    <rPh sb="68" eb="69">
      <t>トウ</t>
    </rPh>
    <rPh sb="69" eb="71">
      <t>ネンカン</t>
    </rPh>
    <rPh sb="72" eb="73">
      <t>ツウ</t>
    </rPh>
    <rPh sb="75" eb="77">
      <t>サマザマ</t>
    </rPh>
    <rPh sb="83" eb="85">
      <t>ジッシ</t>
    </rPh>
    <rPh sb="87" eb="90">
      <t>ショウテンガイ</t>
    </rPh>
    <rPh sb="91" eb="94">
      <t>カッセイカ</t>
    </rPh>
    <rPh sb="95" eb="96">
      <t>ハカ</t>
    </rPh>
    <phoneticPr fontId="11"/>
  </si>
  <si>
    <t>生鮮食品店・魚屋・喫茶店</t>
    <rPh sb="0" eb="5">
      <t>せいせんし</t>
    </rPh>
    <rPh sb="6" eb="8">
      <t>さかなや</t>
    </rPh>
    <rPh sb="9" eb="12">
      <t>きっさてん</t>
    </rPh>
    <phoneticPr fontId="19" type="Hiragana"/>
  </si>
  <si>
    <t>秩父鉄道御花畑駅、札所１３番、秩父地方庁舎、惣園寺</t>
  </si>
  <si>
    <t>本町商栄会</t>
  </si>
  <si>
    <t>秩父市道生町8-1</t>
    <rPh sb="0" eb="3">
      <t>ちちぶし</t>
    </rPh>
    <rPh sb="3" eb="4">
      <t>みち</t>
    </rPh>
    <rPh sb="4" eb="5">
      <t>う</t>
    </rPh>
    <rPh sb="5" eb="6">
      <t>まち</t>
    </rPh>
    <phoneticPr fontId="19" type="Hiragana"/>
  </si>
  <si>
    <t>S49.5</t>
  </si>
  <si>
    <t>年4回</t>
    <rPh sb="0" eb="1">
      <t>ねん</t>
    </rPh>
    <rPh sb="2" eb="3">
      <t>かい</t>
    </rPh>
    <phoneticPr fontId="19" type="Hiragana"/>
  </si>
  <si>
    <t>8,348/1日（平均）</t>
    <rPh sb="7" eb="8">
      <t>にち</t>
    </rPh>
    <rPh sb="9" eb="11">
      <t>へいきん</t>
    </rPh>
    <phoneticPr fontId="19" type="Hiragana"/>
  </si>
  <si>
    <t>6,000円／年</t>
    <rPh sb="5" eb="6">
      <t>えん</t>
    </rPh>
    <rPh sb="7" eb="8">
      <t>ねん</t>
    </rPh>
    <phoneticPr fontId="19" type="Hiragana"/>
  </si>
  <si>
    <t>ファミリーマート秩父本町店</t>
    <rPh sb="8" eb="10">
      <t>ちちぶ</t>
    </rPh>
    <rPh sb="10" eb="12">
      <t>もとまち</t>
    </rPh>
    <rPh sb="12" eb="13">
      <t>てん</t>
    </rPh>
    <phoneticPr fontId="19" type="Hiragana"/>
  </si>
  <si>
    <t>知々夫ブランド館、埼玉りそな銀行秩父支点、埼玉県信用金庫秩父支店、足利銀行秩父支店</t>
  </si>
  <si>
    <t>みやのかわ商店街振興組合</t>
  </si>
  <si>
    <t>秩父市宮側町2-15</t>
    <rPh sb="0" eb="3">
      <t>ちちぶし</t>
    </rPh>
    <rPh sb="3" eb="4">
      <t>みや</t>
    </rPh>
    <rPh sb="4" eb="5">
      <t>かわ</t>
    </rPh>
    <rPh sb="5" eb="6">
      <t>まち</t>
    </rPh>
    <phoneticPr fontId="19" type="Hiragana"/>
  </si>
  <si>
    <t>H2.4</t>
  </si>
  <si>
    <t>月2回以上</t>
    <rPh sb="0" eb="1">
      <t>つき</t>
    </rPh>
    <rPh sb="2" eb="3">
      <t>かい</t>
    </rPh>
    <rPh sb="3" eb="5">
      <t>いじょう</t>
    </rPh>
    <phoneticPr fontId="19" type="Hiragana"/>
  </si>
  <si>
    <t>開催３００回を越えたナイトバザールをはじめ「有償ボランティアお助け隊」「出張商店街楽々屋」の実施、商店街交流による「海中熟成酒」の販売等を行っています。</t>
    <rPh sb="0" eb="2">
      <t>カイサイ</t>
    </rPh>
    <rPh sb="5" eb="6">
      <t>カイ</t>
    </rPh>
    <rPh sb="7" eb="8">
      <t>コ</t>
    </rPh>
    <rPh sb="22" eb="24">
      <t>ユウショウ</t>
    </rPh>
    <rPh sb="31" eb="32">
      <t>タス</t>
    </rPh>
    <rPh sb="36" eb="38">
      <t>シュッチョウ</t>
    </rPh>
    <rPh sb="38" eb="41">
      <t>ショウテンガイ</t>
    </rPh>
    <rPh sb="41" eb="43">
      <t>ラクラク</t>
    </rPh>
    <rPh sb="43" eb="44">
      <t>ヤ</t>
    </rPh>
    <rPh sb="46" eb="48">
      <t>ジッシ</t>
    </rPh>
    <rPh sb="49" eb="52">
      <t>ショウテンガイ</t>
    </rPh>
    <rPh sb="52" eb="54">
      <t>コウリュウ</t>
    </rPh>
    <rPh sb="58" eb="60">
      <t>カイチュウ</t>
    </rPh>
    <rPh sb="60" eb="62">
      <t>ジュクセイ</t>
    </rPh>
    <rPh sb="62" eb="63">
      <t>シュ</t>
    </rPh>
    <rPh sb="65" eb="67">
      <t>ハンバイ</t>
    </rPh>
    <rPh sb="67" eb="68">
      <t>トウ</t>
    </rPh>
    <rPh sb="69" eb="70">
      <t>オコナ</t>
    </rPh>
    <phoneticPr fontId="11"/>
  </si>
  <si>
    <t>生鮮3品取扱店</t>
    <rPh sb="0" eb="2">
      <t>せいせん</t>
    </rPh>
    <rPh sb="3" eb="4">
      <t>ひん</t>
    </rPh>
    <rPh sb="4" eb="7">
      <t>とりあ</t>
    </rPh>
    <phoneticPr fontId="19" type="Hiragana"/>
  </si>
  <si>
    <t>①②③④</t>
  </si>
  <si>
    <t>セキ薬局、セブンイレブン秩父宮側町店</t>
    <rPh sb="2" eb="4">
      <t>やっ</t>
    </rPh>
    <rPh sb="12" eb="14">
      <t>ちちぶ</t>
    </rPh>
    <rPh sb="14" eb="15">
      <t>みや</t>
    </rPh>
    <rPh sb="15" eb="16">
      <t>かわ</t>
    </rPh>
    <rPh sb="16" eb="17">
      <t>まち</t>
    </rPh>
    <rPh sb="17" eb="18">
      <t>てん</t>
    </rPh>
    <phoneticPr fontId="19" type="Hiragana"/>
  </si>
  <si>
    <t>秩父じばさんセンター、武蔵野銀行秩父支店、秩父駅</t>
  </si>
  <si>
    <t>上吉田商店会</t>
  </si>
  <si>
    <t>秩父市上吉田4313</t>
    <rPh sb="0" eb="3">
      <t>ちちぶし</t>
    </rPh>
    <rPh sb="3" eb="5">
      <t>うえよし</t>
    </rPh>
    <rPh sb="5" eb="6">
      <t>た</t>
    </rPh>
    <phoneticPr fontId="19" type="Hiragana"/>
  </si>
  <si>
    <t>年3回</t>
    <rPh sb="0" eb="1">
      <t>ねん</t>
    </rPh>
    <rPh sb="2" eb="3">
      <t>かい</t>
    </rPh>
    <phoneticPr fontId="19" type="Hiragana"/>
  </si>
  <si>
    <t>お盆と年末に、商店街合同で売り出しを実施。商店街で利用できるサービス券を発行しています。</t>
    <rPh sb="1" eb="2">
      <t>ボン</t>
    </rPh>
    <rPh sb="3" eb="5">
      <t>ネンマツ</t>
    </rPh>
    <rPh sb="7" eb="10">
      <t>ショウテンガイ</t>
    </rPh>
    <rPh sb="10" eb="12">
      <t>ゴウドウ</t>
    </rPh>
    <rPh sb="13" eb="14">
      <t>ウ</t>
    </rPh>
    <rPh sb="15" eb="16">
      <t>ダ</t>
    </rPh>
    <rPh sb="18" eb="20">
      <t>ジッシ</t>
    </rPh>
    <rPh sb="21" eb="24">
      <t>ショウテンガイ</t>
    </rPh>
    <rPh sb="25" eb="27">
      <t>リヨウ</t>
    </rPh>
    <rPh sb="36" eb="38">
      <t>ハッコウ</t>
    </rPh>
    <phoneticPr fontId="11"/>
  </si>
  <si>
    <t>⑧農村地帯</t>
    <rPh sb="1" eb="3">
      <t>ノウソン</t>
    </rPh>
    <rPh sb="3" eb="5">
      <t>チタイ</t>
    </rPh>
    <phoneticPr fontId="11"/>
  </si>
  <si>
    <t>吉田元気村、合角ダム</t>
  </si>
  <si>
    <t>吉田町商店会</t>
  </si>
  <si>
    <t>秩父市下吉田6716</t>
    <rPh sb="0" eb="3">
      <t>ちちぶし</t>
    </rPh>
    <rPh sb="3" eb="4">
      <t>した</t>
    </rPh>
    <rPh sb="4" eb="6">
      <t>よしだ</t>
    </rPh>
    <phoneticPr fontId="19" type="Hiragana"/>
  </si>
  <si>
    <t>年５回</t>
    <rPh sb="0" eb="1">
      <t>ねん</t>
    </rPh>
    <rPh sb="2" eb="3">
      <t>かい</t>
    </rPh>
    <phoneticPr fontId="19" type="Hiragana"/>
  </si>
  <si>
    <t>現在はほぼ活動を行っておりません。</t>
    <rPh sb="0" eb="2">
      <t>ゲンザイ</t>
    </rPh>
    <rPh sb="5" eb="7">
      <t>カツドウ</t>
    </rPh>
    <rPh sb="8" eb="9">
      <t>オコナ</t>
    </rPh>
    <phoneticPr fontId="11"/>
  </si>
  <si>
    <t>特に指定なし</t>
    <rPh sb="0" eb="1">
      <t>とく</t>
    </rPh>
    <rPh sb="2" eb="6">
      <t>してい</t>
    </rPh>
    <phoneticPr fontId="19" type="Hiragana"/>
  </si>
  <si>
    <t>⑧農村地帯</t>
    <rPh sb="1" eb="5">
      <t>ノウソン</t>
    </rPh>
    <phoneticPr fontId="11"/>
  </si>
  <si>
    <t>秩父市役所吉田総合支所</t>
  </si>
  <si>
    <t>熊木町商進会</t>
  </si>
  <si>
    <t>秩父市熊木町5-3</t>
    <rPh sb="0" eb="3">
      <t>ちちぶし</t>
    </rPh>
    <rPh sb="3" eb="6">
      <t>くまぎまち</t>
    </rPh>
    <phoneticPr fontId="19" type="Hiragana"/>
  </si>
  <si>
    <t>年6回</t>
    <rPh sb="0" eb="1">
      <t>ねん</t>
    </rPh>
    <rPh sb="2" eb="3">
      <t>かい</t>
    </rPh>
    <phoneticPr fontId="19" type="Hiragana"/>
  </si>
  <si>
    <t>2,400円／年</t>
    <rPh sb="5" eb="6">
      <t>えん</t>
    </rPh>
    <rPh sb="7" eb="8">
      <t>ねん</t>
    </rPh>
    <phoneticPr fontId="19" type="Hiragana"/>
  </si>
  <si>
    <t>熊木町商進会・熊木町会の合同による納涼祭を実施。</t>
    <rPh sb="0" eb="2">
      <t>クマギ</t>
    </rPh>
    <rPh sb="2" eb="6">
      <t>マチショ</t>
    </rPh>
    <rPh sb="7" eb="9">
      <t>クマギ</t>
    </rPh>
    <rPh sb="9" eb="11">
      <t>チョウカイ</t>
    </rPh>
    <rPh sb="12" eb="14">
      <t>ゴウドウ</t>
    </rPh>
    <rPh sb="17" eb="20">
      <t>ノウリョウサイ</t>
    </rPh>
    <rPh sb="21" eb="23">
      <t>ジッシ</t>
    </rPh>
    <phoneticPr fontId="11"/>
  </si>
  <si>
    <t>秩父市役所、ちちぶ銘仙館、札所十一番</t>
  </si>
  <si>
    <t>秩父市商店連盟連合会</t>
    <rPh sb="0" eb="3">
      <t>チチブシ</t>
    </rPh>
    <rPh sb="3" eb="5">
      <t>ショウテン</t>
    </rPh>
    <rPh sb="5" eb="7">
      <t>レンメイ</t>
    </rPh>
    <rPh sb="7" eb="10">
      <t>レンゴウカイ</t>
    </rPh>
    <phoneticPr fontId="11"/>
  </si>
  <si>
    <t>秩父市宮側町1-7</t>
    <rPh sb="0" eb="3">
      <t>ちちぶし</t>
    </rPh>
    <rPh sb="3" eb="4">
      <t>みや</t>
    </rPh>
    <rPh sb="4" eb="5">
      <t>かわ</t>
    </rPh>
    <rPh sb="5" eb="6">
      <t>まち</t>
    </rPh>
    <phoneticPr fontId="19" type="Hiragana"/>
  </si>
  <si>
    <t>秩父市商店連盟事業協同組合</t>
    <rPh sb="0" eb="3">
      <t>チチブシ</t>
    </rPh>
    <rPh sb="3" eb="5">
      <t>ショウテン</t>
    </rPh>
    <rPh sb="5" eb="7">
      <t>レンメイ</t>
    </rPh>
    <rPh sb="7" eb="9">
      <t>ジギョウ</t>
    </rPh>
    <rPh sb="9" eb="11">
      <t>キョウドウ</t>
    </rPh>
    <rPh sb="11" eb="13">
      <t>クミアイ</t>
    </rPh>
    <phoneticPr fontId="11"/>
  </si>
  <si>
    <t>所沢市</t>
  </si>
  <si>
    <t>旭町商栄会</t>
  </si>
  <si>
    <t>所沢市旭町</t>
    <rPh sb="0" eb="3">
      <t>トコロザワシ</t>
    </rPh>
    <phoneticPr fontId="4"/>
  </si>
  <si>
    <t>③</t>
    <phoneticPr fontId="4"/>
  </si>
  <si>
    <t>ファミリーマート所沢旭町店</t>
    <rPh sb="8" eb="10">
      <t>トコロザワ</t>
    </rPh>
    <rPh sb="10" eb="12">
      <t>アサヒチョウ</t>
    </rPh>
    <rPh sb="12" eb="13">
      <t>ミセ</t>
    </rPh>
    <phoneticPr fontId="4"/>
  </si>
  <si>
    <t>長者久保公園、昌平寺</t>
    <phoneticPr fontId="4"/>
  </si>
  <si>
    <t>所沢市空き店舗活用・新規創業支援出店補助事業</t>
    <rPh sb="0" eb="3">
      <t>トコロザワシ</t>
    </rPh>
    <rPh sb="3" eb="4">
      <t>ア</t>
    </rPh>
    <rPh sb="5" eb="7">
      <t>テンポ</t>
    </rPh>
    <rPh sb="7" eb="9">
      <t>カツヨウ</t>
    </rPh>
    <rPh sb="10" eb="12">
      <t>シンキ</t>
    </rPh>
    <rPh sb="12" eb="14">
      <t>ソウギョウ</t>
    </rPh>
    <rPh sb="14" eb="16">
      <t>シエン</t>
    </rPh>
    <rPh sb="16" eb="18">
      <t>シュッテン</t>
    </rPh>
    <rPh sb="18" eb="20">
      <t>ホジョ</t>
    </rPh>
    <rPh sb="20" eb="22">
      <t>ジギョウ</t>
    </rPh>
    <phoneticPr fontId="4"/>
  </si>
  <si>
    <t>市内在住または市内に本拠のある法人で、市内商店街の3ヶ月以上の空き店舗に新規出店する事業者を対象に、空き店舗等の保証金、店舗の内外装の改修工事費、機材の設置費用（機材代金は除く）、新規出店に係る宣伝費用（チラシの印刷費等）の3分の1以内の額（限度額120万円）</t>
    <phoneticPr fontId="4"/>
  </si>
  <si>
    <t>ウェストヒルプラザ商店会</t>
  </si>
  <si>
    <t>所沢市狭山ヶ丘１丁目</t>
    <rPh sb="8" eb="10">
      <t>チョウメ</t>
    </rPh>
    <phoneticPr fontId="4"/>
  </si>
  <si>
    <t>②</t>
    <phoneticPr fontId="4"/>
  </si>
  <si>
    <t>金山町商栄会</t>
  </si>
  <si>
    <t>所沢市金山町</t>
    <phoneticPr fontId="4"/>
  </si>
  <si>
    <t>西友西所沢店、松屋、ドミノ・ピザ・ジャパン</t>
    <rPh sb="0" eb="2">
      <t>セイユウ</t>
    </rPh>
    <rPh sb="2" eb="5">
      <t>ニシトコロザワ</t>
    </rPh>
    <rPh sb="5" eb="6">
      <t>テン</t>
    </rPh>
    <rPh sb="7" eb="9">
      <t>マツヤ</t>
    </rPh>
    <phoneticPr fontId="4"/>
  </si>
  <si>
    <t>所沢まちづくりセンター、所沢図書館所沢分館、所沢元町郵便局</t>
    <phoneticPr fontId="4"/>
  </si>
  <si>
    <t>小手指まちづくり事業協同組合</t>
  </si>
  <si>
    <t>所沢市小手指町１丁目</t>
    <phoneticPr fontId="4"/>
  </si>
  <si>
    <t>https://www.kotesashi.net/</t>
    <phoneticPr fontId="4"/>
  </si>
  <si>
    <t>島忠ホームズ所沢店、ヨークフーズ小手指店、飯能信用金庫小手指店</t>
    <rPh sb="0" eb="2">
      <t>シマチュウ</t>
    </rPh>
    <rPh sb="6" eb="8">
      <t>トコロザワ</t>
    </rPh>
    <rPh sb="8" eb="9">
      <t>ミセ</t>
    </rPh>
    <rPh sb="16" eb="20">
      <t>コテサシテン</t>
    </rPh>
    <rPh sb="21" eb="27">
      <t>ハンノウシンヨウキンコ</t>
    </rPh>
    <rPh sb="27" eb="31">
      <t>コテサシテン</t>
    </rPh>
    <phoneticPr fontId="4"/>
  </si>
  <si>
    <t>小手指南口商工会</t>
  </si>
  <si>
    <t>所沢市小手指町３丁目</t>
    <phoneticPr fontId="4"/>
  </si>
  <si>
    <t>小手指公民館分館</t>
    <rPh sb="0" eb="6">
      <t>コテサシコウミンカン</t>
    </rPh>
    <rPh sb="6" eb="8">
      <t>ブンカン</t>
    </rPh>
    <phoneticPr fontId="4"/>
  </si>
  <si>
    <t>小手指ハイツ西武 ショッピングプラザ会</t>
  </si>
  <si>
    <t>ぎょうざの満州小手指南口店、セブンイレブン</t>
    <rPh sb="5" eb="7">
      <t>マンシュウ</t>
    </rPh>
    <rPh sb="7" eb="10">
      <t>コテサシ</t>
    </rPh>
    <rPh sb="10" eb="12">
      <t>ミナミグチ</t>
    </rPh>
    <rPh sb="12" eb="13">
      <t>テン</t>
    </rPh>
    <phoneticPr fontId="4"/>
  </si>
  <si>
    <t>小手指商栄会</t>
  </si>
  <si>
    <t>所沢市北野南１丁目</t>
    <phoneticPr fontId="4"/>
  </si>
  <si>
    <t>ヤオコー所沢椿峰店</t>
    <rPh sb="4" eb="8">
      <t>トコロザワツバキミネ</t>
    </rPh>
    <rPh sb="8" eb="9">
      <t>テン</t>
    </rPh>
    <phoneticPr fontId="4"/>
  </si>
  <si>
    <t>小手指ショッピングアーケード商店会</t>
  </si>
  <si>
    <t>施設内</t>
    <rPh sb="0" eb="3">
      <t>シセツナイ</t>
    </rPh>
    <phoneticPr fontId="4"/>
  </si>
  <si>
    <t>狭山ヶ丘中央商店会</t>
  </si>
  <si>
    <t>所沢市和ヶ原１丁目</t>
    <phoneticPr fontId="4"/>
  </si>
  <si>
    <t>①</t>
    <phoneticPr fontId="4"/>
  </si>
  <si>
    <t>所沢商業高校、早稲田大学、三ケ島まちづくりセンター</t>
    <phoneticPr fontId="4"/>
  </si>
  <si>
    <t>新所沢東口駅前商店会</t>
  </si>
  <si>
    <t>所沢市松葉町</t>
    <phoneticPr fontId="4"/>
  </si>
  <si>
    <t>https://shintoko-higashiguti.com/</t>
    <phoneticPr fontId="4"/>
  </si>
  <si>
    <t>松屋、セブンイレブン新所沢駅東口店、ミスタードーナツ</t>
    <rPh sb="0" eb="2">
      <t>マツヤ</t>
    </rPh>
    <rPh sb="10" eb="13">
      <t>シントコロザワ</t>
    </rPh>
    <rPh sb="13" eb="14">
      <t>エキ</t>
    </rPh>
    <rPh sb="14" eb="16">
      <t>ヒガシグチ</t>
    </rPh>
    <rPh sb="16" eb="17">
      <t>テン</t>
    </rPh>
    <phoneticPr fontId="4"/>
  </si>
  <si>
    <t>市民体育館、新所沢東まちづくりセンター</t>
    <rPh sb="0" eb="2">
      <t>シミン</t>
    </rPh>
    <rPh sb="2" eb="5">
      <t>タイイクカン</t>
    </rPh>
    <rPh sb="6" eb="7">
      <t>シン</t>
    </rPh>
    <rPh sb="7" eb="9">
      <t>トコロザワ</t>
    </rPh>
    <rPh sb="9" eb="10">
      <t>ヒガシ</t>
    </rPh>
    <phoneticPr fontId="4"/>
  </si>
  <si>
    <t>新所沢東口一番街商店会</t>
  </si>
  <si>
    <t>新所沢ミナミプラザ運営会</t>
  </si>
  <si>
    <t>所沢市緑町１丁目</t>
    <phoneticPr fontId="4"/>
  </si>
  <si>
    <t>魚民新所沢西口駅前店、ツルハドラッグ新所沢駅前店</t>
    <rPh sb="0" eb="2">
      <t>ウオタミ</t>
    </rPh>
    <rPh sb="2" eb="3">
      <t>シン</t>
    </rPh>
    <rPh sb="3" eb="5">
      <t>トコロザワ</t>
    </rPh>
    <rPh sb="5" eb="7">
      <t>ニシグチ</t>
    </rPh>
    <rPh sb="7" eb="9">
      <t>エキマエ</t>
    </rPh>
    <rPh sb="9" eb="10">
      <t>ミセ</t>
    </rPh>
    <rPh sb="18" eb="19">
      <t>シン</t>
    </rPh>
    <rPh sb="19" eb="21">
      <t>トコロザワ</t>
    </rPh>
    <rPh sb="21" eb="22">
      <t>エキ</t>
    </rPh>
    <rPh sb="22" eb="23">
      <t>マエ</t>
    </rPh>
    <rPh sb="23" eb="24">
      <t>ミセ</t>
    </rPh>
    <phoneticPr fontId="4"/>
  </si>
  <si>
    <t>中央通り振興会</t>
  </si>
  <si>
    <t>所沢市東町</t>
    <phoneticPr fontId="4"/>
  </si>
  <si>
    <t>所沢まちづくりセンター、所沢図書館所沢分館、野老澤町造商店</t>
    <phoneticPr fontId="4"/>
  </si>
  <si>
    <t>所沢銀座協同組合</t>
  </si>
  <si>
    <t>所沢市寿町</t>
    <phoneticPr fontId="4"/>
  </si>
  <si>
    <t>https://tokogin.com/</t>
    <phoneticPr fontId="4"/>
  </si>
  <si>
    <t>ファリミーマート妻屋所沢店、ローソン所沢元町店、マルエツ所沢御幸町店</t>
    <rPh sb="8" eb="9">
      <t>ツマ</t>
    </rPh>
    <rPh sb="9" eb="10">
      <t>ヤ</t>
    </rPh>
    <rPh sb="10" eb="13">
      <t>トコロザワテン</t>
    </rPh>
    <rPh sb="18" eb="20">
      <t>トコロザワ</t>
    </rPh>
    <rPh sb="20" eb="23">
      <t>モトマチテン</t>
    </rPh>
    <rPh sb="28" eb="30">
      <t>トコロザワ</t>
    </rPh>
    <rPh sb="30" eb="33">
      <t>ミユキチョウ</t>
    </rPh>
    <rPh sb="33" eb="34">
      <t>テン</t>
    </rPh>
    <phoneticPr fontId="4"/>
  </si>
  <si>
    <t>スカイライズタワー商店会</t>
  </si>
  <si>
    <t>所沢市御幸町</t>
    <phoneticPr fontId="4"/>
  </si>
  <si>
    <t>株式会社マルエツ所沢御幸町店、埼玉りそな銀行所沢支店</t>
    <rPh sb="0" eb="4">
      <t>カブシキガイシャ</t>
    </rPh>
    <rPh sb="8" eb="10">
      <t>トコロザワ</t>
    </rPh>
    <rPh sb="10" eb="12">
      <t>ミユキ</t>
    </rPh>
    <rPh sb="12" eb="13">
      <t>チョウ</t>
    </rPh>
    <rPh sb="13" eb="14">
      <t>ミセ</t>
    </rPh>
    <rPh sb="15" eb="17">
      <t>サイタマ</t>
    </rPh>
    <rPh sb="20" eb="22">
      <t>ギンコウ</t>
    </rPh>
    <rPh sb="22" eb="24">
      <t>トコロザワ</t>
    </rPh>
    <rPh sb="24" eb="26">
      <t>シテン</t>
    </rPh>
    <phoneticPr fontId="4"/>
  </si>
  <si>
    <t>所沢日栄会協同組合</t>
  </si>
  <si>
    <t>所沢パークタウン商店会協同組合</t>
  </si>
  <si>
    <t>所沢市並木３丁目</t>
    <phoneticPr fontId="4"/>
  </si>
  <si>
    <t>スギ薬局所沢航空公園店、ぎょうざの満州航空公園駅前店、フィットネスクラブわらわら航空公園店、セブンイレブンJS所沢パークタウン駅前通り店</t>
    <rPh sb="2" eb="4">
      <t>ヤッキョク</t>
    </rPh>
    <rPh sb="4" eb="6">
      <t>トコロザワ</t>
    </rPh>
    <rPh sb="6" eb="8">
      <t>コウクウ</t>
    </rPh>
    <rPh sb="8" eb="10">
      <t>コウエン</t>
    </rPh>
    <rPh sb="10" eb="11">
      <t>ミセ</t>
    </rPh>
    <rPh sb="17" eb="19">
      <t>マンシュウ</t>
    </rPh>
    <rPh sb="19" eb="21">
      <t>コウクウ</t>
    </rPh>
    <rPh sb="21" eb="23">
      <t>コウエン</t>
    </rPh>
    <rPh sb="23" eb="24">
      <t>エキ</t>
    </rPh>
    <rPh sb="24" eb="25">
      <t>マエ</t>
    </rPh>
    <rPh sb="25" eb="26">
      <t>ミセ</t>
    </rPh>
    <rPh sb="40" eb="42">
      <t>コウクウ</t>
    </rPh>
    <rPh sb="42" eb="44">
      <t>コウエン</t>
    </rPh>
    <rPh sb="44" eb="45">
      <t>ミセ</t>
    </rPh>
    <rPh sb="55" eb="57">
      <t>トコロザワ</t>
    </rPh>
    <rPh sb="63" eb="65">
      <t>エキマエ</t>
    </rPh>
    <rPh sb="65" eb="66">
      <t>ドオ</t>
    </rPh>
    <rPh sb="67" eb="68">
      <t>ミセ</t>
    </rPh>
    <phoneticPr fontId="4"/>
  </si>
  <si>
    <t>所沢市役所、所沢航空記念公園、市民文化センターミューズ</t>
    <rPh sb="6" eb="8">
      <t>トコロザワ</t>
    </rPh>
    <rPh sb="10" eb="12">
      <t>キネン</t>
    </rPh>
    <rPh sb="15" eb="19">
      <t>シミンブンカ</t>
    </rPh>
    <phoneticPr fontId="4"/>
  </si>
  <si>
    <t>所沢ファルマン通り商店街</t>
  </si>
  <si>
    <t>トコトコスクエア</t>
    <phoneticPr fontId="4"/>
  </si>
  <si>
    <t>所沢まちづくりセンター、所沢航空記念公園</t>
    <rPh sb="12" eb="14">
      <t>トコロザワ</t>
    </rPh>
    <rPh sb="16" eb="18">
      <t>キネン</t>
    </rPh>
    <phoneticPr fontId="4"/>
  </si>
  <si>
    <t>所沢プロペ商店街振興組合</t>
  </si>
  <si>
    <t>所沢市日吉町</t>
    <phoneticPr fontId="4"/>
  </si>
  <si>
    <t>https://www.prope.or.jp/</t>
    <phoneticPr fontId="4"/>
  </si>
  <si>
    <t>西武所沢店、西友所沢駅前店、ザ・ダイソー所沢プロぺ通店、メガネス＾パー所沢プロぺ通り店、ファミリーマート所沢日吉町店、</t>
    <rPh sb="0" eb="2">
      <t>セイブ</t>
    </rPh>
    <rPh sb="2" eb="5">
      <t>トコロザワテン</t>
    </rPh>
    <rPh sb="6" eb="8">
      <t>セイユウ</t>
    </rPh>
    <rPh sb="8" eb="10">
      <t>トコロザワ</t>
    </rPh>
    <rPh sb="10" eb="12">
      <t>エキマエ</t>
    </rPh>
    <rPh sb="12" eb="13">
      <t>テン</t>
    </rPh>
    <rPh sb="20" eb="22">
      <t>トコロザワ</t>
    </rPh>
    <rPh sb="25" eb="26">
      <t>トオ</t>
    </rPh>
    <rPh sb="26" eb="27">
      <t>テン</t>
    </rPh>
    <rPh sb="35" eb="37">
      <t>トコロザワ</t>
    </rPh>
    <rPh sb="40" eb="41">
      <t>トオ</t>
    </rPh>
    <rPh sb="42" eb="43">
      <t>テン</t>
    </rPh>
    <rPh sb="52" eb="54">
      <t>トコロザワ</t>
    </rPh>
    <rPh sb="54" eb="57">
      <t>ヒヨシチョウ</t>
    </rPh>
    <rPh sb="57" eb="58">
      <t>ミセ</t>
    </rPh>
    <phoneticPr fontId="4"/>
  </si>
  <si>
    <t>グランエミオ、エミテラス所沢</t>
    <rPh sb="12" eb="14">
      <t>トコロザワ</t>
    </rPh>
    <phoneticPr fontId="4"/>
  </si>
  <si>
    <t>所沢和ヶ原商店街振興組合</t>
  </si>
  <si>
    <t>西所沢商栄会</t>
  </si>
  <si>
    <t>所沢市けやき台2丁目</t>
    <rPh sb="6" eb="7">
      <t>ダイ</t>
    </rPh>
    <phoneticPr fontId="4"/>
  </si>
  <si>
    <t>マツモトキヨシ西所沢店、ファミリーマート西所沢駅前店、西友西所沢店</t>
    <rPh sb="7" eb="8">
      <t>ニシ</t>
    </rPh>
    <rPh sb="8" eb="10">
      <t>トコロザワ</t>
    </rPh>
    <rPh sb="10" eb="11">
      <t>ミセ</t>
    </rPh>
    <rPh sb="20" eb="21">
      <t>ニシ</t>
    </rPh>
    <rPh sb="21" eb="23">
      <t>トコロザワ</t>
    </rPh>
    <rPh sb="23" eb="25">
      <t>エキマエ</t>
    </rPh>
    <rPh sb="25" eb="26">
      <t>テン</t>
    </rPh>
    <rPh sb="27" eb="29">
      <t>セイユウ</t>
    </rPh>
    <rPh sb="29" eb="32">
      <t>ニシトコロザワ</t>
    </rPh>
    <rPh sb="32" eb="33">
      <t>テン</t>
    </rPh>
    <phoneticPr fontId="4"/>
  </si>
  <si>
    <t>所沢市空き店舗活用・新規創業支援出店補助事業</t>
  </si>
  <si>
    <t>市内在住または市内に本拠のある法人で、市内商店街の3ヶ月以上の空き店舗に新規出店する事業者を対象に、空き店舗等の保証金、店舗の内外装の改修工事費、機材の設置費用（機材代金は除く）、新規出店に係る宣伝費用（チラシの印刷費等）の3分の1以内の額（限度額120万円）</t>
  </si>
  <si>
    <t>パルコ南通り商店会</t>
  </si>
  <si>
    <t>https://shintokorozawa.com/</t>
    <phoneticPr fontId="4"/>
  </si>
  <si>
    <t>損保ジャパン、第一生命保険、明治安田生命保険相互会社、ファミリーマート所沢緑町二丁目店、ピザハット</t>
    <rPh sb="0" eb="2">
      <t>ソンポ</t>
    </rPh>
    <rPh sb="7" eb="9">
      <t>ダイイチ</t>
    </rPh>
    <rPh sb="9" eb="11">
      <t>セイメイ</t>
    </rPh>
    <rPh sb="11" eb="13">
      <t>ホケン</t>
    </rPh>
    <rPh sb="14" eb="16">
      <t>メイジ</t>
    </rPh>
    <rPh sb="16" eb="18">
      <t>ヤスダ</t>
    </rPh>
    <rPh sb="18" eb="20">
      <t>セイメイ</t>
    </rPh>
    <rPh sb="20" eb="22">
      <t>ホケン</t>
    </rPh>
    <rPh sb="22" eb="24">
      <t>ソウゴ</t>
    </rPh>
    <rPh sb="24" eb="26">
      <t>ガイシャ</t>
    </rPh>
    <rPh sb="35" eb="37">
      <t>トコロザワ</t>
    </rPh>
    <rPh sb="37" eb="38">
      <t>ミドリ</t>
    </rPh>
    <rPh sb="38" eb="39">
      <t>マチ</t>
    </rPh>
    <rPh sb="39" eb="42">
      <t>ニチョウメ</t>
    </rPh>
    <rPh sb="42" eb="43">
      <t>ミセ</t>
    </rPh>
    <phoneticPr fontId="4"/>
  </si>
  <si>
    <t>しんとこはっぴーろーど商店街</t>
  </si>
  <si>
    <t>所沢市緑町４丁目</t>
    <phoneticPr fontId="4"/>
  </si>
  <si>
    <t>星の宮共栄会</t>
  </si>
  <si>
    <t>所沢市星の宮１丁目</t>
    <phoneticPr fontId="4"/>
  </si>
  <si>
    <t>ファミリーマート所沢星の宮店</t>
    <rPh sb="8" eb="10">
      <t>トコロザワ</t>
    </rPh>
    <rPh sb="10" eb="11">
      <t>ホシ</t>
    </rPh>
    <rPh sb="12" eb="13">
      <t>ミヤ</t>
    </rPh>
    <rPh sb="13" eb="14">
      <t>ミセ</t>
    </rPh>
    <phoneticPr fontId="4"/>
  </si>
  <si>
    <t>所沢スターレーン</t>
    <phoneticPr fontId="4"/>
  </si>
  <si>
    <t>三ヶ島商栄会</t>
  </si>
  <si>
    <t>所沢市三ヶ島３丁目</t>
    <phoneticPr fontId="4"/>
  </si>
  <si>
    <t>早稲田大学、クロスケの家、三ヶ島まちづくりセンター</t>
    <rPh sb="13" eb="16">
      <t>ミカジマ</t>
    </rPh>
    <phoneticPr fontId="4"/>
  </si>
  <si>
    <t>緑町一丁目商店会</t>
  </si>
  <si>
    <t>所沢市緑町１</t>
    <phoneticPr fontId="4"/>
  </si>
  <si>
    <t>緑町四丁目商店会</t>
  </si>
  <si>
    <t>セブンイレブン所沢緑町4丁目店</t>
    <rPh sb="7" eb="9">
      <t>トコロザワ</t>
    </rPh>
    <rPh sb="9" eb="10">
      <t>ミドリ</t>
    </rPh>
    <rPh sb="10" eb="11">
      <t>マチ</t>
    </rPh>
    <rPh sb="12" eb="14">
      <t>チョウメ</t>
    </rPh>
    <rPh sb="14" eb="15">
      <t>ミセ</t>
    </rPh>
    <phoneticPr fontId="4"/>
  </si>
  <si>
    <t>新所沢まちづくりセンター、新所沢中央公園</t>
    <phoneticPr fontId="4"/>
  </si>
  <si>
    <t>宮本町商盛会</t>
  </si>
  <si>
    <t>所沢市宮本町１丁目</t>
    <phoneticPr fontId="4"/>
  </si>
  <si>
    <t>ドン・キホーテ所沢宮本町店、日本レンタカー埼玉新所沢営業所、セキ薬品宮本町店、セレモニー所沢けやき台ホール</t>
    <rPh sb="7" eb="9">
      <t>トコロザワ</t>
    </rPh>
    <rPh sb="9" eb="12">
      <t>ミヤモトチョウ</t>
    </rPh>
    <rPh sb="12" eb="13">
      <t>テン</t>
    </rPh>
    <rPh sb="14" eb="16">
      <t>ニホン</t>
    </rPh>
    <rPh sb="21" eb="23">
      <t>サイタマ</t>
    </rPh>
    <rPh sb="23" eb="24">
      <t>シン</t>
    </rPh>
    <rPh sb="24" eb="26">
      <t>トコロザワ</t>
    </rPh>
    <rPh sb="26" eb="29">
      <t>エイギョウショ</t>
    </rPh>
    <rPh sb="32" eb="34">
      <t>ヤクヒン</t>
    </rPh>
    <rPh sb="34" eb="37">
      <t>ミヤモトチョウ</t>
    </rPh>
    <rPh sb="37" eb="38">
      <t>テン</t>
    </rPh>
    <rPh sb="44" eb="46">
      <t>トコロザワ</t>
    </rPh>
    <rPh sb="49" eb="50">
      <t>ダイ</t>
    </rPh>
    <phoneticPr fontId="4"/>
  </si>
  <si>
    <t>所沢まちづくりセンター、所澤神明社</t>
    <rPh sb="0" eb="2">
      <t>トコロザワ</t>
    </rPh>
    <rPh sb="12" eb="13">
      <t>トコロ</t>
    </rPh>
    <rPh sb="13" eb="14">
      <t>サワ</t>
    </rPh>
    <rPh sb="14" eb="17">
      <t>シンメイシャ</t>
    </rPh>
    <phoneticPr fontId="4"/>
  </si>
  <si>
    <t>御幸商栄会</t>
  </si>
  <si>
    <t>有楽町商栄会</t>
  </si>
  <si>
    <t>所沢市有楽町</t>
    <phoneticPr fontId="4"/>
  </si>
  <si>
    <t>ライオンズロード山口商工会</t>
  </si>
  <si>
    <t>所沢市山口</t>
    <phoneticPr fontId="4"/>
  </si>
  <si>
    <t>セブンイレブン所沢下山口店、シャトレーゼ所沢山口店</t>
    <rPh sb="7" eb="9">
      <t>トコロザワ</t>
    </rPh>
    <rPh sb="9" eb="12">
      <t>シモヤマグチ</t>
    </rPh>
    <rPh sb="12" eb="13">
      <t>テン</t>
    </rPh>
    <rPh sb="20" eb="22">
      <t>トコロザワ</t>
    </rPh>
    <rPh sb="22" eb="24">
      <t>ヤマグチ</t>
    </rPh>
    <rPh sb="24" eb="25">
      <t>テン</t>
    </rPh>
    <phoneticPr fontId="4"/>
  </si>
  <si>
    <t>西武ドーム、狭山スキー場、狭山湖</t>
    <rPh sb="0" eb="2">
      <t>セイブ</t>
    </rPh>
    <rPh sb="6" eb="8">
      <t>サヤマ</t>
    </rPh>
    <rPh sb="11" eb="12">
      <t>ジョウ</t>
    </rPh>
    <rPh sb="13" eb="15">
      <t>サヤマ</t>
    </rPh>
    <rPh sb="15" eb="16">
      <t>コ</t>
    </rPh>
    <phoneticPr fontId="4"/>
  </si>
  <si>
    <t>所沢コンセールタワー商店街</t>
  </si>
  <si>
    <t>トンボ通り会</t>
  </si>
  <si>
    <t>所沢市北秋津</t>
    <phoneticPr fontId="4"/>
  </si>
  <si>
    <t>新所沢名店会</t>
  </si>
  <si>
    <t>所沢ニュータウン中央商店会</t>
  </si>
  <si>
    <t>所沢市中新井３丁目</t>
    <phoneticPr fontId="4"/>
  </si>
  <si>
    <t>サンロード商店街</t>
  </si>
  <si>
    <t>所沢市狭山ヶ丘２丁目</t>
    <phoneticPr fontId="4"/>
  </si>
  <si>
    <t>http://www.e-sunroad.jp/</t>
    <phoneticPr fontId="4"/>
  </si>
  <si>
    <t>東所沢商店組合</t>
    <rPh sb="0" eb="1">
      <t>ヒガシ</t>
    </rPh>
    <rPh sb="1" eb="3">
      <t>トコロザワ</t>
    </rPh>
    <rPh sb="3" eb="5">
      <t>ショウテン</t>
    </rPh>
    <rPh sb="5" eb="7">
      <t>クミアイ</t>
    </rPh>
    <phoneticPr fontId="5"/>
  </si>
  <si>
    <t>所沢市東所沢和田１丁目</t>
    <rPh sb="6" eb="8">
      <t>ワダ</t>
    </rPh>
    <phoneticPr fontId="4"/>
  </si>
  <si>
    <t>https://www.facebook.com/higashitokorozawa/</t>
    <phoneticPr fontId="4"/>
  </si>
  <si>
    <t>さがみ典礼東所沢駅前葬斎センター、株式会社KADOKAWA</t>
    <rPh sb="3" eb="5">
      <t>テンレイ</t>
    </rPh>
    <rPh sb="5" eb="9">
      <t>ヒガシトコロザワエキ</t>
    </rPh>
    <rPh sb="9" eb="10">
      <t>マエ</t>
    </rPh>
    <rPh sb="10" eb="11">
      <t>ソウ</t>
    </rPh>
    <rPh sb="11" eb="12">
      <t>サイ</t>
    </rPh>
    <rPh sb="17" eb="21">
      <t>カブシキガイシャ</t>
    </rPh>
    <phoneticPr fontId="4"/>
  </si>
  <si>
    <t>ところざわサクララウン
所沢市観光情報・物産館</t>
    <rPh sb="12" eb="15">
      <t>トコロザワシ</t>
    </rPh>
    <rPh sb="15" eb="17">
      <t>カンコウ</t>
    </rPh>
    <rPh sb="17" eb="19">
      <t>ジョウホウ</t>
    </rPh>
    <rPh sb="20" eb="23">
      <t>ブッサンカン</t>
    </rPh>
    <phoneticPr fontId="4"/>
  </si>
  <si>
    <t>所沢商店街連合会</t>
  </si>
  <si>
    <t>新所沢商店会連合会</t>
  </si>
  <si>
    <t>とことこまちづくり実行委員会</t>
  </si>
  <si>
    <t>所沢駅西口周辺まちづくり協議会</t>
  </si>
  <si>
    <t>飯能市</t>
  </si>
  <si>
    <t>飯能大通り商店街協同組合</t>
  </si>
  <si>
    <t>飯能市本町2</t>
  </si>
  <si>
    <t>月1回</t>
    <rPh sb="0" eb="1">
      <t>つき</t>
    </rPh>
    <rPh sb="2" eb="3">
      <t>かい</t>
    </rPh>
    <phoneticPr fontId="19" type="Hiragana"/>
  </si>
  <si>
    <t>-</t>
  </si>
  <si>
    <t>月額1,500～8,000円</t>
    <rPh sb="0" eb="2">
      <t>げつがく</t>
    </rPh>
    <rPh sb="13" eb="14">
      <t>えん</t>
    </rPh>
    <phoneticPr fontId="19" type="Hiragana"/>
  </si>
  <si>
    <t>青果、精肉等</t>
    <rPh sb="0" eb="2">
      <t>せいか</t>
    </rPh>
    <rPh sb="3" eb="5">
      <t>せいにく</t>
    </rPh>
    <rPh sb="5" eb="6">
      <t>とう</t>
    </rPh>
    <phoneticPr fontId="19" type="Hiragana"/>
  </si>
  <si>
    <t>③</t>
  </si>
  <si>
    <t>飯能商工会議所、小町公園、飯能河原、中央公園</t>
  </si>
  <si>
    <t>新規出店促進事業</t>
    <rPh sb="0" eb="8">
      <t>シンキシュッテンソクシンジギョウ</t>
    </rPh>
    <phoneticPr fontId="11"/>
  </si>
  <si>
    <t>市内に新規出店する方へ、出店に係る店舗の新築や改装等、その費用の一部を補助</t>
  </si>
  <si>
    <t>https://www.city.hanno.lg.jp/soshikikarasagasu/kankyokeizaibu/sangyoshinkoka/sogyo_kigyo_shuttenshien/1552.html</t>
  </si>
  <si>
    <t>創業支援補助金</t>
    <rPh sb="0" eb="2">
      <t>ソウギョウ</t>
    </rPh>
    <rPh sb="2" eb="4">
      <t>シエン</t>
    </rPh>
    <rPh sb="4" eb="7">
      <t>ホジョキン</t>
    </rPh>
    <phoneticPr fontId="11"/>
  </si>
  <si>
    <t>地域の創業を支援し、地域経済の活性化や雇用の創出、商工業の振興につなげるため操業にあたる一部経費を補助する事業</t>
  </si>
  <si>
    <t>https://www.city.hanno.lg.jp/soshikikarasagasu/kankyokeizaibu/sangyoshinkoka/sogyo_kigyo_shuttenshien/1195.html</t>
  </si>
  <si>
    <t>協同組合飯能銀座商店街</t>
  </si>
  <si>
    <t>飯能市仲町7</t>
  </si>
  <si>
    <t>定例理事会12回（毎月）</t>
    <rPh sb="0" eb="2">
      <t>ていれい</t>
    </rPh>
    <rPh sb="2" eb="5">
      <t>りじかい</t>
    </rPh>
    <rPh sb="7" eb="8">
      <t>かい</t>
    </rPh>
    <rPh sb="9" eb="10">
      <t>まい</t>
    </rPh>
    <rPh sb="10" eb="11">
      <t>つき</t>
    </rPh>
    <phoneticPr fontId="19" type="Hiragana"/>
  </si>
  <si>
    <t>月会費5,000円</t>
    <rPh sb="0" eb="1">
      <t>つき</t>
    </rPh>
    <rPh sb="1" eb="3">
      <t>かいひ</t>
    </rPh>
    <rPh sb="8" eb="9">
      <t>えん</t>
    </rPh>
    <phoneticPr fontId="19" type="Hiragana"/>
  </si>
  <si>
    <t>http://hanno-ginza.com</t>
  </si>
  <si>
    <t>－</t>
  </si>
  <si>
    <t>⑧メイン商店街</t>
    <rPh sb="4" eb="7">
      <t>ショウテンガイ</t>
    </rPh>
    <phoneticPr fontId="11"/>
  </si>
  <si>
    <t>西部飯能ペペ、、メガネスーパー、ぎょうざの満州、エイブル</t>
    <rPh sb="0" eb="2">
      <t>せいぶ</t>
    </rPh>
    <rPh sb="2" eb="4">
      <t>はんのう</t>
    </rPh>
    <rPh sb="21" eb="23">
      <t>まんしゅう</t>
    </rPh>
    <phoneticPr fontId="19" type="Hiragana"/>
  </si>
  <si>
    <t>埼玉りそな銀行、東和銀行、武蔵野銀行、大川学園、西武線飯能駅</t>
  </si>
  <si>
    <t>日替わりレストラン</t>
    <rPh sb="0" eb="1">
      <t>ヒ</t>
    </rPh>
    <rPh sb="1" eb="2">
      <t>ガ</t>
    </rPh>
    <phoneticPr fontId="11"/>
  </si>
  <si>
    <t>飲食店インキュベーション事業</t>
    <rPh sb="0" eb="2">
      <t>インショク</t>
    </rPh>
    <rPh sb="2" eb="3">
      <t>テン</t>
    </rPh>
    <rPh sb="12" eb="14">
      <t>ジギョウ</t>
    </rPh>
    <phoneticPr fontId="11"/>
  </si>
  <si>
    <t>https://www.hanno-cci.or.jp/manage/founded/#02</t>
  </si>
  <si>
    <t>飯能中央通り商店街協同組合</t>
  </si>
  <si>
    <t>飯能市東町2</t>
  </si>
  <si>
    <t>年8回</t>
    <rPh sb="0" eb="1">
      <t>ねん</t>
    </rPh>
    <rPh sb="2" eb="3">
      <t>かい</t>
    </rPh>
    <phoneticPr fontId="19" type="Hiragana"/>
  </si>
  <si>
    <t>年会費24,000円</t>
    <rPh sb="0" eb="3">
      <t>ねんかいひ</t>
    </rPh>
    <rPh sb="9" eb="10">
      <t>えん</t>
    </rPh>
    <phoneticPr fontId="19" type="Hiragana"/>
  </si>
  <si>
    <t>魚屋、八百屋等</t>
    <rPh sb="0" eb="2">
      <t>さかなや</t>
    </rPh>
    <rPh sb="3" eb="6">
      <t>やおや</t>
    </rPh>
    <rPh sb="6" eb="7">
      <t>とう</t>
    </rPh>
    <phoneticPr fontId="19" type="Hiragana"/>
  </si>
  <si>
    <t>②</t>
  </si>
  <si>
    <t>飯能市役所、ＪＲ東飯能駅、丸広百貨店、カラオケ館、スーパーバリュー</t>
  </si>
  <si>
    <t>飯能東共栄会</t>
  </si>
  <si>
    <t>飯能市双柳344</t>
  </si>
  <si>
    <t>4～5回</t>
    <rPh sb="3" eb="4">
      <t>かい</t>
    </rPh>
    <phoneticPr fontId="19" type="Hiragana"/>
  </si>
  <si>
    <t>年間12,000円</t>
    <rPh sb="0" eb="2">
      <t>ねんかん</t>
    </rPh>
    <rPh sb="8" eb="9">
      <t>えん</t>
    </rPh>
    <phoneticPr fontId="19" type="Hiragana"/>
  </si>
  <si>
    <t>⑥</t>
  </si>
  <si>
    <t>㈱丸広百貨店飯能店、コープ緑町店、㈱トヨタレンタリース新埼玉東飯能駅前店、セブンイレブン飯能橋場店</t>
    <rPh sb="1" eb="3">
      <t>まるひろ</t>
    </rPh>
    <rPh sb="3" eb="6">
      <t>ひゃっかてん</t>
    </rPh>
    <rPh sb="6" eb="9">
      <t>はんのうてん</t>
    </rPh>
    <rPh sb="13" eb="14">
      <t>みどり</t>
    </rPh>
    <rPh sb="14" eb="15">
      <t>ちょう</t>
    </rPh>
    <rPh sb="15" eb="16">
      <t>てん</t>
    </rPh>
    <rPh sb="27" eb="28">
      <t>しん</t>
    </rPh>
    <rPh sb="28" eb="30">
      <t>さいたま</t>
    </rPh>
    <rPh sb="30" eb="33">
      <t>ひがしはんのう</t>
    </rPh>
    <rPh sb="33" eb="34">
      <t>えき</t>
    </rPh>
    <rPh sb="34" eb="35">
      <t>まえ</t>
    </rPh>
    <rPh sb="35" eb="36">
      <t>てん</t>
    </rPh>
    <rPh sb="44" eb="46">
      <t>はんのう</t>
    </rPh>
    <rPh sb="46" eb="48">
      <t>はしば</t>
    </rPh>
    <rPh sb="48" eb="49">
      <t>てん</t>
    </rPh>
    <phoneticPr fontId="19" type="Hiragana"/>
  </si>
  <si>
    <t>飯能市役所、保健センター、丸広百貨店、東飯能駅</t>
  </si>
  <si>
    <t>飯能南口商店街</t>
  </si>
  <si>
    <t>飯能市稲荷町2</t>
    <rPh sb="0" eb="3">
      <t>はんのうし</t>
    </rPh>
    <rPh sb="3" eb="6">
      <t>いなりちょう</t>
    </rPh>
    <phoneticPr fontId="19" type="Hiragana"/>
  </si>
  <si>
    <t>1～4回</t>
    <rPh sb="3" eb="4">
      <t>かい</t>
    </rPh>
    <phoneticPr fontId="19" type="Hiragana"/>
  </si>
  <si>
    <t>月2,000円</t>
    <rPh sb="0" eb="1">
      <t>つき</t>
    </rPh>
    <rPh sb="6" eb="7">
      <t>えん</t>
    </rPh>
    <phoneticPr fontId="19" type="Hiragana"/>
  </si>
  <si>
    <t>セブンイレブン飯能川寺店、くるまやラーメン飯能店</t>
    <rPh sb="7" eb="9">
      <t>はんのう</t>
    </rPh>
    <rPh sb="9" eb="11">
      <t>かわでら</t>
    </rPh>
    <rPh sb="11" eb="12">
      <t>てん</t>
    </rPh>
    <rPh sb="21" eb="24">
      <t>はんのうてん</t>
    </rPh>
    <phoneticPr fontId="19" type="Hiragana"/>
  </si>
  <si>
    <t>飯能信用金庫飯能南支店、飯能駅、中央病院、子ども図書館、飯能河原</t>
  </si>
  <si>
    <t>メイプル通り商店会</t>
  </si>
  <si>
    <t>飯能市八幡町13</t>
  </si>
  <si>
    <t>年4回（4・7・12・3月）</t>
    <rPh sb="0" eb="1">
      <t>ねん</t>
    </rPh>
    <rPh sb="2" eb="3">
      <t>かい</t>
    </rPh>
    <rPh sb="12" eb="13">
      <t>がつ</t>
    </rPh>
    <phoneticPr fontId="19" type="Hiragana"/>
  </si>
  <si>
    <t>年会費10,000円</t>
    <rPh sb="0" eb="3">
      <t>ねんかいひ</t>
    </rPh>
    <rPh sb="9" eb="10">
      <t>えん</t>
    </rPh>
    <phoneticPr fontId="19" type="Hiragana"/>
  </si>
  <si>
    <t>魚屋、肉屋、八百屋</t>
    <rPh sb="0" eb="2">
      <t>さかなや</t>
    </rPh>
    <rPh sb="3" eb="5">
      <t>にくや</t>
    </rPh>
    <rPh sb="6" eb="9">
      <t>やおや</t>
    </rPh>
    <phoneticPr fontId="19" type="Hiragana"/>
  </si>
  <si>
    <t>㈱西武開発飯能店、ノオミ飯能店、ふるーれりんず飯能店、むさし証券㈱飯能店</t>
    <rPh sb="1" eb="3">
      <t>せいぶ</t>
    </rPh>
    <rPh sb="3" eb="5">
      <t>かいはつ</t>
    </rPh>
    <rPh sb="5" eb="8">
      <t>はんのうてん</t>
    </rPh>
    <rPh sb="12" eb="15">
      <t>はんのうてん</t>
    </rPh>
    <rPh sb="23" eb="26">
      <t>はんのうてん</t>
    </rPh>
    <rPh sb="30" eb="32">
      <t>しょうけん</t>
    </rPh>
    <rPh sb="33" eb="36">
      <t>はんのうてん</t>
    </rPh>
    <phoneticPr fontId="19" type="Hiragana"/>
  </si>
  <si>
    <t>八幡公園（神社）</t>
  </si>
  <si>
    <t>原町商店街</t>
    <rPh sb="0" eb="2">
      <t>ハラマチ</t>
    </rPh>
    <rPh sb="2" eb="5">
      <t>ショウテンガイ</t>
    </rPh>
    <phoneticPr fontId="19"/>
  </si>
  <si>
    <t>飯能市仲町6</t>
  </si>
  <si>
    <t>コンビニ・スーパー</t>
  </si>
  <si>
    <t>ガスト飯能店</t>
    <rPh sb="3" eb="5">
      <t>はんのう</t>
    </rPh>
    <rPh sb="5" eb="6">
      <t>てん</t>
    </rPh>
    <phoneticPr fontId="19" type="Hiragana"/>
  </si>
  <si>
    <t>飯能駅、東飯能駅、小室クリニック、飯能信用金庫</t>
  </si>
  <si>
    <t>飯能市商店街連盟</t>
  </si>
  <si>
    <t>https://lets-hanno-shoutengai.com/</t>
  </si>
  <si>
    <t>加須市</t>
  </si>
  <si>
    <t>加須一番街商店会</t>
  </si>
  <si>
    <t>加須市中央一丁目</t>
    <rPh sb="0" eb="3">
      <t>カゾシ</t>
    </rPh>
    <rPh sb="3" eb="5">
      <t>チュウオウ</t>
    </rPh>
    <rPh sb="5" eb="8">
      <t>イッチョウメ</t>
    </rPh>
    <phoneticPr fontId="4"/>
  </si>
  <si>
    <t>約６００人／１日（平日：歩行者）</t>
    <rPh sb="0" eb="1">
      <t>ヤク</t>
    </rPh>
    <rPh sb="4" eb="5">
      <t>ニン</t>
    </rPh>
    <rPh sb="7" eb="8">
      <t>ニチ</t>
    </rPh>
    <rPh sb="9" eb="11">
      <t>ヘイジツ</t>
    </rPh>
    <rPh sb="12" eb="15">
      <t>ホコウシャ</t>
    </rPh>
    <phoneticPr fontId="4"/>
  </si>
  <si>
    <t>1,000円及び2,000円／月</t>
    <rPh sb="5" eb="6">
      <t>エン</t>
    </rPh>
    <rPh sb="6" eb="7">
      <t>オヨ</t>
    </rPh>
    <rPh sb="13" eb="14">
      <t>エン</t>
    </rPh>
    <rPh sb="15" eb="16">
      <t>ツキ</t>
    </rPh>
    <phoneticPr fontId="4"/>
  </si>
  <si>
    <t>東武伊勢崎線加須駅に近接しており、商店会内には、耳鼻科や内科医院をはじめ、飲食店などのほか、徒歩3～5分圏内に銀行及び商工会館などが立地するとともに、埼玉県立不動岡高等学校生徒の通学路となっていることから、人が集まる施設が多数存在する商店会になっている。毎年、街路灯ペナント共同装飾を行い、景観形成に努め、平成26年度には街路灯のＬＥＤ化により消費者等にとって安心・安全な買い物環境を整備した。</t>
  </si>
  <si>
    <t>飲食店</t>
    <rPh sb="0" eb="2">
      <t>インショク</t>
    </rPh>
    <rPh sb="2" eb="3">
      <t>テン</t>
    </rPh>
    <phoneticPr fontId="4"/>
  </si>
  <si>
    <t>東武ストアかぞマイン、ファミリーマート、加須市商工会</t>
    <phoneticPr fontId="4"/>
  </si>
  <si>
    <t>創業支援補助金</t>
    <rPh sb="0" eb="2">
      <t>ソウギョウ</t>
    </rPh>
    <rPh sb="2" eb="4">
      <t>シエン</t>
    </rPh>
    <rPh sb="4" eb="7">
      <t>ホジョキン</t>
    </rPh>
    <phoneticPr fontId="4"/>
  </si>
  <si>
    <t>特定創業支援等事業による支援を受け、市内で創業する事業者に対し、創業に係る経費の一部を補助します。
※補助額…補助対象経費（広告宣伝費や事業所の改装費等）の2分の1の額（上限100万円）</t>
    <rPh sb="0" eb="2">
      <t>トクテイ</t>
    </rPh>
    <rPh sb="2" eb="4">
      <t>ソウギョウ</t>
    </rPh>
    <rPh sb="4" eb="6">
      <t>シエン</t>
    </rPh>
    <rPh sb="6" eb="7">
      <t>トウ</t>
    </rPh>
    <rPh sb="7" eb="9">
      <t>ジギョウ</t>
    </rPh>
    <rPh sb="12" eb="14">
      <t>シエン</t>
    </rPh>
    <rPh sb="15" eb="16">
      <t>ウ</t>
    </rPh>
    <rPh sb="18" eb="20">
      <t>シナイ</t>
    </rPh>
    <rPh sb="21" eb="23">
      <t>ソウギョウ</t>
    </rPh>
    <rPh sb="25" eb="28">
      <t>ジギョウシャ</t>
    </rPh>
    <rPh sb="29" eb="30">
      <t>タイ</t>
    </rPh>
    <rPh sb="32" eb="34">
      <t>ソウギョウ</t>
    </rPh>
    <rPh sb="35" eb="36">
      <t>カカ</t>
    </rPh>
    <rPh sb="37" eb="39">
      <t>ケイヒ</t>
    </rPh>
    <rPh sb="40" eb="42">
      <t>イチブ</t>
    </rPh>
    <rPh sb="43" eb="45">
      <t>ホジョ</t>
    </rPh>
    <rPh sb="51" eb="53">
      <t>ホジョ</t>
    </rPh>
    <rPh sb="53" eb="54">
      <t>ガク</t>
    </rPh>
    <rPh sb="55" eb="57">
      <t>ホジョ</t>
    </rPh>
    <rPh sb="57" eb="59">
      <t>タイショウ</t>
    </rPh>
    <rPh sb="59" eb="61">
      <t>ケイヒ</t>
    </rPh>
    <rPh sb="62" eb="67">
      <t>コウコクセンデンヒ</t>
    </rPh>
    <rPh sb="68" eb="71">
      <t>ジギョウショ</t>
    </rPh>
    <rPh sb="72" eb="74">
      <t>カイソウ</t>
    </rPh>
    <rPh sb="74" eb="75">
      <t>ヒ</t>
    </rPh>
    <rPh sb="75" eb="76">
      <t>ナド</t>
    </rPh>
    <rPh sb="79" eb="80">
      <t>ブン</t>
    </rPh>
    <rPh sb="83" eb="84">
      <t>ガク</t>
    </rPh>
    <rPh sb="85" eb="87">
      <t>ジョウゲン</t>
    </rPh>
    <rPh sb="90" eb="92">
      <t>マンエン</t>
    </rPh>
    <phoneticPr fontId="4"/>
  </si>
  <si>
    <t>経営革新支援補助金</t>
    <rPh sb="0" eb="2">
      <t>ケイエイ</t>
    </rPh>
    <rPh sb="2" eb="4">
      <t>カクシン</t>
    </rPh>
    <rPh sb="4" eb="6">
      <t>シエン</t>
    </rPh>
    <rPh sb="6" eb="9">
      <t>ホジョキン</t>
    </rPh>
    <phoneticPr fontId="3"/>
  </si>
  <si>
    <t>5年以上事業を継続して営んでいる市内の法人又は個人事業者に対し、埼玉県の承認を得た経営革新計画の実行に必要な経費の一部を補助します。
※補助額…補助対象経費（広告宣伝費や事業所の改装費等）の2分の1の額（上限100万円）</t>
    <rPh sb="29" eb="30">
      <t>タイ</t>
    </rPh>
    <rPh sb="48" eb="50">
      <t>ジッコウ</t>
    </rPh>
    <rPh sb="51" eb="53">
      <t>ヒツヨウ</t>
    </rPh>
    <rPh sb="54" eb="56">
      <t>ケイヒ</t>
    </rPh>
    <rPh sb="57" eb="59">
      <t>イチブ</t>
    </rPh>
    <rPh sb="60" eb="62">
      <t>ホジョ</t>
    </rPh>
    <phoneticPr fontId="3"/>
  </si>
  <si>
    <t>加須駅通り商店会</t>
  </si>
  <si>
    <t>加須市中央一丁目、中央二丁目</t>
    <rPh sb="0" eb="3">
      <t>カゾシ</t>
    </rPh>
    <rPh sb="3" eb="5">
      <t>チュウオウ</t>
    </rPh>
    <rPh sb="5" eb="8">
      <t>イッチョウメ</t>
    </rPh>
    <rPh sb="9" eb="11">
      <t>チュウオウ</t>
    </rPh>
    <rPh sb="11" eb="14">
      <t>ニチョウメ</t>
    </rPh>
    <phoneticPr fontId="4"/>
  </si>
  <si>
    <t>年２回</t>
    <rPh sb="0" eb="1">
      <t>ネン</t>
    </rPh>
    <rPh sb="2" eb="3">
      <t>カイ</t>
    </rPh>
    <phoneticPr fontId="4"/>
  </si>
  <si>
    <t>月３,000円</t>
    <rPh sb="0" eb="1">
      <t>ツキ</t>
    </rPh>
    <rPh sb="6" eb="7">
      <t>エン</t>
    </rPh>
    <phoneticPr fontId="4"/>
  </si>
  <si>
    <t>東武伊勢崎線加須駅北口に接し、県道加須停車場線の沿線約250mに加盟店舗が立地している中、商工会館や銀行などがあり、買い物客だけではなく、駅への通学・通勤路として、多数の交通量（車両・歩行者等）が見られる商店会となっている。毎年街路灯フラッグ共同装飾を行うとともに、毎年、年末にイルミネーションの装飾を実施しており、平成26年度には街路灯のLED化を進め、安心・安全な買い物環境等を整備した。</t>
  </si>
  <si>
    <t>むさし証券</t>
    <rPh sb="3" eb="5">
      <t>ショウケン</t>
    </rPh>
    <phoneticPr fontId="4"/>
  </si>
  <si>
    <t>加須市商工会館、東武ストアかぞマイン、千方神社、市民プラザかぞ、加須センターホテル</t>
    <phoneticPr fontId="4"/>
  </si>
  <si>
    <t>加須ぎんざ商店会</t>
  </si>
  <si>
    <t>加須市中央二丁目</t>
    <rPh sb="0" eb="3">
      <t>カゾシ</t>
    </rPh>
    <rPh sb="3" eb="5">
      <t>チュウオウ</t>
    </rPh>
    <rPh sb="5" eb="8">
      <t>ニチョウメ</t>
    </rPh>
    <phoneticPr fontId="4"/>
  </si>
  <si>
    <t>年４回から５回</t>
    <rPh sb="0" eb="1">
      <t>ネン</t>
    </rPh>
    <rPh sb="2" eb="3">
      <t>カイ</t>
    </rPh>
    <rPh sb="6" eb="7">
      <t>カイ</t>
    </rPh>
    <phoneticPr fontId="4"/>
  </si>
  <si>
    <t>300人／１日（平日：歩行者）</t>
    <rPh sb="3" eb="4">
      <t>ニン</t>
    </rPh>
    <rPh sb="6" eb="7">
      <t>ニチ</t>
    </rPh>
    <rPh sb="8" eb="10">
      <t>ヘイジツ</t>
    </rPh>
    <rPh sb="11" eb="14">
      <t>ホコウシャ</t>
    </rPh>
    <phoneticPr fontId="4"/>
  </si>
  <si>
    <t>月3,000円から月20,000円</t>
    <rPh sb="0" eb="1">
      <t>ツキ</t>
    </rPh>
    <rPh sb="6" eb="7">
      <t>エン</t>
    </rPh>
    <rPh sb="9" eb="10">
      <t>ツキ</t>
    </rPh>
    <rPh sb="16" eb="17">
      <t>エン</t>
    </rPh>
    <phoneticPr fontId="4"/>
  </si>
  <si>
    <t>東武伊勢崎線加須駅の北東約400ｍに位置し、東西を走る県道加須停車場線沿線に商店街が形成されており、電線の地中化およびが歩道照明が設置され、景観に配慮されるとともに、2つの銀行が立地していることから、買い物客をはじめ、金融機関利用者等の通行が多い商店街となっている。毎年、歳末福引大売出しを開催している。</t>
  </si>
  <si>
    <t>生鮮三品</t>
    <rPh sb="0" eb="2">
      <t>セイセン</t>
    </rPh>
    <rPh sb="2" eb="4">
      <t>サンピン</t>
    </rPh>
    <phoneticPr fontId="4"/>
  </si>
  <si>
    <t>足利銀行、武蔵野銀行、加須第一ホテル</t>
    <phoneticPr fontId="4"/>
  </si>
  <si>
    <t>不動岡奉仕会</t>
  </si>
  <si>
    <t>加須市不動岡一丁目、二丁目、三丁目</t>
    <rPh sb="0" eb="3">
      <t>カゾシ</t>
    </rPh>
    <rPh sb="3" eb="6">
      <t>フドウオカ</t>
    </rPh>
    <rPh sb="6" eb="9">
      <t>イッチョウメ</t>
    </rPh>
    <rPh sb="10" eb="13">
      <t>ニチョウメ</t>
    </rPh>
    <rPh sb="14" eb="17">
      <t>サンチョウメ</t>
    </rPh>
    <phoneticPr fontId="4"/>
  </si>
  <si>
    <t>100人／１日（平日：歩行者）</t>
    <rPh sb="3" eb="4">
      <t>ニン</t>
    </rPh>
    <rPh sb="6" eb="7">
      <t>ニチ</t>
    </rPh>
    <rPh sb="8" eb="10">
      <t>ヘイジツ</t>
    </rPh>
    <rPh sb="11" eb="14">
      <t>ホコウシャ</t>
    </rPh>
    <phoneticPr fontId="4"/>
  </si>
  <si>
    <t>東武伊勢崎線加須駅の北西約1.5ｋｍに位置し、不動ヶ岡不動尊總願寺を中心に加須市立不動岡小学校や加須市立不動岡コミュニティセンターなど公共施設が近接している。商店街利用者の他、不動ヶ岡不動尊總願寺や加須の特産品を販売する「和菓子店」や「うどん店」があることから、多くの観光客が訪れる地区となっている。
さらに、埼玉県立不動岡高校もあり登下校時には高校生の通行が見られる商店街である。平成25年度に街路灯のLED化を実施し、安心、安全な買い物環境を整備するとともに、毎年總願寺境内において、4月に桜ミッドナイト、8月に夕涼みにイカナイトを開催するほか、2月には節分会福の市を実施するなど、商店街の活性化を図っている。</t>
  </si>
  <si>
    <t>生鮮三品</t>
    <rPh sb="0" eb="4">
      <t>セイセンサンピン</t>
    </rPh>
    <phoneticPr fontId="4"/>
  </si>
  <si>
    <t>不動ヶ岡不動尊總願寺、埼玉県立不動岡高等学校、不動岡小学校、不動岡コミュニティセンター</t>
    <phoneticPr fontId="4"/>
  </si>
  <si>
    <t>彩の街騎西スタンプ会</t>
    <rPh sb="0" eb="1">
      <t>サイ</t>
    </rPh>
    <rPh sb="2" eb="3">
      <t>マチ</t>
    </rPh>
    <rPh sb="3" eb="5">
      <t>キサイ</t>
    </rPh>
    <rPh sb="9" eb="10">
      <t>カイ</t>
    </rPh>
    <phoneticPr fontId="5"/>
  </si>
  <si>
    <t>加須市騎西</t>
    <rPh sb="0" eb="3">
      <t>カゾシ</t>
    </rPh>
    <rPh sb="3" eb="5">
      <t>キサイ</t>
    </rPh>
    <phoneticPr fontId="4"/>
  </si>
  <si>
    <t>年６回</t>
    <rPh sb="0" eb="1">
      <t>ネン</t>
    </rPh>
    <rPh sb="2" eb="3">
      <t>カイ</t>
    </rPh>
    <phoneticPr fontId="4"/>
  </si>
  <si>
    <t>約20人／１日（平日：歩行者）</t>
    <rPh sb="0" eb="1">
      <t>ヤク</t>
    </rPh>
    <rPh sb="3" eb="4">
      <t>ニン</t>
    </rPh>
    <rPh sb="6" eb="7">
      <t>ニチ</t>
    </rPh>
    <rPh sb="8" eb="10">
      <t>ヘイジツ</t>
    </rPh>
    <rPh sb="11" eb="14">
      <t>ホコウシャ</t>
    </rPh>
    <phoneticPr fontId="4"/>
  </si>
  <si>
    <t>年20,000円</t>
    <rPh sb="0" eb="1">
      <t>ネン</t>
    </rPh>
    <rPh sb="7" eb="8">
      <t>エン</t>
    </rPh>
    <phoneticPr fontId="4"/>
  </si>
  <si>
    <t>東武伊勢崎線加須駅の南西約3ｋｍに位置する加須市騎西地域の商店等で形成されており、中心地にはコミュニティセンターや銀行などが立地していることから、買い物客をはじめ、人が集まる地区となっている。毎年、六彩市、ありゃりゃ～い市などで物産販売や抽選会などを実施し、自ら作成したキャラクター「こまちちゃん」とともに地域内外に活動を宣伝しながら、地域の商業及び商店街の活性化を図っている。</t>
  </si>
  <si>
    <t>加須市騎西総合支所、騎西コミュニティセンター、加須市商工会、埼玉りそな銀行</t>
  </si>
  <si>
    <t>https://www.city.kazo.lg.jp/soshiki/sangyoukoyou/hozyokin/35738.html</t>
  </si>
  <si>
    <t>https://www.city.kazo.lg.jp/soshiki/sangyoukoyou/hozyokin/35784.html</t>
  </si>
  <si>
    <t>本庄市</t>
  </si>
  <si>
    <t>朝日通り商店会</t>
  </si>
  <si>
    <t>本庄市銀座３丁目</t>
    <rPh sb="0" eb="3">
      <t>ホンジョウシ</t>
    </rPh>
    <rPh sb="3" eb="5">
      <t>ギンザ</t>
    </rPh>
    <rPh sb="6" eb="8">
      <t>チョウメ</t>
    </rPh>
    <phoneticPr fontId="4"/>
  </si>
  <si>
    <t>本庄市市民活動交流センター</t>
  </si>
  <si>
    <t>本庄市中心市街地空き店舗対策補助制度</t>
    <phoneticPr fontId="4"/>
  </si>
  <si>
    <t>本庄市街地の商店街の空洞化を抑制し、活力と魅力のある商店街づくりを推進するため空き店舗を利用して営業を開始した事業主に対し、補助金を交付する制度です。エリアが決まっておりますのでご注意ください。エリアや補助対象資格はＨＰをご覧ください。【補助内容】改装工事費補助・・・対象経費は、当該空き店舗の新規出店時の外装・内装・設備・看板等の改装に要する工事費とする。補助金の額は、対象経費に3分の1を乗じた数とし、50万円を限度とする。</t>
    <phoneticPr fontId="4"/>
  </si>
  <si>
    <t>本庄アサヒ商店会</t>
    <rPh sb="0" eb="2">
      <t>ホンジョウ</t>
    </rPh>
    <phoneticPr fontId="10"/>
  </si>
  <si>
    <t>本庄市本庄１丁目</t>
    <rPh sb="0" eb="3">
      <t>ホンジョウシ</t>
    </rPh>
    <rPh sb="3" eb="5">
      <t>ホンジョウ</t>
    </rPh>
    <rPh sb="6" eb="8">
      <t>チョウメ</t>
    </rPh>
    <phoneticPr fontId="4"/>
  </si>
  <si>
    <t>ベルク、パシオス、セリア、マツモトキヨシ、スイデコ</t>
    <phoneticPr fontId="4"/>
  </si>
  <si>
    <t>上町老舗会</t>
  </si>
  <si>
    <t>本庄市銀座１丁目</t>
    <rPh sb="0" eb="3">
      <t>ホンジョウシ</t>
    </rPh>
    <rPh sb="3" eb="5">
      <t>ギンザ</t>
    </rPh>
    <rPh sb="6" eb="8">
      <t>チョウメ</t>
    </rPh>
    <phoneticPr fontId="4"/>
  </si>
  <si>
    <t>旧本庄商業銀行煉瓦倉庫</t>
  </si>
  <si>
    <t>銀座商店連盟</t>
  </si>
  <si>
    <t>本庄市銀座１丁目</t>
  </si>
  <si>
    <t>三交銀座商店会</t>
  </si>
  <si>
    <t>本庄市銀座２丁目</t>
    <phoneticPr fontId="4"/>
  </si>
  <si>
    <t>３２９人／１日</t>
  </si>
  <si>
    <t>若者向けの衣類、雑貨などの店</t>
  </si>
  <si>
    <t>泉進会</t>
  </si>
  <si>
    <t>本庄市中央３丁目</t>
  </si>
  <si>
    <t>台町繁栄会</t>
  </si>
  <si>
    <t>本庄市本庄３丁目</t>
  </si>
  <si>
    <t>照若町商店会</t>
  </si>
  <si>
    <t>本庄市中央１丁目</t>
  </si>
  <si>
    <t>坂上　210　人／１日、坂下　300～500　人／１日　１７号国道を挟む</t>
  </si>
  <si>
    <t>鮮魚・精肉、コンビニ、惣菜店など</t>
  </si>
  <si>
    <t>若泉公園（桜まつり　春　４月第１土曜日）、普寛霊場（春と秋　年２回の大祭）、阿夫利天神社（秋９月上旬　大祭）、若泉公園（お姿流し　８月下旬）、フラワーパーク　菊の大祭と総合イベント</t>
    <phoneticPr fontId="4"/>
  </si>
  <si>
    <t>ニコニコ商店会</t>
  </si>
  <si>
    <t>本庄駅みなみ商店仲よし会</t>
  </si>
  <si>
    <t>本庄市駅南２丁目</t>
  </si>
  <si>
    <t>JR本庄駅</t>
  </si>
  <si>
    <t>本町躍進会</t>
  </si>
  <si>
    <t>本庄市中央１丁目</t>
    <phoneticPr fontId="4"/>
  </si>
  <si>
    <t>飲食店（ラーメン屋など）</t>
  </si>
  <si>
    <t>セブンイレブン</t>
    <phoneticPr fontId="4"/>
  </si>
  <si>
    <t>本庄市役所、スーパービバホーム、ヤオコー</t>
    <phoneticPr fontId="4"/>
  </si>
  <si>
    <t>本町三交商店会</t>
  </si>
  <si>
    <t>本庄市銀座3丁目</t>
  </si>
  <si>
    <t>空き家になると、途端に駐車場になってしまう。そのため、駐車場が多い。</t>
  </si>
  <si>
    <t>本庄みなみ商店会</t>
    <rPh sb="0" eb="2">
      <t>ホンジョウ</t>
    </rPh>
    <phoneticPr fontId="10"/>
  </si>
  <si>
    <t>本庄市駅南１丁目</t>
  </si>
  <si>
    <t>本庄市千代田２丁目</t>
  </si>
  <si>
    <t>２０３　人／１日</t>
  </si>
  <si>
    <t>喫茶店、ラーメン店。食品店。</t>
  </si>
  <si>
    <t>市立図書館、金鑚神社、寺院（佛母寺・高尾山分院）、若泉公園</t>
    <phoneticPr fontId="4"/>
  </si>
  <si>
    <t>あら町商店会</t>
  </si>
  <si>
    <t>本庄市児玉町児玉</t>
    <phoneticPr fontId="4"/>
  </si>
  <si>
    <t>アスピア児玉</t>
  </si>
  <si>
    <t>児玉中央通り商店会</t>
  </si>
  <si>
    <t>本庄市児玉町児玉</t>
  </si>
  <si>
    <t>埼玉りそな銀行児玉支店、埼玉信用組合本店</t>
    <phoneticPr fontId="4"/>
  </si>
  <si>
    <t>本庄商店街連合会</t>
    <rPh sb="0" eb="2">
      <t>ホンジョウ</t>
    </rPh>
    <rPh sb="2" eb="5">
      <t>ショウテンガイ</t>
    </rPh>
    <rPh sb="5" eb="8">
      <t>レンゴウカイ</t>
    </rPh>
    <phoneticPr fontId="21"/>
  </si>
  <si>
    <t>本庄市朝日町3丁目</t>
  </si>
  <si>
    <t>東松山市</t>
  </si>
  <si>
    <t>唐子商店会</t>
  </si>
  <si>
    <t xml:space="preserve">東松山市石橋 </t>
    <rPh sb="0" eb="4">
      <t>ヒガシマツヤマシ</t>
    </rPh>
    <phoneticPr fontId="0"/>
  </si>
  <si>
    <t>5回/年</t>
    <rPh sb="1" eb="2">
      <t>カイ</t>
    </rPh>
    <rPh sb="3" eb="4">
      <t>ネン</t>
    </rPh>
    <phoneticPr fontId="4"/>
  </si>
  <si>
    <t>商工祭の共催や盆踊りの支援</t>
    <rPh sb="0" eb="2">
      <t>ショウコウ</t>
    </rPh>
    <rPh sb="2" eb="3">
      <t>サイ</t>
    </rPh>
    <rPh sb="4" eb="6">
      <t>キョウサイ</t>
    </rPh>
    <rPh sb="7" eb="9">
      <t>ボンオド</t>
    </rPh>
    <rPh sb="11" eb="13">
      <t>シエン</t>
    </rPh>
    <phoneticPr fontId="4"/>
  </si>
  <si>
    <t>①住宅地
⑥住工混在地帯
⑧農村地帯・工業地帯</t>
    <rPh sb="1" eb="4">
      <t>ジュウタクチ</t>
    </rPh>
    <rPh sb="6" eb="8">
      <t>ジュウコウ</t>
    </rPh>
    <rPh sb="8" eb="10">
      <t>コンザイ</t>
    </rPh>
    <rPh sb="10" eb="12">
      <t>チタイ</t>
    </rPh>
    <rPh sb="14" eb="16">
      <t>ノウソン</t>
    </rPh>
    <rPh sb="16" eb="18">
      <t>チタイ</t>
    </rPh>
    <rPh sb="19" eb="21">
      <t>コウギョウ</t>
    </rPh>
    <rPh sb="21" eb="23">
      <t>チタイ</t>
    </rPh>
    <phoneticPr fontId="4"/>
  </si>
  <si>
    <t>ＭＥＧＡドン・キホーテ
ベルク</t>
    <phoneticPr fontId="4"/>
  </si>
  <si>
    <t>市民活動センター、市民体育館、唐子中央公園、新郷工業団地、葛袋工業団地</t>
    <phoneticPr fontId="4"/>
  </si>
  <si>
    <t>材一商工研究会</t>
  </si>
  <si>
    <t>東松山市材木町</t>
    <rPh sb="0" eb="3">
      <t>ヒガシマツヤマ</t>
    </rPh>
    <rPh sb="3" eb="4">
      <t>シ</t>
    </rPh>
    <phoneticPr fontId="0"/>
  </si>
  <si>
    <t>年に一度、販促セールを実施</t>
    <rPh sb="0" eb="1">
      <t>ネン</t>
    </rPh>
    <rPh sb="2" eb="4">
      <t>イチド</t>
    </rPh>
    <rPh sb="5" eb="7">
      <t>ハンソク</t>
    </rPh>
    <rPh sb="11" eb="13">
      <t>ジッシ</t>
    </rPh>
    <phoneticPr fontId="4"/>
  </si>
  <si>
    <t>東松山市商店街空き店舗対策事業補助金</t>
    <phoneticPr fontId="4"/>
  </si>
  <si>
    <t>東松山市では、中心市街地の商店街の空き店舗を利用して新規事業を行う方等に対して補助金を交付します。補助の対象となる事業は、２年以上の継続営業が見込まれる以下の事業になります。飲食料品小売業、飲食店（酒場、ビヤホール、キャバレー、ナイトクラブを除く）、持ち帰り・配達飲食サービス業。※特定創業支援等事業による証明書の発行を受けた方については、業種の限定はありません。また補助対象経費は、改装費の内、経費の２分の１の金額で限度額が６０万円、賃料の内、経費の２分の１の金額で限度額が９０万円（７万５千円×１年）となっています。※ただし、特定創業支援等事業の証明を受けた方に関しては条件によりその限りではございません。詳しくは下記東松山市ホームページにてご確認ください。</t>
    <phoneticPr fontId="4"/>
  </si>
  <si>
    <t>http://www.city.higashimatsuyama.lg.jp/soshiki/kankyosangyobu/shoko/menu/commerce_and_industry/1368408989739.html</t>
  </si>
  <si>
    <t>神明町共進会</t>
  </si>
  <si>
    <t>東松山市神明町2</t>
    <rPh sb="0" eb="4">
      <t>ヒガシマツヤマシ</t>
    </rPh>
    <phoneticPr fontId="0"/>
  </si>
  <si>
    <t>年会費5000円</t>
    <rPh sb="0" eb="3">
      <t>ネンカイヒ</t>
    </rPh>
    <rPh sb="7" eb="8">
      <t>エン</t>
    </rPh>
    <phoneticPr fontId="4"/>
  </si>
  <si>
    <t>年に1度納涼祭を開催</t>
    <rPh sb="0" eb="1">
      <t>ネン</t>
    </rPh>
    <rPh sb="3" eb="4">
      <t>ド</t>
    </rPh>
    <rPh sb="4" eb="7">
      <t>ノウリョウサイ</t>
    </rPh>
    <rPh sb="8" eb="10">
      <t>カイサイ</t>
    </rPh>
    <phoneticPr fontId="4"/>
  </si>
  <si>
    <t>ビバモール</t>
    <phoneticPr fontId="4"/>
  </si>
  <si>
    <t>市立図書館、下沼公園、すぱーく東松山、第一ホテル</t>
    <phoneticPr fontId="4"/>
  </si>
  <si>
    <t>高坂商店会</t>
  </si>
  <si>
    <t>商工祭、花火大会協力</t>
    <rPh sb="0" eb="2">
      <t>ショウコウ</t>
    </rPh>
    <rPh sb="2" eb="3">
      <t>サイ</t>
    </rPh>
    <rPh sb="4" eb="6">
      <t>ハナビ</t>
    </rPh>
    <rPh sb="6" eb="8">
      <t>タイカイ</t>
    </rPh>
    <rPh sb="8" eb="10">
      <t>キョウリョク</t>
    </rPh>
    <phoneticPr fontId="4"/>
  </si>
  <si>
    <t>①②③</t>
    <phoneticPr fontId="4"/>
  </si>
  <si>
    <t>ピオニウォーク東松山</t>
    <rPh sb="7" eb="10">
      <t>ヒガシマツヤマ</t>
    </rPh>
    <phoneticPr fontId="4"/>
  </si>
  <si>
    <t>こども動物自然公園、物見山公園、埼玉ピースミュージアム、ピオニウォーク東松山、市民活動センター</t>
    <rPh sb="16" eb="18">
      <t>サイタマ</t>
    </rPh>
    <rPh sb="35" eb="38">
      <t>ヒガシマツヤマ</t>
    </rPh>
    <phoneticPr fontId="4"/>
  </si>
  <si>
    <t>野本商店会</t>
  </si>
  <si>
    <t>東松山市古凍</t>
    <rPh sb="0" eb="4">
      <t>ヒガシマツヤマシ</t>
    </rPh>
    <phoneticPr fontId="0"/>
  </si>
  <si>
    <t>5～6回/年</t>
    <rPh sb="3" eb="4">
      <t>カイ</t>
    </rPh>
    <rPh sb="5" eb="6">
      <t>ネン</t>
    </rPh>
    <phoneticPr fontId="4"/>
  </si>
  <si>
    <t>1500円</t>
    <rPh sb="4" eb="5">
      <t>エン</t>
    </rPh>
    <phoneticPr fontId="4"/>
  </si>
  <si>
    <t>商工祭、納涼盆踊り大会</t>
    <rPh sb="0" eb="2">
      <t>ショウコウ</t>
    </rPh>
    <rPh sb="2" eb="3">
      <t>サイ</t>
    </rPh>
    <rPh sb="4" eb="6">
      <t>ノウリョウ</t>
    </rPh>
    <rPh sb="6" eb="8">
      <t>ボンオド</t>
    </rPh>
    <rPh sb="9" eb="11">
      <t>タイカイ</t>
    </rPh>
    <phoneticPr fontId="4"/>
  </si>
  <si>
    <t>③
⑧農村地帯</t>
    <rPh sb="3" eb="5">
      <t>ノウソン</t>
    </rPh>
    <rPh sb="5" eb="7">
      <t>チタイ</t>
    </rPh>
    <phoneticPr fontId="4"/>
  </si>
  <si>
    <t>二木ゴルフ、くるまやラーメン、オートバックス、すき家</t>
    <phoneticPr fontId="4"/>
  </si>
  <si>
    <t>蔵の湯</t>
  </si>
  <si>
    <t>東平商栄会</t>
  </si>
  <si>
    <t>東松山市東平</t>
    <rPh sb="0" eb="4">
      <t>ヒガシマツヤマシ</t>
    </rPh>
    <phoneticPr fontId="0"/>
  </si>
  <si>
    <t>盆踊り</t>
    <rPh sb="0" eb="2">
      <t>ボンオド</t>
    </rPh>
    <phoneticPr fontId="4"/>
  </si>
  <si>
    <t>①③</t>
    <phoneticPr fontId="4"/>
  </si>
  <si>
    <t>東松山一番街</t>
  </si>
  <si>
    <t>東松山市材木町</t>
    <rPh sb="0" eb="4">
      <t>ヒガシマツヤマシ</t>
    </rPh>
    <phoneticPr fontId="0"/>
  </si>
  <si>
    <t>東松山市役所</t>
    <phoneticPr fontId="4"/>
  </si>
  <si>
    <t>箭弓町駅西口商店会</t>
    <rPh sb="3" eb="4">
      <t>エキ</t>
    </rPh>
    <phoneticPr fontId="5"/>
  </si>
  <si>
    <t>東松山市箭弓町 2</t>
    <rPh sb="0" eb="4">
      <t>ヒガシマツヤマシ</t>
    </rPh>
    <phoneticPr fontId="2"/>
  </si>
  <si>
    <t>①②
⑧箭弓稲荷神社の近く</t>
    <rPh sb="4" eb="5">
      <t>ヤ</t>
    </rPh>
    <rPh sb="5" eb="6">
      <t>ユミ</t>
    </rPh>
    <rPh sb="6" eb="8">
      <t>イナリ</t>
    </rPh>
    <rPh sb="8" eb="10">
      <t>ジンジャ</t>
    </rPh>
    <rPh sb="11" eb="12">
      <t>チカ</t>
    </rPh>
    <phoneticPr fontId="4"/>
  </si>
  <si>
    <t>箭弓稲荷神社、紫雲閣</t>
    <phoneticPr fontId="4"/>
  </si>
  <si>
    <t>東松山駅東口商店会</t>
    <rPh sb="6" eb="9">
      <t>ショウテンカイ</t>
    </rPh>
    <phoneticPr fontId="5"/>
  </si>
  <si>
    <t>東松山市箭弓町1</t>
    <rPh sb="0" eb="4">
      <t>ヒガシマツヤマシ</t>
    </rPh>
    <phoneticPr fontId="0"/>
  </si>
  <si>
    <t>スーパー</t>
    <phoneticPr fontId="4"/>
  </si>
  <si>
    <t>②③⑤</t>
    <phoneticPr fontId="4"/>
  </si>
  <si>
    <t>アパホテル、箭弓町第一公園</t>
    <phoneticPr fontId="4"/>
  </si>
  <si>
    <t>中央通り商店会</t>
  </si>
  <si>
    <t>材木町第一公園</t>
  </si>
  <si>
    <t>ぼたん通り商店会</t>
  </si>
  <si>
    <t>東松山市箭弓町3</t>
    <rPh sb="0" eb="4">
      <t>ヒガシマツヤマシ</t>
    </rPh>
    <phoneticPr fontId="0"/>
  </si>
  <si>
    <t>納涼祭、子ども食堂、イベント</t>
    <rPh sb="0" eb="3">
      <t>ノウリョウサイ</t>
    </rPh>
    <rPh sb="4" eb="5">
      <t>コ</t>
    </rPh>
    <rPh sb="7" eb="9">
      <t>ショクドウ</t>
    </rPh>
    <phoneticPr fontId="4"/>
  </si>
  <si>
    <t>箭弓町広場</t>
  </si>
  <si>
    <t>本町商店会</t>
  </si>
  <si>
    <t>東松山市本町 2</t>
    <rPh sb="0" eb="4">
      <t>ヒガシマツヤマシ</t>
    </rPh>
    <phoneticPr fontId="2"/>
  </si>
  <si>
    <t>市立図書館、松山神社、上沼公園、下沼公園</t>
    <rPh sb="16" eb="17">
      <t>シモ</t>
    </rPh>
    <rPh sb="17" eb="18">
      <t>ヌマ</t>
    </rPh>
    <rPh sb="18" eb="20">
      <t>コウエン</t>
    </rPh>
    <phoneticPr fontId="4"/>
  </si>
  <si>
    <t>松葉町商栄会</t>
  </si>
  <si>
    <t>東松山市松葉町 1</t>
    <rPh sb="0" eb="3">
      <t>ヒガシマツヤマ</t>
    </rPh>
    <rPh sb="3" eb="4">
      <t>シ</t>
    </rPh>
    <phoneticPr fontId="2"/>
  </si>
  <si>
    <t>八幡神社、東松山市役所</t>
    <phoneticPr fontId="4"/>
  </si>
  <si>
    <t>松葉町西部共栄会</t>
  </si>
  <si>
    <t>東松山市松葉町 3</t>
    <rPh sb="0" eb="4">
      <t>ヒガシマツヤマシ</t>
    </rPh>
    <phoneticPr fontId="2"/>
  </si>
  <si>
    <t>街めぐりツアー、親睦事業、PR販売促進
商店会のＷＥＢサイト、Ｙｏｕｔｕｂｅチャンネル、公式ＬＩＮＥを通じて情報発信しています。</t>
    <rPh sb="0" eb="1">
      <t>マチ</t>
    </rPh>
    <rPh sb="8" eb="10">
      <t>シンボク</t>
    </rPh>
    <rPh sb="10" eb="12">
      <t>ジギョウ</t>
    </rPh>
    <rPh sb="15" eb="17">
      <t>ハンバイ</t>
    </rPh>
    <rPh sb="17" eb="19">
      <t>ソクシン</t>
    </rPh>
    <rPh sb="20" eb="23">
      <t>ショウテンカイ</t>
    </rPh>
    <rPh sb="44" eb="46">
      <t>コウシキ</t>
    </rPh>
    <rPh sb="51" eb="52">
      <t>ツウ</t>
    </rPh>
    <rPh sb="54" eb="56">
      <t>ジョウホウ</t>
    </rPh>
    <rPh sb="56" eb="58">
      <t>ハッシン</t>
    </rPh>
    <phoneticPr fontId="4"/>
  </si>
  <si>
    <t>カフェ・喫茶店、シェアオフィス、創業支援機関、ホテル、健康増進施設</t>
    <rPh sb="4" eb="6">
      <t>キッサ</t>
    </rPh>
    <rPh sb="6" eb="7">
      <t>テン</t>
    </rPh>
    <rPh sb="16" eb="18">
      <t>ソウギョウ</t>
    </rPh>
    <rPh sb="18" eb="20">
      <t>シエン</t>
    </rPh>
    <rPh sb="20" eb="22">
      <t>キカン</t>
    </rPh>
    <rPh sb="27" eb="29">
      <t>ケンコウ</t>
    </rPh>
    <rPh sb="29" eb="31">
      <t>ゾウシン</t>
    </rPh>
    <rPh sb="31" eb="33">
      <t>シセツ</t>
    </rPh>
    <phoneticPr fontId="4"/>
  </si>
  <si>
    <t>東松山ショッピングスクエアシルピア、ヤオコー、マツモトキヨシ、業務スーパー、十万石饅頭、セキ薬局</t>
    <rPh sb="0" eb="3">
      <t>ヒガシマツヤマ</t>
    </rPh>
    <rPh sb="31" eb="33">
      <t>ギョウム</t>
    </rPh>
    <rPh sb="38" eb="41">
      <t>ジュウマンゴク</t>
    </rPh>
    <rPh sb="41" eb="43">
      <t>マンジュウ</t>
    </rPh>
    <rPh sb="46" eb="48">
      <t>ヤッキョク</t>
    </rPh>
    <phoneticPr fontId="4"/>
  </si>
  <si>
    <t>市民体育館、シルピアドクタービレッジ</t>
    <phoneticPr fontId="4"/>
  </si>
  <si>
    <t>松山町商店会</t>
  </si>
  <si>
    <t>東松山市松山町 1</t>
    <rPh sb="0" eb="4">
      <t>ヒガシマツヤマシ</t>
    </rPh>
    <phoneticPr fontId="0"/>
  </si>
  <si>
    <t>月1000円×12ヶ月=12000</t>
    <rPh sb="0" eb="1">
      <t>ツキ</t>
    </rPh>
    <rPh sb="5" eb="6">
      <t>エン</t>
    </rPh>
    <rPh sb="10" eb="11">
      <t>ゲツ</t>
    </rPh>
    <phoneticPr fontId="4"/>
  </si>
  <si>
    <t>年1回落語会、自治会夏祭りに参加</t>
    <rPh sb="0" eb="1">
      <t>ネン</t>
    </rPh>
    <rPh sb="2" eb="3">
      <t>カイ</t>
    </rPh>
    <rPh sb="3" eb="5">
      <t>ラクゴ</t>
    </rPh>
    <rPh sb="5" eb="6">
      <t>カイ</t>
    </rPh>
    <rPh sb="7" eb="10">
      <t>ジチカイ</t>
    </rPh>
    <rPh sb="10" eb="12">
      <t>ナツマツ</t>
    </rPh>
    <rPh sb="14" eb="16">
      <t>サンカ</t>
    </rPh>
    <phoneticPr fontId="4"/>
  </si>
  <si>
    <t>マミーマート
ドラックエース</t>
    <phoneticPr fontId="4"/>
  </si>
  <si>
    <t>ＪＡ埼玉中央
東和銀行</t>
    <rPh sb="7" eb="9">
      <t>トウワ</t>
    </rPh>
    <rPh sb="9" eb="11">
      <t>ギンコウ</t>
    </rPh>
    <phoneticPr fontId="4"/>
  </si>
  <si>
    <t>東松山市松葉町1</t>
    <rPh sb="0" eb="4">
      <t>ヒガシマツヤマシ</t>
    </rPh>
    <rPh sb="4" eb="7">
      <t>マツバチョウ</t>
    </rPh>
    <phoneticPr fontId="0"/>
  </si>
  <si>
    <t>2000円</t>
    <rPh sb="4" eb="5">
      <t>エン</t>
    </rPh>
    <phoneticPr fontId="4"/>
  </si>
  <si>
    <t>納涼祭やよさこい、歳末セール、ウォーキングイベント</t>
    <rPh sb="0" eb="3">
      <t>ノウリョウサイ</t>
    </rPh>
    <rPh sb="9" eb="11">
      <t>サイマツ</t>
    </rPh>
    <phoneticPr fontId="4"/>
  </si>
  <si>
    <t>飲食店、スーパー</t>
    <rPh sb="0" eb="2">
      <t>インショク</t>
    </rPh>
    <rPh sb="2" eb="3">
      <t>テン</t>
    </rPh>
    <phoneticPr fontId="4"/>
  </si>
  <si>
    <t>埼玉りそな銀行、武蔵野銀行、東松山市役所、郵便局</t>
    <phoneticPr fontId="4"/>
  </si>
  <si>
    <t>東松山美吉共栄会</t>
    <rPh sb="0" eb="1">
      <t>ヒガシ</t>
    </rPh>
    <rPh sb="1" eb="3">
      <t>マツヤマ</t>
    </rPh>
    <phoneticPr fontId="5"/>
  </si>
  <si>
    <t>東松山市美原町3</t>
    <rPh sb="0" eb="4">
      <t>ヒガシマツヤマシ</t>
    </rPh>
    <rPh sb="4" eb="6">
      <t>ミハラ</t>
    </rPh>
    <rPh sb="6" eb="7">
      <t>マチ</t>
    </rPh>
    <phoneticPr fontId="0"/>
  </si>
  <si>
    <t>年6,000円</t>
    <rPh sb="0" eb="1">
      <t>ネン</t>
    </rPh>
    <rPh sb="6" eb="7">
      <t>エン</t>
    </rPh>
    <phoneticPr fontId="4"/>
  </si>
  <si>
    <t>親睦行事</t>
    <rPh sb="0" eb="2">
      <t>シンボク</t>
    </rPh>
    <rPh sb="2" eb="4">
      <t>ギョウジ</t>
    </rPh>
    <phoneticPr fontId="4"/>
  </si>
  <si>
    <t>西友、しまむら、ベルク、シャンブル、サンドラック、ウェルシア</t>
    <rPh sb="0" eb="2">
      <t>セイユウ</t>
    </rPh>
    <phoneticPr fontId="4"/>
  </si>
  <si>
    <t>市民病院、岩鼻運動公園、陸上競技場</t>
    <phoneticPr fontId="4"/>
  </si>
  <si>
    <t>若松町商店会</t>
  </si>
  <si>
    <t>東松山市若松町1</t>
    <rPh sb="0" eb="4">
      <t>ヒガシマツヤマシ</t>
    </rPh>
    <phoneticPr fontId="0"/>
  </si>
  <si>
    <t>10回/年</t>
    <rPh sb="2" eb="3">
      <t>カイ</t>
    </rPh>
    <rPh sb="4" eb="5">
      <t>ネン</t>
    </rPh>
    <phoneticPr fontId="4"/>
  </si>
  <si>
    <t>上期6000円
下期6000円</t>
    <rPh sb="0" eb="2">
      <t>カミキ</t>
    </rPh>
    <rPh sb="6" eb="7">
      <t>エン</t>
    </rPh>
    <rPh sb="8" eb="10">
      <t>シモキ</t>
    </rPh>
    <rPh sb="14" eb="15">
      <t>エン</t>
    </rPh>
    <phoneticPr fontId="4"/>
  </si>
  <si>
    <t>HPゲームイベント</t>
    <phoneticPr fontId="4"/>
  </si>
  <si>
    <t>ネッツトヨタ、トヨペット
アップル、スズキ自動車</t>
    <rPh sb="21" eb="24">
      <t>ジドウシャ</t>
    </rPh>
    <phoneticPr fontId="4"/>
  </si>
  <si>
    <t>市民文化センター</t>
    <phoneticPr fontId="4"/>
  </si>
  <si>
    <t>東松山市商店会連合会</t>
  </si>
  <si>
    <t>春日部市</t>
  </si>
  <si>
    <t>牛島駅前商店会</t>
  </si>
  <si>
    <t>春日部市牛島</t>
    <rPh sb="0" eb="4">
      <t>カスカベシ</t>
    </rPh>
    <rPh sb="4" eb="6">
      <t>ウシジマ</t>
    </rPh>
    <phoneticPr fontId="11"/>
  </si>
  <si>
    <t>年6回</t>
    <rPh sb="0" eb="1">
      <t>ネン</t>
    </rPh>
    <rPh sb="2" eb="3">
      <t>カイ</t>
    </rPh>
    <phoneticPr fontId="11"/>
  </si>
  <si>
    <t>特になし</t>
    <rPh sb="0" eb="1">
      <t>トク</t>
    </rPh>
    <phoneticPr fontId="11"/>
  </si>
  <si>
    <t>①、②</t>
  </si>
  <si>
    <t>春日部市創業支援等事業</t>
    <rPh sb="0" eb="4">
      <t>カスカベシ</t>
    </rPh>
    <rPh sb="4" eb="6">
      <t>ソウギョウ</t>
    </rPh>
    <rPh sb="6" eb="8">
      <t>シエン</t>
    </rPh>
    <rPh sb="8" eb="9">
      <t>ナド</t>
    </rPh>
    <rPh sb="9" eb="11">
      <t>ジギョウ</t>
    </rPh>
    <phoneticPr fontId="11"/>
  </si>
  <si>
    <t>春日部市では、国から認定を受けた創業支援等事業計画に基づき、創業支援セミナーや総合に関する補助金事業などを実施し、市内で創業を希望する方を応援しています。創業支援等事業の詳細は春日部市ホームページ「春日部市創業支援等事業」をご覧ください。</t>
    <rPh sb="0" eb="4">
      <t>カスカベシ</t>
    </rPh>
    <rPh sb="7" eb="8">
      <t>クニ</t>
    </rPh>
    <rPh sb="10" eb="12">
      <t>ニンテイ</t>
    </rPh>
    <rPh sb="13" eb="14">
      <t>ウ</t>
    </rPh>
    <rPh sb="16" eb="18">
      <t>ソウギョウ</t>
    </rPh>
    <rPh sb="18" eb="20">
      <t>シエン</t>
    </rPh>
    <rPh sb="20" eb="21">
      <t>ナド</t>
    </rPh>
    <rPh sb="21" eb="23">
      <t>ジギョウ</t>
    </rPh>
    <rPh sb="23" eb="25">
      <t>ケイカク</t>
    </rPh>
    <rPh sb="26" eb="27">
      <t>モト</t>
    </rPh>
    <rPh sb="30" eb="32">
      <t>ソウギョウ</t>
    </rPh>
    <rPh sb="32" eb="34">
      <t>シエン</t>
    </rPh>
    <rPh sb="39" eb="41">
      <t>ソウゴウ</t>
    </rPh>
    <rPh sb="42" eb="43">
      <t>カン</t>
    </rPh>
    <rPh sb="45" eb="48">
      <t>ホジョキン</t>
    </rPh>
    <rPh sb="48" eb="50">
      <t>ジギョウ</t>
    </rPh>
    <rPh sb="53" eb="55">
      <t>ジッシ</t>
    </rPh>
    <rPh sb="57" eb="59">
      <t>シナイ</t>
    </rPh>
    <rPh sb="60" eb="62">
      <t>ソウギョウ</t>
    </rPh>
    <rPh sb="63" eb="65">
      <t>キボウ</t>
    </rPh>
    <rPh sb="67" eb="68">
      <t>カタ</t>
    </rPh>
    <rPh sb="69" eb="71">
      <t>オウエン</t>
    </rPh>
    <rPh sb="77" eb="79">
      <t>ソウギョウ</t>
    </rPh>
    <rPh sb="79" eb="81">
      <t>シエン</t>
    </rPh>
    <rPh sb="81" eb="82">
      <t>ナド</t>
    </rPh>
    <rPh sb="82" eb="84">
      <t>ジギョウ</t>
    </rPh>
    <rPh sb="85" eb="87">
      <t>ショウサイ</t>
    </rPh>
    <rPh sb="88" eb="92">
      <t>カスカベシ</t>
    </rPh>
    <rPh sb="99" eb="103">
      <t>カスカベシ</t>
    </rPh>
    <rPh sb="103" eb="105">
      <t>ソウギョウ</t>
    </rPh>
    <rPh sb="105" eb="107">
      <t>シエン</t>
    </rPh>
    <rPh sb="107" eb="108">
      <t>ナド</t>
    </rPh>
    <rPh sb="108" eb="110">
      <t>ジギョウ</t>
    </rPh>
    <rPh sb="113" eb="114">
      <t>ラン</t>
    </rPh>
    <phoneticPr fontId="11"/>
  </si>
  <si>
    <t>大池商店会</t>
  </si>
  <si>
    <t>春日部市南4丁目</t>
    <rPh sb="0" eb="4">
      <t>カスカベシ</t>
    </rPh>
    <rPh sb="4" eb="5">
      <t>ミナミ</t>
    </rPh>
    <rPh sb="6" eb="8">
      <t>チョウメ</t>
    </rPh>
    <phoneticPr fontId="11"/>
  </si>
  <si>
    <t>月2,000円</t>
    <rPh sb="0" eb="1">
      <t>ツキ</t>
    </rPh>
    <rPh sb="6" eb="7">
      <t>エン</t>
    </rPh>
    <phoneticPr fontId="11"/>
  </si>
  <si>
    <t>大池商店会は、一ノ割駅西口から１００ｍの位置にある。中元売出、歳末売出、共同装飾（年４回）実施している。</t>
  </si>
  <si>
    <t>物品販売・生鮮食品</t>
    <rPh sb="0" eb="2">
      <t>ブッピン</t>
    </rPh>
    <rPh sb="2" eb="4">
      <t>ハンバイ</t>
    </rPh>
    <rPh sb="5" eb="7">
      <t>セイセン</t>
    </rPh>
    <rPh sb="7" eb="9">
      <t>ショクヒン</t>
    </rPh>
    <phoneticPr fontId="11"/>
  </si>
  <si>
    <t>②、⑤</t>
  </si>
  <si>
    <t>大枝池の端商店会</t>
  </si>
  <si>
    <t>春日部市大枝</t>
    <rPh sb="0" eb="4">
      <t>カスカベシ</t>
    </rPh>
    <rPh sb="4" eb="6">
      <t>オオエダ</t>
    </rPh>
    <phoneticPr fontId="11"/>
  </si>
  <si>
    <t>大場谷中商店会</t>
  </si>
  <si>
    <t>春日部市大場</t>
    <rPh sb="0" eb="4">
      <t>カスカベシ</t>
    </rPh>
    <rPh sb="4" eb="6">
      <t>オオバ</t>
    </rPh>
    <phoneticPr fontId="11"/>
  </si>
  <si>
    <t>年2回</t>
    <rPh sb="0" eb="1">
      <t>ネン</t>
    </rPh>
    <rPh sb="2" eb="3">
      <t>カイ</t>
    </rPh>
    <phoneticPr fontId="11"/>
  </si>
  <si>
    <t>最近は朝夕の通り抜け車両が多い</t>
    <rPh sb="0" eb="2">
      <t>サイキン</t>
    </rPh>
    <rPh sb="3" eb="5">
      <t>アサユウ</t>
    </rPh>
    <rPh sb="6" eb="7">
      <t>トオ</t>
    </rPh>
    <rPh sb="8" eb="9">
      <t>ヌ</t>
    </rPh>
    <rPh sb="10" eb="12">
      <t>シャリョウ</t>
    </rPh>
    <rPh sb="13" eb="14">
      <t>オオ</t>
    </rPh>
    <phoneticPr fontId="11"/>
  </si>
  <si>
    <t>月5,500円</t>
    <rPh sb="0" eb="1">
      <t>ツキ</t>
    </rPh>
    <rPh sb="6" eb="7">
      <t>エン</t>
    </rPh>
    <phoneticPr fontId="11"/>
  </si>
  <si>
    <t>①</t>
  </si>
  <si>
    <t>春日部駅東口駅前商店会</t>
  </si>
  <si>
    <t>春日部市粕壁1丁目</t>
    <rPh sb="0" eb="4">
      <t>カスカベシ</t>
    </rPh>
    <rPh sb="4" eb="6">
      <t>カスカベ</t>
    </rPh>
    <rPh sb="7" eb="9">
      <t>チョウメ</t>
    </rPh>
    <phoneticPr fontId="11"/>
  </si>
  <si>
    <t>月1,500円</t>
    <rPh sb="0" eb="1">
      <t>ゲツ</t>
    </rPh>
    <rPh sb="6" eb="7">
      <t>エン</t>
    </rPh>
    <phoneticPr fontId="11"/>
  </si>
  <si>
    <t>春日部駅東口駅前商店会は、東口駅前に立地している商店会です。旧暦8月7日に合わせて、竹を飾った七夕飾りを約30本商店街に飾る。また、粕壁EAST納涼祭は神明神社の境内において実施し、地域の子どもに楽しんでもらい、商店会を再認識していただき、来店客の増大と話題作りを図っている。また、近隣商店会と連携し、様々な事業に参加している。</t>
    <rPh sb="0" eb="3">
      <t>カスカベ</t>
    </rPh>
    <rPh sb="3" eb="4">
      <t>エキ</t>
    </rPh>
    <rPh sb="4" eb="6">
      <t>ヒガシグチ</t>
    </rPh>
    <rPh sb="6" eb="8">
      <t>エキマエ</t>
    </rPh>
    <rPh sb="8" eb="11">
      <t>ショウテンカイ</t>
    </rPh>
    <rPh sb="13" eb="15">
      <t>ヒガシグチ</t>
    </rPh>
    <rPh sb="15" eb="17">
      <t>エキマエ</t>
    </rPh>
    <rPh sb="18" eb="20">
      <t>リッチ</t>
    </rPh>
    <rPh sb="24" eb="27">
      <t>ショウテンカイ</t>
    </rPh>
    <rPh sb="30" eb="32">
      <t>キュウレキ</t>
    </rPh>
    <rPh sb="33" eb="34">
      <t>ガツ</t>
    </rPh>
    <rPh sb="35" eb="36">
      <t>ヒ</t>
    </rPh>
    <rPh sb="37" eb="38">
      <t>ア</t>
    </rPh>
    <rPh sb="42" eb="43">
      <t>タケ</t>
    </rPh>
    <rPh sb="44" eb="45">
      <t>カザ</t>
    </rPh>
    <rPh sb="47" eb="49">
      <t>タナバタ</t>
    </rPh>
    <rPh sb="49" eb="50">
      <t>カザ</t>
    </rPh>
    <rPh sb="52" eb="53">
      <t>ヤク</t>
    </rPh>
    <rPh sb="55" eb="56">
      <t>ホン</t>
    </rPh>
    <rPh sb="56" eb="59">
      <t>ショウテンガイ</t>
    </rPh>
    <rPh sb="60" eb="61">
      <t>カザ</t>
    </rPh>
    <rPh sb="66" eb="68">
      <t>カスカベ</t>
    </rPh>
    <rPh sb="72" eb="75">
      <t>ノウリョウサイ</t>
    </rPh>
    <rPh sb="76" eb="77">
      <t>カミ</t>
    </rPh>
    <rPh sb="77" eb="78">
      <t>アカ</t>
    </rPh>
    <rPh sb="78" eb="80">
      <t>ジンジャ</t>
    </rPh>
    <rPh sb="81" eb="83">
      <t>ケイダイ</t>
    </rPh>
    <rPh sb="87" eb="89">
      <t>ジッシ</t>
    </rPh>
    <rPh sb="91" eb="93">
      <t>チイキ</t>
    </rPh>
    <rPh sb="94" eb="95">
      <t>コ</t>
    </rPh>
    <rPh sb="98" eb="99">
      <t>タノ</t>
    </rPh>
    <rPh sb="106" eb="109">
      <t>ショウテンカイ</t>
    </rPh>
    <rPh sb="110" eb="113">
      <t>サイニンシキ</t>
    </rPh>
    <rPh sb="120" eb="123">
      <t>ライテンキャク</t>
    </rPh>
    <rPh sb="124" eb="126">
      <t>ゾウダイ</t>
    </rPh>
    <rPh sb="127" eb="129">
      <t>ワダイ</t>
    </rPh>
    <rPh sb="129" eb="130">
      <t>ヅク</t>
    </rPh>
    <rPh sb="132" eb="133">
      <t>ハカ</t>
    </rPh>
    <rPh sb="141" eb="143">
      <t>キンリン</t>
    </rPh>
    <rPh sb="143" eb="146">
      <t>ショウテンカイ</t>
    </rPh>
    <rPh sb="147" eb="149">
      <t>レンケイ</t>
    </rPh>
    <rPh sb="151" eb="153">
      <t>サマザマ</t>
    </rPh>
    <rPh sb="154" eb="156">
      <t>ジギョウ</t>
    </rPh>
    <rPh sb="157" eb="159">
      <t>サンカ</t>
    </rPh>
    <phoneticPr fontId="11"/>
  </si>
  <si>
    <t>マツモトキヨシ、春日部駅前整骨院、富士ガーデン、ローソン</t>
    <rPh sb="8" eb="11">
      <t>カスカベ</t>
    </rPh>
    <rPh sb="11" eb="12">
      <t>エキ</t>
    </rPh>
    <rPh sb="12" eb="13">
      <t>マエ</t>
    </rPh>
    <rPh sb="13" eb="16">
      <t>セイコツイン</t>
    </rPh>
    <rPh sb="17" eb="19">
      <t>フジ</t>
    </rPh>
    <phoneticPr fontId="11"/>
  </si>
  <si>
    <t>わいわい春日部パーク、神明神社</t>
  </si>
  <si>
    <t>春日部西口商店会</t>
  </si>
  <si>
    <t>春日部市中央1丁目</t>
    <rPh sb="0" eb="3">
      <t>カスカベ</t>
    </rPh>
    <rPh sb="3" eb="4">
      <t>シ</t>
    </rPh>
    <rPh sb="4" eb="6">
      <t>チュウオウ</t>
    </rPh>
    <rPh sb="7" eb="9">
      <t>チョウメ</t>
    </rPh>
    <phoneticPr fontId="11"/>
  </si>
  <si>
    <t>年5回</t>
    <rPh sb="0" eb="1">
      <t>ネン</t>
    </rPh>
    <rPh sb="2" eb="3">
      <t>カイ</t>
    </rPh>
    <phoneticPr fontId="11"/>
  </si>
  <si>
    <t>藤まつりウィーク（4月下旬）を企画し、会員紹介を兼ねたリーフレットを作成し、配布する。</t>
    <rPh sb="0" eb="1">
      <t>フジ</t>
    </rPh>
    <rPh sb="10" eb="11">
      <t>ガツ</t>
    </rPh>
    <rPh sb="11" eb="13">
      <t>ゲジュン</t>
    </rPh>
    <rPh sb="15" eb="17">
      <t>キカク</t>
    </rPh>
    <rPh sb="19" eb="21">
      <t>カイイン</t>
    </rPh>
    <rPh sb="21" eb="23">
      <t>ショウカイ</t>
    </rPh>
    <rPh sb="24" eb="25">
      <t>カ</t>
    </rPh>
    <rPh sb="34" eb="36">
      <t>サクセイ</t>
    </rPh>
    <rPh sb="38" eb="40">
      <t>ハイフ</t>
    </rPh>
    <phoneticPr fontId="11"/>
  </si>
  <si>
    <t>シティホテル、ビジネスホテル</t>
  </si>
  <si>
    <t>④</t>
  </si>
  <si>
    <t>イトーヨーカドー春日部店、ららガーデン春日部店</t>
    <rPh sb="8" eb="12">
      <t>カスカベテン</t>
    </rPh>
    <rPh sb="19" eb="22">
      <t>カスカベ</t>
    </rPh>
    <rPh sb="22" eb="23">
      <t>テン</t>
    </rPh>
    <phoneticPr fontId="11"/>
  </si>
  <si>
    <t>埼玉県東部地域振興ふれあい拠点施設、春日部市役所、春日部市医療センター、ららガーデン春日部、埼玉りそな銀行春日部西口支店</t>
  </si>
  <si>
    <t>春日部西口駅前商店会</t>
  </si>
  <si>
    <t>年12回</t>
    <rPh sb="0" eb="1">
      <t>ネン</t>
    </rPh>
    <rPh sb="3" eb="4">
      <t>カイ</t>
    </rPh>
    <phoneticPr fontId="11"/>
  </si>
  <si>
    <t>5,778人/日</t>
    <rPh sb="5" eb="6">
      <t>ニン</t>
    </rPh>
    <rPh sb="7" eb="8">
      <t>ニチ</t>
    </rPh>
    <phoneticPr fontId="11"/>
  </si>
  <si>
    <t>年18,000円</t>
    <rPh sb="0" eb="1">
      <t>ネン</t>
    </rPh>
    <rPh sb="7" eb="8">
      <t>エン</t>
    </rPh>
    <phoneticPr fontId="11"/>
  </si>
  <si>
    <t>東武スカイツリーライン（伊勢崎線）と、東武アーバンパークライン（野田線）が交差する。春日部駅の西口付近に位置していることから、通勤・通学等による駅利用者の通り道となっており、地域住民が多く利用する商店が集まっています。周辺には、大型店舗のイトーヨーカドー及びららガーテンが建ち、これらを中心に買い物客の回遊化を図り、且つ、従来の「おしゃれ横丁」から広範囲に拡大しつつある商店会です。「おしゃれ横丁」では、平成２５年４月に街路灯の電球をＬＥＤ化し、地球温暖化や電気料の抑制に努め、また平成２６年１１月半ばより２カ月間、街路灯へイルミネーションを取り付け、夜間通行する人々の目を楽しませました。更に同年１２月からは、街路灯に防犯カメラを２４台設置し、防犯強化や安全性のアピール、及び防犯意識を向上させることなどに努めています。その他、年間を通じて「花いっぱい美化運動」を行ったり、「エンジョイマップ」を作成・配布し、会員各事業所の知名度をアップさせ、なお且つ販売促進に努め、安全で楽しく買い物ができる商店会を目指しています。</t>
  </si>
  <si>
    <t>八百屋、魚屋、そば屋、ラーメン屋、カフェテラスなど</t>
    <rPh sb="0" eb="3">
      <t>ヤオヤ</t>
    </rPh>
    <rPh sb="4" eb="6">
      <t>サカナヤ</t>
    </rPh>
    <rPh sb="9" eb="10">
      <t>ヤ</t>
    </rPh>
    <rPh sb="15" eb="16">
      <t>ヤ</t>
    </rPh>
    <phoneticPr fontId="11"/>
  </si>
  <si>
    <t>イトーヨーカドー春日部店</t>
    <rPh sb="8" eb="12">
      <t>カスカベテン</t>
    </rPh>
    <phoneticPr fontId="11"/>
  </si>
  <si>
    <t>春日部市役所、春日部市立医療センター、中央第四公園、ららガーデン、ふれあいキューブ</t>
  </si>
  <si>
    <t>内牧地区商工会</t>
    <rPh sb="0" eb="2">
      <t>ウチマキ</t>
    </rPh>
    <rPh sb="2" eb="4">
      <t>チク</t>
    </rPh>
    <rPh sb="4" eb="7">
      <t>ショウコウカイ</t>
    </rPh>
    <phoneticPr fontId="19"/>
  </si>
  <si>
    <t>春日部市栄町2丁目</t>
    <rPh sb="0" eb="4">
      <t>カスカベシ</t>
    </rPh>
    <rPh sb="4" eb="6">
      <t>サカエチョウ</t>
    </rPh>
    <rPh sb="7" eb="9">
      <t>チョウメ</t>
    </rPh>
    <phoneticPr fontId="11"/>
  </si>
  <si>
    <t>年4回</t>
    <rPh sb="0" eb="1">
      <t>ネン</t>
    </rPh>
    <rPh sb="2" eb="3">
      <t>カイ</t>
    </rPh>
    <phoneticPr fontId="11"/>
  </si>
  <si>
    <t>月1,000円</t>
    <rPh sb="0" eb="1">
      <t>ツキ</t>
    </rPh>
    <rPh sb="6" eb="7">
      <t>エン</t>
    </rPh>
    <phoneticPr fontId="11"/>
  </si>
  <si>
    <t>ホームページ作成を考え中。会員相互の親睦を深める。</t>
    <rPh sb="6" eb="8">
      <t>サクセイ</t>
    </rPh>
    <rPh sb="9" eb="12">
      <t>カンガ</t>
    </rPh>
    <rPh sb="13" eb="18">
      <t>カイインソ</t>
    </rPh>
    <rPh sb="18" eb="20">
      <t>シンボク</t>
    </rPh>
    <rPh sb="21" eb="22">
      <t>フカ</t>
    </rPh>
    <phoneticPr fontId="11"/>
  </si>
  <si>
    <t>せんげん堀商店会</t>
  </si>
  <si>
    <t>武里団地名店会</t>
  </si>
  <si>
    <t>月1回</t>
    <rPh sb="0" eb="1">
      <t>ツキ</t>
    </rPh>
    <rPh sb="2" eb="3">
      <t>カイ</t>
    </rPh>
    <phoneticPr fontId="11"/>
  </si>
  <si>
    <t>年24,000円</t>
    <rPh sb="0" eb="1">
      <t>ネン</t>
    </rPh>
    <rPh sb="7" eb="8">
      <t>エン</t>
    </rPh>
    <phoneticPr fontId="11"/>
  </si>
  <si>
    <t>販売促進のため、常時ＢＧＭを流し、全店舗のＣＭを流している。歳末売り出しでは、各店が独自のサービスを行うほか、全店舗で抽選ができるくじ引きを実施。</t>
  </si>
  <si>
    <t>現在空き店舗なし</t>
    <rPh sb="0" eb="2">
      <t>ゲンザイ</t>
    </rPh>
    <rPh sb="2" eb="3">
      <t>ア</t>
    </rPh>
    <rPh sb="4" eb="6">
      <t>テンポ</t>
    </rPh>
    <phoneticPr fontId="11"/>
  </si>
  <si>
    <t>①、⑤</t>
  </si>
  <si>
    <t>ウエルシア薬局　春日部武里店、セブンイレブン武里団地店</t>
    <rPh sb="5" eb="7">
      <t>ヤッキョク</t>
    </rPh>
    <rPh sb="8" eb="11">
      <t>カスカベ</t>
    </rPh>
    <rPh sb="11" eb="13">
      <t>タケサト</t>
    </rPh>
    <rPh sb="13" eb="14">
      <t>テン</t>
    </rPh>
    <rPh sb="22" eb="26">
      <t>タケサトダンチ</t>
    </rPh>
    <rPh sb="26" eb="27">
      <t>テン</t>
    </rPh>
    <phoneticPr fontId="11"/>
  </si>
  <si>
    <t>武里団地内郵便局、東都春日部病院、武里南地区公民館、カスミフードスクエア春日部武里点、ウエルシア薬局春日部武里店</t>
    <rPh sb="9" eb="10">
      <t>トウ</t>
    </rPh>
    <rPh sb="10" eb="11">
      <t>ト</t>
    </rPh>
    <rPh sb="11" eb="14">
      <t>カスカベ</t>
    </rPh>
    <rPh sb="14" eb="16">
      <t>ビョウイン</t>
    </rPh>
    <phoneticPr fontId="11"/>
  </si>
  <si>
    <t>武里東口商店会</t>
  </si>
  <si>
    <t>年7回</t>
    <rPh sb="0" eb="1">
      <t>ネン</t>
    </rPh>
    <rPh sb="2" eb="3">
      <t>カイ</t>
    </rPh>
    <phoneticPr fontId="11"/>
  </si>
  <si>
    <t>武里東口商店会は、武里駅東口に位置している。夜間防犯及び通行人の利便性を図るため、街路灯の維持管理をしている。</t>
  </si>
  <si>
    <t>食品店、コンビニエンスストア</t>
    <rPh sb="0" eb="2">
      <t>ショクヒン</t>
    </rPh>
    <rPh sb="2" eb="3">
      <t>ミセ</t>
    </rPh>
    <phoneticPr fontId="11"/>
  </si>
  <si>
    <t>セブンイレブン武里駅東口店</t>
  </si>
  <si>
    <t>武里西口名店会</t>
  </si>
  <si>
    <t>年2回（4・1月）</t>
    <rPh sb="0" eb="1">
      <t>ネン</t>
    </rPh>
    <rPh sb="2" eb="3">
      <t>カイ</t>
    </rPh>
    <rPh sb="7" eb="8">
      <t>ガツ</t>
    </rPh>
    <phoneticPr fontId="11"/>
  </si>
  <si>
    <t>1,700人/日（平日）</t>
    <rPh sb="5" eb="6">
      <t>ニン</t>
    </rPh>
    <rPh sb="7" eb="8">
      <t>ニチ</t>
    </rPh>
    <rPh sb="9" eb="11">
      <t>ヘイジツ</t>
    </rPh>
    <phoneticPr fontId="11"/>
  </si>
  <si>
    <t>月4,000円</t>
    <rPh sb="0" eb="1">
      <t>ツキ</t>
    </rPh>
    <rPh sb="6" eb="7">
      <t>エン</t>
    </rPh>
    <phoneticPr fontId="11"/>
  </si>
  <si>
    <t>武里西口名店会は武里駅西口駅前ロータリーに位置する商店街です。毎年７月最終土曜・日曜には武里西口駅前夏祭りを地元自治会に協力して開催しています。１２月上旬～１月下旬には武里駅西口広場植込みにイルミネーションを設置・点灯し、ＬＥＤ街路灯３７基が一年中点灯し、夜間の買い物の利便性を高めています。安心安全なまちづくりで、地域住民の豊かな暮らしを支える商店会としてお客様とコミュニケーションを取り、日々の賑わいを創出しています。</t>
  </si>
  <si>
    <t>物品販売、惣菜店など</t>
    <rPh sb="0" eb="2">
      <t>ブッピン</t>
    </rPh>
    <rPh sb="2" eb="4">
      <t>ハンバイ</t>
    </rPh>
    <rPh sb="5" eb="7">
      <t>ソウザイ</t>
    </rPh>
    <rPh sb="7" eb="8">
      <t>ミセ</t>
    </rPh>
    <phoneticPr fontId="11"/>
  </si>
  <si>
    <t>ラコマート武里店、本家かまどや武里駅前店</t>
    <rPh sb="5" eb="8">
      <t>タケサトテン</t>
    </rPh>
    <rPh sb="9" eb="11">
      <t>ホンケ</t>
    </rPh>
    <rPh sb="15" eb="18">
      <t>タケサトエキ</t>
    </rPh>
    <rPh sb="18" eb="19">
      <t>マエ</t>
    </rPh>
    <rPh sb="19" eb="20">
      <t>ミセ</t>
    </rPh>
    <phoneticPr fontId="11"/>
  </si>
  <si>
    <t>栃木銀行武里支店</t>
  </si>
  <si>
    <t>武里平成通り商店会</t>
  </si>
  <si>
    <t>春日部市大畑</t>
    <rPh sb="0" eb="4">
      <t>カスカベシ</t>
    </rPh>
    <rPh sb="4" eb="6">
      <t>オオハタ</t>
    </rPh>
    <phoneticPr fontId="11"/>
  </si>
  <si>
    <t>武里平成通り商店会は、武里駅西口に位置している。商店街活性化事業として、夏祭りや歳末売出大抽選会を実施している。また、環境整備事業として街路灯の維持管理及び固定配線維持管理を行っている。</t>
  </si>
  <si>
    <t>生鮮三品、ケーキ屋、果物屋、文房具屋</t>
    <rPh sb="0" eb="2">
      <t>セイセン</t>
    </rPh>
    <rPh sb="2" eb="3">
      <t>サン</t>
    </rPh>
    <rPh sb="3" eb="4">
      <t>ピン</t>
    </rPh>
    <rPh sb="8" eb="9">
      <t>ヤ</t>
    </rPh>
    <rPh sb="10" eb="12">
      <t>クダモノ</t>
    </rPh>
    <rPh sb="12" eb="13">
      <t>ヤ</t>
    </rPh>
    <rPh sb="14" eb="17">
      <t>ブンボウグ</t>
    </rPh>
    <rPh sb="17" eb="18">
      <t>ヤ</t>
    </rPh>
    <phoneticPr fontId="11"/>
  </si>
  <si>
    <t>銚子口豊野町商工振興会</t>
  </si>
  <si>
    <t>春日部市銚子口</t>
    <rPh sb="0" eb="4">
      <t>カスカベシ</t>
    </rPh>
    <rPh sb="4" eb="7">
      <t>チョウシグチ</t>
    </rPh>
    <phoneticPr fontId="11"/>
  </si>
  <si>
    <t>月500円</t>
    <rPh sb="0" eb="1">
      <t>ツキ</t>
    </rPh>
    <rPh sb="4" eb="5">
      <t>エン</t>
    </rPh>
    <phoneticPr fontId="11"/>
  </si>
  <si>
    <t>銚子口豊野町商工振興会は、豊野工業団地に位置している。地域の活性化のため、銚豊フェスタ春祭り、銚豊フェスタ秋祭り実施、忘年フェスタ、研修会実施。共催として、豊野・牛島商連の歳末売出し及び正月福引。また、地元自治会のまつりに参加している。</t>
  </si>
  <si>
    <t>小売店</t>
    <rPh sb="0" eb="2">
      <t>コウリ</t>
    </rPh>
    <rPh sb="2" eb="3">
      <t>テン</t>
    </rPh>
    <phoneticPr fontId="11"/>
  </si>
  <si>
    <t>⑧工業団地</t>
    <rPh sb="1" eb="3">
      <t>コウギョウ</t>
    </rPh>
    <rPh sb="3" eb="5">
      <t>ダンチ</t>
    </rPh>
    <phoneticPr fontId="11"/>
  </si>
  <si>
    <t>豊春商店連合会</t>
  </si>
  <si>
    <t>春日部市上蛭田</t>
    <rPh sb="0" eb="4">
      <t>カスカベシ</t>
    </rPh>
    <rPh sb="4" eb="7">
      <t>カミヒルダ</t>
    </rPh>
    <phoneticPr fontId="11"/>
  </si>
  <si>
    <t>月1回程度</t>
    <rPh sb="0" eb="1">
      <t>ツキ</t>
    </rPh>
    <rPh sb="2" eb="3">
      <t>カイ</t>
    </rPh>
    <rPh sb="3" eb="5">
      <t>テイド</t>
    </rPh>
    <phoneticPr fontId="11"/>
  </si>
  <si>
    <t>1,500人（6時間平日）</t>
    <rPh sb="5" eb="6">
      <t>ニン</t>
    </rPh>
    <rPh sb="8" eb="10">
      <t>ジカン</t>
    </rPh>
    <rPh sb="10" eb="12">
      <t>ヘイジツ</t>
    </rPh>
    <phoneticPr fontId="11"/>
  </si>
  <si>
    <t>歳末富くじ大売出し、夏祭り、クリスマスイルミネーション、街中に（店舗）定期的に花苗の配布等しています。</t>
  </si>
  <si>
    <t>高齢者の集まれるコミュニティ広場、軽食のとれる喫茶店、肉屋、魚屋</t>
    <rPh sb="0" eb="3">
      <t>コウレイシャ</t>
    </rPh>
    <rPh sb="4" eb="5">
      <t>アツ</t>
    </rPh>
    <rPh sb="14" eb="16">
      <t>ヒロバ</t>
    </rPh>
    <rPh sb="17" eb="19">
      <t>ケイショク</t>
    </rPh>
    <rPh sb="23" eb="25">
      <t>キッサ</t>
    </rPh>
    <rPh sb="25" eb="26">
      <t>テン</t>
    </rPh>
    <rPh sb="27" eb="29">
      <t>ニクヤ</t>
    </rPh>
    <rPh sb="30" eb="32">
      <t>サカナヤ</t>
    </rPh>
    <phoneticPr fontId="11"/>
  </si>
  <si>
    <t>セイムス豊春店、コモディイイダ豊春店、マルエツ豊春店、ドン・キホーテ、マクドナルド豊春店</t>
    <rPh sb="4" eb="6">
      <t>トヨハル</t>
    </rPh>
    <rPh sb="6" eb="7">
      <t>ミセ</t>
    </rPh>
    <rPh sb="15" eb="17">
      <t>トヨハル</t>
    </rPh>
    <rPh sb="17" eb="18">
      <t>テン</t>
    </rPh>
    <rPh sb="23" eb="25">
      <t>トヨハル</t>
    </rPh>
    <rPh sb="25" eb="26">
      <t>テン</t>
    </rPh>
    <rPh sb="41" eb="44">
      <t>トヨハルテン</t>
    </rPh>
    <phoneticPr fontId="11"/>
  </si>
  <si>
    <t>内牧公園（アスレチック等）、豊春公民館、春日部湯元温泉、豊春駅、埼玉縣信用金庫豊春支店</t>
  </si>
  <si>
    <t>豊春駅西口商店会</t>
  </si>
  <si>
    <t>年5回（4月、6月、9月、11月、2月）</t>
    <rPh sb="0" eb="1">
      <t>ネン</t>
    </rPh>
    <rPh sb="2" eb="3">
      <t>カイ</t>
    </rPh>
    <rPh sb="5" eb="6">
      <t>ガツ</t>
    </rPh>
    <rPh sb="8" eb="9">
      <t>ガツ</t>
    </rPh>
    <rPh sb="11" eb="12">
      <t>ガツ</t>
    </rPh>
    <rPh sb="15" eb="16">
      <t>ガツ</t>
    </rPh>
    <rPh sb="18" eb="19">
      <t>ガツ</t>
    </rPh>
    <phoneticPr fontId="11"/>
  </si>
  <si>
    <t>800人/日（平日）</t>
    <rPh sb="3" eb="4">
      <t>ニン</t>
    </rPh>
    <rPh sb="5" eb="6">
      <t>ニチ</t>
    </rPh>
    <rPh sb="7" eb="9">
      <t>ヘイジツ</t>
    </rPh>
    <phoneticPr fontId="11"/>
  </si>
  <si>
    <t>年20,400円</t>
    <rPh sb="0" eb="1">
      <t>ネン</t>
    </rPh>
    <rPh sb="7" eb="8">
      <t>エン</t>
    </rPh>
    <phoneticPr fontId="11"/>
  </si>
  <si>
    <t>ハロウィンイベント、歳末売り出し抽選会</t>
  </si>
  <si>
    <t>肉屋、八百屋、惣菜屋</t>
    <rPh sb="0" eb="1">
      <t>ニク</t>
    </rPh>
    <rPh sb="1" eb="2">
      <t>ヤ</t>
    </rPh>
    <rPh sb="3" eb="6">
      <t>ヤオヤ</t>
    </rPh>
    <rPh sb="7" eb="9">
      <t>ソウザイ</t>
    </rPh>
    <rPh sb="9" eb="10">
      <t>ヤ</t>
    </rPh>
    <phoneticPr fontId="11"/>
  </si>
  <si>
    <t>スーパーマルヤ、東武ストアー、ドラッグストアセキ、セブンイレブン</t>
    <rPh sb="8" eb="10">
      <t>トウブ</t>
    </rPh>
    <phoneticPr fontId="11"/>
  </si>
  <si>
    <t>仲町商栄会</t>
  </si>
  <si>
    <t>月1回。イベント月は週1回</t>
    <rPh sb="0" eb="1">
      <t>ツキ</t>
    </rPh>
    <rPh sb="2" eb="3">
      <t>カイ</t>
    </rPh>
    <rPh sb="8" eb="9">
      <t>ツキ</t>
    </rPh>
    <rPh sb="10" eb="11">
      <t>シュウ</t>
    </rPh>
    <rPh sb="12" eb="13">
      <t>カイ</t>
    </rPh>
    <phoneticPr fontId="11"/>
  </si>
  <si>
    <t>4,000人/日</t>
    <rPh sb="5" eb="6">
      <t>ニン</t>
    </rPh>
    <rPh sb="7" eb="8">
      <t>ニチ</t>
    </rPh>
    <phoneticPr fontId="11"/>
  </si>
  <si>
    <t>年１回の地域活性化事業（ブロンズ通りフェスティバル）、古利根川の有効活用（浴衣deナイト）、七夕飾り、スタンプラリー、スピード宝クジなどの活性化事業、街路灯の整備</t>
  </si>
  <si>
    <t>コンビニエンスストア以外</t>
    <rPh sb="10" eb="12">
      <t>イガイ</t>
    </rPh>
    <phoneticPr fontId="11"/>
  </si>
  <si>
    <t>①、②、③</t>
  </si>
  <si>
    <t>三菱UFJ銀行、春日部情報発信館ぷらっとかすかべ、古利根川親水テラス、匠大塚　春日部店</t>
  </si>
  <si>
    <t>野澤商店会</t>
    <rPh sb="0" eb="2">
      <t>ノザワ</t>
    </rPh>
    <rPh sb="4" eb="5">
      <t>カイ</t>
    </rPh>
    <phoneticPr fontId="19"/>
  </si>
  <si>
    <t>春日部市備後東1丁目</t>
    <rPh sb="0" eb="4">
      <t>カスカベシ</t>
    </rPh>
    <rPh sb="4" eb="6">
      <t>ビンゴ</t>
    </rPh>
    <rPh sb="6" eb="7">
      <t>ヒガシ</t>
    </rPh>
    <rPh sb="8" eb="10">
      <t>チョウメ</t>
    </rPh>
    <phoneticPr fontId="11"/>
  </si>
  <si>
    <t>マルエツ一ノ割店</t>
    <rPh sb="4" eb="5">
      <t>イチ</t>
    </rPh>
    <rPh sb="6" eb="7">
      <t>ワリ</t>
    </rPh>
    <rPh sb="7" eb="8">
      <t>テン</t>
    </rPh>
    <phoneticPr fontId="11"/>
  </si>
  <si>
    <t>①、③</t>
  </si>
  <si>
    <t>ハッピー幸松商店会</t>
  </si>
  <si>
    <t>春日部市小渕</t>
    <rPh sb="0" eb="4">
      <t>カスカベシ</t>
    </rPh>
    <rPh sb="4" eb="6">
      <t>コブチ</t>
    </rPh>
    <phoneticPr fontId="11"/>
  </si>
  <si>
    <t>年12,000円</t>
    <rPh sb="0" eb="1">
      <t>ネン</t>
    </rPh>
    <rPh sb="7" eb="8">
      <t>エン</t>
    </rPh>
    <phoneticPr fontId="11"/>
  </si>
  <si>
    <t>年1回の歳末大売出し抽選会</t>
    <rPh sb="0" eb="1">
      <t>ネン</t>
    </rPh>
    <rPh sb="2" eb="3">
      <t>カイ</t>
    </rPh>
    <rPh sb="4" eb="6">
      <t>サイマツ</t>
    </rPh>
    <rPh sb="6" eb="8">
      <t>オオウ</t>
    </rPh>
    <rPh sb="8" eb="9">
      <t>ダ</t>
    </rPh>
    <rPh sb="10" eb="13">
      <t>チュウセンカイ</t>
    </rPh>
    <phoneticPr fontId="11"/>
  </si>
  <si>
    <t>飲食店</t>
    <rPh sb="0" eb="3">
      <t>インショクテン</t>
    </rPh>
    <phoneticPr fontId="11"/>
  </si>
  <si>
    <t>①、⑥</t>
  </si>
  <si>
    <t>ウエルシア薬局</t>
    <rPh sb="5" eb="7">
      <t>ヤッキョク</t>
    </rPh>
    <phoneticPr fontId="11"/>
  </si>
  <si>
    <t>幸楽荘、春日部自動車教習所、永久ハム株式会社かがやき、浄春院、小渕観音</t>
  </si>
  <si>
    <t>藤ケ丘文化村商店会</t>
  </si>
  <si>
    <t>春日部市藤塚</t>
    <rPh sb="0" eb="4">
      <t>カスカベシ</t>
    </rPh>
    <rPh sb="4" eb="6">
      <t>フジツカ</t>
    </rPh>
    <phoneticPr fontId="11"/>
  </si>
  <si>
    <t>200～300人/日</t>
    <rPh sb="7" eb="8">
      <t>ニン</t>
    </rPh>
    <rPh sb="9" eb="10">
      <t>ニチ</t>
    </rPh>
    <phoneticPr fontId="11"/>
  </si>
  <si>
    <t>１．毎月第４土曜日各店頭で「ふれあい市」開催　２．地元自治会、納涼祭に参加　３．地元商店連合会による歳末大売出し</t>
  </si>
  <si>
    <t>生鮮三品取扱いの店</t>
    <rPh sb="0" eb="2">
      <t>セイセン</t>
    </rPh>
    <rPh sb="2" eb="4">
      <t>サンピン</t>
    </rPh>
    <rPh sb="4" eb="6">
      <t>トリアツカ</t>
    </rPh>
    <rPh sb="8" eb="9">
      <t>ミセ</t>
    </rPh>
    <phoneticPr fontId="11"/>
  </si>
  <si>
    <t>藤塚橋通り商店会</t>
  </si>
  <si>
    <t>春日部市本田町2丁目</t>
    <rPh sb="0" eb="4">
      <t>カスカベシ</t>
    </rPh>
    <rPh sb="4" eb="7">
      <t>ホンデンチョウ</t>
    </rPh>
    <rPh sb="8" eb="10">
      <t>チョウメ</t>
    </rPh>
    <phoneticPr fontId="11"/>
  </si>
  <si>
    <t>月2,500円</t>
    <rPh sb="0" eb="1">
      <t>ツキ</t>
    </rPh>
    <rPh sb="6" eb="7">
      <t>エン</t>
    </rPh>
    <phoneticPr fontId="11"/>
  </si>
  <si>
    <t>ウエルシア春日部藤塚店</t>
  </si>
  <si>
    <t>藤塚大通り商店会</t>
  </si>
  <si>
    <t>年10,000円</t>
    <rPh sb="0" eb="1">
      <t>ネン</t>
    </rPh>
    <rPh sb="7" eb="8">
      <t>エン</t>
    </rPh>
    <phoneticPr fontId="11"/>
  </si>
  <si>
    <t>藤乃ダイヤモンド商店会</t>
  </si>
  <si>
    <t>春日部市八木崎1丁目</t>
    <rPh sb="0" eb="4">
      <t>カスカベシ</t>
    </rPh>
    <rPh sb="4" eb="7">
      <t>ヤギサキ</t>
    </rPh>
    <rPh sb="8" eb="10">
      <t>チョウメ</t>
    </rPh>
    <phoneticPr fontId="11"/>
  </si>
  <si>
    <t>505人/日</t>
    <rPh sb="3" eb="4">
      <t>ニン</t>
    </rPh>
    <rPh sb="5" eb="6">
      <t>ニチ</t>
    </rPh>
    <phoneticPr fontId="11"/>
  </si>
  <si>
    <t>藤乃ダイヤモンド商店会は、春日部西口駅前大通り及び藤棚通りを中心として、毎年第４日曜日に「藤まつり」を開催し、活気のある商店街です。また、街路灯をＬＥＤ電球に改修し、維持管理も実施しています。さらに地域活性化賑わいづくり事業、中心市街地活性化事業、春日部西口ロータリーイルミネーション事業、藤まつりおもてなし事業、かすかべ商工まつりへ参加をしています。</t>
  </si>
  <si>
    <t>クリニック</t>
  </si>
  <si>
    <t>②、③</t>
  </si>
  <si>
    <t>TAIRAYAスーパー</t>
  </si>
  <si>
    <t>ポポ武里商店会</t>
  </si>
  <si>
    <t>春日部市大場</t>
    <rPh sb="0" eb="3">
      <t>カスカベ</t>
    </rPh>
    <rPh sb="3" eb="4">
      <t>シ</t>
    </rPh>
    <rPh sb="4" eb="6">
      <t>オオバ</t>
    </rPh>
    <phoneticPr fontId="11"/>
  </si>
  <si>
    <t>月2,000円
街路灯　月1,000円</t>
    <rPh sb="0" eb="1">
      <t>ツキ</t>
    </rPh>
    <rPh sb="6" eb="7">
      <t>エン</t>
    </rPh>
    <rPh sb="8" eb="11">
      <t>ガイロトウ</t>
    </rPh>
    <rPh sb="12" eb="13">
      <t>ガツ</t>
    </rPh>
    <rPh sb="18" eb="19">
      <t>エン</t>
    </rPh>
    <phoneticPr fontId="11"/>
  </si>
  <si>
    <t>ポポ武里商店街振興組合会は、武里駅西口側・県道野田線岩槻線沿いの商店街である。販売促進事業として、歳末セールを実施。また、街路灯のＬＥＤ化及び維持管理を実施。</t>
  </si>
  <si>
    <t>生鮮三品、飲食店</t>
    <rPh sb="0" eb="2">
      <t>セイセン</t>
    </rPh>
    <rPh sb="2" eb="4">
      <t>サンピン</t>
    </rPh>
    <rPh sb="5" eb="8">
      <t>インショクテン</t>
    </rPh>
    <phoneticPr fontId="11"/>
  </si>
  <si>
    <t>春日部市粕壁東2丁目</t>
    <rPh sb="0" eb="4">
      <t>カスカベシ</t>
    </rPh>
    <rPh sb="4" eb="6">
      <t>カスカベ</t>
    </rPh>
    <rPh sb="6" eb="7">
      <t>ヒガシ</t>
    </rPh>
    <rPh sb="8" eb="10">
      <t>チョウメ</t>
    </rPh>
    <phoneticPr fontId="11"/>
  </si>
  <si>
    <t>春日部東口商店会連合会事業に参加・協力</t>
  </si>
  <si>
    <t>匠大塚</t>
    <rPh sb="0" eb="3">
      <t>タクミオオツカ</t>
    </rPh>
    <phoneticPr fontId="11"/>
  </si>
  <si>
    <t>春日部市立文化会館</t>
  </si>
  <si>
    <t>庄和銀座商店会</t>
  </si>
  <si>
    <t>春日部市米島</t>
  </si>
  <si>
    <t>年3回</t>
    <rPh sb="0" eb="1">
      <t>ネン</t>
    </rPh>
    <rPh sb="2" eb="3">
      <t>カイ</t>
    </rPh>
    <phoneticPr fontId="11"/>
  </si>
  <si>
    <t>販売促進事業として、毎月セールを実施している。</t>
  </si>
  <si>
    <t>特売商店会</t>
  </si>
  <si>
    <t>１５店舗</t>
    <rPh sb="2" eb="4">
      <t>テンポ</t>
    </rPh>
    <phoneticPr fontId="22"/>
  </si>
  <si>
    <t>年３回</t>
    <rPh sb="0" eb="1">
      <t>ネン</t>
    </rPh>
    <rPh sb="2" eb="3">
      <t>カイ</t>
    </rPh>
    <phoneticPr fontId="22"/>
  </si>
  <si>
    <t>月額１，０００円</t>
    <rPh sb="0" eb="2">
      <t>ゲツガク</t>
    </rPh>
    <rPh sb="7" eb="8">
      <t>エン</t>
    </rPh>
    <phoneticPr fontId="22"/>
  </si>
  <si>
    <t>特になし。</t>
    <rPh sb="0" eb="1">
      <t>トク</t>
    </rPh>
    <phoneticPr fontId="22"/>
  </si>
  <si>
    <t>春日部市創業支援等事業</t>
    <rPh sb="0" eb="4">
      <t>カスカベシ</t>
    </rPh>
    <rPh sb="4" eb="6">
      <t>ソウギョウ</t>
    </rPh>
    <rPh sb="6" eb="8">
      <t>シエン</t>
    </rPh>
    <rPh sb="8" eb="9">
      <t>トウ</t>
    </rPh>
    <rPh sb="9" eb="11">
      <t>ジギョウ</t>
    </rPh>
    <phoneticPr fontId="22"/>
  </si>
  <si>
    <t>春日部市では、国からの認定を受けた創業支援等事業計画に基づき、創業支援セミナーや創業に関する補助金事業などを実施し、市内で創業を希望する方を応援しています。創業支援等事業の詳細は春日部市ホームページ「春日部市創業支援等事業」をご覧ください。</t>
    <rPh sb="0" eb="4">
      <t>カスカベシ</t>
    </rPh>
    <rPh sb="7" eb="8">
      <t>クニ</t>
    </rPh>
    <rPh sb="11" eb="13">
      <t>ニンテイ</t>
    </rPh>
    <rPh sb="14" eb="15">
      <t>ウ</t>
    </rPh>
    <rPh sb="17" eb="19">
      <t>ソウギョウ</t>
    </rPh>
    <rPh sb="19" eb="21">
      <t>シエン</t>
    </rPh>
    <rPh sb="21" eb="22">
      <t>トウ</t>
    </rPh>
    <rPh sb="22" eb="24">
      <t>ジギョウ</t>
    </rPh>
    <rPh sb="24" eb="26">
      <t>ケイカク</t>
    </rPh>
    <rPh sb="27" eb="28">
      <t>モト</t>
    </rPh>
    <rPh sb="31" eb="33">
      <t>ソウギョウ</t>
    </rPh>
    <rPh sb="33" eb="35">
      <t>シエン</t>
    </rPh>
    <rPh sb="40" eb="42">
      <t>ソウギョウ</t>
    </rPh>
    <rPh sb="43" eb="44">
      <t>カン</t>
    </rPh>
    <rPh sb="46" eb="49">
      <t>ホジョキン</t>
    </rPh>
    <rPh sb="49" eb="51">
      <t>ジギョウ</t>
    </rPh>
    <rPh sb="54" eb="56">
      <t>ジッシ</t>
    </rPh>
    <rPh sb="58" eb="59">
      <t>シ</t>
    </rPh>
    <rPh sb="59" eb="60">
      <t>ナイ</t>
    </rPh>
    <rPh sb="61" eb="63">
      <t>ソウギョウ</t>
    </rPh>
    <rPh sb="64" eb="66">
      <t>キボウ</t>
    </rPh>
    <rPh sb="68" eb="69">
      <t>カタ</t>
    </rPh>
    <rPh sb="70" eb="72">
      <t>オウエン</t>
    </rPh>
    <rPh sb="78" eb="80">
      <t>ソウギョウ</t>
    </rPh>
    <rPh sb="80" eb="82">
      <t>シエン</t>
    </rPh>
    <rPh sb="82" eb="83">
      <t>トウ</t>
    </rPh>
    <rPh sb="83" eb="85">
      <t>ジギョウ</t>
    </rPh>
    <rPh sb="86" eb="88">
      <t>ショウサイ</t>
    </rPh>
    <rPh sb="89" eb="93">
      <t>カスカベシ</t>
    </rPh>
    <rPh sb="100" eb="104">
      <t>カスカベシ</t>
    </rPh>
    <rPh sb="104" eb="106">
      <t>ソウギョウ</t>
    </rPh>
    <rPh sb="106" eb="108">
      <t>シエン</t>
    </rPh>
    <rPh sb="108" eb="109">
      <t>トウ</t>
    </rPh>
    <rPh sb="109" eb="111">
      <t>ジギョウ</t>
    </rPh>
    <rPh sb="114" eb="115">
      <t>ラン</t>
    </rPh>
    <phoneticPr fontId="22"/>
  </si>
  <si>
    <t>南桜井駅前商店振興会</t>
  </si>
  <si>
    <t>春日部市米島</t>
    <rPh sb="0" eb="4">
      <t>カスカベシ</t>
    </rPh>
    <rPh sb="4" eb="6">
      <t>コメジマ</t>
    </rPh>
    <phoneticPr fontId="11"/>
  </si>
  <si>
    <t>年2～4回</t>
    <rPh sb="0" eb="1">
      <t>ネン</t>
    </rPh>
    <rPh sb="4" eb="5">
      <t>カイ</t>
    </rPh>
    <phoneticPr fontId="11"/>
  </si>
  <si>
    <t>駅南口のため、通行量は多い</t>
    <rPh sb="0" eb="1">
      <t>エキ</t>
    </rPh>
    <rPh sb="1" eb="3">
      <t>ミナミグチ</t>
    </rPh>
    <rPh sb="7" eb="10">
      <t>ツウコウリョウ</t>
    </rPh>
    <rPh sb="11" eb="12">
      <t>オオ</t>
    </rPh>
    <phoneticPr fontId="11"/>
  </si>
  <si>
    <t>月500円～10,000円</t>
    <rPh sb="0" eb="1">
      <t>ツキ</t>
    </rPh>
    <rPh sb="4" eb="5">
      <t>エン</t>
    </rPh>
    <rPh sb="12" eb="13">
      <t>エン</t>
    </rPh>
    <phoneticPr fontId="11"/>
  </si>
  <si>
    <t>街路灯（鈴蘭灯）のLED化で、駅前商店街が明るくなることにより、活力を引き出し、駅を利用している人達とともに、地域全体が明るくなることを期待しています。</t>
  </si>
  <si>
    <t>業種は問いません。出店いただけることを歓迎いたします。</t>
    <rPh sb="0" eb="2">
      <t>ギョウシュ</t>
    </rPh>
    <rPh sb="3" eb="4">
      <t>ト</t>
    </rPh>
    <rPh sb="9" eb="11">
      <t>シュッテン</t>
    </rPh>
    <rPh sb="19" eb="21">
      <t>カンゲイ</t>
    </rPh>
    <phoneticPr fontId="11"/>
  </si>
  <si>
    <t>春日部市創業支援等事業</t>
  </si>
  <si>
    <t>上町一番街振興会</t>
    <rPh sb="0" eb="2">
      <t>カミマチ</t>
    </rPh>
    <rPh sb="2" eb="5">
      <t>イチバンガイ</t>
    </rPh>
    <rPh sb="5" eb="8">
      <t>シンコウカイ</t>
    </rPh>
    <phoneticPr fontId="19"/>
  </si>
  <si>
    <t>不定（年4～8回）</t>
    <rPh sb="0" eb="2">
      <t>フテイ</t>
    </rPh>
    <rPh sb="3" eb="4">
      <t>ネン</t>
    </rPh>
    <rPh sb="7" eb="8">
      <t>カイ</t>
    </rPh>
    <phoneticPr fontId="11"/>
  </si>
  <si>
    <t>672人/日</t>
    <rPh sb="3" eb="4">
      <t>ニン</t>
    </rPh>
    <rPh sb="5" eb="6">
      <t>ニチ</t>
    </rPh>
    <phoneticPr fontId="11"/>
  </si>
  <si>
    <t>年12,000円～54,000円</t>
    <rPh sb="0" eb="1">
      <t>ネン</t>
    </rPh>
    <rPh sb="7" eb="8">
      <t>エン</t>
    </rPh>
    <rPh sb="15" eb="16">
      <t>エン</t>
    </rPh>
    <phoneticPr fontId="11"/>
  </si>
  <si>
    <t>上町一番街振興会は、春日部駅東口より２００ｍの所にある古くから続く商店街です。ショッピングモール事業を行い、その維持管理を行っています。</t>
  </si>
  <si>
    <t>全ての業種</t>
    <rPh sb="0" eb="1">
      <t>スベ</t>
    </rPh>
    <rPh sb="3" eb="5">
      <t>ギョウシュ</t>
    </rPh>
    <phoneticPr fontId="11"/>
  </si>
  <si>
    <t>一の割呑龍通り商店会</t>
  </si>
  <si>
    <t>春日部市一ノ割1丁目</t>
    <rPh sb="0" eb="4">
      <t>カスカベシ</t>
    </rPh>
    <rPh sb="4" eb="5">
      <t>イチ</t>
    </rPh>
    <rPh sb="6" eb="7">
      <t>ワリ</t>
    </rPh>
    <rPh sb="8" eb="10">
      <t>チョウメ</t>
    </rPh>
    <phoneticPr fontId="11"/>
  </si>
  <si>
    <t>物品販売業、お食事処</t>
    <rPh sb="0" eb="2">
      <t>ブッピン</t>
    </rPh>
    <rPh sb="2" eb="4">
      <t>ハンバイ</t>
    </rPh>
    <rPh sb="4" eb="5">
      <t>ギョウ</t>
    </rPh>
    <rPh sb="7" eb="9">
      <t>ショクジ</t>
    </rPh>
    <rPh sb="9" eb="10">
      <t>ドコロ</t>
    </rPh>
    <phoneticPr fontId="11"/>
  </si>
  <si>
    <t>マルエツ、セブンイレブン、ローソンストア、ウエルシア薬局一ノ割店</t>
    <rPh sb="26" eb="28">
      <t>ヤッキョク</t>
    </rPh>
    <rPh sb="28" eb="29">
      <t>イチ</t>
    </rPh>
    <rPh sb="30" eb="31">
      <t>ワリ</t>
    </rPh>
    <rPh sb="31" eb="32">
      <t>ミセ</t>
    </rPh>
    <phoneticPr fontId="11"/>
  </si>
  <si>
    <t>圓福寺</t>
  </si>
  <si>
    <t>旭町商店振興会</t>
  </si>
  <si>
    <t>春日部市梅田本町1丁目</t>
    <rPh sb="0" eb="4">
      <t>カスカベシ</t>
    </rPh>
    <rPh sb="4" eb="8">
      <t>ウメダホンチョウ</t>
    </rPh>
    <rPh sb="9" eb="11">
      <t>チョウメ</t>
    </rPh>
    <phoneticPr fontId="11"/>
  </si>
  <si>
    <t>八木崎商工振興会</t>
  </si>
  <si>
    <t>春日部市粕壁</t>
    <rPh sb="0" eb="4">
      <t>カスカベシ</t>
    </rPh>
    <rPh sb="4" eb="6">
      <t>カスカベ</t>
    </rPh>
    <phoneticPr fontId="11"/>
  </si>
  <si>
    <t>月1,500円</t>
    <rPh sb="0" eb="1">
      <t>ツキ</t>
    </rPh>
    <rPh sb="6" eb="7">
      <t>エン</t>
    </rPh>
    <phoneticPr fontId="11"/>
  </si>
  <si>
    <t>地域密着型の商店街を目指しております。専門店の良さを活かします。</t>
  </si>
  <si>
    <t>金融機関</t>
    <rPh sb="0" eb="4">
      <t>キンユウキカン</t>
    </rPh>
    <phoneticPr fontId="11"/>
  </si>
  <si>
    <t>ファミリーマート八木崎駅前店</t>
  </si>
  <si>
    <t>春日部中央公民館</t>
  </si>
  <si>
    <t>かすかべ大通り商店会街路灯維持会</t>
    <rPh sb="4" eb="6">
      <t>オオドオ</t>
    </rPh>
    <rPh sb="7" eb="16">
      <t>ショウテンカイガイロトウイジカイ</t>
    </rPh>
    <phoneticPr fontId="11"/>
  </si>
  <si>
    <t>街路灯の維持管理</t>
    <rPh sb="0" eb="3">
      <t>ガイロトウ</t>
    </rPh>
    <rPh sb="4" eb="6">
      <t>イジ</t>
    </rPh>
    <rPh sb="6" eb="8">
      <t>カンリ</t>
    </rPh>
    <phoneticPr fontId="11"/>
  </si>
  <si>
    <t>匠大塚</t>
    <rPh sb="0" eb="1">
      <t>タクミ</t>
    </rPh>
    <rPh sb="1" eb="3">
      <t>オオツカ</t>
    </rPh>
    <phoneticPr fontId="11"/>
  </si>
  <si>
    <t>市民文化会館</t>
    <rPh sb="0" eb="2">
      <t>シミン</t>
    </rPh>
    <rPh sb="2" eb="4">
      <t>ブンカ</t>
    </rPh>
    <rPh sb="4" eb="6">
      <t>カイカン</t>
    </rPh>
    <phoneticPr fontId="11"/>
  </si>
  <si>
    <t>春日部市商業協同組合</t>
  </si>
  <si>
    <t>狭山市</t>
    <phoneticPr fontId="5"/>
  </si>
  <si>
    <t>入曽中原商店会</t>
    <phoneticPr fontId="5"/>
  </si>
  <si>
    <t>狭山市北入曽</t>
    <rPh sb="0" eb="3">
      <t>サヤマシ</t>
    </rPh>
    <rPh sb="3" eb="6">
      <t>キタイリソ</t>
    </rPh>
    <phoneticPr fontId="4"/>
  </si>
  <si>
    <t>年1回</t>
    <rPh sb="0" eb="1">
      <t>ネン</t>
    </rPh>
    <rPh sb="2" eb="3">
      <t>カイ</t>
    </rPh>
    <phoneticPr fontId="20"/>
  </si>
  <si>
    <t>月4,000円</t>
    <rPh sb="0" eb="1">
      <t>ツキ</t>
    </rPh>
    <rPh sb="6" eb="7">
      <t>エン</t>
    </rPh>
    <phoneticPr fontId="20"/>
  </si>
  <si>
    <t>八百屋・ラーメン屋</t>
    <rPh sb="0" eb="3">
      <t>ヤオヤ</t>
    </rPh>
    <rPh sb="8" eb="9">
      <t>ヤ</t>
    </rPh>
    <phoneticPr fontId="20"/>
  </si>
  <si>
    <t>水押自治会館</t>
  </si>
  <si>
    <t>狭山市店舗住宅改修工事費補助制度</t>
    <rPh sb="0" eb="3">
      <t>サヤマシ</t>
    </rPh>
    <rPh sb="3" eb="5">
      <t>テンポ</t>
    </rPh>
    <rPh sb="5" eb="7">
      <t>ジュウタク</t>
    </rPh>
    <rPh sb="7" eb="9">
      <t>カイシュウ</t>
    </rPh>
    <rPh sb="9" eb="11">
      <t>コウジ</t>
    </rPh>
    <rPh sb="11" eb="12">
      <t>ヒ</t>
    </rPh>
    <rPh sb="12" eb="14">
      <t>ホジョ</t>
    </rPh>
    <rPh sb="14" eb="16">
      <t>セイド</t>
    </rPh>
    <phoneticPr fontId="20"/>
  </si>
  <si>
    <t>この制度は店舗・事務所の改修費用の一部を狭山市で補助するもので、狭山市内で事業を営む又は新たに事業を始める方を対象としています。狭山市内の施行業者が行う総額20万円（税抜き）以上の改修工事が対象で、工事の例としては屋根の葺き替え、外壁の塗装、内壁や床の張替え等です。補助金額は工事に掛かる費用（税抜き）の10％相当額で、補助の上限が30万円です。</t>
  </si>
  <si>
    <t>https://www.city.sayama.saitama.jp/kurashi/jyoseikasituke/reform.html</t>
  </si>
  <si>
    <t>入間川七夕通り商店街</t>
    <phoneticPr fontId="5"/>
  </si>
  <si>
    <t>狭山市入間川3丁目</t>
    <rPh sb="0" eb="6">
      <t>サヤマシイルマガワ</t>
    </rPh>
    <rPh sb="7" eb="9">
      <t>チョウメ</t>
    </rPh>
    <phoneticPr fontId="4"/>
  </si>
  <si>
    <t>定例は月1回。イベント前は随時</t>
    <rPh sb="0" eb="2">
      <t>テイレイ</t>
    </rPh>
    <rPh sb="3" eb="4">
      <t>ツキ</t>
    </rPh>
    <rPh sb="5" eb="6">
      <t>カイ</t>
    </rPh>
    <rPh sb="11" eb="12">
      <t>マエ</t>
    </rPh>
    <rPh sb="13" eb="15">
      <t>ズイジ</t>
    </rPh>
    <phoneticPr fontId="20"/>
  </si>
  <si>
    <t>生鮮三品</t>
    <rPh sb="0" eb="2">
      <t>セイセン</t>
    </rPh>
    <rPh sb="2" eb="3">
      <t>サン</t>
    </rPh>
    <rPh sb="3" eb="4">
      <t>ヒン</t>
    </rPh>
    <phoneticPr fontId="20"/>
  </si>
  <si>
    <t>市民交流センター、市民広場、八幡神社、徳林寺</t>
    <phoneticPr fontId="4"/>
  </si>
  <si>
    <t>狭山中央通り商店街振興組合</t>
    <rPh sb="9" eb="11">
      <t>シンコウ</t>
    </rPh>
    <rPh sb="11" eb="13">
      <t>クミアイ</t>
    </rPh>
    <phoneticPr fontId="5"/>
  </si>
  <si>
    <t>狭山市中央4丁目</t>
    <rPh sb="0" eb="2">
      <t>サヤマ</t>
    </rPh>
    <rPh sb="2" eb="3">
      <t>シ</t>
    </rPh>
    <rPh sb="3" eb="5">
      <t>チュウオウ</t>
    </rPh>
    <rPh sb="6" eb="8">
      <t>チョウメ</t>
    </rPh>
    <phoneticPr fontId="4"/>
  </si>
  <si>
    <t>年4回</t>
    <rPh sb="0" eb="1">
      <t>ネン</t>
    </rPh>
    <rPh sb="2" eb="3">
      <t>カイ</t>
    </rPh>
    <phoneticPr fontId="20"/>
  </si>
  <si>
    <t>月3,500円</t>
    <rPh sb="0" eb="1">
      <t>ツキ</t>
    </rPh>
    <rPh sb="6" eb="7">
      <t>エン</t>
    </rPh>
    <phoneticPr fontId="20"/>
  </si>
  <si>
    <t>狭山台中央商店会</t>
    <phoneticPr fontId="5"/>
  </si>
  <si>
    <t>狭山市狭山台3丁目</t>
    <rPh sb="0" eb="6">
      <t>サヤマシサヤマダイ</t>
    </rPh>
    <rPh sb="7" eb="9">
      <t>チョウメ</t>
    </rPh>
    <phoneticPr fontId="4"/>
  </si>
  <si>
    <t>年2回</t>
    <rPh sb="0" eb="1">
      <t>ネン</t>
    </rPh>
    <rPh sb="2" eb="3">
      <t>カイ</t>
    </rPh>
    <phoneticPr fontId="20"/>
  </si>
  <si>
    <t>月3,000円</t>
    <rPh sb="0" eb="1">
      <t>ツキ</t>
    </rPh>
    <rPh sb="6" eb="7">
      <t>エン</t>
    </rPh>
    <phoneticPr fontId="20"/>
  </si>
  <si>
    <t>狭山台公民館、狭山市保健センター</t>
    <phoneticPr fontId="4"/>
  </si>
  <si>
    <t>狭山台けやき通り商店街</t>
    <phoneticPr fontId="5"/>
  </si>
  <si>
    <t>年会費18,000円</t>
    <rPh sb="0" eb="3">
      <t>ネンカイヒ</t>
    </rPh>
    <rPh sb="9" eb="10">
      <t>エン</t>
    </rPh>
    <phoneticPr fontId="20"/>
  </si>
  <si>
    <t>生鮮の店舗など</t>
    <rPh sb="0" eb="2">
      <t>セイセン</t>
    </rPh>
    <rPh sb="3" eb="5">
      <t>テンポ</t>
    </rPh>
    <phoneticPr fontId="20"/>
  </si>
  <si>
    <t>中園医院、狭山台小・中学校、矢島接骨院</t>
    <phoneticPr fontId="4"/>
  </si>
  <si>
    <t>サンシティ狭山台商店会</t>
    <phoneticPr fontId="5"/>
  </si>
  <si>
    <t>会計報告のみ</t>
    <rPh sb="0" eb="2">
      <t>カイケイ</t>
    </rPh>
    <rPh sb="2" eb="4">
      <t>ホウコク</t>
    </rPh>
    <phoneticPr fontId="20"/>
  </si>
  <si>
    <t>月8,000円</t>
    <rPh sb="0" eb="1">
      <t>ツキ</t>
    </rPh>
    <rPh sb="6" eb="7">
      <t>エン</t>
    </rPh>
    <phoneticPr fontId="20"/>
  </si>
  <si>
    <t>コンビニ、狭山市保健センター</t>
    <phoneticPr fontId="4"/>
  </si>
  <si>
    <t>新狭山一番街商店会</t>
    <phoneticPr fontId="5"/>
  </si>
  <si>
    <t>狭山市東三ツ木</t>
    <rPh sb="0" eb="3">
      <t>サヤマシ</t>
    </rPh>
    <rPh sb="3" eb="5">
      <t>ヒガシミ</t>
    </rPh>
    <rPh sb="6" eb="7">
      <t>ギ</t>
    </rPh>
    <phoneticPr fontId="4"/>
  </si>
  <si>
    <t>年36,000円</t>
    <rPh sb="0" eb="1">
      <t>ネン</t>
    </rPh>
    <rPh sb="7" eb="8">
      <t>エン</t>
    </rPh>
    <phoneticPr fontId="20"/>
  </si>
  <si>
    <t>魚屋、とうふ屋</t>
    <rPh sb="0" eb="1">
      <t>サカナ</t>
    </rPh>
    <rPh sb="6" eb="7">
      <t>ヤ</t>
    </rPh>
    <phoneticPr fontId="20"/>
  </si>
  <si>
    <t>セイジョー</t>
  </si>
  <si>
    <t>新狭山北口商店会</t>
    <phoneticPr fontId="5"/>
  </si>
  <si>
    <t>狭山市新狭山２丁目</t>
    <rPh sb="0" eb="3">
      <t>サヤマシ</t>
    </rPh>
    <rPh sb="3" eb="6">
      <t>シンサヤマ</t>
    </rPh>
    <rPh sb="7" eb="9">
      <t>チョウメ</t>
    </rPh>
    <phoneticPr fontId="4"/>
  </si>
  <si>
    <t>年24,000円</t>
    <rPh sb="0" eb="1">
      <t>ネン</t>
    </rPh>
    <rPh sb="7" eb="8">
      <t>エン</t>
    </rPh>
    <phoneticPr fontId="20"/>
  </si>
  <si>
    <t>あじさい公園、新狭山公民館、新狭山２丁目郵便局、、新狭山駅</t>
    <phoneticPr fontId="4"/>
  </si>
  <si>
    <t>新狭山南口商店会</t>
    <phoneticPr fontId="5"/>
  </si>
  <si>
    <t>狭山市新狭山３丁目</t>
    <rPh sb="0" eb="6">
      <t>サヤマシシンサヤマ</t>
    </rPh>
    <rPh sb="7" eb="9">
      <t>チョウメ</t>
    </rPh>
    <phoneticPr fontId="4"/>
  </si>
  <si>
    <t>年会費12,000円</t>
    <rPh sb="0" eb="3">
      <t>ネンカイヒ</t>
    </rPh>
    <rPh sb="9" eb="10">
      <t>エン</t>
    </rPh>
    <phoneticPr fontId="20"/>
  </si>
  <si>
    <t>埼玉りそな銀行、新狭山駅前郵便局、三ツ木公園、桜沢内科医院</t>
    <phoneticPr fontId="4"/>
  </si>
  <si>
    <t>スカイテラス友の会</t>
    <phoneticPr fontId="5"/>
  </si>
  <si>
    <t>狭山市入間川1丁目</t>
    <rPh sb="0" eb="6">
      <t>サヤマシイルマガワ</t>
    </rPh>
    <rPh sb="7" eb="9">
      <t>チョウメ</t>
    </rPh>
    <phoneticPr fontId="4"/>
  </si>
  <si>
    <t>年12回</t>
    <rPh sb="0" eb="1">
      <t>ネン</t>
    </rPh>
    <rPh sb="3" eb="4">
      <t>カイ</t>
    </rPh>
    <phoneticPr fontId="20"/>
  </si>
  <si>
    <t>年会費24,000円</t>
    <rPh sb="0" eb="3">
      <t>ネンカイヒ</t>
    </rPh>
    <rPh sb="9" eb="10">
      <t>エン</t>
    </rPh>
    <phoneticPr fontId="20"/>
  </si>
  <si>
    <t>若者向けのショップ</t>
    <rPh sb="0" eb="2">
      <t>ワカモノ</t>
    </rPh>
    <rPh sb="2" eb="3">
      <t>ム</t>
    </rPh>
    <phoneticPr fontId="20"/>
  </si>
  <si>
    <t>市民交流センター、産業労働センター、市民広場、埼玉りそな銀行</t>
    <phoneticPr fontId="4"/>
  </si>
  <si>
    <t>羽生市</t>
  </si>
  <si>
    <t>一丁目商店会</t>
  </si>
  <si>
    <t>羽生市中央3</t>
    <phoneticPr fontId="4"/>
  </si>
  <si>
    <t>2回/年</t>
    <phoneticPr fontId="4"/>
  </si>
  <si>
    <t>カウントなし</t>
    <phoneticPr fontId="4"/>
  </si>
  <si>
    <t>500円/月</t>
    <rPh sb="3" eb="4">
      <t>エン</t>
    </rPh>
    <rPh sb="5" eb="6">
      <t>ツキ</t>
    </rPh>
    <phoneticPr fontId="4"/>
  </si>
  <si>
    <t>イベント（ワイワイまつり、商工まつり）への参加・協力など</t>
    <phoneticPr fontId="4"/>
  </si>
  <si>
    <t>賑わいを創出する出店</t>
    <rPh sb="0" eb="1">
      <t>ニギ</t>
    </rPh>
    <rPh sb="4" eb="6">
      <t>ソウシュツ</t>
    </rPh>
    <rPh sb="8" eb="10">
      <t>シュッテン</t>
    </rPh>
    <phoneticPr fontId="4"/>
  </si>
  <si>
    <t>①住宅地、②駅前</t>
    <rPh sb="1" eb="4">
      <t>ジュウタクチ</t>
    </rPh>
    <rPh sb="6" eb="8">
      <t>エキマエ</t>
    </rPh>
    <phoneticPr fontId="4"/>
  </si>
  <si>
    <t>セブンイレブン、梅林堂羽生店、りらくる羽生店</t>
    <phoneticPr fontId="4"/>
  </si>
  <si>
    <t>埼玉りそな銀行、正一位稲荷大明神、羽生駅</t>
    <phoneticPr fontId="4"/>
  </si>
  <si>
    <t>羽生市商店街空き店舗対策モデル事業費補助金</t>
    <phoneticPr fontId="4"/>
  </si>
  <si>
    <t>改装費、家賃補助1年分　最大140万円を補助</t>
    <rPh sb="0" eb="2">
      <t>カイソウ</t>
    </rPh>
    <rPh sb="2" eb="3">
      <t>ヒ</t>
    </rPh>
    <rPh sb="4" eb="6">
      <t>ヤチン</t>
    </rPh>
    <rPh sb="6" eb="8">
      <t>ホジョ</t>
    </rPh>
    <rPh sb="9" eb="10">
      <t>ネン</t>
    </rPh>
    <rPh sb="10" eb="11">
      <t>ブン</t>
    </rPh>
    <rPh sb="12" eb="14">
      <t>サイダイ</t>
    </rPh>
    <rPh sb="17" eb="19">
      <t>マンエン</t>
    </rPh>
    <rPh sb="20" eb="22">
      <t>ホジョ</t>
    </rPh>
    <phoneticPr fontId="4"/>
  </si>
  <si>
    <t>羽生市創業支援事業補助金</t>
    <phoneticPr fontId="4"/>
  </si>
  <si>
    <t>市内で創業される方に最大100万円の補助</t>
    <rPh sb="0" eb="2">
      <t>シナイ</t>
    </rPh>
    <rPh sb="3" eb="5">
      <t>ソウギョウ</t>
    </rPh>
    <rPh sb="8" eb="9">
      <t>カタ</t>
    </rPh>
    <rPh sb="10" eb="12">
      <t>サイダイ</t>
    </rPh>
    <rPh sb="15" eb="17">
      <t>マンエン</t>
    </rPh>
    <rPh sb="18" eb="20">
      <t>ホジョ</t>
    </rPh>
    <phoneticPr fontId="4"/>
  </si>
  <si>
    <t>市民プラザチャレンジショップ</t>
    <rPh sb="0" eb="2">
      <t>シミン</t>
    </rPh>
    <phoneticPr fontId="4"/>
  </si>
  <si>
    <t>物販、サービス業向けチャレンジショップスペースの提供</t>
    <rPh sb="0" eb="2">
      <t>ブッパン</t>
    </rPh>
    <rPh sb="7" eb="8">
      <t>ギョウ</t>
    </rPh>
    <rPh sb="8" eb="9">
      <t>ム</t>
    </rPh>
    <rPh sb="24" eb="26">
      <t>テイキョウ</t>
    </rPh>
    <phoneticPr fontId="4"/>
  </si>
  <si>
    <t>キンカ堂通り商店会</t>
  </si>
  <si>
    <t>羽生市中央1</t>
    <phoneticPr fontId="4"/>
  </si>
  <si>
    <t>1回/年</t>
    <phoneticPr fontId="4"/>
  </si>
  <si>
    <t>1,000円/月</t>
    <rPh sb="5" eb="6">
      <t>エン</t>
    </rPh>
    <rPh sb="7" eb="8">
      <t>ツキ</t>
    </rPh>
    <phoneticPr fontId="4"/>
  </si>
  <si>
    <t>イベント（ワイワイまつり、商工まつり）への参加・協力など</t>
  </si>
  <si>
    <t>羽生駅、木村歯科医院、コミュニティセンター、いこいの家らく、らくらくらく地蔵</t>
    <phoneticPr fontId="4"/>
  </si>
  <si>
    <t>羽生駅前大通り商店会振興会</t>
  </si>
  <si>
    <t>羽生市南5</t>
    <phoneticPr fontId="4"/>
  </si>
  <si>
    <t>3回/年</t>
    <phoneticPr fontId="4"/>
  </si>
  <si>
    <t>500円/月</t>
    <phoneticPr fontId="4"/>
  </si>
  <si>
    <t>ワークマン羽生店、ハードオフ・オフハウス羽生店、サンドラック羽生店、ダイソー羽生店</t>
    <rPh sb="38" eb="40">
      <t>ハニュウ</t>
    </rPh>
    <rPh sb="40" eb="41">
      <t>テン</t>
    </rPh>
    <phoneticPr fontId="4"/>
  </si>
  <si>
    <t>羽生駅、羽生郵便局、建福寺幼稚園、東和銀行、埼玉県信用金庫</t>
    <phoneticPr fontId="4"/>
  </si>
  <si>
    <t>愛宕町商店連盟</t>
  </si>
  <si>
    <t>羽生市中央4</t>
    <phoneticPr fontId="4"/>
  </si>
  <si>
    <t>6回/年</t>
    <phoneticPr fontId="4"/>
  </si>
  <si>
    <t>愛宕町公会堂</t>
  </si>
  <si>
    <t>上町商店連盟</t>
  </si>
  <si>
    <t>2～3回/年</t>
  </si>
  <si>
    <t>事業規模に応じて</t>
    <rPh sb="0" eb="2">
      <t>ジギョウ</t>
    </rPh>
    <rPh sb="2" eb="4">
      <t>キボ</t>
    </rPh>
    <rPh sb="5" eb="6">
      <t>オウ</t>
    </rPh>
    <phoneticPr fontId="4"/>
  </si>
  <si>
    <t>イベント（ワイワイまつり、商工まつり）への参加・協力など
羽生市NEXT商店街プロジェクト事業対象地域として新たな人材が商店街に入ってきています。</t>
    <rPh sb="29" eb="31">
      <t>ハニュウ</t>
    </rPh>
    <rPh sb="31" eb="32">
      <t>シ</t>
    </rPh>
    <rPh sb="36" eb="39">
      <t>ショウテンガイ</t>
    </rPh>
    <rPh sb="45" eb="47">
      <t>ジギョウ</t>
    </rPh>
    <rPh sb="47" eb="49">
      <t>タイショウ</t>
    </rPh>
    <rPh sb="49" eb="51">
      <t>チイキ</t>
    </rPh>
    <rPh sb="54" eb="55">
      <t>アラ</t>
    </rPh>
    <rPh sb="57" eb="59">
      <t>ジンザイ</t>
    </rPh>
    <rPh sb="60" eb="63">
      <t>ショウテンガイ</t>
    </rPh>
    <rPh sb="64" eb="65">
      <t>ハイ</t>
    </rPh>
    <phoneticPr fontId="4"/>
  </si>
  <si>
    <t>羽生市中央公民館、足利銀行羽生支店、羽生市民プラザ、羽生駅、八雲神社</t>
    <phoneticPr fontId="4"/>
  </si>
  <si>
    <t>羽生市中央商店街</t>
    <phoneticPr fontId="4"/>
  </si>
  <si>
    <t>10回/年</t>
    <phoneticPr fontId="4"/>
  </si>
  <si>
    <t>羽生市民プラザ、武蔵野銀行、羽生駅</t>
    <phoneticPr fontId="4"/>
  </si>
  <si>
    <t>松原通り商店会</t>
  </si>
  <si>
    <t>羽生市中央2</t>
    <phoneticPr fontId="4"/>
  </si>
  <si>
    <t>5～6回/年</t>
    <phoneticPr fontId="4"/>
  </si>
  <si>
    <t>1,000円/月</t>
    <phoneticPr fontId="4"/>
  </si>
  <si>
    <t>グリーンミユキ羽生、MDLibrary、埼玉りそな銀行、羽生駅</t>
    <phoneticPr fontId="4"/>
  </si>
  <si>
    <t>ウイングスタンプ会</t>
    <rPh sb="8" eb="9">
      <t>カイ</t>
    </rPh>
    <phoneticPr fontId="5"/>
  </si>
  <si>
    <t>⑧その他</t>
    <rPh sb="3" eb="4">
      <t>タ</t>
    </rPh>
    <phoneticPr fontId="4"/>
  </si>
  <si>
    <t>鴻巣市</t>
  </si>
  <si>
    <t>御成町商栄会</t>
  </si>
  <si>
    <t>鴻巣市本町４丁目・5丁目</t>
    <rPh sb="0" eb="3">
      <t>こうのすし</t>
    </rPh>
    <rPh sb="3" eb="5">
      <t>ほんちょう</t>
    </rPh>
    <rPh sb="6" eb="8">
      <t>ちょうめ</t>
    </rPh>
    <rPh sb="10" eb="12">
      <t>ちょうめ</t>
    </rPh>
    <phoneticPr fontId="19" type="Hiragana"/>
  </si>
  <si>
    <t>年4～5回</t>
  </si>
  <si>
    <t>朝晩は学生や車の抜け道として、通行量が多い。</t>
  </si>
  <si>
    <t>年会費8,000円（賛助会員は半額）</t>
  </si>
  <si>
    <t>商店会全体へ花のプランターやフラワーポットを設置し、通行人へ四季折々の花を楽しんでもらうことを通じて「花のまち鴻巣」のＰＲ促進に取り組んでいます。また、商店会の街路灯すべてをLED改修し、CO2排出削減と防犯対策に取り組んでいます。さらに、毎年10月の「おおとりまつり」の際、子どもから大人まで楽しめるゲームコーナーを開催しています。</t>
  </si>
  <si>
    <t>JR鴻巣駅、埼玉りそな銀行鴻巣支店、エルミ鴻巣、こうのすシネマ、鴻巣市立中央図書館</t>
  </si>
  <si>
    <t>鴻巣市商店街空き店舗対策事業費補助事業</t>
  </si>
  <si>
    <t>市内において廃業、撤退等で営業を行っていない店舗を有効に活用する事業に対して、予算の範囲内において補助金を交付する。</t>
  </si>
  <si>
    <t>https://www.city.kounosu.saitama.jp/page/1466.html</t>
  </si>
  <si>
    <t>鴻巣市がんばる起業家支援補助事業</t>
  </si>
  <si>
    <t>市内商業の振興及び活性化を図るため、鴻巣市内で起業した方に対し、起業に要する経費の一部を補助する制度。
鴻巣市在住者が新たに事業を始め、市内に事業所等を設置した場合に設備や備品購入等に係る費用、広告宣伝費の一部を補助する。</t>
    <rPh sb="55" eb="57">
      <t>ざいじゅう</t>
    </rPh>
    <rPh sb="57" eb="58">
      <t>しゃ</t>
    </rPh>
    <phoneticPr fontId="19" type="Hiragana"/>
  </si>
  <si>
    <t>https://www.city.kounosu.saitama.jp/page/1474.html</t>
  </si>
  <si>
    <t>宮本東通り商店会</t>
  </si>
  <si>
    <t>鴻巣市本町3丁目</t>
    <rPh sb="0" eb="3">
      <t>こうのすし</t>
    </rPh>
    <rPh sb="3" eb="5">
      <t>ほんちょう</t>
    </rPh>
    <rPh sb="6" eb="8">
      <t>ちょうめ</t>
    </rPh>
    <phoneticPr fontId="19" type="Hiragana"/>
  </si>
  <si>
    <t>年数回</t>
    <rPh sb="0" eb="1">
      <t>ねん</t>
    </rPh>
    <rPh sb="1" eb="3">
      <t>すうかい</t>
    </rPh>
    <phoneticPr fontId="19" type="Hiragana"/>
  </si>
  <si>
    <t>旧中山道から1本中に入った通りのため、通行量はあまり多くない。</t>
    <rPh sb="0" eb="4">
      <t>きゅうなかせんどう</t>
    </rPh>
    <rPh sb="7" eb="8">
      <t>ぽん</t>
    </rPh>
    <rPh sb="8" eb="9">
      <t>なか</t>
    </rPh>
    <rPh sb="10" eb="11">
      <t>はい</t>
    </rPh>
    <rPh sb="13" eb="14">
      <t>とお</t>
    </rPh>
    <rPh sb="19" eb="21">
      <t>つうこう</t>
    </rPh>
    <rPh sb="21" eb="22">
      <t>りょう</t>
    </rPh>
    <rPh sb="26" eb="27">
      <t>おお</t>
    </rPh>
    <phoneticPr fontId="19" type="Hiragana"/>
  </si>
  <si>
    <t>半期9,000円</t>
    <rPh sb="0" eb="2">
      <t>はんき</t>
    </rPh>
    <rPh sb="7" eb="8">
      <t>えん</t>
    </rPh>
    <phoneticPr fontId="19" type="Hiragana"/>
  </si>
  <si>
    <t>商店会全体へ花のプランターやフラワーポットを設置し、通行人へ四季折々の花を楽しんでもらうことを通じて「花のまち鴻巣」のＰＲ促進に取り組んでいます。また、市の空き店舗対策事業費補助金を活用し、地域住民の憩いの場「まちのえき　みやもと」を運営しています。</t>
  </si>
  <si>
    <t>鴻巣市立鴻巣東小学校、鴻巣市立鴻巣中学校、川口信用金庫鴻巣支店</t>
  </si>
  <si>
    <t>年会費12,000円</t>
    <rPh sb="0" eb="3">
      <t>ねんかいひ</t>
    </rPh>
    <rPh sb="9" eb="10">
      <t>えん</t>
    </rPh>
    <phoneticPr fontId="19" type="Hiragana"/>
  </si>
  <si>
    <t>商店会全体へ花のプランターやフラワーポットを設置し、通行人へ四季折々の花を楽しんでもらうことを通じて「花のまち鴻巣」のＰＲ促進に取り組んでいます。</t>
  </si>
  <si>
    <t>人形町繁栄会</t>
  </si>
  <si>
    <t>鴻巣市人形1丁目・2丁目・4丁目</t>
    <rPh sb="0" eb="3">
      <t>こうのすし</t>
    </rPh>
    <rPh sb="3" eb="5">
      <t>にんぎょう</t>
    </rPh>
    <rPh sb="6" eb="8">
      <t>ちょうめ</t>
    </rPh>
    <rPh sb="10" eb="12">
      <t>ちょうめ</t>
    </rPh>
    <rPh sb="14" eb="16">
      <t>ちょうめ</t>
    </rPh>
    <phoneticPr fontId="19" type="Hiragana"/>
  </si>
  <si>
    <t>年3～4回</t>
    <rPh sb="0" eb="1">
      <t>ねん</t>
    </rPh>
    <rPh sb="4" eb="5">
      <t>かい</t>
    </rPh>
    <phoneticPr fontId="19" type="Hiragana"/>
  </si>
  <si>
    <t>本町（南）交差点から深井二丁目（北本市）交差点までと距離も長く、深井二丁目交差点付近はスーパーマーケット、病院、薬局、菓子店等があるため、終日交通量は多い。</t>
    <rPh sb="0" eb="2">
      <t>ほんちょう</t>
    </rPh>
    <rPh sb="3" eb="4">
      <t>みなみ</t>
    </rPh>
    <rPh sb="5" eb="8">
      <t>こうさてん</t>
    </rPh>
    <rPh sb="10" eb="12">
      <t>ふかい</t>
    </rPh>
    <rPh sb="12" eb="15">
      <t>にちょうめ</t>
    </rPh>
    <rPh sb="16" eb="18">
      <t>きたもと</t>
    </rPh>
    <rPh sb="18" eb="19">
      <t>し</t>
    </rPh>
    <rPh sb="20" eb="23">
      <t>こうさてん</t>
    </rPh>
    <rPh sb="26" eb="28">
      <t>きょり</t>
    </rPh>
    <rPh sb="29" eb="30">
      <t>なが</t>
    </rPh>
    <rPh sb="32" eb="34">
      <t>ふかい</t>
    </rPh>
    <rPh sb="34" eb="37">
      <t>にちょうめ</t>
    </rPh>
    <rPh sb="37" eb="40">
      <t>こうさてん</t>
    </rPh>
    <rPh sb="40" eb="42">
      <t>ふきん</t>
    </rPh>
    <rPh sb="53" eb="55">
      <t>びょういん</t>
    </rPh>
    <rPh sb="56" eb="58">
      <t>やっきょく</t>
    </rPh>
    <rPh sb="59" eb="61">
      <t>かし</t>
    </rPh>
    <rPh sb="61" eb="62">
      <t>てん</t>
    </rPh>
    <rPh sb="62" eb="63">
      <t>とう</t>
    </rPh>
    <rPh sb="69" eb="71">
      <t>しゅうじつ</t>
    </rPh>
    <rPh sb="71" eb="73">
      <t>こうつう</t>
    </rPh>
    <rPh sb="73" eb="74">
      <t>りょう</t>
    </rPh>
    <rPh sb="75" eb="76">
      <t>おお</t>
    </rPh>
    <phoneticPr fontId="19" type="Hiragana"/>
  </si>
  <si>
    <t>商店会全体へ花のプランターやフラワーポットを設置し、通行人へ四季折々の花を楽しんでもらうことを通じて「花のまち鴻巣」のＰＲ促進に取り組んでいます。また、毎年10月に開催される「おおとりまつり」において「ひな市」を開催し、フリーマーケット、サンマまつり等により地域に賑わいを創出している。</t>
  </si>
  <si>
    <t>鴻巣市産業観光館「ひなの里」、鴻巣市立鴻巣南小学校、鴻巣市立鴻巣中学校、勝願寺、鴻巣公園</t>
  </si>
  <si>
    <t>元市商店会</t>
  </si>
  <si>
    <t>鴻巣市本町7丁目・８丁目</t>
    <rPh sb="0" eb="3">
      <t>こうのすし</t>
    </rPh>
    <rPh sb="3" eb="5">
      <t>ほんちょう</t>
    </rPh>
    <rPh sb="6" eb="8">
      <t>ちょうめ</t>
    </rPh>
    <rPh sb="10" eb="12">
      <t>ちょうめ</t>
    </rPh>
    <phoneticPr fontId="19" type="Hiragana"/>
  </si>
  <si>
    <t>旧中山道の本町交差点が近くにあり、国道17号方面や御成橋に向かう車が多い。また、北本市方面へ向かう車も多く通行する。</t>
    <rPh sb="0" eb="4">
      <t>きゅうなかせんどう</t>
    </rPh>
    <rPh sb="5" eb="7">
      <t>ほんちょう</t>
    </rPh>
    <rPh sb="7" eb="10">
      <t>こうさてん</t>
    </rPh>
    <rPh sb="11" eb="12">
      <t>ちか</t>
    </rPh>
    <rPh sb="17" eb="19">
      <t>こくどう</t>
    </rPh>
    <rPh sb="21" eb="22">
      <t>ごう</t>
    </rPh>
    <rPh sb="22" eb="24">
      <t>ほうめん</t>
    </rPh>
    <rPh sb="25" eb="28">
      <t>おなりばし</t>
    </rPh>
    <rPh sb="29" eb="30">
      <t>む</t>
    </rPh>
    <rPh sb="32" eb="33">
      <t>くるま</t>
    </rPh>
    <rPh sb="34" eb="35">
      <t>おお</t>
    </rPh>
    <rPh sb="40" eb="42">
      <t>きたもと</t>
    </rPh>
    <rPh sb="42" eb="43">
      <t>し</t>
    </rPh>
    <rPh sb="43" eb="45">
      <t>ほうめん</t>
    </rPh>
    <rPh sb="46" eb="47">
      <t>む</t>
    </rPh>
    <rPh sb="49" eb="50">
      <t>くるま</t>
    </rPh>
    <rPh sb="51" eb="52">
      <t>おお</t>
    </rPh>
    <rPh sb="53" eb="55">
      <t>つうこう</t>
    </rPh>
    <phoneticPr fontId="19" type="Hiragana"/>
  </si>
  <si>
    <t>年会費9,600円</t>
    <rPh sb="0" eb="3">
      <t>ねんかいひ</t>
    </rPh>
    <rPh sb="8" eb="9">
      <t>えん</t>
    </rPh>
    <phoneticPr fontId="19" type="Hiragana"/>
  </si>
  <si>
    <t>鴻巣奉仕会</t>
    <rPh sb="0" eb="2">
      <t>コウノス</t>
    </rPh>
    <rPh sb="2" eb="5">
      <t>ホウシカイ</t>
    </rPh>
    <phoneticPr fontId="19"/>
  </si>
  <si>
    <t>フラワープレゼントセール　夏のビッグチャンス　お楽しみバスツアー　こうのすシネマ鑑賞券プレゼント</t>
    <rPh sb="13" eb="14">
      <t>なつ</t>
    </rPh>
    <rPh sb="24" eb="25">
      <t>たの</t>
    </rPh>
    <rPh sb="40" eb="43">
      <t>かんしょうけん</t>
    </rPh>
    <phoneticPr fontId="19" type="Hiragana"/>
  </si>
  <si>
    <t>深谷市</t>
  </si>
  <si>
    <t>稲荷町共栄会</t>
  </si>
  <si>
    <t>深谷市稲荷町2丁目</t>
    <rPh sb="0" eb="3">
      <t>フカヤシ</t>
    </rPh>
    <rPh sb="3" eb="6">
      <t>イナリチョウ</t>
    </rPh>
    <rPh sb="7" eb="9">
      <t>チョウメ</t>
    </rPh>
    <phoneticPr fontId="4"/>
  </si>
  <si>
    <t>400人/1日</t>
    <rPh sb="3" eb="4">
      <t>ヒト</t>
    </rPh>
    <rPh sb="6" eb="7">
      <t>ヒ</t>
    </rPh>
    <phoneticPr fontId="4"/>
  </si>
  <si>
    <t>年4,000円
街路灯管理費12,000円</t>
    <rPh sb="0" eb="1">
      <t>ネン</t>
    </rPh>
    <rPh sb="6" eb="7">
      <t>エン</t>
    </rPh>
    <rPh sb="8" eb="11">
      <t>ガイロトウ</t>
    </rPh>
    <rPh sb="11" eb="14">
      <t>カンリヒ</t>
    </rPh>
    <rPh sb="20" eb="21">
      <t>エン</t>
    </rPh>
    <phoneticPr fontId="4"/>
  </si>
  <si>
    <t>深谷の商店街の一番東に位置しているが、連日多くの買い物客が訪れている。これは各店舗の商品力やサービス力が非常に高く、地元の稲荷町住人のほとんどが商店会を利用しているためである。</t>
    <rPh sb="0" eb="2">
      <t>フカヤ</t>
    </rPh>
    <rPh sb="3" eb="6">
      <t>ショウテンガイ</t>
    </rPh>
    <rPh sb="7" eb="9">
      <t>イチバン</t>
    </rPh>
    <rPh sb="9" eb="10">
      <t>ヒガシ</t>
    </rPh>
    <rPh sb="11" eb="13">
      <t>イチ</t>
    </rPh>
    <rPh sb="19" eb="21">
      <t>レンジツ</t>
    </rPh>
    <rPh sb="21" eb="22">
      <t>オオ</t>
    </rPh>
    <rPh sb="24" eb="25">
      <t>カ</t>
    </rPh>
    <rPh sb="26" eb="28">
      <t>モノキャク</t>
    </rPh>
    <rPh sb="29" eb="30">
      <t>オトズ</t>
    </rPh>
    <rPh sb="38" eb="41">
      <t>カクテンポ</t>
    </rPh>
    <rPh sb="42" eb="44">
      <t>ショウヒン</t>
    </rPh>
    <rPh sb="44" eb="45">
      <t>リョク</t>
    </rPh>
    <rPh sb="50" eb="51">
      <t>リョク</t>
    </rPh>
    <rPh sb="52" eb="54">
      <t>ヒジョウ</t>
    </rPh>
    <rPh sb="55" eb="56">
      <t>タカ</t>
    </rPh>
    <rPh sb="58" eb="60">
      <t>ジモト</t>
    </rPh>
    <rPh sb="61" eb="64">
      <t>イナリチョウ</t>
    </rPh>
    <rPh sb="64" eb="66">
      <t>ジュウニン</t>
    </rPh>
    <rPh sb="72" eb="75">
      <t>ショウテンカイ</t>
    </rPh>
    <rPh sb="76" eb="78">
      <t>リヨウ</t>
    </rPh>
    <phoneticPr fontId="4"/>
  </si>
  <si>
    <t>カフェ、洋菓子店、中古品ショップ</t>
    <rPh sb="4" eb="8">
      <t>ヨウガシテン</t>
    </rPh>
    <rPh sb="9" eb="12">
      <t>チュウコヒン</t>
    </rPh>
    <phoneticPr fontId="4"/>
  </si>
  <si>
    <t>稲荷町保育園、深谷商業高校、深谷第一高校</t>
    <phoneticPr fontId="4"/>
  </si>
  <si>
    <t>起業家支援事業補助金交付制度</t>
    <rPh sb="0" eb="3">
      <t>キギョウカ</t>
    </rPh>
    <rPh sb="3" eb="5">
      <t>シエン</t>
    </rPh>
    <rPh sb="5" eb="7">
      <t>ジギョウ</t>
    </rPh>
    <rPh sb="7" eb="9">
      <t>ホジョ</t>
    </rPh>
    <rPh sb="9" eb="10">
      <t>キン</t>
    </rPh>
    <rPh sb="10" eb="12">
      <t>コウフ</t>
    </rPh>
    <rPh sb="12" eb="14">
      <t>セイド</t>
    </rPh>
    <phoneticPr fontId="23"/>
  </si>
  <si>
    <t>起業家支援事業補助金交付制度は、深谷市内にお住いの方が市内で新たに起業した方に対して、その起業に要する経費の一部を補助する制度です。対象経費は１．事務所等開設経費、２．広告宣伝費、３．商業登記費の３項目で、補助率はそれぞれ１／２以内、上限額はそれぞれ１０万円まで、最大３０万円までの補助となります。詳細は市ＨＰをご覧ください。新たに事業を始められた方は、ぜひこの制度をご活用ください。</t>
    <rPh sb="0" eb="3">
      <t>キギョウカ</t>
    </rPh>
    <rPh sb="3" eb="5">
      <t>シエン</t>
    </rPh>
    <rPh sb="5" eb="7">
      <t>ジギョウ</t>
    </rPh>
    <rPh sb="7" eb="9">
      <t>ホジョ</t>
    </rPh>
    <rPh sb="9" eb="10">
      <t>キン</t>
    </rPh>
    <rPh sb="10" eb="12">
      <t>コウフ</t>
    </rPh>
    <rPh sb="12" eb="14">
      <t>セイド</t>
    </rPh>
    <rPh sb="16" eb="19">
      <t>フカヤシ</t>
    </rPh>
    <rPh sb="19" eb="20">
      <t>ナイ</t>
    </rPh>
    <rPh sb="22" eb="23">
      <t>スマ</t>
    </rPh>
    <rPh sb="25" eb="26">
      <t>カタ</t>
    </rPh>
    <rPh sb="27" eb="29">
      <t>シナイ</t>
    </rPh>
    <rPh sb="30" eb="31">
      <t>アラ</t>
    </rPh>
    <rPh sb="33" eb="35">
      <t>キギョウ</t>
    </rPh>
    <rPh sb="37" eb="38">
      <t>カタ</t>
    </rPh>
    <rPh sb="39" eb="40">
      <t>タイ</t>
    </rPh>
    <rPh sb="45" eb="47">
      <t>キギョウ</t>
    </rPh>
    <rPh sb="48" eb="49">
      <t>ヨウ</t>
    </rPh>
    <rPh sb="51" eb="53">
      <t>ケイヒ</t>
    </rPh>
    <rPh sb="54" eb="56">
      <t>イチブ</t>
    </rPh>
    <rPh sb="57" eb="59">
      <t>ホジョ</t>
    </rPh>
    <rPh sb="61" eb="63">
      <t>セイド</t>
    </rPh>
    <rPh sb="66" eb="68">
      <t>タイショウ</t>
    </rPh>
    <rPh sb="68" eb="70">
      <t>ケイヒ</t>
    </rPh>
    <rPh sb="73" eb="75">
      <t>ジム</t>
    </rPh>
    <rPh sb="75" eb="76">
      <t>ショ</t>
    </rPh>
    <rPh sb="76" eb="77">
      <t>トウ</t>
    </rPh>
    <rPh sb="77" eb="79">
      <t>カイセツ</t>
    </rPh>
    <rPh sb="79" eb="81">
      <t>ケイヒ</t>
    </rPh>
    <rPh sb="84" eb="86">
      <t>コウコク</t>
    </rPh>
    <rPh sb="86" eb="89">
      <t>センデンヒ</t>
    </rPh>
    <rPh sb="92" eb="94">
      <t>ショウギョウ</t>
    </rPh>
    <rPh sb="94" eb="96">
      <t>トウキ</t>
    </rPh>
    <rPh sb="96" eb="97">
      <t>ヒ</t>
    </rPh>
    <rPh sb="99" eb="101">
      <t>コウモク</t>
    </rPh>
    <rPh sb="103" eb="106">
      <t>ホジョリツ</t>
    </rPh>
    <rPh sb="114" eb="116">
      <t>イナイ</t>
    </rPh>
    <rPh sb="117" eb="120">
      <t>ジョウゲンガク</t>
    </rPh>
    <rPh sb="127" eb="129">
      <t>マンエン</t>
    </rPh>
    <rPh sb="132" eb="134">
      <t>サイダイ</t>
    </rPh>
    <rPh sb="136" eb="138">
      <t>マンエン</t>
    </rPh>
    <rPh sb="141" eb="143">
      <t>ホジョ</t>
    </rPh>
    <rPh sb="149" eb="151">
      <t>ショウサイ</t>
    </rPh>
    <rPh sb="152" eb="153">
      <t>シ</t>
    </rPh>
    <rPh sb="157" eb="158">
      <t>ラン</t>
    </rPh>
    <rPh sb="163" eb="164">
      <t>アラ</t>
    </rPh>
    <rPh sb="166" eb="168">
      <t>ジギョウ</t>
    </rPh>
    <rPh sb="169" eb="170">
      <t>ハジ</t>
    </rPh>
    <rPh sb="174" eb="175">
      <t>カタ</t>
    </rPh>
    <rPh sb="181" eb="183">
      <t>セイド</t>
    </rPh>
    <rPh sb="185" eb="187">
      <t>カツヨウ</t>
    </rPh>
    <phoneticPr fontId="23"/>
  </si>
  <si>
    <t>http://www.city.fukaya.saitama.jp/business/shokougyo/syokogyohenosien/1391657265321.html</t>
  </si>
  <si>
    <t>深谷市制度融資</t>
    <rPh sb="0" eb="3">
      <t>フカヤシ</t>
    </rPh>
    <rPh sb="3" eb="5">
      <t>セイド</t>
    </rPh>
    <rPh sb="5" eb="7">
      <t>ユウシ</t>
    </rPh>
    <phoneticPr fontId="23"/>
  </si>
  <si>
    <t>市内の中小企業者のみなさまに、事業に必要な資金を低利に調達していただくため、金融機関に融資のあっせんを行っています。市内商工団体（深谷商工会議所・ふかや市商工会）にて受付窓口を設置しております。運転資金・設備資金にお困りのときはご相談ください。（注意事項：事業経営に必要な資金以外は融資あっせんできません。また、事業内容が堅実でないもの、返済見込みがないと認められる場合も同様です。信用保証協会の審査により、融資及び保証内容の変更が生じる場合がありますので、ご了承ください。）</t>
    <rPh sb="0" eb="2">
      <t>シナイ</t>
    </rPh>
    <rPh sb="3" eb="5">
      <t>チュウショウ</t>
    </rPh>
    <rPh sb="5" eb="7">
      <t>キギョウ</t>
    </rPh>
    <rPh sb="7" eb="8">
      <t>シャ</t>
    </rPh>
    <rPh sb="15" eb="17">
      <t>ジギョウ</t>
    </rPh>
    <rPh sb="18" eb="20">
      <t>ヒツヨウ</t>
    </rPh>
    <rPh sb="21" eb="23">
      <t>シキン</t>
    </rPh>
    <rPh sb="24" eb="26">
      <t>テイリ</t>
    </rPh>
    <rPh sb="27" eb="29">
      <t>チョウタツ</t>
    </rPh>
    <rPh sb="38" eb="40">
      <t>キンユウ</t>
    </rPh>
    <rPh sb="40" eb="42">
      <t>キカン</t>
    </rPh>
    <rPh sb="43" eb="45">
      <t>ユウシ</t>
    </rPh>
    <rPh sb="51" eb="52">
      <t>オコナ</t>
    </rPh>
    <rPh sb="58" eb="60">
      <t>シナイ</t>
    </rPh>
    <rPh sb="60" eb="62">
      <t>ショウコウ</t>
    </rPh>
    <rPh sb="62" eb="64">
      <t>ダンタイ</t>
    </rPh>
    <rPh sb="65" eb="67">
      <t>フカヤ</t>
    </rPh>
    <rPh sb="67" eb="69">
      <t>ショウコウ</t>
    </rPh>
    <rPh sb="69" eb="72">
      <t>カイギショ</t>
    </rPh>
    <rPh sb="76" eb="77">
      <t>シ</t>
    </rPh>
    <rPh sb="77" eb="80">
      <t>ショウコウカイ</t>
    </rPh>
    <rPh sb="83" eb="85">
      <t>ウケツケ</t>
    </rPh>
    <rPh sb="85" eb="87">
      <t>マドグチ</t>
    </rPh>
    <rPh sb="88" eb="90">
      <t>セッチ</t>
    </rPh>
    <rPh sb="97" eb="99">
      <t>ウンテン</t>
    </rPh>
    <rPh sb="99" eb="101">
      <t>シキン</t>
    </rPh>
    <rPh sb="102" eb="104">
      <t>セツビ</t>
    </rPh>
    <rPh sb="104" eb="106">
      <t>シキン</t>
    </rPh>
    <rPh sb="108" eb="109">
      <t>コマ</t>
    </rPh>
    <rPh sb="115" eb="117">
      <t>ソウダン</t>
    </rPh>
    <rPh sb="123" eb="125">
      <t>チュウイ</t>
    </rPh>
    <rPh sb="125" eb="127">
      <t>ジコウ</t>
    </rPh>
    <rPh sb="128" eb="130">
      <t>ジギョウ</t>
    </rPh>
    <rPh sb="130" eb="132">
      <t>ケイエイ</t>
    </rPh>
    <rPh sb="133" eb="135">
      <t>ヒツヨウ</t>
    </rPh>
    <rPh sb="136" eb="138">
      <t>シキン</t>
    </rPh>
    <rPh sb="138" eb="140">
      <t>イガイ</t>
    </rPh>
    <rPh sb="141" eb="143">
      <t>ユウシ</t>
    </rPh>
    <rPh sb="156" eb="158">
      <t>ジギョウ</t>
    </rPh>
    <rPh sb="158" eb="160">
      <t>ナイヨウ</t>
    </rPh>
    <rPh sb="161" eb="163">
      <t>ケンジツ</t>
    </rPh>
    <rPh sb="169" eb="171">
      <t>ヘンサイ</t>
    </rPh>
    <rPh sb="171" eb="173">
      <t>ミコ</t>
    </rPh>
    <rPh sb="178" eb="179">
      <t>ミト</t>
    </rPh>
    <rPh sb="183" eb="185">
      <t>バアイ</t>
    </rPh>
    <rPh sb="186" eb="188">
      <t>ドウヨウ</t>
    </rPh>
    <rPh sb="191" eb="193">
      <t>シンヨウ</t>
    </rPh>
    <rPh sb="193" eb="195">
      <t>ホショウ</t>
    </rPh>
    <rPh sb="195" eb="197">
      <t>キョウカイ</t>
    </rPh>
    <rPh sb="198" eb="200">
      <t>シンサ</t>
    </rPh>
    <rPh sb="204" eb="206">
      <t>ユウシ</t>
    </rPh>
    <rPh sb="206" eb="207">
      <t>オヨ</t>
    </rPh>
    <rPh sb="208" eb="210">
      <t>ホショウ</t>
    </rPh>
    <rPh sb="210" eb="212">
      <t>ナイヨウ</t>
    </rPh>
    <rPh sb="213" eb="215">
      <t>ヘンコウ</t>
    </rPh>
    <rPh sb="216" eb="217">
      <t>ショウ</t>
    </rPh>
    <rPh sb="219" eb="221">
      <t>バアイ</t>
    </rPh>
    <rPh sb="230" eb="232">
      <t>リョウショウ</t>
    </rPh>
    <phoneticPr fontId="23"/>
  </si>
  <si>
    <t>http://www.city.fukaya.saitama.jp/soshiki/sangyoshinko/shokoshinkou/tanto/shokogyo/shokogyoshaenosien/1391645446295.html</t>
    <phoneticPr fontId="4"/>
  </si>
  <si>
    <t>深谷市中心市街地空き店舗等出店促進補助金</t>
  </si>
  <si>
    <t>中心市街地の商店街の空洞化を抑制し、商業の振興を図り、活力と魅力ある商店街づくりを推進するため、空き店舗・空き家・空き事務所を活用し、新規に出店する事業に対し、補助金を交付します。補助率は1/2、補助上限額５０万円。</t>
    <rPh sb="90" eb="93">
      <t>ホジョリツ</t>
    </rPh>
    <rPh sb="98" eb="100">
      <t>ホジョ</t>
    </rPh>
    <rPh sb="100" eb="103">
      <t>ジョウゲンガク</t>
    </rPh>
    <rPh sb="105" eb="107">
      <t>マンエン</t>
    </rPh>
    <phoneticPr fontId="23"/>
  </si>
  <si>
    <t>http://www.city.fukaya.saitama.jp/business/shokougyo/syokogyohenosien/1391657265321.html</t>
    <phoneticPr fontId="4"/>
  </si>
  <si>
    <t>仲町勉強会</t>
  </si>
  <si>
    <t>深谷市仲町</t>
    <rPh sb="0" eb="3">
      <t>フカヤシ</t>
    </rPh>
    <rPh sb="3" eb="5">
      <t>ナカチョウ</t>
    </rPh>
    <phoneticPr fontId="4"/>
  </si>
  <si>
    <t>月１回（全12回）</t>
    <rPh sb="0" eb="1">
      <t>ツキ</t>
    </rPh>
    <rPh sb="2" eb="3">
      <t>カイ</t>
    </rPh>
    <rPh sb="4" eb="5">
      <t>ゼン</t>
    </rPh>
    <rPh sb="7" eb="8">
      <t>カイ</t>
    </rPh>
    <phoneticPr fontId="4"/>
  </si>
  <si>
    <t>1,500人/1日</t>
    <rPh sb="5" eb="6">
      <t>ヒト</t>
    </rPh>
    <rPh sb="8" eb="9">
      <t>ヒ</t>
    </rPh>
    <phoneticPr fontId="4"/>
  </si>
  <si>
    <t>深谷の市街地で、中心に位置する商店会である。深谷駅から深谷市へ向かうために多くの人がこの商店会の道を通行し、日中は仲町近隣の銀行へ訪れる人も多い。また、商店会で行われる、ほとんどのイベントがここ仲町で開催されるため、深谷市の商店街の顔とも言える。</t>
    <rPh sb="0" eb="2">
      <t>フカヤ</t>
    </rPh>
    <rPh sb="3" eb="6">
      <t>シガイチ</t>
    </rPh>
    <rPh sb="8" eb="10">
      <t>チュウシン</t>
    </rPh>
    <rPh sb="11" eb="13">
      <t>イチ</t>
    </rPh>
    <rPh sb="15" eb="18">
      <t>ショウテンカイ</t>
    </rPh>
    <rPh sb="22" eb="25">
      <t>フカヤエキ</t>
    </rPh>
    <rPh sb="27" eb="30">
      <t>フカヤシ</t>
    </rPh>
    <rPh sb="31" eb="32">
      <t>ム</t>
    </rPh>
    <rPh sb="37" eb="38">
      <t>オオ</t>
    </rPh>
    <rPh sb="40" eb="41">
      <t>ヒト</t>
    </rPh>
    <rPh sb="44" eb="47">
      <t>ショウテンカイ</t>
    </rPh>
    <rPh sb="48" eb="49">
      <t>ミチ</t>
    </rPh>
    <rPh sb="50" eb="52">
      <t>ツウコウ</t>
    </rPh>
    <rPh sb="54" eb="56">
      <t>ニッチュウ</t>
    </rPh>
    <rPh sb="57" eb="59">
      <t>ナカチョウ</t>
    </rPh>
    <rPh sb="59" eb="61">
      <t>キンリン</t>
    </rPh>
    <rPh sb="62" eb="64">
      <t>ギンコウ</t>
    </rPh>
    <rPh sb="65" eb="66">
      <t>オトズ</t>
    </rPh>
    <rPh sb="68" eb="69">
      <t>ヒト</t>
    </rPh>
    <rPh sb="70" eb="71">
      <t>オオ</t>
    </rPh>
    <rPh sb="76" eb="79">
      <t>ショウテンカイ</t>
    </rPh>
    <rPh sb="80" eb="81">
      <t>オコナ</t>
    </rPh>
    <rPh sb="97" eb="99">
      <t>ナカチョウ</t>
    </rPh>
    <rPh sb="100" eb="102">
      <t>カイサイ</t>
    </rPh>
    <rPh sb="108" eb="111">
      <t>フカヤシ</t>
    </rPh>
    <rPh sb="112" eb="115">
      <t>ショウテンガイ</t>
    </rPh>
    <rPh sb="116" eb="117">
      <t>カオ</t>
    </rPh>
    <rPh sb="119" eb="120">
      <t>イ</t>
    </rPh>
    <phoneticPr fontId="4"/>
  </si>
  <si>
    <t>深谷市役所、埼玉りそな銀行深谷支店、足利銀行深谷支店</t>
    <phoneticPr fontId="4"/>
  </si>
  <si>
    <t>西島商友会</t>
  </si>
  <si>
    <t>深谷市西島町2丁目</t>
    <rPh sb="0" eb="3">
      <t>フカヤシ</t>
    </rPh>
    <rPh sb="3" eb="6">
      <t>ニシジマチョウ</t>
    </rPh>
    <rPh sb="7" eb="9">
      <t>チョウメ</t>
    </rPh>
    <phoneticPr fontId="4"/>
  </si>
  <si>
    <t>1,700人/1日</t>
    <rPh sb="5" eb="6">
      <t>ヒト</t>
    </rPh>
    <rPh sb="8" eb="9">
      <t>ヒ</t>
    </rPh>
    <phoneticPr fontId="4"/>
  </si>
  <si>
    <t>年3,000円</t>
    <rPh sb="0" eb="1">
      <t>ネン</t>
    </rPh>
    <rPh sb="6" eb="7">
      <t>エン</t>
    </rPh>
    <phoneticPr fontId="4"/>
  </si>
  <si>
    <t>深谷駅周辺一帯の店舗が加盟している商店会。立地条件は非常に良く、通行量も深谷の商店会の中では一番多い。特徴としてファーストフード店やレストラン、居酒屋、スナックなど飲食店が多い。深谷商工会議所が運営している屋台村も、ここ西島町地内にある他、商店街連合会が主体となって空き店舗を活用した「渋沢栄一翁ふるさと館OAK」もある。</t>
    <rPh sb="0" eb="3">
      <t>フカヤエキ</t>
    </rPh>
    <rPh sb="3" eb="5">
      <t>シュウヘン</t>
    </rPh>
    <rPh sb="5" eb="7">
      <t>イッタイ</t>
    </rPh>
    <rPh sb="8" eb="10">
      <t>テンポ</t>
    </rPh>
    <rPh sb="11" eb="13">
      <t>カメイ</t>
    </rPh>
    <rPh sb="17" eb="20">
      <t>ショウテンカイ</t>
    </rPh>
    <rPh sb="21" eb="25">
      <t>リッチジョウケン</t>
    </rPh>
    <rPh sb="26" eb="28">
      <t>ヒジョウ</t>
    </rPh>
    <rPh sb="29" eb="30">
      <t>ヨ</t>
    </rPh>
    <rPh sb="32" eb="35">
      <t>ツウコウリョウ</t>
    </rPh>
    <rPh sb="36" eb="38">
      <t>フカヤ</t>
    </rPh>
    <rPh sb="39" eb="42">
      <t>ショウテンカイ</t>
    </rPh>
    <rPh sb="43" eb="44">
      <t>ナカ</t>
    </rPh>
    <rPh sb="46" eb="48">
      <t>イチバン</t>
    </rPh>
    <rPh sb="48" eb="49">
      <t>オオ</t>
    </rPh>
    <rPh sb="51" eb="53">
      <t>トクチョウ</t>
    </rPh>
    <rPh sb="64" eb="65">
      <t>テン</t>
    </rPh>
    <rPh sb="72" eb="75">
      <t>イザカヤ</t>
    </rPh>
    <rPh sb="82" eb="85">
      <t>インショクテン</t>
    </rPh>
    <rPh sb="86" eb="87">
      <t>オオ</t>
    </rPh>
    <rPh sb="89" eb="91">
      <t>フカヤ</t>
    </rPh>
    <rPh sb="91" eb="96">
      <t>ショウコウカイギショ</t>
    </rPh>
    <rPh sb="97" eb="99">
      <t>ウンエイ</t>
    </rPh>
    <rPh sb="103" eb="106">
      <t>ヤタイムラ</t>
    </rPh>
    <rPh sb="110" eb="113">
      <t>ニシジマチョウ</t>
    </rPh>
    <rPh sb="113" eb="115">
      <t>チナイ</t>
    </rPh>
    <rPh sb="118" eb="119">
      <t>ホカ</t>
    </rPh>
    <rPh sb="120" eb="123">
      <t>ショウテンガイ</t>
    </rPh>
    <rPh sb="123" eb="126">
      <t>レンゴウカイ</t>
    </rPh>
    <rPh sb="127" eb="129">
      <t>シュタイ</t>
    </rPh>
    <rPh sb="133" eb="134">
      <t>ア</t>
    </rPh>
    <rPh sb="135" eb="137">
      <t>テンポ</t>
    </rPh>
    <rPh sb="138" eb="140">
      <t>カツヨウ</t>
    </rPh>
    <rPh sb="143" eb="148">
      <t>シブサワエイイチオウ</t>
    </rPh>
    <rPh sb="152" eb="153">
      <t>カン</t>
    </rPh>
    <phoneticPr fontId="4"/>
  </si>
  <si>
    <t>飲食店</t>
    <rPh sb="0" eb="3">
      <t>インショクテン</t>
    </rPh>
    <phoneticPr fontId="4"/>
  </si>
  <si>
    <t>深谷駅、スポーツジム、専門学校（葵メディカルアカデミー）、埼玉りそな銀行深谷支店、埼玉縣信用金庫深谷支店、屋台村ふっかちゃん横丁、渋沢栄一翁ふるさと館OAK</t>
    <phoneticPr fontId="4"/>
  </si>
  <si>
    <t>深谷商業奉仕会</t>
  </si>
  <si>
    <t>深谷市深谷町</t>
    <rPh sb="0" eb="3">
      <t>フカヤシ</t>
    </rPh>
    <rPh sb="3" eb="6">
      <t>フカヤチョウ</t>
    </rPh>
    <phoneticPr fontId="4"/>
  </si>
  <si>
    <t>300人/1日</t>
    <rPh sb="3" eb="4">
      <t>ヒト</t>
    </rPh>
    <rPh sb="6" eb="7">
      <t>ヒ</t>
    </rPh>
    <phoneticPr fontId="4"/>
  </si>
  <si>
    <t>深谷TMOによる深谷シネマ、七ツ梅内の店舗とともに、イベントを開催。その他、七夕まつりや妙見市、歳末大売出しなど。</t>
    <rPh sb="0" eb="2">
      <t>フカヤ</t>
    </rPh>
    <rPh sb="8" eb="10">
      <t>フカヤ</t>
    </rPh>
    <rPh sb="14" eb="15">
      <t>ナナ</t>
    </rPh>
    <rPh sb="16" eb="17">
      <t>ウメ</t>
    </rPh>
    <rPh sb="17" eb="18">
      <t>ナイ</t>
    </rPh>
    <rPh sb="19" eb="21">
      <t>テンポ</t>
    </rPh>
    <rPh sb="31" eb="33">
      <t>カイサイ</t>
    </rPh>
    <rPh sb="36" eb="37">
      <t>ホカ</t>
    </rPh>
    <rPh sb="38" eb="40">
      <t>タナバタ</t>
    </rPh>
    <rPh sb="44" eb="46">
      <t>ミョウケン</t>
    </rPh>
    <rPh sb="46" eb="47">
      <t>イチ</t>
    </rPh>
    <rPh sb="48" eb="50">
      <t>サイマツ</t>
    </rPh>
    <rPh sb="50" eb="53">
      <t>オオウリダ</t>
    </rPh>
    <phoneticPr fontId="4"/>
  </si>
  <si>
    <t>七ツ梅横丁、深谷シネマ</t>
    <phoneticPr fontId="4"/>
  </si>
  <si>
    <t>本住町深光会</t>
  </si>
  <si>
    <t>深谷市本住町</t>
    <rPh sb="0" eb="3">
      <t>フカヤシ</t>
    </rPh>
    <rPh sb="3" eb="6">
      <t>モトスミチョウ</t>
    </rPh>
    <phoneticPr fontId="4"/>
  </si>
  <si>
    <t>250人/1日</t>
    <rPh sb="3" eb="4">
      <t>ヒト</t>
    </rPh>
    <rPh sb="6" eb="7">
      <t>ヒ</t>
    </rPh>
    <phoneticPr fontId="4"/>
  </si>
  <si>
    <t>年9,000円</t>
    <rPh sb="0" eb="1">
      <t>ネン</t>
    </rPh>
    <rPh sb="6" eb="7">
      <t>エン</t>
    </rPh>
    <phoneticPr fontId="4"/>
  </si>
  <si>
    <t>店舗数は多いが周辺に集客施設等がなく、各店舗の魅力で集客している。現在は会としてイベントは行っていないが、後継者の数が一番多い商店会であり、今後は若手商店主によるイベントが行われる可能性が高い。</t>
    <rPh sb="0" eb="3">
      <t>テンポスウ</t>
    </rPh>
    <rPh sb="4" eb="5">
      <t>オオ</t>
    </rPh>
    <rPh sb="7" eb="9">
      <t>シュウヘン</t>
    </rPh>
    <rPh sb="10" eb="12">
      <t>シュウキャク</t>
    </rPh>
    <rPh sb="12" eb="14">
      <t>シセツ</t>
    </rPh>
    <rPh sb="14" eb="15">
      <t>トウ</t>
    </rPh>
    <rPh sb="19" eb="22">
      <t>カクテンポ</t>
    </rPh>
    <rPh sb="23" eb="25">
      <t>ミリョク</t>
    </rPh>
    <rPh sb="26" eb="28">
      <t>シュウキャク</t>
    </rPh>
    <rPh sb="33" eb="35">
      <t>ゲンザイ</t>
    </rPh>
    <rPh sb="36" eb="37">
      <t>カイ</t>
    </rPh>
    <rPh sb="45" eb="46">
      <t>オコナ</t>
    </rPh>
    <rPh sb="53" eb="56">
      <t>コウケイシャ</t>
    </rPh>
    <rPh sb="57" eb="58">
      <t>カズ</t>
    </rPh>
    <rPh sb="59" eb="61">
      <t>イチバン</t>
    </rPh>
    <rPh sb="61" eb="62">
      <t>オオ</t>
    </rPh>
    <rPh sb="63" eb="66">
      <t>ショウテンカイ</t>
    </rPh>
    <rPh sb="70" eb="72">
      <t>コンゴ</t>
    </rPh>
    <rPh sb="73" eb="75">
      <t>ワカテ</t>
    </rPh>
    <rPh sb="75" eb="78">
      <t>ショウテンシュ</t>
    </rPh>
    <rPh sb="86" eb="87">
      <t>オコナ</t>
    </rPh>
    <rPh sb="90" eb="93">
      <t>カノウセイ</t>
    </rPh>
    <rPh sb="94" eb="95">
      <t>タカ</t>
    </rPh>
    <phoneticPr fontId="4"/>
  </si>
  <si>
    <t>洋菓子店、土産店</t>
    <rPh sb="0" eb="3">
      <t>ヨウガシ</t>
    </rPh>
    <rPh sb="3" eb="4">
      <t>テン</t>
    </rPh>
    <rPh sb="5" eb="8">
      <t>ミヤゲテン</t>
    </rPh>
    <phoneticPr fontId="4"/>
  </si>
  <si>
    <t>深谷市</t>
    <phoneticPr fontId="5"/>
  </si>
  <si>
    <t>深谷商店街連合会</t>
    <rPh sb="2" eb="5">
      <t>ショウテンガイ</t>
    </rPh>
    <rPh sb="5" eb="8">
      <t>レンゴウカイ</t>
    </rPh>
    <phoneticPr fontId="5"/>
  </si>
  <si>
    <t>月1回</t>
    <rPh sb="0" eb="1">
      <t>ツキ</t>
    </rPh>
    <rPh sb="2" eb="3">
      <t>カイ</t>
    </rPh>
    <phoneticPr fontId="4"/>
  </si>
  <si>
    <t>4,000人/1日</t>
    <rPh sb="5" eb="6">
      <t>ヒト</t>
    </rPh>
    <rPh sb="8" eb="9">
      <t>ヒ</t>
    </rPh>
    <phoneticPr fontId="4"/>
  </si>
  <si>
    <t>1商店会
100,000円</t>
    <rPh sb="1" eb="4">
      <t>ショウテンカイ</t>
    </rPh>
    <rPh sb="12" eb="13">
      <t>エン</t>
    </rPh>
    <phoneticPr fontId="4"/>
  </si>
  <si>
    <t>深谷市の中心市街地にある５つの商店街、稲荷町共栄会、仲町勉強会、西島商友会、深谷商業奉仕会、本住町深光会からなる人団体で、各商店会で協力してイベントや販売促進・勉強会などを開催している。</t>
    <rPh sb="0" eb="3">
      <t>フカヤシ</t>
    </rPh>
    <rPh sb="4" eb="6">
      <t>チュウシン</t>
    </rPh>
    <rPh sb="6" eb="9">
      <t>シガイチ</t>
    </rPh>
    <rPh sb="15" eb="18">
      <t>ショウテンガイ</t>
    </rPh>
    <rPh sb="19" eb="22">
      <t>イナリチョウ</t>
    </rPh>
    <rPh sb="22" eb="25">
      <t>キョウエイカイ</t>
    </rPh>
    <rPh sb="26" eb="28">
      <t>ナカチョウ</t>
    </rPh>
    <rPh sb="28" eb="31">
      <t>ベンキョウカイ</t>
    </rPh>
    <rPh sb="32" eb="34">
      <t>ニシジマ</t>
    </rPh>
    <rPh sb="34" eb="37">
      <t>ショウユウカイ</t>
    </rPh>
    <rPh sb="38" eb="40">
      <t>フカヤ</t>
    </rPh>
    <rPh sb="40" eb="42">
      <t>ショウギョウ</t>
    </rPh>
    <rPh sb="42" eb="45">
      <t>ホウシカイ</t>
    </rPh>
    <rPh sb="46" eb="49">
      <t>モトスミチョウ</t>
    </rPh>
    <rPh sb="49" eb="52">
      <t>シンコウカイ</t>
    </rPh>
    <rPh sb="56" eb="59">
      <t>ニンダンタイ</t>
    </rPh>
    <rPh sb="61" eb="65">
      <t>カクショウテンカイ</t>
    </rPh>
    <rPh sb="66" eb="68">
      <t>キョウリョク</t>
    </rPh>
    <rPh sb="75" eb="79">
      <t>ハンバイソクシン</t>
    </rPh>
    <rPh sb="80" eb="83">
      <t>ベンキョウカイ</t>
    </rPh>
    <rPh sb="86" eb="88">
      <t>カイサイ</t>
    </rPh>
    <phoneticPr fontId="4"/>
  </si>
  <si>
    <t>上尾市</t>
  </si>
  <si>
    <t>愛宕商店会</t>
    <phoneticPr fontId="4"/>
  </si>
  <si>
    <t>上尾市愛宕１丁目</t>
    <rPh sb="0" eb="3">
      <t>アゲオシ</t>
    </rPh>
    <rPh sb="3" eb="5">
      <t>アタゴ</t>
    </rPh>
    <rPh sb="6" eb="8">
      <t>チョウメ</t>
    </rPh>
    <phoneticPr fontId="4"/>
  </si>
  <si>
    <t>5回</t>
    <rPh sb="1" eb="2">
      <t>カイ</t>
    </rPh>
    <phoneticPr fontId="4"/>
  </si>
  <si>
    <t>上尾商工会議所主催の事業に参加。7月24日の愛宕神社の祭礼、協力、節分祭協力等。</t>
    <rPh sb="0" eb="2">
      <t>アゲオ</t>
    </rPh>
    <rPh sb="2" eb="7">
      <t>ショウコウカイギショ</t>
    </rPh>
    <rPh sb="7" eb="9">
      <t>シュサイ</t>
    </rPh>
    <rPh sb="10" eb="12">
      <t>ジギョウ</t>
    </rPh>
    <rPh sb="13" eb="15">
      <t>サンカ</t>
    </rPh>
    <rPh sb="17" eb="18">
      <t>ガツ</t>
    </rPh>
    <rPh sb="20" eb="21">
      <t>ニチ</t>
    </rPh>
    <rPh sb="22" eb="26">
      <t>アタゴジンジャ</t>
    </rPh>
    <rPh sb="27" eb="29">
      <t>サイレイ</t>
    </rPh>
    <rPh sb="30" eb="32">
      <t>キョウリョク</t>
    </rPh>
    <rPh sb="33" eb="35">
      <t>セツブン</t>
    </rPh>
    <rPh sb="35" eb="36">
      <t>マツ</t>
    </rPh>
    <rPh sb="36" eb="38">
      <t>キョウリョク</t>
    </rPh>
    <rPh sb="38" eb="39">
      <t>トウ</t>
    </rPh>
    <phoneticPr fontId="4"/>
  </si>
  <si>
    <t>レストラン、食堂、コンビニ等</t>
    <rPh sb="6" eb="8">
      <t>ショクドウ</t>
    </rPh>
    <rPh sb="13" eb="14">
      <t>トウ</t>
    </rPh>
    <phoneticPr fontId="4"/>
  </si>
  <si>
    <t>住宅地
線路沿い（バス等））</t>
    <rPh sb="0" eb="3">
      <t>ジュウタクチ</t>
    </rPh>
    <rPh sb="4" eb="7">
      <t>センロゾ</t>
    </rPh>
    <rPh sb="11" eb="12">
      <t>トウ</t>
    </rPh>
    <phoneticPr fontId="4"/>
  </si>
  <si>
    <t>イオンスタイル、業務スーパー、山田電機、スーパーバリュー</t>
    <rPh sb="8" eb="10">
      <t>ギョウム</t>
    </rPh>
    <rPh sb="15" eb="17">
      <t>ヤマダ</t>
    </rPh>
    <rPh sb="17" eb="19">
      <t>デンキ</t>
    </rPh>
    <phoneticPr fontId="4"/>
  </si>
  <si>
    <t>上尾運動公園、愛宕神社</t>
    <rPh sb="7" eb="11">
      <t>アタゴジンジャ</t>
    </rPh>
    <phoneticPr fontId="4"/>
  </si>
  <si>
    <t>上尾柏四繁栄会</t>
  </si>
  <si>
    <t>上尾市柏座４丁目</t>
    <rPh sb="0" eb="5">
      <t>アゲオシカシワザ</t>
    </rPh>
    <rPh sb="6" eb="8">
      <t>チョウメ</t>
    </rPh>
    <phoneticPr fontId="4"/>
  </si>
  <si>
    <t>2回</t>
    <rPh sb="1" eb="2">
      <t>カイ</t>
    </rPh>
    <phoneticPr fontId="4"/>
  </si>
  <si>
    <t>50～100</t>
    <phoneticPr fontId="4"/>
  </si>
  <si>
    <t>年末年始特別セールとして、参加店舗に参加費4000円＋会から6,000円を助成して、セールを実施している。</t>
    <rPh sb="0" eb="4">
      <t>ネンマツネンシ</t>
    </rPh>
    <rPh sb="4" eb="6">
      <t>トクベツ</t>
    </rPh>
    <rPh sb="13" eb="17">
      <t>サンカテンポ</t>
    </rPh>
    <rPh sb="18" eb="21">
      <t>サンカヒ</t>
    </rPh>
    <rPh sb="25" eb="26">
      <t>エン</t>
    </rPh>
    <rPh sb="27" eb="28">
      <t>カイ</t>
    </rPh>
    <rPh sb="35" eb="36">
      <t>エン</t>
    </rPh>
    <rPh sb="37" eb="39">
      <t>ジョセイ</t>
    </rPh>
    <rPh sb="46" eb="48">
      <t>ジッシ</t>
    </rPh>
    <phoneticPr fontId="4"/>
  </si>
  <si>
    <t>ガスト、ドラックセキ</t>
    <phoneticPr fontId="19" type="Hiragana"/>
  </si>
  <si>
    <t>コミュニティセンター</t>
    <phoneticPr fontId="4"/>
  </si>
  <si>
    <t>上尾市</t>
    <phoneticPr fontId="5"/>
  </si>
  <si>
    <t>ショーサン通り商店街</t>
    <rPh sb="5" eb="6">
      <t>トオ</t>
    </rPh>
    <rPh sb="7" eb="10">
      <t>ショウテンガイ</t>
    </rPh>
    <phoneticPr fontId="4"/>
  </si>
  <si>
    <t>上尾市谷津２丁目</t>
  </si>
  <si>
    <t>12回</t>
    <rPh sb="2" eb="3">
      <t>カイ</t>
    </rPh>
    <phoneticPr fontId="4"/>
  </si>
  <si>
    <t>年12、000円</t>
    <rPh sb="0" eb="1">
      <t>ネン</t>
    </rPh>
    <rPh sb="7" eb="8">
      <t>エン</t>
    </rPh>
    <phoneticPr fontId="4"/>
  </si>
  <si>
    <t>会員間の親睦と会員店舗の売り上げUPのための通行人UP</t>
    <rPh sb="0" eb="3">
      <t>カイインカン</t>
    </rPh>
    <rPh sb="4" eb="6">
      <t>シンボク</t>
    </rPh>
    <rPh sb="7" eb="9">
      <t>カイイン</t>
    </rPh>
    <rPh sb="9" eb="11">
      <t>テンポ</t>
    </rPh>
    <rPh sb="12" eb="13">
      <t>ウ</t>
    </rPh>
    <rPh sb="14" eb="15">
      <t>ア</t>
    </rPh>
    <rPh sb="22" eb="25">
      <t>ツウコウニン</t>
    </rPh>
    <phoneticPr fontId="4"/>
  </si>
  <si>
    <t>集客ができる店舗</t>
    <rPh sb="6" eb="8">
      <t>テンポ</t>
    </rPh>
    <phoneticPr fontId="4"/>
  </si>
  <si>
    <t>イトーヨーカ堂、ショーサンプラザ</t>
    <rPh sb="6" eb="7">
      <t>ドウ</t>
    </rPh>
    <phoneticPr fontId="4"/>
  </si>
  <si>
    <t>市役所通り商店街</t>
    <phoneticPr fontId="4"/>
  </si>
  <si>
    <t>上尾市宮本町</t>
    <rPh sb="0" eb="3">
      <t>アゲオシ</t>
    </rPh>
    <rPh sb="3" eb="6">
      <t>ミヤモトチョウ</t>
    </rPh>
    <phoneticPr fontId="4"/>
  </si>
  <si>
    <t>すずらん通り街路灯組合</t>
    <phoneticPr fontId="4"/>
  </si>
  <si>
    <t>上尾市上町１丁目</t>
    <rPh sb="0" eb="3">
      <t>ア</t>
    </rPh>
    <rPh sb="3" eb="4">
      <t>ウエ</t>
    </rPh>
    <rPh sb="4" eb="5">
      <t>チョウ</t>
    </rPh>
    <rPh sb="6" eb="8">
      <t>チョウメ</t>
    </rPh>
    <phoneticPr fontId="4"/>
  </si>
  <si>
    <t>０回</t>
    <rPh sb="1" eb="2">
      <t>カイ</t>
    </rPh>
    <phoneticPr fontId="4"/>
  </si>
  <si>
    <t>駅前</t>
    <rPh sb="0" eb="2">
      <t>エキマエ</t>
    </rPh>
    <phoneticPr fontId="4"/>
  </si>
  <si>
    <t>上尾仲町商店会</t>
  </si>
  <si>
    <t>上尾市仲町１丁目</t>
    <rPh sb="0" eb="3">
      <t>アゲオシ</t>
    </rPh>
    <rPh sb="3" eb="5">
      <t>ナカチョウ</t>
    </rPh>
    <rPh sb="6" eb="8">
      <t>チョウメ</t>
    </rPh>
    <phoneticPr fontId="4"/>
  </si>
  <si>
    <t>昭和30年頃</t>
    <rPh sb="0" eb="2">
      <t>ショウワ</t>
    </rPh>
    <rPh sb="4" eb="5">
      <t>ネン</t>
    </rPh>
    <rPh sb="5" eb="6">
      <t>コロ</t>
    </rPh>
    <phoneticPr fontId="4"/>
  </si>
  <si>
    <t>６～７回</t>
    <rPh sb="3" eb="4">
      <t>カイ</t>
    </rPh>
    <phoneticPr fontId="4"/>
  </si>
  <si>
    <t>神社での正月の甘酒。節分祭</t>
    <rPh sb="0" eb="2">
      <t>ジンジャ</t>
    </rPh>
    <rPh sb="4" eb="6">
      <t>ショウガツ</t>
    </rPh>
    <rPh sb="7" eb="9">
      <t>アマサケ</t>
    </rPh>
    <rPh sb="10" eb="13">
      <t>セツブンサイ</t>
    </rPh>
    <phoneticPr fontId="4"/>
  </si>
  <si>
    <t>③路線沿い（バス等）</t>
    <rPh sb="1" eb="4">
      <t>ロセンゾ</t>
    </rPh>
    <rPh sb="8" eb="9">
      <t>トウ</t>
    </rPh>
    <phoneticPr fontId="4"/>
  </si>
  <si>
    <t>ファミリーマート</t>
    <phoneticPr fontId="4"/>
  </si>
  <si>
    <t>丸広百貨店、氷川鍬神社、</t>
    <phoneticPr fontId="4"/>
  </si>
  <si>
    <t>上尾市谷津２丁目</t>
    <rPh sb="0" eb="3">
      <t>ア</t>
    </rPh>
    <rPh sb="3" eb="5">
      <t>ヤツ</t>
    </rPh>
    <rPh sb="6" eb="8">
      <t>チョウメ</t>
    </rPh>
    <phoneticPr fontId="4"/>
  </si>
  <si>
    <t>ｱﾘｺﾍﾞ-ﾙ上尾ﾃﾞﾊﾟ-ﾄ館出店者会</t>
  </si>
  <si>
    <t>上尾市宮本町</t>
    <rPh sb="0" eb="3">
      <t>ア</t>
    </rPh>
    <rPh sb="3" eb="6">
      <t>ミヤモトチョウ</t>
    </rPh>
    <phoneticPr fontId="4"/>
  </si>
  <si>
    <t>6回</t>
    <rPh sb="1" eb="2">
      <t>カイ</t>
    </rPh>
    <phoneticPr fontId="4"/>
  </si>
  <si>
    <t>月5、000円＋販促費</t>
    <rPh sb="0" eb="1">
      <t>ツキ</t>
    </rPh>
    <rPh sb="6" eb="7">
      <t>エン</t>
    </rPh>
    <rPh sb="8" eb="11">
      <t>ハンソクヒ</t>
    </rPh>
    <phoneticPr fontId="4"/>
  </si>
  <si>
    <t>BEYOND</t>
    <phoneticPr fontId="4"/>
  </si>
  <si>
    <t>北上尾PAPA、イトーヨーカ堂上尾駅前店、イオンモ－ル上尾</t>
    <rPh sb="0" eb="3">
      <t>キタアゲオ</t>
    </rPh>
    <rPh sb="14" eb="15">
      <t>ドウ</t>
    </rPh>
    <rPh sb="15" eb="20">
      <t>アゲオエキマエテン</t>
    </rPh>
    <rPh sb="27" eb="29">
      <t>アゲオ</t>
    </rPh>
    <phoneticPr fontId="4"/>
  </si>
  <si>
    <t>ｱﾘｺﾍﾞ-ﾙ上尾ｻﾛﾝ館ﾎﾃﾙ館出店者会</t>
  </si>
  <si>
    <t>4回</t>
    <rPh sb="1" eb="2">
      <t>カイ</t>
    </rPh>
    <phoneticPr fontId="4"/>
  </si>
  <si>
    <t>月6,000円</t>
    <rPh sb="0" eb="1">
      <t>ツキ</t>
    </rPh>
    <rPh sb="6" eb="7">
      <t>エン</t>
    </rPh>
    <phoneticPr fontId="4"/>
  </si>
  <si>
    <t>セブンイレブン、ロッテリア、ベローチェ、すし居酒屋　花の舞　文蔵</t>
    <rPh sb="22" eb="25">
      <t>イザカヤ</t>
    </rPh>
    <rPh sb="26" eb="27">
      <t>ハナ</t>
    </rPh>
    <rPh sb="28" eb="29">
      <t>マイ</t>
    </rPh>
    <rPh sb="30" eb="32">
      <t>ブンゾウ</t>
    </rPh>
    <phoneticPr fontId="4"/>
  </si>
  <si>
    <t>井戸木商店会</t>
  </si>
  <si>
    <t>上尾市井戸木3丁目</t>
    <rPh sb="0" eb="3">
      <t>ア</t>
    </rPh>
    <rPh sb="3" eb="6">
      <t>イドギ</t>
    </rPh>
    <rPh sb="7" eb="9">
      <t>チョウメ</t>
    </rPh>
    <phoneticPr fontId="4"/>
  </si>
  <si>
    <t>２回</t>
    <rPh sb="1" eb="2">
      <t>カイ</t>
    </rPh>
    <phoneticPr fontId="4"/>
  </si>
  <si>
    <t>年168,000円</t>
    <rPh sb="0" eb="1">
      <t>ネン</t>
    </rPh>
    <rPh sb="8" eb="9">
      <t>エン</t>
    </rPh>
    <phoneticPr fontId="4"/>
  </si>
  <si>
    <t>地区自治会の行事に参加</t>
    <rPh sb="0" eb="2">
      <t>チク</t>
    </rPh>
    <rPh sb="2" eb="5">
      <t>ジチカイ</t>
    </rPh>
    <rPh sb="6" eb="8">
      <t>ギョウジ</t>
    </rPh>
    <rPh sb="9" eb="11">
      <t>サンカ</t>
    </rPh>
    <phoneticPr fontId="4"/>
  </si>
  <si>
    <t>①住宅地・⑥住工混在地帯</t>
    <rPh sb="1" eb="4">
      <t>ジュウタクチ</t>
    </rPh>
    <rPh sb="6" eb="7">
      <t>スミ</t>
    </rPh>
    <rPh sb="7" eb="8">
      <t>コウ</t>
    </rPh>
    <rPh sb="8" eb="10">
      <t>コンザイ</t>
    </rPh>
    <rPh sb="10" eb="12">
      <t>チタイ</t>
    </rPh>
    <phoneticPr fontId="4"/>
  </si>
  <si>
    <t>尾山台商栄会</t>
  </si>
  <si>
    <t>上尾市瓦葺</t>
    <rPh sb="0" eb="3">
      <t>ア</t>
    </rPh>
    <rPh sb="3" eb="5">
      <t>カワラブキ</t>
    </rPh>
    <phoneticPr fontId="4"/>
  </si>
  <si>
    <t>200人/日</t>
    <rPh sb="3" eb="4">
      <t>ヒト</t>
    </rPh>
    <rPh sb="5" eb="6">
      <t>ニチ</t>
    </rPh>
    <phoneticPr fontId="4"/>
  </si>
  <si>
    <t>月1、000円</t>
    <rPh sb="0" eb="1">
      <t>ツキ</t>
    </rPh>
    <rPh sb="6" eb="7">
      <t>エン</t>
    </rPh>
    <phoneticPr fontId="4"/>
  </si>
  <si>
    <t>柏座三丁目商店会</t>
  </si>
  <si>
    <t>柏座三丁目</t>
    <rPh sb="0" eb="2">
      <t>カシワザ</t>
    </rPh>
    <rPh sb="2" eb="5">
      <t>サンチョウメ</t>
    </rPh>
    <phoneticPr fontId="20"/>
  </si>
  <si>
    <t>小敷谷商友会</t>
  </si>
  <si>
    <t>上尾市小敷谷</t>
    <rPh sb="0" eb="3">
      <t>ア</t>
    </rPh>
    <rPh sb="3" eb="6">
      <t>コシキヤ</t>
    </rPh>
    <phoneticPr fontId="4"/>
  </si>
  <si>
    <t>４回</t>
    <rPh sb="1" eb="2">
      <t>カイ</t>
    </rPh>
    <phoneticPr fontId="4"/>
  </si>
  <si>
    <t>月5，000円</t>
    <rPh sb="0" eb="1">
      <t>ツキ</t>
    </rPh>
    <rPh sb="6" eb="7">
      <t>エン</t>
    </rPh>
    <phoneticPr fontId="23"/>
  </si>
  <si>
    <t>住宅地
路線沿い（バス等）</t>
    <rPh sb="0" eb="3">
      <t>ジュウタクチ</t>
    </rPh>
    <rPh sb="4" eb="7">
      <t>ロセンゾ</t>
    </rPh>
    <rPh sb="11" eb="12">
      <t>トウ</t>
    </rPh>
    <phoneticPr fontId="4"/>
  </si>
  <si>
    <t>ｼｮ-ｻﾝﾌﾟﾗｻﾞ専門店会</t>
    <phoneticPr fontId="4"/>
  </si>
  <si>
    <t>上尾市谷津2丁目</t>
    <rPh sb="0" eb="3">
      <t>ア</t>
    </rPh>
    <rPh sb="3" eb="5">
      <t>ヤツ</t>
    </rPh>
    <rPh sb="6" eb="8">
      <t>チョウメ</t>
    </rPh>
    <phoneticPr fontId="4"/>
  </si>
  <si>
    <t>1988.3.3</t>
    <phoneticPr fontId="4"/>
  </si>
  <si>
    <t>３回</t>
    <rPh sb="1" eb="2">
      <t>カイ</t>
    </rPh>
    <phoneticPr fontId="4"/>
  </si>
  <si>
    <t>約12,800人/日</t>
    <rPh sb="0" eb="1">
      <t>ヤク</t>
    </rPh>
    <rPh sb="7" eb="8">
      <t>ニン</t>
    </rPh>
    <rPh sb="9" eb="10">
      <t>ニチ</t>
    </rPh>
    <phoneticPr fontId="4"/>
  </si>
  <si>
    <t>地域密着でイベントを多数開催。ペットボトル・廃食用油などの回収。車イス、ベビーカー優先スペースを駐車場内に設置。</t>
    <rPh sb="0" eb="2">
      <t>チイキ</t>
    </rPh>
    <rPh sb="2" eb="4">
      <t>ミッチャク</t>
    </rPh>
    <rPh sb="10" eb="12">
      <t>タスウ</t>
    </rPh>
    <rPh sb="12" eb="14">
      <t>カイサイ</t>
    </rPh>
    <rPh sb="22" eb="23">
      <t>ハイ</t>
    </rPh>
    <rPh sb="23" eb="26">
      <t>ショクヨウアブラ</t>
    </rPh>
    <rPh sb="29" eb="31">
      <t>カイシュウ</t>
    </rPh>
    <rPh sb="32" eb="33">
      <t>クルマ</t>
    </rPh>
    <rPh sb="41" eb="43">
      <t>ユウセン</t>
    </rPh>
    <rPh sb="48" eb="52">
      <t>チュウシャジョウナイ</t>
    </rPh>
    <rPh sb="53" eb="55">
      <t>セッチ</t>
    </rPh>
    <phoneticPr fontId="4"/>
  </si>
  <si>
    <t>耳鼻科・皮膚科</t>
    <rPh sb="0" eb="3">
      <t>ジビカ</t>
    </rPh>
    <rPh sb="4" eb="7">
      <t>ヒフカ</t>
    </rPh>
    <phoneticPr fontId="4"/>
  </si>
  <si>
    <t>ダイソー、ブックマルシェ、西松屋、ハンプティダンプティ、サンマルクカフェ</t>
    <rPh sb="13" eb="16">
      <t>ニシマツヤ</t>
    </rPh>
    <phoneticPr fontId="4"/>
  </si>
  <si>
    <t>関東不動産上尾スクエア、谷津神社、モンシェリー、上尾駅</t>
    <rPh sb="0" eb="2">
      <t>カントウ</t>
    </rPh>
    <rPh sb="2" eb="5">
      <t>フドウサン</t>
    </rPh>
    <rPh sb="5" eb="7">
      <t>アゲオ</t>
    </rPh>
    <rPh sb="12" eb="14">
      <t>ヤツ</t>
    </rPh>
    <rPh sb="14" eb="16">
      <t>ジンジャ</t>
    </rPh>
    <rPh sb="24" eb="26">
      <t>アゲオ</t>
    </rPh>
    <rPh sb="26" eb="27">
      <t>エキ</t>
    </rPh>
    <phoneticPr fontId="4"/>
  </si>
  <si>
    <t>中山道第１のれん街</t>
    <phoneticPr fontId="4"/>
  </si>
  <si>
    <t>12，000円
コロナで３年無料</t>
    <rPh sb="6" eb="7">
      <t>エン</t>
    </rPh>
    <rPh sb="13" eb="14">
      <t>ネン</t>
    </rPh>
    <rPh sb="14" eb="16">
      <t>ムリョウ</t>
    </rPh>
    <phoneticPr fontId="4"/>
  </si>
  <si>
    <t>丸広百貨店上尾店</t>
    <rPh sb="0" eb="5">
      <t>マルヒロヒャッカテン</t>
    </rPh>
    <rPh sb="5" eb="7">
      <t>アゲオ</t>
    </rPh>
    <rPh sb="7" eb="8">
      <t>テン</t>
    </rPh>
    <phoneticPr fontId="4"/>
  </si>
  <si>
    <t>JR上尾駅、A-GEOタウン、氷川鍬神社</t>
    <phoneticPr fontId="4"/>
  </si>
  <si>
    <t>西上尾商友会</t>
  </si>
  <si>
    <t>上尾市小敷谷</t>
    <rPh sb="0" eb="3">
      <t>アゲオシ</t>
    </rPh>
    <rPh sb="3" eb="6">
      <t>コシキヤ</t>
    </rPh>
    <phoneticPr fontId="4"/>
  </si>
  <si>
    <t>3回</t>
    <rPh sb="1" eb="2">
      <t>カイ</t>
    </rPh>
    <phoneticPr fontId="4"/>
  </si>
  <si>
    <t>住宅地</t>
    <rPh sb="0" eb="3">
      <t>ジュウタクチ</t>
    </rPh>
    <phoneticPr fontId="4"/>
  </si>
  <si>
    <t>西上尾第二団地名店会</t>
  </si>
  <si>
    <t>上尾市小敷谷</t>
    <rPh sb="3" eb="6">
      <t>コシキヤ</t>
    </rPh>
    <phoneticPr fontId="4"/>
  </si>
  <si>
    <t>原市団地北口商店会</t>
  </si>
  <si>
    <t>上尾市原市</t>
    <phoneticPr fontId="4"/>
  </si>
  <si>
    <t>月2，000円</t>
    <rPh sb="0" eb="1">
      <t>ツキ</t>
    </rPh>
    <rPh sb="6" eb="7">
      <t>エン</t>
    </rPh>
    <phoneticPr fontId="4"/>
  </si>
  <si>
    <t>ロジャース</t>
    <phoneticPr fontId="4"/>
  </si>
  <si>
    <t>原市大通り商店会</t>
  </si>
  <si>
    <t>上尾市原市</t>
    <rPh sb="0" eb="3">
      <t>ア</t>
    </rPh>
    <rPh sb="3" eb="5">
      <t>ハライチ</t>
    </rPh>
    <phoneticPr fontId="4"/>
  </si>
  <si>
    <t>昭和54年10月</t>
    <rPh sb="0" eb="2">
      <t>ショウワ</t>
    </rPh>
    <rPh sb="4" eb="5">
      <t>ネン</t>
    </rPh>
    <rPh sb="7" eb="8">
      <t>ガツ</t>
    </rPh>
    <phoneticPr fontId="4"/>
  </si>
  <si>
    <t>0回</t>
    <rPh sb="1" eb="2">
      <t>カイ</t>
    </rPh>
    <phoneticPr fontId="4"/>
  </si>
  <si>
    <t>　　　0円</t>
    <rPh sb="4" eb="5">
      <t>エン</t>
    </rPh>
    <phoneticPr fontId="4"/>
  </si>
  <si>
    <t>原市団地西口商店会</t>
  </si>
  <si>
    <t>上尾市原市</t>
    <rPh sb="0" eb="3">
      <t>アゲオシ</t>
    </rPh>
    <rPh sb="3" eb="5">
      <t>ハライチ</t>
    </rPh>
    <phoneticPr fontId="4"/>
  </si>
  <si>
    <t>1回</t>
    <rPh sb="1" eb="2">
      <t>カイ</t>
    </rPh>
    <phoneticPr fontId="4"/>
  </si>
  <si>
    <t>原市南商栄会</t>
  </si>
  <si>
    <t>年12，000円</t>
    <rPh sb="0" eb="1">
      <t>ネン</t>
    </rPh>
    <rPh sb="7" eb="8">
      <t>エン</t>
    </rPh>
    <phoneticPr fontId="4"/>
  </si>
  <si>
    <t>カフェ</t>
    <phoneticPr fontId="4"/>
  </si>
  <si>
    <t>原市沼古代蓮</t>
  </si>
  <si>
    <t>原市六区北商店会</t>
  </si>
  <si>
    <t>2～3回</t>
    <rPh sb="3" eb="4">
      <t>カイ</t>
    </rPh>
    <phoneticPr fontId="4"/>
  </si>
  <si>
    <t>年10,000円</t>
    <rPh sb="0" eb="1">
      <t>ネン</t>
    </rPh>
    <rPh sb="7" eb="8">
      <t>エン</t>
    </rPh>
    <phoneticPr fontId="4"/>
  </si>
  <si>
    <t>１回</t>
    <rPh sb="1" eb="2">
      <t>カイ</t>
    </rPh>
    <phoneticPr fontId="4"/>
  </si>
  <si>
    <t>平方商店会</t>
  </si>
  <si>
    <t>上尾市上野</t>
    <rPh sb="0" eb="3">
      <t>ア</t>
    </rPh>
    <rPh sb="3" eb="5">
      <t>ウエノ</t>
    </rPh>
    <phoneticPr fontId="4"/>
  </si>
  <si>
    <t>主の活動は花火大会であったため、現在の取り組みはなし。１部店舗でサンクスフェスタへの参加。</t>
    <rPh sb="0" eb="1">
      <t>シュ</t>
    </rPh>
    <rPh sb="2" eb="4">
      <t>カツドウ</t>
    </rPh>
    <rPh sb="5" eb="9">
      <t>ハナビタイカイ</t>
    </rPh>
    <rPh sb="16" eb="18">
      <t>ゲンザイ</t>
    </rPh>
    <rPh sb="19" eb="20">
      <t>ト</t>
    </rPh>
    <rPh sb="21" eb="22">
      <t>ク</t>
    </rPh>
    <rPh sb="27" eb="29">
      <t>イチブ</t>
    </rPh>
    <rPh sb="29" eb="31">
      <t>テンポ</t>
    </rPh>
    <rPh sb="42" eb="44">
      <t>サンカ</t>
    </rPh>
    <phoneticPr fontId="4"/>
  </si>
  <si>
    <t>どろいんきょ祭り、上尾花火大会（現在休み）</t>
    <rPh sb="6" eb="7">
      <t>マツ</t>
    </rPh>
    <rPh sb="9" eb="11">
      <t>アゲオ</t>
    </rPh>
    <rPh sb="11" eb="13">
      <t>ハナビ</t>
    </rPh>
    <rPh sb="13" eb="15">
      <t>タイカイ</t>
    </rPh>
    <rPh sb="16" eb="18">
      <t>ゲンザイ</t>
    </rPh>
    <rPh sb="18" eb="19">
      <t>ヤス</t>
    </rPh>
    <phoneticPr fontId="4"/>
  </si>
  <si>
    <t>弁財商栄会</t>
  </si>
  <si>
    <t>上尾市弁財2丁目</t>
    <rPh sb="0" eb="5">
      <t>アゲオシベンザイ</t>
    </rPh>
    <rPh sb="6" eb="8">
      <t>チョウメ</t>
    </rPh>
    <phoneticPr fontId="4"/>
  </si>
  <si>
    <t>7回</t>
    <rPh sb="1" eb="2">
      <t>カイ</t>
    </rPh>
    <phoneticPr fontId="4"/>
  </si>
  <si>
    <t>100人</t>
    <rPh sb="3" eb="4">
      <t>ニン</t>
    </rPh>
    <phoneticPr fontId="4"/>
  </si>
  <si>
    <t>月3,000円</t>
    <rPh sb="0" eb="1">
      <t>ツキ</t>
    </rPh>
    <rPh sb="2" eb="7">
      <t>000エン</t>
    </rPh>
    <phoneticPr fontId="4"/>
  </si>
  <si>
    <t>上尾弁財商栄会発展と親睦を計り、もって会員各位の経済的地位の向上と、地域社会の消費生活の向上に寄与することを目的とする。</t>
    <rPh sb="0" eb="2">
      <t>アゲオ</t>
    </rPh>
    <rPh sb="2" eb="4">
      <t>ベンザイ</t>
    </rPh>
    <rPh sb="4" eb="7">
      <t>ショウエイカイ</t>
    </rPh>
    <rPh sb="7" eb="9">
      <t>ハッテン</t>
    </rPh>
    <rPh sb="10" eb="12">
      <t>シンボク</t>
    </rPh>
    <rPh sb="13" eb="14">
      <t>ハカ</t>
    </rPh>
    <rPh sb="19" eb="21">
      <t>カイイン</t>
    </rPh>
    <rPh sb="21" eb="23">
      <t>カクイ</t>
    </rPh>
    <rPh sb="24" eb="29">
      <t>ケイザイテキチイ</t>
    </rPh>
    <rPh sb="30" eb="32">
      <t>コウジョウ</t>
    </rPh>
    <rPh sb="34" eb="38">
      <t>チイキシャカイ</t>
    </rPh>
    <rPh sb="39" eb="43">
      <t>ショウヒセイカツ</t>
    </rPh>
    <rPh sb="44" eb="46">
      <t>コウジョウ</t>
    </rPh>
    <rPh sb="47" eb="49">
      <t>キヨ</t>
    </rPh>
    <rPh sb="54" eb="56">
      <t>モクテキ</t>
    </rPh>
    <phoneticPr fontId="4"/>
  </si>
  <si>
    <t>谷津一番街</t>
  </si>
  <si>
    <t>昭和52年4月</t>
    <rPh sb="0" eb="2">
      <t>ショウワ</t>
    </rPh>
    <rPh sb="4" eb="5">
      <t>ネン</t>
    </rPh>
    <rPh sb="6" eb="7">
      <t>ガツ</t>
    </rPh>
    <phoneticPr fontId="4"/>
  </si>
  <si>
    <t>モンシェリー・ヨーカドー</t>
    <phoneticPr fontId="4"/>
  </si>
  <si>
    <t>夕日が丘通り商店会</t>
  </si>
  <si>
    <t>住宅団地</t>
    <rPh sb="0" eb="4">
      <t>ジュウタクダンチ</t>
    </rPh>
    <phoneticPr fontId="4"/>
  </si>
  <si>
    <t>通り町谷商工会</t>
  </si>
  <si>
    <t>上尾市大字上</t>
    <rPh sb="0" eb="2">
      <t>アゲオ</t>
    </rPh>
    <rPh sb="2" eb="3">
      <t>シ</t>
    </rPh>
    <rPh sb="3" eb="5">
      <t>オオアザ</t>
    </rPh>
    <rPh sb="5" eb="6">
      <t>ウエ</t>
    </rPh>
    <phoneticPr fontId="4"/>
  </si>
  <si>
    <t>原市地区商店街連合会</t>
    <rPh sb="0" eb="2">
      <t>ハライチ</t>
    </rPh>
    <rPh sb="2" eb="4">
      <t>チク</t>
    </rPh>
    <rPh sb="4" eb="7">
      <t>ショウテンガイ</t>
    </rPh>
    <rPh sb="7" eb="10">
      <t>レンゴウカイ</t>
    </rPh>
    <phoneticPr fontId="5"/>
  </si>
  <si>
    <t>２～３回</t>
    <rPh sb="3" eb="4">
      <t>カイ</t>
    </rPh>
    <phoneticPr fontId="4"/>
  </si>
  <si>
    <t>上尾産業祭へ出店</t>
    <rPh sb="0" eb="2">
      <t>アゲオ</t>
    </rPh>
    <rPh sb="2" eb="5">
      <t>サンギョウサイ</t>
    </rPh>
    <rPh sb="6" eb="8">
      <t>シュッテン</t>
    </rPh>
    <phoneticPr fontId="4"/>
  </si>
  <si>
    <t>上尾市西部地区商店会連合会</t>
    <rPh sb="0" eb="3">
      <t>アゲオシ</t>
    </rPh>
    <rPh sb="3" eb="5">
      <t>セイブ</t>
    </rPh>
    <rPh sb="5" eb="7">
      <t>チク</t>
    </rPh>
    <rPh sb="7" eb="10">
      <t>ショウテンカイ</t>
    </rPh>
    <rPh sb="10" eb="13">
      <t>レンゴウカイ</t>
    </rPh>
    <phoneticPr fontId="5"/>
  </si>
  <si>
    <t>上尾市今泉</t>
  </si>
  <si>
    <t>上尾商店街連合会</t>
    <rPh sb="0" eb="2">
      <t>アゲオ</t>
    </rPh>
    <rPh sb="2" eb="5">
      <t>ショウテンガイ</t>
    </rPh>
    <rPh sb="5" eb="8">
      <t>レンゴウカイ</t>
    </rPh>
    <phoneticPr fontId="5"/>
  </si>
  <si>
    <t>上尾市二ツ宮</t>
    <rPh sb="0" eb="3">
      <t>アゲオシ</t>
    </rPh>
    <rPh sb="3" eb="4">
      <t>フタ</t>
    </rPh>
    <rPh sb="5" eb="6">
      <t>ミヤ</t>
    </rPh>
    <phoneticPr fontId="4"/>
  </si>
  <si>
    <t>商店街ごとに会員数に応じて算出</t>
    <rPh sb="0" eb="3">
      <t>ショウテンガイ</t>
    </rPh>
    <rPh sb="6" eb="9">
      <t>カイインスウ</t>
    </rPh>
    <rPh sb="10" eb="11">
      <t>オウ</t>
    </rPh>
    <rPh sb="13" eb="15">
      <t>サンシュツ</t>
    </rPh>
    <phoneticPr fontId="4"/>
  </si>
  <si>
    <t>販売促進事業「サンクスフェスタ」を毎年実施し、合計32回開催。海外招待旅行を用意して年末大売り出しイベントとして企画し、各商店街の販売促進に取り組んでいる。</t>
    <rPh sb="0" eb="2">
      <t>ハンバイ</t>
    </rPh>
    <rPh sb="2" eb="4">
      <t>ソクシン</t>
    </rPh>
    <rPh sb="4" eb="6">
      <t>ジギョウ</t>
    </rPh>
    <rPh sb="17" eb="19">
      <t>マイトシ</t>
    </rPh>
    <rPh sb="19" eb="21">
      <t>ジッシ</t>
    </rPh>
    <rPh sb="23" eb="25">
      <t>ゴウケイ</t>
    </rPh>
    <rPh sb="27" eb="28">
      <t>カイ</t>
    </rPh>
    <rPh sb="28" eb="30">
      <t>カイサイ</t>
    </rPh>
    <rPh sb="31" eb="33">
      <t>カイガイ</t>
    </rPh>
    <rPh sb="33" eb="35">
      <t>ショウタイ</t>
    </rPh>
    <rPh sb="35" eb="37">
      <t>リョコウ</t>
    </rPh>
    <rPh sb="38" eb="40">
      <t>ヨウイ</t>
    </rPh>
    <rPh sb="42" eb="44">
      <t>ネンマツ</t>
    </rPh>
    <rPh sb="44" eb="46">
      <t>オオウ</t>
    </rPh>
    <rPh sb="47" eb="48">
      <t>ダ</t>
    </rPh>
    <rPh sb="56" eb="58">
      <t>キカク</t>
    </rPh>
    <rPh sb="60" eb="61">
      <t>カク</t>
    </rPh>
    <rPh sb="61" eb="64">
      <t>ショウテンガイ</t>
    </rPh>
    <rPh sb="65" eb="69">
      <t>ハンバイソクシン</t>
    </rPh>
    <rPh sb="70" eb="71">
      <t>ト</t>
    </rPh>
    <rPh sb="72" eb="73">
      <t>ク</t>
    </rPh>
    <phoneticPr fontId="4"/>
  </si>
  <si>
    <t>その他（25商店街の団体）</t>
    <rPh sb="2" eb="3">
      <t>タ</t>
    </rPh>
    <rPh sb="6" eb="9">
      <t>ショウテンガイ</t>
    </rPh>
    <rPh sb="10" eb="12">
      <t>ダンタイ</t>
    </rPh>
    <phoneticPr fontId="4"/>
  </si>
  <si>
    <t>上尾運動公園、UDトラックス上尾スタジアム、上尾市民体育館、上尾丸山公園、埼玉県立武道館</t>
    <rPh sb="0" eb="6">
      <t>アゲオウンドウコウエン</t>
    </rPh>
    <rPh sb="14" eb="16">
      <t>アゲオ</t>
    </rPh>
    <rPh sb="22" eb="24">
      <t>アゲオ</t>
    </rPh>
    <rPh sb="24" eb="29">
      <t>シミンタイイクカン</t>
    </rPh>
    <rPh sb="30" eb="32">
      <t>アゲオ</t>
    </rPh>
    <rPh sb="32" eb="36">
      <t>マルヤマコウエン</t>
    </rPh>
    <rPh sb="37" eb="41">
      <t>サイタマケンリツ</t>
    </rPh>
    <rPh sb="41" eb="44">
      <t>ブドウカン</t>
    </rPh>
    <phoneticPr fontId="4"/>
  </si>
  <si>
    <t>草加市</t>
  </si>
  <si>
    <t>青柳商店会</t>
  </si>
  <si>
    <t>草加市青柳3丁目</t>
    <rPh sb="6" eb="8">
      <t>チョウメ</t>
    </rPh>
    <phoneticPr fontId="4"/>
  </si>
  <si>
    <t>S46</t>
    <phoneticPr fontId="4"/>
  </si>
  <si>
    <t>年10-15回</t>
    <phoneticPr fontId="4"/>
  </si>
  <si>
    <t>年10,000円</t>
    <rPh sb="0" eb="1">
      <t>ネン</t>
    </rPh>
    <phoneticPr fontId="4"/>
  </si>
  <si>
    <t>川柳文化センター</t>
    <rPh sb="0" eb="2">
      <t>センリュウ</t>
    </rPh>
    <rPh sb="2" eb="4">
      <t>ブンカ</t>
    </rPh>
    <phoneticPr fontId="4"/>
  </si>
  <si>
    <t>アコス専門店会</t>
    <phoneticPr fontId="4"/>
  </si>
  <si>
    <t>草加市高砂2丁目</t>
    <phoneticPr fontId="4"/>
  </si>
  <si>
    <t>H4.2</t>
    <phoneticPr fontId="4"/>
  </si>
  <si>
    <t>年4回</t>
    <phoneticPr fontId="4"/>
  </si>
  <si>
    <t>徴収</t>
    <rPh sb="0" eb="2">
      <t>チョウシュウ</t>
    </rPh>
    <phoneticPr fontId="4"/>
  </si>
  <si>
    <t>https://www.akos-shopping.jp/</t>
    <phoneticPr fontId="4"/>
  </si>
  <si>
    <t>イトーヨーカドー、ノジマ、ダイソー他21店舗</t>
    <rPh sb="17" eb="18">
      <t>ホカ</t>
    </rPh>
    <rPh sb="20" eb="22">
      <t>テンポ</t>
    </rPh>
    <phoneticPr fontId="4"/>
  </si>
  <si>
    <t>アコス通り商店会</t>
  </si>
  <si>
    <t>草加市高砂2丁目</t>
    <rPh sb="0" eb="3">
      <t>ソウカシ</t>
    </rPh>
    <rPh sb="3" eb="5">
      <t>タカサゴ</t>
    </rPh>
    <rPh sb="6" eb="8">
      <t>チョウメ</t>
    </rPh>
    <phoneticPr fontId="4"/>
  </si>
  <si>
    <t>H4</t>
    <phoneticPr fontId="4"/>
  </si>
  <si>
    <t>年6,000円</t>
    <rPh sb="0" eb="1">
      <t>ネン</t>
    </rPh>
    <phoneticPr fontId="4"/>
  </si>
  <si>
    <t>http://akos-street.blogspot.com/</t>
    <phoneticPr fontId="4"/>
  </si>
  <si>
    <t>物販店</t>
    <rPh sb="0" eb="3">
      <t>ブッパンテン</t>
    </rPh>
    <phoneticPr fontId="4"/>
  </si>
  <si>
    <t>草加駅、アコス、草加市役所</t>
    <phoneticPr fontId="4"/>
  </si>
  <si>
    <t>谷塚駅東口商店会</t>
  </si>
  <si>
    <t>谷塚1丁目</t>
    <rPh sb="0" eb="2">
      <t>ヤツカ</t>
    </rPh>
    <rPh sb="3" eb="5">
      <t>チョウメ</t>
    </rPh>
    <phoneticPr fontId="4"/>
  </si>
  <si>
    <t>S24</t>
    <phoneticPr fontId="4"/>
  </si>
  <si>
    <t>すべての商店で使える、スクラッチカードの配布</t>
    <rPh sb="4" eb="6">
      <t>ショウテン</t>
    </rPh>
    <rPh sb="7" eb="8">
      <t>ツカ</t>
    </rPh>
    <rPh sb="20" eb="22">
      <t>ハイフ</t>
    </rPh>
    <phoneticPr fontId="4"/>
  </si>
  <si>
    <t>学生が気軽に寄れるカフェ</t>
    <rPh sb="0" eb="2">
      <t>ガクセイ</t>
    </rPh>
    <rPh sb="3" eb="5">
      <t>キガル</t>
    </rPh>
    <rPh sb="6" eb="7">
      <t>ヨ</t>
    </rPh>
    <phoneticPr fontId="4"/>
  </si>
  <si>
    <t>いなげや草加谷塚店、セブンイレブン、ファミリーマート</t>
    <phoneticPr fontId="4"/>
  </si>
  <si>
    <t>草加駅前一番通り商店会</t>
    <phoneticPr fontId="4"/>
  </si>
  <si>
    <t>草加市高砂2丁目</t>
    <rPh sb="6" eb="8">
      <t>チョウメ</t>
    </rPh>
    <phoneticPr fontId="4"/>
  </si>
  <si>
    <t>S39</t>
    <phoneticPr fontId="4"/>
  </si>
  <si>
    <t>https://soka-ekiichi.main.jp/</t>
    <phoneticPr fontId="4"/>
  </si>
  <si>
    <t>HP参照</t>
    <rPh sb="2" eb="4">
      <t>サンショウ</t>
    </rPh>
    <phoneticPr fontId="4"/>
  </si>
  <si>
    <t>飲食店</t>
    <phoneticPr fontId="4"/>
  </si>
  <si>
    <t>メガロス草加</t>
    <phoneticPr fontId="4"/>
  </si>
  <si>
    <t>歴史民俗資料館</t>
    <rPh sb="0" eb="2">
      <t>レキシ</t>
    </rPh>
    <rPh sb="2" eb="4">
      <t>ミンゾク</t>
    </rPh>
    <rPh sb="4" eb="7">
      <t>シリョウカン</t>
    </rPh>
    <phoneticPr fontId="4"/>
  </si>
  <si>
    <t>市役所通り商店会</t>
    <phoneticPr fontId="4"/>
  </si>
  <si>
    <t>草加市高砂1丁目</t>
    <rPh sb="0" eb="3">
      <t>ソウカシ</t>
    </rPh>
    <rPh sb="3" eb="5">
      <t>タカサゴ</t>
    </rPh>
    <rPh sb="6" eb="8">
      <t>チョウメ</t>
    </rPh>
    <phoneticPr fontId="4"/>
  </si>
  <si>
    <t>S35</t>
    <phoneticPr fontId="4"/>
  </si>
  <si>
    <t>月1,500円～5,000円</t>
    <rPh sb="0" eb="1">
      <t>ツキ</t>
    </rPh>
    <rPh sb="6" eb="7">
      <t>エン</t>
    </rPh>
    <rPh sb="13" eb="14">
      <t>エン</t>
    </rPh>
    <phoneticPr fontId="4"/>
  </si>
  <si>
    <t>１．街路灯の装飾（花飾り・フラッグ）と花壇を管理する。２．商店会まつりと宿場まつりを同時開催する。３．クリスマス・年末イルミネーションの維持管理。４．商店会会員マップを作成する。５．八幡神社祭礼に合わせて夏まつりを開催する。</t>
  </si>
  <si>
    <t>一般小売業何でも</t>
    <rPh sb="0" eb="2">
      <t>イッパン</t>
    </rPh>
    <rPh sb="2" eb="5">
      <t>コウリギョウ</t>
    </rPh>
    <rPh sb="5" eb="6">
      <t>ナン</t>
    </rPh>
    <phoneticPr fontId="4"/>
  </si>
  <si>
    <t>武蔵野銀行草加店、イングリッシュスクエア草加校、埼玉縣信用金庫草加支店</t>
    <rPh sb="0" eb="3">
      <t>ムサシノ</t>
    </rPh>
    <rPh sb="3" eb="5">
      <t>ギンコウ</t>
    </rPh>
    <rPh sb="5" eb="8">
      <t>ソウカテン</t>
    </rPh>
    <phoneticPr fontId="4"/>
  </si>
  <si>
    <t>市役所、銀行</t>
    <rPh sb="0" eb="3">
      <t>シヤクショ</t>
    </rPh>
    <rPh sb="4" eb="6">
      <t>ギンコウ</t>
    </rPh>
    <phoneticPr fontId="4"/>
  </si>
  <si>
    <t>新田ふれあいロード商店街振興組合</t>
  </si>
  <si>
    <t>草加市金明町</t>
    <phoneticPr fontId="4"/>
  </si>
  <si>
    <t>約8,500人</t>
    <phoneticPr fontId="4"/>
  </si>
  <si>
    <t>月3,000円</t>
    <phoneticPr fontId="4"/>
  </si>
  <si>
    <t>新田横丁商店会</t>
  </si>
  <si>
    <t>年2-3回</t>
    <phoneticPr fontId="4"/>
  </si>
  <si>
    <t>昼2000円/夜3000円</t>
    <rPh sb="0" eb="1">
      <t>ヒル</t>
    </rPh>
    <rPh sb="5" eb="6">
      <t>エン</t>
    </rPh>
    <rPh sb="7" eb="8">
      <t>ヨル</t>
    </rPh>
    <rPh sb="12" eb="13">
      <t>エン</t>
    </rPh>
    <phoneticPr fontId="4"/>
  </si>
  <si>
    <t>飲食業</t>
    <rPh sb="0" eb="3">
      <t>インショクギョウ</t>
    </rPh>
    <phoneticPr fontId="4"/>
  </si>
  <si>
    <t>イトーヨーカドー</t>
    <phoneticPr fontId="4"/>
  </si>
  <si>
    <t>新田西口商店会</t>
  </si>
  <si>
    <t>H1.4</t>
    <phoneticPr fontId="4"/>
  </si>
  <si>
    <t>年5回</t>
    <phoneticPr fontId="4"/>
  </si>
  <si>
    <t>年24,000円
（売場面積 500～1,499以下：72,000円/1,500以上：120,000円）</t>
    <rPh sb="0" eb="1">
      <t>ネン</t>
    </rPh>
    <rPh sb="7" eb="8">
      <t>エン</t>
    </rPh>
    <rPh sb="10" eb="12">
      <t>ウリバ</t>
    </rPh>
    <rPh sb="12" eb="14">
      <t>メンセキ</t>
    </rPh>
    <rPh sb="24" eb="26">
      <t>イカ</t>
    </rPh>
    <rPh sb="33" eb="34">
      <t>エン</t>
    </rPh>
    <rPh sb="40" eb="42">
      <t>イジョウ</t>
    </rPh>
    <rPh sb="50" eb="51">
      <t>エン</t>
    </rPh>
    <phoneticPr fontId="4"/>
  </si>
  <si>
    <t>飲食店、宴席ができる店舗</t>
    <rPh sb="4" eb="6">
      <t>エンセキ</t>
    </rPh>
    <rPh sb="10" eb="12">
      <t>テンポ</t>
    </rPh>
    <phoneticPr fontId="4"/>
  </si>
  <si>
    <t>1・2</t>
    <phoneticPr fontId="4"/>
  </si>
  <si>
    <t>カワチ、コスモス、ダイレックス、バースデイー、BigA</t>
    <phoneticPr fontId="4"/>
  </si>
  <si>
    <t>古民家（にわのば）、せんべいの庭</t>
    <rPh sb="0" eb="3">
      <t>コミンカ</t>
    </rPh>
    <rPh sb="15" eb="16">
      <t>ニワ</t>
    </rPh>
    <phoneticPr fontId="4"/>
  </si>
  <si>
    <t>住吉商店会</t>
    <phoneticPr fontId="4"/>
  </si>
  <si>
    <t>草加市住吉1丁目</t>
    <rPh sb="0" eb="3">
      <t>ソウカシ</t>
    </rPh>
    <rPh sb="3" eb="5">
      <t>スミヨシ</t>
    </rPh>
    <rPh sb="6" eb="8">
      <t>チョウメ</t>
    </rPh>
    <phoneticPr fontId="4"/>
  </si>
  <si>
    <t>年6回</t>
    <phoneticPr fontId="4"/>
  </si>
  <si>
    <t>月2,500円/他 街路灯維持会員1,500円</t>
    <rPh sb="0" eb="1">
      <t>ツキ</t>
    </rPh>
    <rPh sb="6" eb="7">
      <t>エン</t>
    </rPh>
    <rPh sb="8" eb="9">
      <t>ホカ</t>
    </rPh>
    <rPh sb="10" eb="13">
      <t>ガイロトウ</t>
    </rPh>
    <rPh sb="13" eb="15">
      <t>イジ</t>
    </rPh>
    <rPh sb="15" eb="17">
      <t>カイイン</t>
    </rPh>
    <rPh sb="22" eb="23">
      <t>エン</t>
    </rPh>
    <phoneticPr fontId="4"/>
  </si>
  <si>
    <t>街路灯の維持管理・イルミネーション点灯、旧街道に面しイベント・祭礼の際には通行止めになりにぎやかになります。</t>
    <rPh sb="17" eb="19">
      <t>テントウ</t>
    </rPh>
    <rPh sb="20" eb="23">
      <t>キュウカイドウ</t>
    </rPh>
    <rPh sb="24" eb="25">
      <t>メン</t>
    </rPh>
    <rPh sb="31" eb="33">
      <t>サイレイ</t>
    </rPh>
    <rPh sb="34" eb="35">
      <t>サイ</t>
    </rPh>
    <rPh sb="37" eb="39">
      <t>ツウコウ</t>
    </rPh>
    <rPh sb="39" eb="40">
      <t>ド</t>
    </rPh>
    <phoneticPr fontId="4"/>
  </si>
  <si>
    <t>飲食店・カフェなど</t>
    <rPh sb="0" eb="2">
      <t>インショク</t>
    </rPh>
    <rPh sb="2" eb="3">
      <t>テン</t>
    </rPh>
    <phoneticPr fontId="4"/>
  </si>
  <si>
    <t>8(旧街道)</t>
    <rPh sb="2" eb="5">
      <t>キュウカイドウ</t>
    </rPh>
    <phoneticPr fontId="4"/>
  </si>
  <si>
    <t>松並木、神明宮、おせん公園</t>
    <rPh sb="0" eb="3">
      <t>マツナミキ</t>
    </rPh>
    <rPh sb="4" eb="6">
      <t>シンメイ</t>
    </rPh>
    <rPh sb="6" eb="7">
      <t>ミヤ</t>
    </rPh>
    <rPh sb="11" eb="13">
      <t>コウエン</t>
    </rPh>
    <phoneticPr fontId="4"/>
  </si>
  <si>
    <t>草加駅西口商店会</t>
  </si>
  <si>
    <t>草加市氷川町</t>
    <phoneticPr fontId="4"/>
  </si>
  <si>
    <t>S61.7</t>
    <phoneticPr fontId="4"/>
  </si>
  <si>
    <t>年4-5回</t>
    <phoneticPr fontId="4"/>
  </si>
  <si>
    <t>月2,000円</t>
    <phoneticPr fontId="4"/>
  </si>
  <si>
    <t>明るい・安心・安全街づくり</t>
    <rPh sb="0" eb="1">
      <t>アカ</t>
    </rPh>
    <rPh sb="4" eb="6">
      <t>アンシン</t>
    </rPh>
    <rPh sb="7" eb="9">
      <t>アンゼン</t>
    </rPh>
    <rPh sb="9" eb="10">
      <t>マチ</t>
    </rPh>
    <phoneticPr fontId="4"/>
  </si>
  <si>
    <t>㈱ダイエー</t>
    <phoneticPr fontId="4"/>
  </si>
  <si>
    <t>草加サンタウン商店街</t>
  </si>
  <si>
    <t>草加市中央2丁目</t>
    <rPh sb="0" eb="3">
      <t>ソウカシ</t>
    </rPh>
    <rPh sb="3" eb="5">
      <t>チュウオウ</t>
    </rPh>
    <rPh sb="6" eb="8">
      <t>チョウメ</t>
    </rPh>
    <phoneticPr fontId="4"/>
  </si>
  <si>
    <t>年8回</t>
    <phoneticPr fontId="4"/>
  </si>
  <si>
    <t>1・3</t>
    <phoneticPr fontId="4"/>
  </si>
  <si>
    <t>ヨークマート、ベルクス</t>
    <phoneticPr fontId="4"/>
  </si>
  <si>
    <t>草加中央銀座商店街</t>
    <phoneticPr fontId="4"/>
  </si>
  <si>
    <t>年3-4回</t>
    <phoneticPr fontId="4"/>
  </si>
  <si>
    <t>月1,000円～4,000円</t>
    <phoneticPr fontId="4"/>
  </si>
  <si>
    <t>歳末福引大売出し・街路灯管理、道路拡幅（電柱地中化、歩道整備）</t>
    <rPh sb="12" eb="14">
      <t>カンリ</t>
    </rPh>
    <phoneticPr fontId="4"/>
  </si>
  <si>
    <t>喫茶店、ベーカリー</t>
    <rPh sb="0" eb="3">
      <t>キッサテン</t>
    </rPh>
    <phoneticPr fontId="23"/>
  </si>
  <si>
    <t>草加南商店会</t>
  </si>
  <si>
    <t>草加市草加3丁目</t>
    <rPh sb="0" eb="3">
      <t>ソウカシ</t>
    </rPh>
    <rPh sb="3" eb="5">
      <t>ソウカ</t>
    </rPh>
    <rPh sb="6" eb="8">
      <t>チョウメ</t>
    </rPh>
    <phoneticPr fontId="4"/>
  </si>
  <si>
    <t>年3回</t>
    <phoneticPr fontId="4"/>
  </si>
  <si>
    <t>年3,000円</t>
    <phoneticPr fontId="4"/>
  </si>
  <si>
    <t>街路灯を約30基所有管理しています。</t>
    <rPh sb="4" eb="5">
      <t>ヤク</t>
    </rPh>
    <rPh sb="7" eb="8">
      <t>キ</t>
    </rPh>
    <rPh sb="8" eb="10">
      <t>ショユウ</t>
    </rPh>
    <rPh sb="10" eb="12">
      <t>カンリ</t>
    </rPh>
    <phoneticPr fontId="4"/>
  </si>
  <si>
    <t>あらゆる業種</t>
    <rPh sb="4" eb="6">
      <t>ギョウシュ</t>
    </rPh>
    <phoneticPr fontId="4"/>
  </si>
  <si>
    <t>ベルクス、しまむら、島忠、コナカ、ユニクロ</t>
    <rPh sb="10" eb="12">
      <t>シマチュウ</t>
    </rPh>
    <phoneticPr fontId="4"/>
  </si>
  <si>
    <t>草加市立病院、草加市図書館、獨協大学</t>
    <rPh sb="0" eb="4">
      <t>ソウカシリツ</t>
    </rPh>
    <rPh sb="4" eb="6">
      <t>ビョウイン</t>
    </rPh>
    <rPh sb="7" eb="10">
      <t>ソウカシ</t>
    </rPh>
    <rPh sb="10" eb="13">
      <t>トショカン</t>
    </rPh>
    <rPh sb="14" eb="16">
      <t>ドッキョウ</t>
    </rPh>
    <rPh sb="16" eb="18">
      <t>ダイガク</t>
    </rPh>
    <phoneticPr fontId="4"/>
  </si>
  <si>
    <t>高砂緑の街商店会</t>
  </si>
  <si>
    <t>草加市高砂1丁目</t>
    <rPh sb="6" eb="8">
      <t>チョウメ</t>
    </rPh>
    <phoneticPr fontId="4"/>
  </si>
  <si>
    <t>S57.3</t>
    <phoneticPr fontId="4"/>
  </si>
  <si>
    <t>月3,000円～月10,000円</t>
    <rPh sb="0" eb="1">
      <t>ガツ</t>
    </rPh>
    <phoneticPr fontId="4"/>
  </si>
  <si>
    <t>http://www.midorinomachi.ne.jp/</t>
    <phoneticPr fontId="4"/>
  </si>
  <si>
    <t>セイムス草加高砂店、マツモトキヨシ草加店、西友草加店</t>
    <phoneticPr fontId="4"/>
  </si>
  <si>
    <t>草加市役所、イトーヨーカドー草加店、草加マルイ、ヴァリエ</t>
    <phoneticPr fontId="4"/>
  </si>
  <si>
    <t>パインアベニュー商店会</t>
  </si>
  <si>
    <t>草加市栄町2丁目</t>
    <rPh sb="6" eb="8">
      <t>チョウメ</t>
    </rPh>
    <phoneticPr fontId="4"/>
  </si>
  <si>
    <t>不定期（通常はラインにて情報交換）</t>
    <rPh sb="0" eb="3">
      <t>フテイキ</t>
    </rPh>
    <rPh sb="4" eb="6">
      <t>ツウジョウ</t>
    </rPh>
    <rPh sb="12" eb="14">
      <t>ジョウホウ</t>
    </rPh>
    <rPh sb="14" eb="16">
      <t>コウカン</t>
    </rPh>
    <phoneticPr fontId="4"/>
  </si>
  <si>
    <t>月1,500円～3,000円</t>
    <rPh sb="0" eb="1">
      <t>ツキ</t>
    </rPh>
    <rPh sb="6" eb="7">
      <t>エン</t>
    </rPh>
    <rPh sb="13" eb="14">
      <t>エン</t>
    </rPh>
    <phoneticPr fontId="4"/>
  </si>
  <si>
    <t>https://ameblo.jp/painavenue2016/</t>
    <phoneticPr fontId="4"/>
  </si>
  <si>
    <t>飲食店・小売業</t>
    <rPh sb="0" eb="2">
      <t>インショク</t>
    </rPh>
    <rPh sb="2" eb="3">
      <t>テン</t>
    </rPh>
    <rPh sb="4" eb="7">
      <t>コウリギョウ</t>
    </rPh>
    <phoneticPr fontId="4"/>
  </si>
  <si>
    <t>八幡町商店会</t>
  </si>
  <si>
    <t>八幡町</t>
    <phoneticPr fontId="4"/>
  </si>
  <si>
    <t>S47</t>
    <phoneticPr fontId="4"/>
  </si>
  <si>
    <t>年10回</t>
    <phoneticPr fontId="4"/>
  </si>
  <si>
    <t>75人くらい</t>
    <rPh sb="2" eb="3">
      <t>ニン</t>
    </rPh>
    <phoneticPr fontId="4"/>
  </si>
  <si>
    <t>年6,000円</t>
    <phoneticPr fontId="4"/>
  </si>
  <si>
    <t>魚屋さん、肉屋さん、八百屋さん</t>
    <rPh sb="0" eb="2">
      <t>サカナヤ</t>
    </rPh>
    <rPh sb="5" eb="7">
      <t>ニクヤ</t>
    </rPh>
    <rPh sb="10" eb="13">
      <t>ヤオヤ</t>
    </rPh>
    <phoneticPr fontId="4"/>
  </si>
  <si>
    <t>ABS卸売センター、マルエツ、新鮮市場</t>
    <rPh sb="3" eb="5">
      <t>オロシウリ</t>
    </rPh>
    <rPh sb="15" eb="17">
      <t>シンセン</t>
    </rPh>
    <rPh sb="17" eb="19">
      <t>イチバ</t>
    </rPh>
    <phoneticPr fontId="4"/>
  </si>
  <si>
    <t>花栗商店会</t>
  </si>
  <si>
    <t>草加市花栗4丁目</t>
    <rPh sb="6" eb="8">
      <t>チョウメ</t>
    </rPh>
    <phoneticPr fontId="4"/>
  </si>
  <si>
    <t>年24,000円</t>
    <phoneticPr fontId="4"/>
  </si>
  <si>
    <t>町会を含めお祭りを開催しております、子供からお年寄りまで楽しめる街づくり及び商店会を目指しております。</t>
    <phoneticPr fontId="4"/>
  </si>
  <si>
    <t>業種は特に問いません</t>
    <phoneticPr fontId="4"/>
  </si>
  <si>
    <t>シャトレーゼ草加花栗店、業務スーパーヤマダ、ミスタータイヤマン草加バイパス店、ユニクロ草加花栗店、日本レストランシステム(株)　ほか９店舗</t>
    <phoneticPr fontId="4"/>
  </si>
  <si>
    <t>獨協大学、草加市立病院</t>
    <phoneticPr fontId="4"/>
  </si>
  <si>
    <t>氷川中央通り商店会</t>
  </si>
  <si>
    <t>草加市西町</t>
    <phoneticPr fontId="4"/>
  </si>
  <si>
    <t>弁天町商店会</t>
  </si>
  <si>
    <t>草加市弁天6丁目</t>
    <rPh sb="0" eb="3">
      <t>ソウカシ</t>
    </rPh>
    <rPh sb="6" eb="8">
      <t>チョウメ</t>
    </rPh>
    <phoneticPr fontId="4"/>
  </si>
  <si>
    <t>年2回</t>
    <phoneticPr fontId="4"/>
  </si>
  <si>
    <t>江戸一、ドラッグストアー</t>
    <rPh sb="0" eb="3">
      <t>エドイチ</t>
    </rPh>
    <phoneticPr fontId="4"/>
  </si>
  <si>
    <t>谷塚西口商店会</t>
  </si>
  <si>
    <t>草加市谷塚町</t>
    <phoneticPr fontId="4"/>
  </si>
  <si>
    <t>年５回</t>
    <phoneticPr fontId="4"/>
  </si>
  <si>
    <t>https://www.instagram.com/yatsukanishiguchisyoutenkai</t>
    <phoneticPr fontId="4"/>
  </si>
  <si>
    <t>谷塚小学校通りにてミチフェス開催。ハロウィン、納涼フェスタ、七夕イベントなど開催。</t>
    <rPh sb="0" eb="2">
      <t>ヤツカ</t>
    </rPh>
    <rPh sb="2" eb="5">
      <t>ショウガッコウ</t>
    </rPh>
    <rPh sb="5" eb="6">
      <t>ドオ</t>
    </rPh>
    <rPh sb="14" eb="16">
      <t>カイサイ</t>
    </rPh>
    <rPh sb="23" eb="25">
      <t>ノウリョウ</t>
    </rPh>
    <rPh sb="30" eb="32">
      <t>タナバタ</t>
    </rPh>
    <rPh sb="38" eb="40">
      <t>カイサイ</t>
    </rPh>
    <phoneticPr fontId="4"/>
  </si>
  <si>
    <t>カフェ、惣菜屋、食堂など</t>
    <rPh sb="4" eb="6">
      <t>ソウザイ</t>
    </rPh>
    <rPh sb="6" eb="7">
      <t>ヤ</t>
    </rPh>
    <rPh sb="8" eb="10">
      <t>ショクドウ</t>
    </rPh>
    <phoneticPr fontId="4"/>
  </si>
  <si>
    <t>ビバホーム、ウエルシア</t>
    <phoneticPr fontId="4"/>
  </si>
  <si>
    <t>谷塚西口まちづくり用地、ビバホーム</t>
    <rPh sb="0" eb="2">
      <t>ヤツカ</t>
    </rPh>
    <rPh sb="2" eb="4">
      <t>ニシグチ</t>
    </rPh>
    <rPh sb="9" eb="11">
      <t>ヨウチ</t>
    </rPh>
    <phoneticPr fontId="4"/>
  </si>
  <si>
    <t>六丁目商店会</t>
    <phoneticPr fontId="4"/>
  </si>
  <si>
    <t>草加市神明1丁目</t>
    <rPh sb="6" eb="8">
      <t>チョウメ</t>
    </rPh>
    <phoneticPr fontId="4"/>
  </si>
  <si>
    <t>年1回</t>
    <phoneticPr fontId="4"/>
  </si>
  <si>
    <t>飲食・小売店等</t>
    <rPh sb="0" eb="2">
      <t>インショク</t>
    </rPh>
    <rPh sb="3" eb="5">
      <t>コウリ</t>
    </rPh>
    <rPh sb="5" eb="6">
      <t>テン</t>
    </rPh>
    <rPh sb="6" eb="7">
      <t>トウ</t>
    </rPh>
    <phoneticPr fontId="4"/>
  </si>
  <si>
    <t>わいわいロード商店街振興組合</t>
    <rPh sb="10" eb="12">
      <t>シンコウ</t>
    </rPh>
    <rPh sb="12" eb="14">
      <t>クミアイ</t>
    </rPh>
    <phoneticPr fontId="5"/>
  </si>
  <si>
    <t>草加市旭町6丁目</t>
    <rPh sb="6" eb="8">
      <t>チョウメ</t>
    </rPh>
    <phoneticPr fontId="4"/>
  </si>
  <si>
    <t>月5,000円</t>
    <phoneticPr fontId="4"/>
  </si>
  <si>
    <t>夏まつりと冬まつりを毎年行っています。（年間2回）</t>
    <rPh sb="0" eb="1">
      <t>ナツ</t>
    </rPh>
    <rPh sb="5" eb="6">
      <t>フユ</t>
    </rPh>
    <rPh sb="10" eb="12">
      <t>マイトシ</t>
    </rPh>
    <rPh sb="12" eb="13">
      <t>オコナ</t>
    </rPh>
    <rPh sb="20" eb="22">
      <t>ネンカン</t>
    </rPh>
    <rPh sb="23" eb="24">
      <t>カイ</t>
    </rPh>
    <phoneticPr fontId="4"/>
  </si>
  <si>
    <t>珍来新田ヨーカドー前店、イトーヨーカドー新田店、セブンイレブン新田駅西口店、東京東信用金庫草加支店</t>
    <phoneticPr fontId="4"/>
  </si>
  <si>
    <t>イトーヨーカドー新田店、セブンイレブン</t>
    <phoneticPr fontId="4"/>
  </si>
  <si>
    <t>松原ハーモネスプラザ商店会</t>
  </si>
  <si>
    <t>草加市松原1丁目</t>
    <rPh sb="6" eb="8">
      <t>チョウメ</t>
    </rPh>
    <phoneticPr fontId="4"/>
  </si>
  <si>
    <t>H13.4</t>
    <phoneticPr fontId="4"/>
  </si>
  <si>
    <t>正会員月3,000円/
準会員月2,000円</t>
    <rPh sb="0" eb="3">
      <t>セイカイイン</t>
    </rPh>
    <rPh sb="12" eb="15">
      <t>ジュンカイイン</t>
    </rPh>
    <rPh sb="15" eb="16">
      <t>ツキ</t>
    </rPh>
    <rPh sb="21" eb="22">
      <t>エン</t>
    </rPh>
    <phoneticPr fontId="4"/>
  </si>
  <si>
    <t>獨協大学前駅</t>
    <rPh sb="0" eb="2">
      <t>ドッキョウ</t>
    </rPh>
    <rPh sb="2" eb="4">
      <t>ダイガク</t>
    </rPh>
    <rPh sb="4" eb="5">
      <t>マエ</t>
    </rPh>
    <rPh sb="5" eb="6">
      <t>エキ</t>
    </rPh>
    <phoneticPr fontId="4"/>
  </si>
  <si>
    <t>草加蕎麦商組合</t>
  </si>
  <si>
    <t>谷塚町</t>
    <phoneticPr fontId="4"/>
  </si>
  <si>
    <t>S32</t>
    <phoneticPr fontId="4"/>
  </si>
  <si>
    <t>草加市商店連合事業協同組合</t>
    <rPh sb="0" eb="3">
      <t>ソウカシ</t>
    </rPh>
    <rPh sb="3" eb="5">
      <t>ショウテン</t>
    </rPh>
    <rPh sb="5" eb="7">
      <t>レンゴウ</t>
    </rPh>
    <rPh sb="7" eb="9">
      <t>ジギョウ</t>
    </rPh>
    <rPh sb="9" eb="11">
      <t>キョウドウ</t>
    </rPh>
    <rPh sb="11" eb="13">
      <t>クミアイ</t>
    </rPh>
    <phoneticPr fontId="5"/>
  </si>
  <si>
    <t>950(組合員数800名+他賛助会員150名)</t>
    <phoneticPr fontId="4"/>
  </si>
  <si>
    <t>年間500円</t>
    <phoneticPr fontId="4"/>
  </si>
  <si>
    <t>コロナ前までは、グルメイベント「街グルin草加」や市内26商店会の名物店が一堂に会する「商店街フェスティバル」等を毎年開催していました。新型コロナウイルス感染防止のため人が大勢集まるイベントはできなくなったため、最近では「スタンプラリー」や「クーポンブック発行」で商店を巡ってもらう取り組みをしています。</t>
  </si>
  <si>
    <t>草加宿本通り商店会連盟</t>
    <rPh sb="0" eb="2">
      <t>ソウカ</t>
    </rPh>
    <rPh sb="2" eb="3">
      <t>ヤド</t>
    </rPh>
    <rPh sb="3" eb="4">
      <t>モト</t>
    </rPh>
    <rPh sb="4" eb="5">
      <t>トオ</t>
    </rPh>
    <rPh sb="6" eb="9">
      <t>ショウテンカイ</t>
    </rPh>
    <rPh sb="9" eb="11">
      <t>レンメイ</t>
    </rPh>
    <phoneticPr fontId="5"/>
  </si>
  <si>
    <t>歳末福引大売出し</t>
    <rPh sb="0" eb="2">
      <t>サイマツ</t>
    </rPh>
    <rPh sb="2" eb="4">
      <t>フクビキ</t>
    </rPh>
    <rPh sb="4" eb="7">
      <t>オオウリダ</t>
    </rPh>
    <phoneticPr fontId="5"/>
  </si>
  <si>
    <t>武蔵野銀行草加店、イングリッシュスクエア草加校、埼玉縣信用金庫草加支店</t>
    <phoneticPr fontId="4"/>
  </si>
  <si>
    <t>市役所、銀行、松並木、神明宮、おせん公園</t>
    <phoneticPr fontId="4"/>
  </si>
  <si>
    <t>越谷市</t>
  </si>
  <si>
    <t>創業者支援補助金</t>
    <rPh sb="0" eb="3">
      <t>ソウギョウシャ</t>
    </rPh>
    <rPh sb="3" eb="5">
      <t>シエン</t>
    </rPh>
    <rPh sb="5" eb="8">
      <t>ホジョキン</t>
    </rPh>
    <phoneticPr fontId="23"/>
  </si>
  <si>
    <t>新規事業及び雇用の創出を促進し、市内産業の振興を図るため、市内において創業を行う個人・中小企業者等に対して、創業に係る初期費用等の一部を助成します。※詳細は市ＨＰ参照</t>
    <rPh sb="75" eb="77">
      <t>ショウサイ</t>
    </rPh>
    <rPh sb="78" eb="79">
      <t>シ</t>
    </rPh>
    <rPh sb="81" eb="83">
      <t>サンショウ</t>
    </rPh>
    <phoneticPr fontId="23"/>
  </si>
  <si>
    <t>大沢三丁目商店会</t>
    <rPh sb="0" eb="2">
      <t>オオサワ</t>
    </rPh>
    <rPh sb="2" eb="5">
      <t>サンチョウメ</t>
    </rPh>
    <rPh sb="5" eb="8">
      <t>ショウテンカイ</t>
    </rPh>
    <phoneticPr fontId="10"/>
  </si>
  <si>
    <t>越谷市大沢３丁目</t>
    <rPh sb="0" eb="2">
      <t>コシガヤ</t>
    </rPh>
    <rPh sb="2" eb="3">
      <t>シ</t>
    </rPh>
    <rPh sb="3" eb="5">
      <t>オオサワ</t>
    </rPh>
    <rPh sb="6" eb="8">
      <t>チョウメ</t>
    </rPh>
    <phoneticPr fontId="5"/>
  </si>
  <si>
    <t>1,500円</t>
    <rPh sb="5" eb="6">
      <t>エン</t>
    </rPh>
    <phoneticPr fontId="4"/>
  </si>
  <si>
    <t>興味のある方は商店会までお問合せください。一緒に地域を盛り上げてくれる店舗を募集します。</t>
    <phoneticPr fontId="4"/>
  </si>
  <si>
    <t>東急ストア</t>
    <rPh sb="0" eb="2">
      <t>トウキュウ</t>
    </rPh>
    <phoneticPr fontId="4"/>
  </si>
  <si>
    <t>東武スカイツリーライン北越谷駅、越谷郵便局、香取神社、栄進中学校、大沢小学校</t>
    <phoneticPr fontId="4"/>
  </si>
  <si>
    <t>大沢商店会</t>
    <rPh sb="0" eb="2">
      <t>オオサワ</t>
    </rPh>
    <rPh sb="2" eb="5">
      <t>ショウテンカイ</t>
    </rPh>
    <phoneticPr fontId="10"/>
  </si>
  <si>
    <t>越谷市大沢１丁目</t>
    <rPh sb="0" eb="2">
      <t>コシガヤ</t>
    </rPh>
    <rPh sb="2" eb="3">
      <t>シ</t>
    </rPh>
    <rPh sb="3" eb="5">
      <t>オオサワ</t>
    </rPh>
    <rPh sb="6" eb="8">
      <t>チョウメ</t>
    </rPh>
    <phoneticPr fontId="5"/>
  </si>
  <si>
    <t>カフェ、飲食店、魚屋など。一緒に地域を盛り上げてくれる店舗を募集します。</t>
  </si>
  <si>
    <t>セイムス（ドラックストア）、ファミリーマート、かごの屋、ラーメン「ばんだい」</t>
    <rPh sb="26" eb="27">
      <t>ヤ</t>
    </rPh>
    <phoneticPr fontId="4"/>
  </si>
  <si>
    <t>市立体育館、越谷郵便局、香取神社、久伊豆神社</t>
    <phoneticPr fontId="4"/>
  </si>
  <si>
    <t>蒲生駅前商店会</t>
    <rPh sb="0" eb="2">
      <t>ガモウ</t>
    </rPh>
    <rPh sb="2" eb="4">
      <t>エキマエ</t>
    </rPh>
    <rPh sb="4" eb="7">
      <t>ショウテンカイ</t>
    </rPh>
    <phoneticPr fontId="10"/>
  </si>
  <si>
    <t>越谷市蒲生寿町</t>
    <rPh sb="0" eb="2">
      <t>コシガヤ</t>
    </rPh>
    <rPh sb="2" eb="3">
      <t>シ</t>
    </rPh>
    <rPh sb="3" eb="5">
      <t>ガモウ</t>
    </rPh>
    <phoneticPr fontId="5"/>
  </si>
  <si>
    <t>月5,000円</t>
    <rPh sb="0" eb="1">
      <t>ツキ</t>
    </rPh>
    <rPh sb="6" eb="7">
      <t>エン</t>
    </rPh>
    <phoneticPr fontId="4"/>
  </si>
  <si>
    <t>生鮮食品、駄菓子屋、文具店、衣類、雑貨、日用品販売など、「ちょっと立ち寄ってみようかな」と思えるお店をお待ちしております。最近、特に欲しいと言われているのはメガネ・時計をあつかう店です。</t>
    <rPh sb="61" eb="63">
      <t>サイキン</t>
    </rPh>
    <rPh sb="64" eb="65">
      <t>トク</t>
    </rPh>
    <rPh sb="66" eb="67">
      <t>ホ</t>
    </rPh>
    <rPh sb="70" eb="71">
      <t>イ</t>
    </rPh>
    <rPh sb="82" eb="84">
      <t>トケイ</t>
    </rPh>
    <rPh sb="89" eb="90">
      <t>ミセ</t>
    </rPh>
    <phoneticPr fontId="4"/>
  </si>
  <si>
    <t>東武ストア、川口信用金庫</t>
    <rPh sb="0" eb="2">
      <t>トウブ</t>
    </rPh>
    <rPh sb="6" eb="8">
      <t>カワグチ</t>
    </rPh>
    <rPh sb="8" eb="10">
      <t>シンヨウ</t>
    </rPh>
    <rPh sb="10" eb="12">
      <t>キンコ</t>
    </rPh>
    <phoneticPr fontId="4"/>
  </si>
  <si>
    <t>東武スカイツリーライン蒲生駅、交番、自転車預かり所、蒲生交流館</t>
    <phoneticPr fontId="4"/>
  </si>
  <si>
    <t>蒲生ショッピングモール商店会</t>
    <rPh sb="0" eb="2">
      <t>ガモウ</t>
    </rPh>
    <rPh sb="11" eb="13">
      <t>ショウテン</t>
    </rPh>
    <rPh sb="13" eb="14">
      <t>カイ</t>
    </rPh>
    <phoneticPr fontId="10"/>
  </si>
  <si>
    <t>越谷市蒲生旭町</t>
    <rPh sb="0" eb="2">
      <t>コシガヤ</t>
    </rPh>
    <rPh sb="2" eb="3">
      <t>シ</t>
    </rPh>
    <rPh sb="3" eb="5">
      <t>ガモウ</t>
    </rPh>
    <rPh sb="5" eb="7">
      <t>アサヒチョウ</t>
    </rPh>
    <phoneticPr fontId="5"/>
  </si>
  <si>
    <t>月3,600円</t>
    <rPh sb="0" eb="1">
      <t>ツキ</t>
    </rPh>
    <rPh sb="6" eb="7">
      <t>エン</t>
    </rPh>
    <phoneticPr fontId="4"/>
  </si>
  <si>
    <t>一緒に地域を盛り上げてくれる店舗を募集します。</t>
  </si>
  <si>
    <t>マルエツ</t>
    <phoneticPr fontId="4"/>
  </si>
  <si>
    <t>蒲生地区センター、東武スカイツリーライン、蒲生駅児童館ヒマワリ</t>
    <phoneticPr fontId="4"/>
  </si>
  <si>
    <t>蒲生アサヒ通り商店会</t>
    <rPh sb="0" eb="2">
      <t>ガモウ</t>
    </rPh>
    <rPh sb="5" eb="6">
      <t>トオ</t>
    </rPh>
    <rPh sb="7" eb="10">
      <t>ショウテンカイ</t>
    </rPh>
    <phoneticPr fontId="10"/>
  </si>
  <si>
    <t>4,000円（催事積立1,000円含む）</t>
    <rPh sb="5" eb="6">
      <t>エン</t>
    </rPh>
    <rPh sb="7" eb="9">
      <t>サイジ</t>
    </rPh>
    <rPh sb="9" eb="10">
      <t>ツ</t>
    </rPh>
    <rPh sb="10" eb="11">
      <t>タ</t>
    </rPh>
    <rPh sb="16" eb="17">
      <t>エン</t>
    </rPh>
    <rPh sb="17" eb="18">
      <t>フク</t>
    </rPh>
    <phoneticPr fontId="4"/>
  </si>
  <si>
    <t>業種問わず、商店会活動にご理解・ご協力いただける店舗を望みます！</t>
    <rPh sb="0" eb="2">
      <t>ギョウシュ</t>
    </rPh>
    <rPh sb="2" eb="3">
      <t>ト</t>
    </rPh>
    <rPh sb="6" eb="8">
      <t>ショウテン</t>
    </rPh>
    <rPh sb="8" eb="9">
      <t>カイ</t>
    </rPh>
    <rPh sb="9" eb="11">
      <t>カツドウ</t>
    </rPh>
    <rPh sb="13" eb="15">
      <t>リカイ</t>
    </rPh>
    <rPh sb="17" eb="19">
      <t>キョウリョク</t>
    </rPh>
    <rPh sb="24" eb="26">
      <t>テンポ</t>
    </rPh>
    <rPh sb="27" eb="28">
      <t>ノゾ</t>
    </rPh>
    <phoneticPr fontId="4"/>
  </si>
  <si>
    <t>児童館ヒマワリ、蒲生小学校、蒲生第二小学校、東武スカイツリーライン蒲生駅、蒲生地区センター</t>
    <phoneticPr fontId="4"/>
  </si>
  <si>
    <t>北越谷商店会</t>
    <rPh sb="0" eb="3">
      <t>キタコシガヤ</t>
    </rPh>
    <rPh sb="3" eb="6">
      <t>ショウテンカイ</t>
    </rPh>
    <phoneticPr fontId="10"/>
  </si>
  <si>
    <t>越谷市北越谷2丁目</t>
    <rPh sb="0" eb="2">
      <t>コシガヤ</t>
    </rPh>
    <rPh sb="2" eb="3">
      <t>シ</t>
    </rPh>
    <rPh sb="3" eb="6">
      <t>キタコシガヤ</t>
    </rPh>
    <rPh sb="7" eb="9">
      <t>チョウメ</t>
    </rPh>
    <phoneticPr fontId="5"/>
  </si>
  <si>
    <t>サービス月2,000円、物販月2,500円</t>
    <rPh sb="4" eb="5">
      <t>ツキ</t>
    </rPh>
    <rPh sb="10" eb="11">
      <t>エン</t>
    </rPh>
    <rPh sb="12" eb="14">
      <t>ブッパン</t>
    </rPh>
    <rPh sb="14" eb="15">
      <t>ツキ</t>
    </rPh>
    <rPh sb="20" eb="21">
      <t>エン</t>
    </rPh>
    <phoneticPr fontId="4"/>
  </si>
  <si>
    <t>肉屋、八百屋、飲食店、居酒屋。その他、興味のある方は商店会までお問合せください。一緒に地域を盛り上げてくれる店舗を募集します。</t>
    <rPh sb="0" eb="1">
      <t>ニク</t>
    </rPh>
    <rPh sb="1" eb="2">
      <t>ヤ</t>
    </rPh>
    <rPh sb="3" eb="6">
      <t>ヤオヤ</t>
    </rPh>
    <rPh sb="7" eb="10">
      <t>インショクテン</t>
    </rPh>
    <rPh sb="11" eb="14">
      <t>イザカヤ</t>
    </rPh>
    <phoneticPr fontId="4"/>
  </si>
  <si>
    <t>ライフストア、ギャザホール、マツモトキヨシ、さくら水産（居酒屋）、庄屋（居酒屋）</t>
    <rPh sb="25" eb="27">
      <t>スイサン</t>
    </rPh>
    <rPh sb="28" eb="31">
      <t>イザカヤ</t>
    </rPh>
    <rPh sb="33" eb="35">
      <t>ショウヤ</t>
    </rPh>
    <rPh sb="36" eb="39">
      <t>イザカヤ</t>
    </rPh>
    <phoneticPr fontId="4"/>
  </si>
  <si>
    <t>北越谷駅前郵便局、東武スカイツリーライン北越谷駅、さくら広場、東京信用金庫、北越谷地区センター</t>
    <phoneticPr fontId="4"/>
  </si>
  <si>
    <t>越谷新町商店会</t>
    <rPh sb="0" eb="2">
      <t>コシガヤ</t>
    </rPh>
    <rPh sb="2" eb="4">
      <t>シンマチ</t>
    </rPh>
    <rPh sb="4" eb="7">
      <t>ショウテンカイ</t>
    </rPh>
    <phoneticPr fontId="10"/>
  </si>
  <si>
    <t>越谷市越ヶ谷1丁目</t>
    <rPh sb="0" eb="2">
      <t>コシガヤ</t>
    </rPh>
    <rPh sb="2" eb="3">
      <t>シ</t>
    </rPh>
    <rPh sb="3" eb="6">
      <t>エツガヤ</t>
    </rPh>
    <rPh sb="7" eb="9">
      <t>チョウメ</t>
    </rPh>
    <phoneticPr fontId="5"/>
  </si>
  <si>
    <t>生鮮三品、居酒屋、総合病院、大型駐車場など。一緒に地域を盛り上げてくれる店舗を募集します。</t>
    <rPh sb="0" eb="2">
      <t>セイセン</t>
    </rPh>
    <rPh sb="2" eb="4">
      <t>サンヒン</t>
    </rPh>
    <rPh sb="5" eb="8">
      <t>イザカヤ</t>
    </rPh>
    <rPh sb="9" eb="11">
      <t>ソウゴウ</t>
    </rPh>
    <rPh sb="11" eb="13">
      <t>ビョウイン</t>
    </rPh>
    <rPh sb="14" eb="16">
      <t>オオガタ</t>
    </rPh>
    <rPh sb="16" eb="18">
      <t>チュウシャ</t>
    </rPh>
    <rPh sb="18" eb="19">
      <t>ジョウ</t>
    </rPh>
    <phoneticPr fontId="4"/>
  </si>
  <si>
    <t>越谷市役所、越谷市中央市民会館、越谷ツインシティ（大型商業施設）、東武スカイツリーライン越谷駅、越谷市市民活動支援センター</t>
    <phoneticPr fontId="4"/>
  </si>
  <si>
    <t>越谷中央商店会</t>
    <rPh sb="0" eb="2">
      <t>コシガヤ</t>
    </rPh>
    <rPh sb="2" eb="4">
      <t>チュウオウ</t>
    </rPh>
    <rPh sb="4" eb="7">
      <t>ショウテンカイ</t>
    </rPh>
    <phoneticPr fontId="10"/>
  </si>
  <si>
    <t>一般2,500円　大型店10,000円</t>
    <rPh sb="0" eb="2">
      <t>イッパン</t>
    </rPh>
    <rPh sb="7" eb="8">
      <t>エン</t>
    </rPh>
    <rPh sb="9" eb="12">
      <t>オオガタテン</t>
    </rPh>
    <rPh sb="18" eb="19">
      <t>エン</t>
    </rPh>
    <phoneticPr fontId="4"/>
  </si>
  <si>
    <t>ALCo越谷ショッピングスクエア、越谷ツインシティ、サンキ越谷店</t>
    <rPh sb="4" eb="6">
      <t>コシガヤ</t>
    </rPh>
    <rPh sb="17" eb="19">
      <t>コシガヤ</t>
    </rPh>
    <rPh sb="29" eb="32">
      <t>コシガヤテン</t>
    </rPh>
    <phoneticPr fontId="4"/>
  </si>
  <si>
    <t>東武スカイツリーライン越谷駅、越谷ツインシティ（大型商業施設）、ALCo越谷ショッピングスクエア、大型マンション(駅前再開発400戸など)、越谷花火大会</t>
    <phoneticPr fontId="4"/>
  </si>
  <si>
    <t>越谷西一番街商店会</t>
    <rPh sb="0" eb="2">
      <t>コシガヤ</t>
    </rPh>
    <rPh sb="2" eb="3">
      <t>ニシ</t>
    </rPh>
    <rPh sb="3" eb="5">
      <t>イチバン</t>
    </rPh>
    <rPh sb="5" eb="6">
      <t>マチ</t>
    </rPh>
    <rPh sb="6" eb="9">
      <t>ショウテンカイ</t>
    </rPh>
    <phoneticPr fontId="10"/>
  </si>
  <si>
    <t>越谷市赤山町1丁目</t>
    <rPh sb="0" eb="2">
      <t>コシガヤ</t>
    </rPh>
    <rPh sb="2" eb="3">
      <t>シ</t>
    </rPh>
    <rPh sb="3" eb="6">
      <t>アカヤマチョウ</t>
    </rPh>
    <rPh sb="7" eb="9">
      <t>チョウメ</t>
    </rPh>
    <phoneticPr fontId="5"/>
  </si>
  <si>
    <t>生鮮産品をはじめとした、一緒に地域を盛り上げてくれる店舗を募集します。</t>
    <rPh sb="0" eb="4">
      <t>セイセンサンピン</t>
    </rPh>
    <phoneticPr fontId="4"/>
  </si>
  <si>
    <t>越谷西口商店会</t>
    <rPh sb="0" eb="2">
      <t>コシガヤ</t>
    </rPh>
    <rPh sb="2" eb="4">
      <t>ニシグチ</t>
    </rPh>
    <rPh sb="4" eb="7">
      <t>ショウテンカイ</t>
    </rPh>
    <phoneticPr fontId="10"/>
  </si>
  <si>
    <t>せんげんパークロード商店会</t>
    <rPh sb="10" eb="13">
      <t>ショウテンカイ</t>
    </rPh>
    <phoneticPr fontId="10"/>
  </si>
  <si>
    <t>越谷市千間台西3丁目</t>
    <rPh sb="0" eb="2">
      <t>コシガヤ</t>
    </rPh>
    <rPh sb="2" eb="3">
      <t>シ</t>
    </rPh>
    <rPh sb="3" eb="4">
      <t>セン</t>
    </rPh>
    <rPh sb="4" eb="5">
      <t>ゲン</t>
    </rPh>
    <rPh sb="5" eb="6">
      <t>ダイ</t>
    </rPh>
    <rPh sb="6" eb="7">
      <t>ニシ</t>
    </rPh>
    <rPh sb="8" eb="10">
      <t>チョウメ</t>
    </rPh>
    <phoneticPr fontId="5"/>
  </si>
  <si>
    <t>飲食店、若者向けのファッショナブルな洋服屋、ファーストフード店、惣菜店、医院・診療所など・・・若者が多い通りです。また、近隣住民にも住みよい商店街を目指しています。</t>
    <rPh sb="0" eb="2">
      <t>インショク</t>
    </rPh>
    <rPh sb="2" eb="3">
      <t>テン</t>
    </rPh>
    <rPh sb="4" eb="6">
      <t>ワカモノ</t>
    </rPh>
    <rPh sb="6" eb="7">
      <t>ム</t>
    </rPh>
    <rPh sb="18" eb="20">
      <t>ヨウフク</t>
    </rPh>
    <rPh sb="20" eb="21">
      <t>ヤ</t>
    </rPh>
    <rPh sb="30" eb="31">
      <t>テン</t>
    </rPh>
    <rPh sb="32" eb="34">
      <t>ソウザイ</t>
    </rPh>
    <rPh sb="34" eb="35">
      <t>テン</t>
    </rPh>
    <rPh sb="36" eb="38">
      <t>イイン</t>
    </rPh>
    <rPh sb="39" eb="42">
      <t>シンリョウジョ</t>
    </rPh>
    <rPh sb="47" eb="49">
      <t>ワカモノ</t>
    </rPh>
    <rPh sb="50" eb="51">
      <t>オオ</t>
    </rPh>
    <rPh sb="52" eb="53">
      <t>トオ</t>
    </rPh>
    <rPh sb="60" eb="62">
      <t>キンリン</t>
    </rPh>
    <rPh sb="62" eb="64">
      <t>ジュウミン</t>
    </rPh>
    <rPh sb="66" eb="67">
      <t>ス</t>
    </rPh>
    <rPh sb="70" eb="72">
      <t>ショウテン</t>
    </rPh>
    <rPh sb="72" eb="73">
      <t>ガイ</t>
    </rPh>
    <rPh sb="74" eb="76">
      <t>メザ</t>
    </rPh>
    <phoneticPr fontId="4"/>
  </si>
  <si>
    <t>東武スカイツリーラインせんげん台駅、私立獨協埼玉高校・中学校、千間台第四公園、埼玉県立大学、児童館コスモス</t>
    <phoneticPr fontId="4"/>
  </si>
  <si>
    <t>せんげん台東口商店会</t>
    <rPh sb="4" eb="5">
      <t>ダイ</t>
    </rPh>
    <rPh sb="5" eb="7">
      <t>ヒガシグチ</t>
    </rPh>
    <rPh sb="7" eb="10">
      <t>ショウテンカイ</t>
    </rPh>
    <phoneticPr fontId="10"/>
  </si>
  <si>
    <t>越谷市千間台東1丁目</t>
    <rPh sb="0" eb="2">
      <t>コシガヤ</t>
    </rPh>
    <rPh sb="2" eb="3">
      <t>シ</t>
    </rPh>
    <rPh sb="3" eb="5">
      <t>センゲン</t>
    </rPh>
    <rPh sb="5" eb="6">
      <t>ダイ</t>
    </rPh>
    <rPh sb="6" eb="7">
      <t>ヒガシ</t>
    </rPh>
    <rPh sb="8" eb="10">
      <t>チョウメ</t>
    </rPh>
    <phoneticPr fontId="5"/>
  </si>
  <si>
    <t>商店会までお問合せください。一緒に地域を盛り上げてくれる店舗を募集します。</t>
    <rPh sb="0" eb="2">
      <t>ショウテン</t>
    </rPh>
    <rPh sb="6" eb="8">
      <t>トイアワ</t>
    </rPh>
    <rPh sb="14" eb="16">
      <t>イッショ</t>
    </rPh>
    <rPh sb="17" eb="19">
      <t>チイキ</t>
    </rPh>
    <rPh sb="20" eb="21">
      <t>モ</t>
    </rPh>
    <rPh sb="22" eb="23">
      <t>ア</t>
    </rPh>
    <rPh sb="28" eb="30">
      <t>テンポ</t>
    </rPh>
    <rPh sb="31" eb="33">
      <t>ボシュウ</t>
    </rPh>
    <phoneticPr fontId="4"/>
  </si>
  <si>
    <t>プライス</t>
    <phoneticPr fontId="4"/>
  </si>
  <si>
    <t>東武スカイツリーラインせんげん台駅、児童館コスモス、県立越谷北高校、越谷北病院、私立獨協埼玉高校・中学校</t>
    <phoneticPr fontId="4"/>
  </si>
  <si>
    <t>千間台西口商店会</t>
    <rPh sb="0" eb="2">
      <t>センゲン</t>
    </rPh>
    <rPh sb="2" eb="3">
      <t>ダイ</t>
    </rPh>
    <rPh sb="3" eb="5">
      <t>ニシグチ</t>
    </rPh>
    <rPh sb="5" eb="8">
      <t>ショウテンカイ</t>
    </rPh>
    <phoneticPr fontId="10"/>
  </si>
  <si>
    <t>越谷市千間台西１丁目</t>
    <rPh sb="3" eb="6">
      <t>センゲンダイ</t>
    </rPh>
    <rPh sb="6" eb="7">
      <t>ニシ</t>
    </rPh>
    <rPh sb="8" eb="10">
      <t>チョウメ</t>
    </rPh>
    <phoneticPr fontId="4"/>
  </si>
  <si>
    <t>イオンせんげん台店</t>
    <rPh sb="7" eb="8">
      <t>ダイ</t>
    </rPh>
    <rPh sb="8" eb="9">
      <t>テン</t>
    </rPh>
    <phoneticPr fontId="4"/>
  </si>
  <si>
    <t>東武スカイツリーラインせんげん台駅、私立獨協埼玉高校・中学校、千間台第四公園、埼玉県立大学、越谷北病院</t>
    <phoneticPr fontId="4"/>
  </si>
  <si>
    <t>平方中央商栄会</t>
    <rPh sb="0" eb="2">
      <t>ヒラカタ</t>
    </rPh>
    <rPh sb="2" eb="4">
      <t>チュウオウ</t>
    </rPh>
    <rPh sb="4" eb="5">
      <t>ショウ</t>
    </rPh>
    <rPh sb="5" eb="6">
      <t>エイ</t>
    </rPh>
    <rPh sb="6" eb="7">
      <t>カイ</t>
    </rPh>
    <phoneticPr fontId="10"/>
  </si>
  <si>
    <t>越谷市平方</t>
    <rPh sb="0" eb="2">
      <t>コシガヤ</t>
    </rPh>
    <rPh sb="2" eb="3">
      <t>シ</t>
    </rPh>
    <rPh sb="3" eb="5">
      <t>ヒラカタ</t>
    </rPh>
    <phoneticPr fontId="5"/>
  </si>
  <si>
    <t>スーパーベルクス（準会員）</t>
    <rPh sb="9" eb="10">
      <t>ジュン</t>
    </rPh>
    <rPh sb="10" eb="12">
      <t>カイイン</t>
    </rPh>
    <phoneticPr fontId="4"/>
  </si>
  <si>
    <t>平方公園、県立越谷北高校、平方小学校、平方中学校</t>
    <phoneticPr fontId="4"/>
  </si>
  <si>
    <t>南越谷商店会</t>
    <rPh sb="0" eb="3">
      <t>ミナミコシガヤ</t>
    </rPh>
    <rPh sb="3" eb="6">
      <t>ショウテンカイ</t>
    </rPh>
    <phoneticPr fontId="10"/>
  </si>
  <si>
    <t>越谷市南越谷1丁目</t>
    <rPh sb="0" eb="2">
      <t>コシガヤ</t>
    </rPh>
    <rPh sb="2" eb="3">
      <t>シ</t>
    </rPh>
    <rPh sb="3" eb="6">
      <t>ミナミコシガヤ</t>
    </rPh>
    <rPh sb="7" eb="9">
      <t>チョウメ</t>
    </rPh>
    <phoneticPr fontId="5"/>
  </si>
  <si>
    <t>一緒に地域を盛り上げてくれる店舗を募集します。</t>
    <phoneticPr fontId="4"/>
  </si>
  <si>
    <t>東武新越谷ヴァリエ、イオン南越谷店、南越谷</t>
    <rPh sb="0" eb="2">
      <t>トウブ</t>
    </rPh>
    <rPh sb="2" eb="5">
      <t>シンコシガヤ</t>
    </rPh>
    <rPh sb="13" eb="14">
      <t>ミナミ</t>
    </rPh>
    <rPh sb="14" eb="16">
      <t>コシガヤ</t>
    </rPh>
    <rPh sb="16" eb="17">
      <t>テン</t>
    </rPh>
    <rPh sb="18" eb="19">
      <t>ミナミ</t>
    </rPh>
    <rPh sb="19" eb="21">
      <t>コシガヤ</t>
    </rPh>
    <phoneticPr fontId="4"/>
  </si>
  <si>
    <t>越谷サンシティ、獨協医科大学越谷病院、南越谷阿波踊り（8月）、南部出張所南越谷地区センター</t>
    <phoneticPr fontId="4"/>
  </si>
  <si>
    <t>大袋商店会</t>
    <rPh sb="0" eb="2">
      <t>オオブクロ</t>
    </rPh>
    <rPh sb="2" eb="5">
      <t>ショウテンカイ</t>
    </rPh>
    <phoneticPr fontId="10"/>
  </si>
  <si>
    <t>越谷市袋山</t>
    <rPh sb="0" eb="2">
      <t>コシガヤ</t>
    </rPh>
    <rPh sb="2" eb="3">
      <t>シ</t>
    </rPh>
    <rPh sb="3" eb="5">
      <t>フクロヤマ</t>
    </rPh>
    <phoneticPr fontId="5"/>
  </si>
  <si>
    <t>月会費3500円、街路灯月会費900円</t>
    <rPh sb="0" eb="1">
      <t>ツキ</t>
    </rPh>
    <rPh sb="1" eb="3">
      <t>カイヒ</t>
    </rPh>
    <rPh sb="7" eb="8">
      <t>エン</t>
    </rPh>
    <rPh sb="9" eb="12">
      <t>ガイロトウ</t>
    </rPh>
    <rPh sb="12" eb="13">
      <t>ツキ</t>
    </rPh>
    <rPh sb="13" eb="15">
      <t>カイヒ</t>
    </rPh>
    <rPh sb="18" eb="19">
      <t>エン</t>
    </rPh>
    <phoneticPr fontId="4"/>
  </si>
  <si>
    <t>生鮮三品、惣菜、趣味の店。その他、興味のある方は商店会までお問合せください。一緒に地域を盛り上げてくれる店舗を募集します。</t>
    <rPh sb="0" eb="2">
      <t>セイセン</t>
    </rPh>
    <rPh sb="2" eb="4">
      <t>サンヒン</t>
    </rPh>
    <rPh sb="5" eb="7">
      <t>ソウザイ</t>
    </rPh>
    <rPh sb="8" eb="10">
      <t>シュミ</t>
    </rPh>
    <rPh sb="11" eb="12">
      <t>ミセ</t>
    </rPh>
    <phoneticPr fontId="4"/>
  </si>
  <si>
    <t>セブンイレブン、ウェルシア、マツモトキヨシ</t>
    <phoneticPr fontId="4"/>
  </si>
  <si>
    <t>東武スカイツリーライン大袋駅、北部出張所、ふらっと大袋（高齢者の居場所づくり事業）</t>
    <phoneticPr fontId="4"/>
  </si>
  <si>
    <t>越谷市商店会連合会</t>
  </si>
  <si>
    <t>越谷市中町</t>
    <rPh sb="0" eb="2">
      <t>コシガヤ</t>
    </rPh>
    <rPh sb="2" eb="3">
      <t>シ</t>
    </rPh>
    <rPh sb="3" eb="5">
      <t>ナカマチ</t>
    </rPh>
    <phoneticPr fontId="5"/>
  </si>
  <si>
    <t>1商店会当たり（年）均等割5,000円＋会員割（1名割）500円</t>
    <phoneticPr fontId="4"/>
  </si>
  <si>
    <t>新越谷西口商店会</t>
    <rPh sb="0" eb="3">
      <t>シンコシガヤ</t>
    </rPh>
    <rPh sb="3" eb="5">
      <t>ニシグチ</t>
    </rPh>
    <rPh sb="5" eb="8">
      <t>ショウテンカイ</t>
    </rPh>
    <phoneticPr fontId="5"/>
  </si>
  <si>
    <t>越谷市南越谷4丁目</t>
    <rPh sb="0" eb="3">
      <t>コシガヤシ</t>
    </rPh>
    <rPh sb="3" eb="6">
      <t>ミナミコシガヤ</t>
    </rPh>
    <rPh sb="7" eb="9">
      <t>チョウメ</t>
    </rPh>
    <phoneticPr fontId="5"/>
  </si>
  <si>
    <t>正会員・準会員月2,000円、正会員系列2店舗目以降月1,000円、賛助会員月1,000円</t>
    <rPh sb="0" eb="3">
      <t>セイカイイン</t>
    </rPh>
    <rPh sb="4" eb="5">
      <t>ジュン</t>
    </rPh>
    <rPh sb="5" eb="7">
      <t>カイイン</t>
    </rPh>
    <rPh sb="7" eb="8">
      <t>ツキ</t>
    </rPh>
    <rPh sb="13" eb="14">
      <t>エン</t>
    </rPh>
    <rPh sb="15" eb="18">
      <t>セイカイイン</t>
    </rPh>
    <rPh sb="18" eb="20">
      <t>ケイレツ</t>
    </rPh>
    <rPh sb="21" eb="24">
      <t>テンポメ</t>
    </rPh>
    <rPh sb="24" eb="26">
      <t>イコウ</t>
    </rPh>
    <rPh sb="26" eb="27">
      <t>ツキ</t>
    </rPh>
    <rPh sb="32" eb="33">
      <t>エン</t>
    </rPh>
    <rPh sb="34" eb="36">
      <t>サンジョ</t>
    </rPh>
    <rPh sb="36" eb="38">
      <t>カイイン</t>
    </rPh>
    <rPh sb="38" eb="39">
      <t>ツキ</t>
    </rPh>
    <rPh sb="44" eb="45">
      <t>エン</t>
    </rPh>
    <phoneticPr fontId="4"/>
  </si>
  <si>
    <t>東武新越谷ヴァリエ</t>
    <rPh sb="0" eb="2">
      <t>トウブ</t>
    </rPh>
    <rPh sb="2" eb="5">
      <t>シンコシガヤ</t>
    </rPh>
    <phoneticPr fontId="4"/>
  </si>
  <si>
    <t>東武スカイツリーライン新越谷駅、JR武蔵野線南越谷駅、南越谷地区センター</t>
    <phoneticPr fontId="4"/>
  </si>
  <si>
    <t>蕨市</t>
    <phoneticPr fontId="5"/>
  </si>
  <si>
    <t>春日商店会</t>
  </si>
  <si>
    <t>錦町３丁目</t>
    <rPh sb="0" eb="2">
      <t>ニシキチョウ</t>
    </rPh>
    <rPh sb="3" eb="5">
      <t>チョウメ</t>
    </rPh>
    <phoneticPr fontId="4"/>
  </si>
  <si>
    <t>総会1回、役員会6回</t>
    <phoneticPr fontId="4"/>
  </si>
  <si>
    <t>175人／日</t>
    <phoneticPr fontId="4"/>
  </si>
  <si>
    <t>1000円／月</t>
    <phoneticPr fontId="4"/>
  </si>
  <si>
    <t>西公民館</t>
  </si>
  <si>
    <t>空き店舗有効活用事業補助金</t>
    <phoneticPr fontId="4"/>
  </si>
  <si>
    <t>（一社）蕨ブランド協会が認定した市内の対象空き店舗に対して、空き店舗の有効活用と商店街の活性化を目的として補助金を交付します。具体的には、対象空き店舗の改装（外装・内装・設備等の工事）に要する経費の２分の１以内の額（上限５０万円）、開店等に要する広告宣伝費の２分の１以内の額（上限１０万円）が交付されます。また、非営利事業を営む場合については店舗賃貸料の３分の１以内（上限８０万円／１年度）</t>
    <rPh sb="4" eb="5">
      <t>ワラビ</t>
    </rPh>
    <rPh sb="9" eb="11">
      <t>キョウカイ</t>
    </rPh>
    <phoneticPr fontId="4"/>
  </si>
  <si>
    <t>http://www.warabi.ne.jp/~machiren/vacant.html</t>
    <phoneticPr fontId="4"/>
  </si>
  <si>
    <t>北町中央商店会</t>
  </si>
  <si>
    <t>北町4丁目</t>
    <rPh sb="0" eb="2">
      <t>キタマチ</t>
    </rPh>
    <rPh sb="3" eb="5">
      <t>チョウメ</t>
    </rPh>
    <phoneticPr fontId="4"/>
  </si>
  <si>
    <t>総会1回</t>
    <phoneticPr fontId="4"/>
  </si>
  <si>
    <t>256人／日</t>
    <phoneticPr fontId="4"/>
  </si>
  <si>
    <t>1800円／月</t>
    <phoneticPr fontId="4"/>
  </si>
  <si>
    <t>蕨市民体育館、県立蕨高校</t>
    <phoneticPr fontId="4"/>
  </si>
  <si>
    <t>塚越商店会</t>
    <phoneticPr fontId="5"/>
  </si>
  <si>
    <t>塚越１～４丁目</t>
    <rPh sb="0" eb="2">
      <t>ツカコシ</t>
    </rPh>
    <rPh sb="5" eb="7">
      <t>チョウメ</t>
    </rPh>
    <phoneticPr fontId="4"/>
  </si>
  <si>
    <t>8638人／日</t>
    <phoneticPr fontId="4"/>
  </si>
  <si>
    <t>朝マルシェ「ツカゴシアサゴハン」の開催（4月、11月）
あさがお&amp;ほおずき市の開催（7月）</t>
    <rPh sb="0" eb="1">
      <t>アサ</t>
    </rPh>
    <rPh sb="17" eb="19">
      <t>カイサイ</t>
    </rPh>
    <rPh sb="21" eb="22">
      <t>ガツ</t>
    </rPh>
    <rPh sb="25" eb="26">
      <t>ガツ</t>
    </rPh>
    <rPh sb="37" eb="38">
      <t>イチ</t>
    </rPh>
    <rPh sb="39" eb="41">
      <t>カイサイ</t>
    </rPh>
    <rPh sb="43" eb="44">
      <t>ガツ</t>
    </rPh>
    <phoneticPr fontId="4"/>
  </si>
  <si>
    <t>②.④</t>
    <phoneticPr fontId="4"/>
  </si>
  <si>
    <t>セブンイレブン・東武ストア・ライフ</t>
    <rPh sb="8" eb="10">
      <t>トウブ</t>
    </rPh>
    <phoneticPr fontId="4"/>
  </si>
  <si>
    <t>蕨市民公園、蕨駅</t>
    <phoneticPr fontId="4"/>
  </si>
  <si>
    <t>中仙道蕨宿商店街振興組合</t>
  </si>
  <si>
    <t>北町２丁目・中央５丁目</t>
    <rPh sb="0" eb="2">
      <t>キタマチ</t>
    </rPh>
    <rPh sb="3" eb="5">
      <t>チョウメ</t>
    </rPh>
    <rPh sb="6" eb="8">
      <t>チュウオウ</t>
    </rPh>
    <rPh sb="9" eb="11">
      <t>チョウメ</t>
    </rPh>
    <phoneticPr fontId="4"/>
  </si>
  <si>
    <t>281人／日</t>
    <phoneticPr fontId="4"/>
  </si>
  <si>
    <t>①.④</t>
    <phoneticPr fontId="4"/>
  </si>
  <si>
    <t>歴史民俗資料館、蕨本陣跡、歴史民俗資料館分館、三学院</t>
    <phoneticPr fontId="4"/>
  </si>
  <si>
    <t>ぶぎん通り商店会</t>
  </si>
  <si>
    <t>中央1丁目</t>
    <rPh sb="0" eb="2">
      <t>チュウオウ</t>
    </rPh>
    <rPh sb="3" eb="5">
      <t>チョウメ</t>
    </rPh>
    <phoneticPr fontId="4"/>
  </si>
  <si>
    <t>5850人／日</t>
    <phoneticPr fontId="4"/>
  </si>
  <si>
    <t>3000円／月</t>
    <phoneticPr fontId="4"/>
  </si>
  <si>
    <t>蕨駅、文化ホールくるる</t>
    <phoneticPr fontId="4"/>
  </si>
  <si>
    <t>南町商和会</t>
  </si>
  <si>
    <t>南町2丁目</t>
    <rPh sb="0" eb="1">
      <t>ミナミ</t>
    </rPh>
    <rPh sb="1" eb="2">
      <t>チョウ</t>
    </rPh>
    <rPh sb="3" eb="5">
      <t>チョウメ</t>
    </rPh>
    <phoneticPr fontId="4"/>
  </si>
  <si>
    <t>総会1回、役員会9回</t>
    <phoneticPr fontId="4"/>
  </si>
  <si>
    <t>521人／日</t>
    <phoneticPr fontId="4"/>
  </si>
  <si>
    <t>1000円／日（入会金：1000円）</t>
    <phoneticPr fontId="4"/>
  </si>
  <si>
    <t>ヤオコー</t>
    <phoneticPr fontId="4"/>
  </si>
  <si>
    <t>蕨市立図書館</t>
  </si>
  <si>
    <t>蕨銀座商店街協同組合</t>
  </si>
  <si>
    <t>中央３丁目</t>
    <rPh sb="0" eb="2">
      <t>チュウオウ</t>
    </rPh>
    <rPh sb="3" eb="5">
      <t>チョウメ</t>
    </rPh>
    <phoneticPr fontId="4"/>
  </si>
  <si>
    <t>4146人／1日</t>
    <phoneticPr fontId="4"/>
  </si>
  <si>
    <t>ファミリーマート　マツモトキヨシ　マルエツ　西友</t>
    <rPh sb="22" eb="24">
      <t>セイユウ</t>
    </rPh>
    <phoneticPr fontId="4"/>
  </si>
  <si>
    <t>中央一番街商店会</t>
  </si>
  <si>
    <t>3941人／1日</t>
    <phoneticPr fontId="4"/>
  </si>
  <si>
    <t>④</t>
    <phoneticPr fontId="4"/>
  </si>
  <si>
    <t>蕨市民会館、和楽備神社</t>
    <phoneticPr fontId="4"/>
  </si>
  <si>
    <t>蕨西口みゆき商店会</t>
    <phoneticPr fontId="4"/>
  </si>
  <si>
    <t>中央１丁目</t>
    <rPh sb="0" eb="2">
      <t>チュウオウ</t>
    </rPh>
    <rPh sb="3" eb="5">
      <t>チョウメ</t>
    </rPh>
    <phoneticPr fontId="4"/>
  </si>
  <si>
    <t>総会1回、理事会12回、諸会議32回</t>
    <phoneticPr fontId="4"/>
  </si>
  <si>
    <t>6500人／日</t>
    <phoneticPr fontId="4"/>
  </si>
  <si>
    <t>3000円／月（入会金：10,000円）</t>
    <phoneticPr fontId="4"/>
  </si>
  <si>
    <t>蕨西口商店街協同組合</t>
  </si>
  <si>
    <t>2878人／日</t>
    <phoneticPr fontId="4"/>
  </si>
  <si>
    <t>ジュエリーツツミ　東京風月堂</t>
    <rPh sb="9" eb="11">
      <t>トウキョウ</t>
    </rPh>
    <rPh sb="11" eb="14">
      <t>フウゲツドウ</t>
    </rPh>
    <phoneticPr fontId="4"/>
  </si>
  <si>
    <t>蕨中央商店会</t>
    <rPh sb="0" eb="1">
      <t>ワラビ</t>
    </rPh>
    <rPh sb="1" eb="3">
      <t>チュウオウ</t>
    </rPh>
    <rPh sb="3" eb="6">
      <t>ショウテンカイ</t>
    </rPh>
    <phoneticPr fontId="5"/>
  </si>
  <si>
    <t>中央５丁目</t>
    <rPh sb="0" eb="2">
      <t>チュウオウ</t>
    </rPh>
    <rPh sb="3" eb="5">
      <t>チョウメ</t>
    </rPh>
    <phoneticPr fontId="4"/>
  </si>
  <si>
    <t>総会1回、役員会随時</t>
    <phoneticPr fontId="4"/>
  </si>
  <si>
    <t>180人／日</t>
    <phoneticPr fontId="4"/>
  </si>
  <si>
    <t>3000円／月（入会費：10,000円）</t>
    <phoneticPr fontId="4"/>
  </si>
  <si>
    <t>蕨市民会館、福祉・児童センタ－</t>
    <phoneticPr fontId="4"/>
  </si>
  <si>
    <t>一般社団法人蕨市にぎわいまちづくり連合会</t>
    <phoneticPr fontId="5"/>
  </si>
  <si>
    <t>戸田市</t>
  </si>
  <si>
    <t>上戸田商店会</t>
  </si>
  <si>
    <t>戸田市上戸田5丁目</t>
    <rPh sb="0" eb="3">
      <t>トダシ</t>
    </rPh>
    <rPh sb="3" eb="6">
      <t>カミトダ</t>
    </rPh>
    <rPh sb="7" eb="9">
      <t>チョウメ</t>
    </rPh>
    <phoneticPr fontId="5"/>
  </si>
  <si>
    <t>年６回～年７回</t>
    <phoneticPr fontId="4"/>
  </si>
  <si>
    <t>1,200人／1日
（平日）
1,800人／1日
（休日）</t>
    <phoneticPr fontId="4"/>
  </si>
  <si>
    <t>年会費12,000円</t>
    <phoneticPr fontId="4"/>
  </si>
  <si>
    <t>上戸田ゆめまつり実施</t>
    <rPh sb="0" eb="3">
      <t>カミトダ</t>
    </rPh>
    <rPh sb="8" eb="10">
      <t>ジッシ</t>
    </rPh>
    <phoneticPr fontId="4"/>
  </si>
  <si>
    <t>戸田市役所
戸田市文化会館
後谷公園
上戸田氷川神社</t>
    <phoneticPr fontId="4"/>
  </si>
  <si>
    <t>戸田市商店等新業種等転換支援事業</t>
    <phoneticPr fontId="4"/>
  </si>
  <si>
    <t>本事業は新業種、新業態又は新形態へ転換するに当たり、現用店舗や空き店舗における社会的課題に対応するための改修工事、
空き店舗においては改修工事後の新規出店における家賃負担にかかる費用を補助します。改修工事費に対しては、
補助対象経費の１／２を補助し、補助上限は５０万円です。
空き店舗の家賃負担に対しては、補助対象経費の１／２を補助し、補助上限は月５万円、補助期間は１２ヵ月です。</t>
    <phoneticPr fontId="4"/>
  </si>
  <si>
    <t>喜沢一丁目商店会</t>
  </si>
  <si>
    <t>戸田市喜沢1丁目</t>
    <rPh sb="6" eb="8">
      <t>チョウメ</t>
    </rPh>
    <phoneticPr fontId="5"/>
  </si>
  <si>
    <t>1,000人／1日
（平日）
1,500人／1日
（休日）</t>
    <phoneticPr fontId="4"/>
  </si>
  <si>
    <t>年会費18,000円</t>
    <phoneticPr fontId="4"/>
  </si>
  <si>
    <t>魚屋
肉屋
八百屋
中華そば屋
日本そば屋</t>
    <phoneticPr fontId="4"/>
  </si>
  <si>
    <t xml:space="preserve">滝野川信用金庫
タイヤ館西川口店
まるたけ食品（株）
</t>
    <rPh sb="0" eb="3">
      <t>タキノガワ</t>
    </rPh>
    <rPh sb="3" eb="7">
      <t>シンヨウキンコ</t>
    </rPh>
    <rPh sb="11" eb="12">
      <t>カン</t>
    </rPh>
    <rPh sb="12" eb="16">
      <t>ニシカワグチテン</t>
    </rPh>
    <rPh sb="21" eb="23">
      <t>ショクヒン</t>
    </rPh>
    <rPh sb="23" eb="26">
      <t>カブ</t>
    </rPh>
    <phoneticPr fontId="4"/>
  </si>
  <si>
    <t>喜沢記念会館
小林医院
太田医院
奥村医院
喜沢歯科</t>
    <phoneticPr fontId="4"/>
  </si>
  <si>
    <t>年１回</t>
    <phoneticPr fontId="4"/>
  </si>
  <si>
    <t>下戸田商店会</t>
    <rPh sb="0" eb="3">
      <t>シモトダ</t>
    </rPh>
    <rPh sb="3" eb="6">
      <t>ショウテンカイ</t>
    </rPh>
    <phoneticPr fontId="4"/>
  </si>
  <si>
    <t>戸田市下戸田1丁目</t>
    <rPh sb="7" eb="9">
      <t>チョウメ</t>
    </rPh>
    <phoneticPr fontId="5"/>
  </si>
  <si>
    <t>月１回</t>
    <phoneticPr fontId="4"/>
  </si>
  <si>
    <t>２０２４年６月　　サンキューマザーフェス実施
２０２４年１２月　ゴスペル・クリスマスイベント実施
２０２５年２月　　下戸田ブンカ祭実施</t>
    <rPh sb="4" eb="5">
      <t>ネン</t>
    </rPh>
    <rPh sb="6" eb="7">
      <t>ガツ</t>
    </rPh>
    <rPh sb="20" eb="22">
      <t>ジッシ</t>
    </rPh>
    <rPh sb="27" eb="28">
      <t>ネン</t>
    </rPh>
    <rPh sb="30" eb="31">
      <t>ガツ</t>
    </rPh>
    <rPh sb="46" eb="48">
      <t>ジッシ</t>
    </rPh>
    <rPh sb="53" eb="54">
      <t>ネン</t>
    </rPh>
    <rPh sb="55" eb="56">
      <t>ガツ</t>
    </rPh>
    <rPh sb="58" eb="61">
      <t>シモトダ</t>
    </rPh>
    <rPh sb="64" eb="65">
      <t>マツ</t>
    </rPh>
    <rPh sb="65" eb="67">
      <t>ジッシ</t>
    </rPh>
    <phoneticPr fontId="4"/>
  </si>
  <si>
    <t>アンテナショップ
カフェ</t>
    <phoneticPr fontId="4"/>
  </si>
  <si>
    <t>路線沿い
住宅地</t>
    <rPh sb="0" eb="2">
      <t>ロセン</t>
    </rPh>
    <rPh sb="2" eb="3">
      <t>ゾ</t>
    </rPh>
    <rPh sb="5" eb="8">
      <t>ジュウタクチ</t>
    </rPh>
    <phoneticPr fontId="4"/>
  </si>
  <si>
    <t>スーパーベルクス戸田店</t>
    <phoneticPr fontId="4"/>
  </si>
  <si>
    <t>スーパーベルクス戸田店
川口信用金庫</t>
    <phoneticPr fontId="4"/>
  </si>
  <si>
    <t>戸田市</t>
    <phoneticPr fontId="4"/>
  </si>
  <si>
    <t>新曽新田口商店会</t>
  </si>
  <si>
    <t>戸田市美女木5丁目</t>
    <rPh sb="7" eb="9">
      <t>チョウメ</t>
    </rPh>
    <phoneticPr fontId="5"/>
  </si>
  <si>
    <t>年会費12,000円</t>
    <rPh sb="0" eb="3">
      <t>ネンカイヒ</t>
    </rPh>
    <rPh sb="9" eb="10">
      <t>エン</t>
    </rPh>
    <phoneticPr fontId="4"/>
  </si>
  <si>
    <t>下戸田商店会と連携し,
２０２４年１２月ゴスペル・クリスマスイベント実施</t>
    <rPh sb="0" eb="3">
      <t>シモトダ</t>
    </rPh>
    <rPh sb="3" eb="6">
      <t>ショウテンカイ</t>
    </rPh>
    <rPh sb="7" eb="9">
      <t>レンケイ</t>
    </rPh>
    <rPh sb="16" eb="17">
      <t>ネン</t>
    </rPh>
    <rPh sb="19" eb="20">
      <t>ガツ</t>
    </rPh>
    <rPh sb="34" eb="36">
      <t>ジッシ</t>
    </rPh>
    <phoneticPr fontId="4"/>
  </si>
  <si>
    <t>新曽福祉センター
妙顕寺
観音寺
新田口公園
本村公園</t>
    <phoneticPr fontId="4"/>
  </si>
  <si>
    <t>戸田市上戸田３丁目</t>
    <phoneticPr fontId="5"/>
  </si>
  <si>
    <t>1,500人／1日
（平日）
2,000人／1日
（休日）</t>
    <phoneticPr fontId="4"/>
  </si>
  <si>
    <t>ウイング祭
他各種イベントの実施</t>
    <rPh sb="4" eb="5">
      <t>マツ</t>
    </rPh>
    <rPh sb="6" eb="7">
      <t>ホカ</t>
    </rPh>
    <rPh sb="7" eb="9">
      <t>カクシュ</t>
    </rPh>
    <rPh sb="14" eb="16">
      <t>ジッシ</t>
    </rPh>
    <phoneticPr fontId="4"/>
  </si>
  <si>
    <t>魚屋
肉屋
八百屋</t>
    <phoneticPr fontId="4"/>
  </si>
  <si>
    <t>路線沿い
住宅地
駅前</t>
    <rPh sb="0" eb="2">
      <t>ロセン</t>
    </rPh>
    <rPh sb="2" eb="3">
      <t>ゾ</t>
    </rPh>
    <rPh sb="5" eb="8">
      <t>ジュウタクチ</t>
    </rPh>
    <rPh sb="9" eb="11">
      <t>エキマエ</t>
    </rPh>
    <phoneticPr fontId="4"/>
  </si>
  <si>
    <t xml:space="preserve">サミットストア戸田公園店
JAさいたま戸田公園支店
戸田本町郵便局
戸田公園駅前郵便局
本家かまどや戸田本町店
</t>
    <rPh sb="19" eb="25">
      <t>トダコウエンシテン</t>
    </rPh>
    <rPh sb="26" eb="28">
      <t>トダ</t>
    </rPh>
    <rPh sb="28" eb="30">
      <t>ホンマチ</t>
    </rPh>
    <rPh sb="30" eb="33">
      <t>ユウビンキョク</t>
    </rPh>
    <rPh sb="34" eb="39">
      <t>トダコウエンエキ</t>
    </rPh>
    <rPh sb="39" eb="40">
      <t>マエ</t>
    </rPh>
    <rPh sb="40" eb="43">
      <t>ユウビンキョク</t>
    </rPh>
    <rPh sb="44" eb="46">
      <t>ホンケ</t>
    </rPh>
    <rPh sb="50" eb="54">
      <t>トダホンマチ</t>
    </rPh>
    <rPh sb="54" eb="55">
      <t>ミセ</t>
    </rPh>
    <phoneticPr fontId="4"/>
  </si>
  <si>
    <t>戸田市役所
戸田市文化会館
戸田中央総合病院
戸田公園駅
戸田ボートコース</t>
    <phoneticPr fontId="4"/>
  </si>
  <si>
    <t>美笹商店会</t>
    <phoneticPr fontId="4"/>
  </si>
  <si>
    <t>戸田市笹目5丁目</t>
    <rPh sb="0" eb="3">
      <t>トダシ</t>
    </rPh>
    <rPh sb="3" eb="5">
      <t>ササメ</t>
    </rPh>
    <rPh sb="6" eb="8">
      <t>チョウメ</t>
    </rPh>
    <phoneticPr fontId="5"/>
  </si>
  <si>
    <t>年６回</t>
    <phoneticPr fontId="4"/>
  </si>
  <si>
    <t>800人／1日
（平日）
1,000人／1日
（休日）</t>
    <phoneticPr fontId="4"/>
  </si>
  <si>
    <t>年会費3,000円</t>
    <phoneticPr fontId="4"/>
  </si>
  <si>
    <t>美笹支所
笹目コミュニティセンター
道満グリーンパーク
笹目神社</t>
    <phoneticPr fontId="4"/>
  </si>
  <si>
    <t>戸田市商店会連合会</t>
    <rPh sb="0" eb="3">
      <t>トダシ</t>
    </rPh>
    <rPh sb="3" eb="6">
      <t>ショウテンカイ</t>
    </rPh>
    <rPh sb="6" eb="9">
      <t>レンゴウカイ</t>
    </rPh>
    <phoneticPr fontId="5"/>
  </si>
  <si>
    <t>戸田市上戸田1丁目
（戸田市商工会内）</t>
    <rPh sb="7" eb="9">
      <t>チョウメ</t>
    </rPh>
    <phoneticPr fontId="5"/>
  </si>
  <si>
    <t>1980年</t>
    <rPh sb="4" eb="5">
      <t>ネン</t>
    </rPh>
    <phoneticPr fontId="4"/>
  </si>
  <si>
    <t>年会費20,000円＋各商店会員数×200円</t>
    <rPh sb="0" eb="1">
      <t>ネン</t>
    </rPh>
    <rPh sb="1" eb="3">
      <t>カイヒ</t>
    </rPh>
    <rPh sb="9" eb="10">
      <t>エン</t>
    </rPh>
    <rPh sb="11" eb="12">
      <t>カク</t>
    </rPh>
    <rPh sb="12" eb="14">
      <t>ショウテン</t>
    </rPh>
    <rPh sb="14" eb="17">
      <t>カイインスウ</t>
    </rPh>
    <rPh sb="21" eb="22">
      <t>エン</t>
    </rPh>
    <phoneticPr fontId="4"/>
  </si>
  <si>
    <t>販売促進イベントの実施
PRイベント実施
他商店会員向けの各種イベントの実施</t>
    <rPh sb="0" eb="2">
      <t>ハンバイ</t>
    </rPh>
    <rPh sb="2" eb="4">
      <t>ソクシン</t>
    </rPh>
    <rPh sb="9" eb="11">
      <t>ジッシ</t>
    </rPh>
    <rPh sb="18" eb="20">
      <t>ジッシ</t>
    </rPh>
    <rPh sb="21" eb="22">
      <t>ホカ</t>
    </rPh>
    <rPh sb="22" eb="24">
      <t>ショウテン</t>
    </rPh>
    <rPh sb="24" eb="26">
      <t>カイイン</t>
    </rPh>
    <rPh sb="26" eb="27">
      <t>ム</t>
    </rPh>
    <rPh sb="29" eb="31">
      <t>カクシュ</t>
    </rPh>
    <rPh sb="36" eb="38">
      <t>ジッシ</t>
    </rPh>
    <phoneticPr fontId="4"/>
  </si>
  <si>
    <t>北戸田商店会</t>
    <rPh sb="0" eb="6">
      <t>キタトダショウテンカイ</t>
    </rPh>
    <phoneticPr fontId="5"/>
  </si>
  <si>
    <t>戸田市新曽</t>
    <rPh sb="0" eb="3">
      <t>トダシ</t>
    </rPh>
    <rPh sb="3" eb="5">
      <t>ニイゾ</t>
    </rPh>
    <phoneticPr fontId="5"/>
  </si>
  <si>
    <t>2020年</t>
    <rPh sb="4" eb="5">
      <t>ネン</t>
    </rPh>
    <phoneticPr fontId="4"/>
  </si>
  <si>
    <t>年4回〜6回</t>
    <phoneticPr fontId="4"/>
  </si>
  <si>
    <t>年会費5,000円</t>
    <phoneticPr fontId="4"/>
  </si>
  <si>
    <t>笹目川周辺でのイベントの実施</t>
    <rPh sb="0" eb="2">
      <t>ササメ</t>
    </rPh>
    <rPh sb="2" eb="3">
      <t>カワ</t>
    </rPh>
    <rPh sb="3" eb="5">
      <t>シュウヘン</t>
    </rPh>
    <rPh sb="12" eb="14">
      <t>ジッシ</t>
    </rPh>
    <phoneticPr fontId="4"/>
  </si>
  <si>
    <t>北戸田駅
イオンモール北戸田
戸田市北部公園野球場
笹目川遊歩道
ボール公園</t>
    <phoneticPr fontId="4"/>
  </si>
  <si>
    <t>入間市</t>
  </si>
  <si>
    <t>年１回。必要に応じて</t>
    <rPh sb="0" eb="1">
      <t>ネン</t>
    </rPh>
    <rPh sb="2" eb="3">
      <t>カイ</t>
    </rPh>
    <rPh sb="4" eb="6">
      <t>ヒツヨウ</t>
    </rPh>
    <rPh sb="7" eb="8">
      <t>オウ</t>
    </rPh>
    <phoneticPr fontId="4"/>
  </si>
  <si>
    <t>3,500円／月</t>
    <rPh sb="5" eb="6">
      <t>エン</t>
    </rPh>
    <rPh sb="7" eb="8">
      <t>ツキ</t>
    </rPh>
    <phoneticPr fontId="4"/>
  </si>
  <si>
    <t>交通安全の一助として、ゴールド免許を持っている来街者には、各個店ごとに特典やサービスを行うゴールドカードセールを実施しています。また、お客様へのサービス事業として、スクラッチカードによるスピードくじを実施しています。環境美化活動として、毎朝10分間商店街会員で道路の清掃を行い、プランターの花を年２回植え替えるなど来街者に楽しんでもらえる工夫に取組んでいます。</t>
    <rPh sb="0" eb="4">
      <t>コウツウアンゼン</t>
    </rPh>
    <rPh sb="5" eb="7">
      <t>イチジョ</t>
    </rPh>
    <rPh sb="15" eb="17">
      <t>メンキョ</t>
    </rPh>
    <rPh sb="18" eb="19">
      <t>モ</t>
    </rPh>
    <rPh sb="23" eb="26">
      <t>ライガイシャ</t>
    </rPh>
    <rPh sb="29" eb="30">
      <t>カク</t>
    </rPh>
    <rPh sb="30" eb="32">
      <t>コテン</t>
    </rPh>
    <rPh sb="35" eb="37">
      <t>トクテン</t>
    </rPh>
    <rPh sb="43" eb="44">
      <t>オコナ</t>
    </rPh>
    <rPh sb="56" eb="58">
      <t>ジッシ</t>
    </rPh>
    <rPh sb="68" eb="70">
      <t>キャクサマ</t>
    </rPh>
    <rPh sb="76" eb="78">
      <t>ジギョウ</t>
    </rPh>
    <rPh sb="100" eb="102">
      <t>ジッシ</t>
    </rPh>
    <rPh sb="108" eb="110">
      <t>カンキョウ</t>
    </rPh>
    <rPh sb="110" eb="112">
      <t>ビカ</t>
    </rPh>
    <rPh sb="112" eb="114">
      <t>カツドウ</t>
    </rPh>
    <rPh sb="118" eb="120">
      <t>マイアサ</t>
    </rPh>
    <rPh sb="122" eb="124">
      <t>フンカン</t>
    </rPh>
    <rPh sb="124" eb="127">
      <t>ショウテンガイ</t>
    </rPh>
    <rPh sb="127" eb="129">
      <t>カイイン</t>
    </rPh>
    <rPh sb="130" eb="132">
      <t>ドウロ</t>
    </rPh>
    <rPh sb="133" eb="135">
      <t>セイソウ</t>
    </rPh>
    <rPh sb="136" eb="137">
      <t>オコナ</t>
    </rPh>
    <rPh sb="145" eb="146">
      <t>ハナ</t>
    </rPh>
    <rPh sb="147" eb="148">
      <t>ネン</t>
    </rPh>
    <phoneticPr fontId="4"/>
  </si>
  <si>
    <t>東藤沢地区センター、松風荘病院、西武池袋線狭山ヶ丘駅</t>
    <rPh sb="3" eb="5">
      <t>チク</t>
    </rPh>
    <phoneticPr fontId="4"/>
  </si>
  <si>
    <t>入間市空き店舗活用創業等支援補助金</t>
    <rPh sb="0" eb="2">
      <t>イルマ</t>
    </rPh>
    <rPh sb="2" eb="3">
      <t>シ</t>
    </rPh>
    <rPh sb="3" eb="4">
      <t>ア</t>
    </rPh>
    <rPh sb="5" eb="7">
      <t>テンポ</t>
    </rPh>
    <rPh sb="7" eb="9">
      <t>カツヨウ</t>
    </rPh>
    <rPh sb="9" eb="11">
      <t>ソウギョウ</t>
    </rPh>
    <rPh sb="11" eb="12">
      <t>トウ</t>
    </rPh>
    <rPh sb="12" eb="14">
      <t>シエン</t>
    </rPh>
    <rPh sb="14" eb="17">
      <t>ホジョキン</t>
    </rPh>
    <phoneticPr fontId="4"/>
  </si>
  <si>
    <t>市内の空き店舗を活用する者に対し、予算の範囲内で補助金を交付する。</t>
    <phoneticPr fontId="4"/>
  </si>
  <si>
    <t>アポポ商店街振興組合</t>
  </si>
  <si>
    <t>平成９年９月</t>
    <rPh sb="0" eb="2">
      <t>ヘイセイ</t>
    </rPh>
    <rPh sb="3" eb="4">
      <t>ネン</t>
    </rPh>
    <rPh sb="5" eb="6">
      <t>ガツ</t>
    </rPh>
    <phoneticPr fontId="4"/>
  </si>
  <si>
    <t>１５回／年</t>
    <rPh sb="2" eb="3">
      <t>カイ</t>
    </rPh>
    <rPh sb="4" eb="5">
      <t>ネン</t>
    </rPh>
    <phoneticPr fontId="4"/>
  </si>
  <si>
    <t>3,000円～15,000円／月</t>
    <rPh sb="5" eb="6">
      <t>エン</t>
    </rPh>
    <rPh sb="13" eb="14">
      <t>エン</t>
    </rPh>
    <rPh sb="15" eb="16">
      <t>ツキ</t>
    </rPh>
    <phoneticPr fontId="4"/>
  </si>
  <si>
    <t>https://apopo.net/</t>
    <phoneticPr fontId="4"/>
  </si>
  <si>
    <t>「アポポ商店街」の名称は、「アっという間に人がポこポこ集まる街」という意味で、全国から公募で選ばれました。「アポポは街中がステージだ」「ナンバーワンより地域のオンリーワン」を合言葉に、アポポ・サマーフェスティバル、いるまんなか散歩などを実施し、賑わいを創出しています。毎月の清掃デー、プランターの維持管理等、地域の美化活動にも取り組んでいます。区域内に地場産木材を活用した柱ベンチを設置しました。</t>
    <rPh sb="4" eb="6">
      <t>ショウテン</t>
    </rPh>
    <rPh sb="6" eb="7">
      <t>ガイ</t>
    </rPh>
    <rPh sb="9" eb="11">
      <t>メイショウ</t>
    </rPh>
    <rPh sb="19" eb="20">
      <t>マ</t>
    </rPh>
    <rPh sb="21" eb="22">
      <t>ヒト</t>
    </rPh>
    <rPh sb="27" eb="28">
      <t>アツ</t>
    </rPh>
    <rPh sb="30" eb="31">
      <t>マチ</t>
    </rPh>
    <rPh sb="35" eb="37">
      <t>イミ</t>
    </rPh>
    <rPh sb="39" eb="41">
      <t>ゼンコク</t>
    </rPh>
    <rPh sb="43" eb="45">
      <t>コウボ</t>
    </rPh>
    <rPh sb="46" eb="47">
      <t>エラ</t>
    </rPh>
    <rPh sb="58" eb="60">
      <t>マチナカ</t>
    </rPh>
    <rPh sb="76" eb="78">
      <t>チイキ</t>
    </rPh>
    <rPh sb="87" eb="90">
      <t>アイコトバ</t>
    </rPh>
    <rPh sb="113" eb="115">
      <t>サンポ</t>
    </rPh>
    <rPh sb="118" eb="120">
      <t>ジッシ</t>
    </rPh>
    <rPh sb="122" eb="123">
      <t>ニギ</t>
    </rPh>
    <rPh sb="126" eb="128">
      <t>ソウシュツ</t>
    </rPh>
    <rPh sb="134" eb="136">
      <t>マイツキ</t>
    </rPh>
    <rPh sb="137" eb="139">
      <t>セイソウ</t>
    </rPh>
    <rPh sb="148" eb="152">
      <t>イジカンリ</t>
    </rPh>
    <rPh sb="152" eb="153">
      <t>ナド</t>
    </rPh>
    <rPh sb="154" eb="156">
      <t>チイキ</t>
    </rPh>
    <rPh sb="157" eb="159">
      <t>ビカ</t>
    </rPh>
    <rPh sb="159" eb="161">
      <t>カツドウ</t>
    </rPh>
    <rPh sb="163" eb="164">
      <t>ト</t>
    </rPh>
    <rPh sb="165" eb="166">
      <t>ク</t>
    </rPh>
    <rPh sb="172" eb="175">
      <t>クイキナイ</t>
    </rPh>
    <rPh sb="176" eb="178">
      <t>ジバ</t>
    </rPh>
    <rPh sb="178" eb="179">
      <t>サン</t>
    </rPh>
    <rPh sb="179" eb="181">
      <t>モクザイ</t>
    </rPh>
    <rPh sb="182" eb="184">
      <t>カツヨウ</t>
    </rPh>
    <rPh sb="186" eb="187">
      <t>ハシラ</t>
    </rPh>
    <rPh sb="191" eb="193">
      <t>セッチ</t>
    </rPh>
    <phoneticPr fontId="4"/>
  </si>
  <si>
    <t>生鮮３品を扱う専門店、特徴ある菓子やケーキを作るお店、寿司を扱う飲食店</t>
    <rPh sb="0" eb="2">
      <t>セイセン</t>
    </rPh>
    <rPh sb="3" eb="4">
      <t>ヒン</t>
    </rPh>
    <rPh sb="5" eb="6">
      <t>アツカ</t>
    </rPh>
    <rPh sb="7" eb="10">
      <t>センモンテン</t>
    </rPh>
    <rPh sb="11" eb="13">
      <t>トクチョウ</t>
    </rPh>
    <rPh sb="15" eb="17">
      <t>カシ</t>
    </rPh>
    <rPh sb="22" eb="23">
      <t>ツク</t>
    </rPh>
    <rPh sb="25" eb="26">
      <t>ミセ</t>
    </rPh>
    <rPh sb="27" eb="29">
      <t>スシ</t>
    </rPh>
    <rPh sb="30" eb="31">
      <t>アツカ</t>
    </rPh>
    <rPh sb="32" eb="35">
      <t>インショクテン</t>
    </rPh>
    <phoneticPr fontId="4"/>
  </si>
  <si>
    <t>②駅前</t>
    <phoneticPr fontId="4"/>
  </si>
  <si>
    <t>西武入間ペペ、㈱丸広百貨店入間店、入間都市開発㈱</t>
    <rPh sb="0" eb="2">
      <t>セイブ</t>
    </rPh>
    <rPh sb="2" eb="4">
      <t>イルマ</t>
    </rPh>
    <rPh sb="8" eb="10">
      <t>マルヒロ</t>
    </rPh>
    <rPh sb="10" eb="13">
      <t>ヒャッカテン</t>
    </rPh>
    <rPh sb="13" eb="15">
      <t>イルマ</t>
    </rPh>
    <rPh sb="15" eb="16">
      <t>テン</t>
    </rPh>
    <rPh sb="17" eb="19">
      <t>イルマ</t>
    </rPh>
    <rPh sb="19" eb="23">
      <t>トシカイハツ</t>
    </rPh>
    <phoneticPr fontId="4"/>
  </si>
  <si>
    <t>入間市役所、県立豊岡高校、ユナイテッド・シネマ入間、エントランスパーク、新しきを知る公園</t>
    <phoneticPr fontId="4"/>
  </si>
  <si>
    <t>西武ＧＳＰグループ（旧西武入間グリーンヒルショッピングプラザテナント会）</t>
    <rPh sb="0" eb="2">
      <t>セイブ</t>
    </rPh>
    <rPh sb="10" eb="11">
      <t>キュウ</t>
    </rPh>
    <rPh sb="13" eb="15">
      <t>イルマ</t>
    </rPh>
    <rPh sb="34" eb="35">
      <t>カイ</t>
    </rPh>
    <phoneticPr fontId="5"/>
  </si>
  <si>
    <t>１５回（毎月１回、臨時３回）</t>
    <rPh sb="2" eb="3">
      <t>カイ</t>
    </rPh>
    <rPh sb="4" eb="6">
      <t>マイツキ</t>
    </rPh>
    <rPh sb="7" eb="8">
      <t>カイ</t>
    </rPh>
    <rPh sb="9" eb="11">
      <t>リンジ</t>
    </rPh>
    <rPh sb="12" eb="13">
      <t>カイ</t>
    </rPh>
    <phoneticPr fontId="4"/>
  </si>
  <si>
    <t>５００円／月</t>
    <rPh sb="3" eb="4">
      <t>エン</t>
    </rPh>
    <rPh sb="5" eb="6">
      <t>ツキ</t>
    </rPh>
    <phoneticPr fontId="4"/>
  </si>
  <si>
    <t>八百屋、魚屋、電気屋、クリーニング店、酒屋</t>
    <rPh sb="0" eb="3">
      <t>ヤオヤ</t>
    </rPh>
    <rPh sb="4" eb="5">
      <t>サカナ</t>
    </rPh>
    <rPh sb="5" eb="6">
      <t>ヤ</t>
    </rPh>
    <rPh sb="7" eb="9">
      <t>デンキ</t>
    </rPh>
    <rPh sb="9" eb="10">
      <t>ヤ</t>
    </rPh>
    <rPh sb="17" eb="18">
      <t>テン</t>
    </rPh>
    <rPh sb="19" eb="21">
      <t>サカヤ</t>
    </rPh>
    <phoneticPr fontId="4"/>
  </si>
  <si>
    <t>⑤</t>
    <phoneticPr fontId="4"/>
  </si>
  <si>
    <t>イオン入間店、ヨークマート入間店、カラオケ館入間下藤沢店、こどものくに保育園、藤沢地区センター藤の台分館</t>
    <rPh sb="39" eb="41">
      <t>フジサワ</t>
    </rPh>
    <rPh sb="41" eb="43">
      <t>チク</t>
    </rPh>
    <rPh sb="50" eb="52">
      <t>ブンカン</t>
    </rPh>
    <phoneticPr fontId="4"/>
  </si>
  <si>
    <t>町屋通りまちづくり商店街振興組合</t>
  </si>
  <si>
    <t>12000円／年</t>
    <rPh sb="5" eb="6">
      <t>エン</t>
    </rPh>
    <rPh sb="7" eb="8">
      <t>ネン</t>
    </rPh>
    <phoneticPr fontId="4"/>
  </si>
  <si>
    <t>毎月第三日曜日町屋寄席開催。９月にお寺境内でのジャズライブ。お寺会館を利用して新しい事業を実施する予定。区域内に地場産木材を活用した柱ベンチを設置しました。</t>
    <rPh sb="0" eb="7">
      <t>マイツキダイサンニチヨウビ</t>
    </rPh>
    <rPh sb="7" eb="9">
      <t>マチヤ</t>
    </rPh>
    <rPh sb="9" eb="11">
      <t>ヨセ</t>
    </rPh>
    <rPh sb="11" eb="13">
      <t>カイサイ</t>
    </rPh>
    <rPh sb="15" eb="16">
      <t>ガツ</t>
    </rPh>
    <rPh sb="18" eb="21">
      <t>テラケイダイ</t>
    </rPh>
    <rPh sb="31" eb="32">
      <t>テラ</t>
    </rPh>
    <rPh sb="32" eb="34">
      <t>カイカン</t>
    </rPh>
    <rPh sb="35" eb="37">
      <t>リヨウ</t>
    </rPh>
    <rPh sb="39" eb="40">
      <t>アタラ</t>
    </rPh>
    <rPh sb="42" eb="44">
      <t>ジギョウ</t>
    </rPh>
    <rPh sb="45" eb="47">
      <t>ジッシ</t>
    </rPh>
    <rPh sb="49" eb="51">
      <t>ヨテイ</t>
    </rPh>
    <phoneticPr fontId="4"/>
  </si>
  <si>
    <t>長泉寺、愛宕神社</t>
    <phoneticPr fontId="4"/>
  </si>
  <si>
    <t>朝霞市</t>
  </si>
  <si>
    <t>朝霞駅前商店会</t>
  </si>
  <si>
    <t>本町二丁目</t>
    <rPh sb="3" eb="5">
      <t>チョウメ</t>
    </rPh>
    <phoneticPr fontId="11"/>
  </si>
  <si>
    <t>https://asaka-ekimae.com</t>
  </si>
  <si>
    <t>②駅前</t>
  </si>
  <si>
    <t>朝霞市役所、みずほ銀行朝霞支店、東和銀行朝霞支店、朝霞駅</t>
  </si>
  <si>
    <t>朝霞市起業家育成相談</t>
    <rPh sb="0" eb="3">
      <t>アサカシ</t>
    </rPh>
    <rPh sb="3" eb="6">
      <t>キギョウカ</t>
    </rPh>
    <rPh sb="6" eb="8">
      <t>イクセイ</t>
    </rPh>
    <rPh sb="8" eb="10">
      <t>ソウダン</t>
    </rPh>
    <phoneticPr fontId="22"/>
  </si>
  <si>
    <t>朝霞市民の方、朝霞市内で起業をお考えの方、開業後間もない方を対象に、専門家による相談会を実施しています。　実施時間／午前１０時～午後７時（土・日・祝日・産業文化センター休館日を除く）　相談内容／開業全般、事業計画、開業資金、マーケティングなど開業後の経営課題に対するアドバイスなど　相談費用／無料　申込方法／朝霞市ホームページの申込フォームで相談希望日の１週間前までにお申し込みください。</t>
    <rPh sb="0" eb="4">
      <t>アサカシミン</t>
    </rPh>
    <rPh sb="5" eb="6">
      <t>カタ</t>
    </rPh>
    <rPh sb="7" eb="11">
      <t>アサカシナイ</t>
    </rPh>
    <rPh sb="12" eb="14">
      <t>キギョウ</t>
    </rPh>
    <rPh sb="16" eb="17">
      <t>カンガ</t>
    </rPh>
    <rPh sb="19" eb="20">
      <t>カタ</t>
    </rPh>
    <rPh sb="21" eb="23">
      <t>カイギョウ</t>
    </rPh>
    <rPh sb="23" eb="24">
      <t>ゴ</t>
    </rPh>
    <rPh sb="24" eb="25">
      <t>マ</t>
    </rPh>
    <rPh sb="28" eb="29">
      <t>カタ</t>
    </rPh>
    <rPh sb="30" eb="32">
      <t>タイショウ</t>
    </rPh>
    <rPh sb="34" eb="37">
      <t>センモンカ</t>
    </rPh>
    <rPh sb="40" eb="43">
      <t>ソウダンカイ</t>
    </rPh>
    <rPh sb="44" eb="46">
      <t>ジッシ</t>
    </rPh>
    <rPh sb="53" eb="55">
      <t>ジッシ</t>
    </rPh>
    <rPh sb="55" eb="57">
      <t>ジカン</t>
    </rPh>
    <rPh sb="58" eb="60">
      <t>ゴゼン</t>
    </rPh>
    <rPh sb="62" eb="63">
      <t>ジ</t>
    </rPh>
    <rPh sb="64" eb="66">
      <t>ゴゴ</t>
    </rPh>
    <rPh sb="67" eb="68">
      <t>ジ</t>
    </rPh>
    <rPh sb="69" eb="70">
      <t>ド</t>
    </rPh>
    <rPh sb="71" eb="72">
      <t>ニチ</t>
    </rPh>
    <rPh sb="73" eb="75">
      <t>シュクジツ</t>
    </rPh>
    <rPh sb="76" eb="78">
      <t>サンギョウ</t>
    </rPh>
    <rPh sb="78" eb="80">
      <t>ブンカ</t>
    </rPh>
    <rPh sb="84" eb="85">
      <t>キュウ</t>
    </rPh>
    <rPh sb="85" eb="86">
      <t>カン</t>
    </rPh>
    <rPh sb="86" eb="87">
      <t>ヒ</t>
    </rPh>
    <rPh sb="88" eb="89">
      <t>ノゾ</t>
    </rPh>
    <rPh sb="92" eb="94">
      <t>ソウダン</t>
    </rPh>
    <rPh sb="94" eb="96">
      <t>ナイヨウ</t>
    </rPh>
    <rPh sb="97" eb="99">
      <t>カイギョウ</t>
    </rPh>
    <rPh sb="99" eb="101">
      <t>ゼンパン</t>
    </rPh>
    <rPh sb="102" eb="104">
      <t>ジギョウ</t>
    </rPh>
    <rPh sb="104" eb="106">
      <t>ケイカク</t>
    </rPh>
    <rPh sb="107" eb="109">
      <t>カイギョウ</t>
    </rPh>
    <rPh sb="109" eb="111">
      <t>シキン</t>
    </rPh>
    <rPh sb="121" eb="123">
      <t>カイギョウ</t>
    </rPh>
    <rPh sb="123" eb="124">
      <t>ゴ</t>
    </rPh>
    <rPh sb="125" eb="127">
      <t>ケイエイ</t>
    </rPh>
    <rPh sb="127" eb="129">
      <t>カダイ</t>
    </rPh>
    <rPh sb="130" eb="131">
      <t>タイ</t>
    </rPh>
    <rPh sb="141" eb="143">
      <t>ソウダン</t>
    </rPh>
    <rPh sb="143" eb="145">
      <t>ヒヨウ</t>
    </rPh>
    <rPh sb="146" eb="148">
      <t>ムリョウ</t>
    </rPh>
    <rPh sb="149" eb="151">
      <t>モウシコミ</t>
    </rPh>
    <rPh sb="151" eb="153">
      <t>ホウホウ</t>
    </rPh>
    <rPh sb="154" eb="157">
      <t>アサカシ</t>
    </rPh>
    <rPh sb="164" eb="166">
      <t>モウシコミ</t>
    </rPh>
    <rPh sb="171" eb="173">
      <t>ソウダン</t>
    </rPh>
    <rPh sb="173" eb="176">
      <t>キボウビ</t>
    </rPh>
    <rPh sb="178" eb="180">
      <t>シュウカン</t>
    </rPh>
    <rPh sb="180" eb="181">
      <t>マエ</t>
    </rPh>
    <rPh sb="185" eb="186">
      <t>モウ</t>
    </rPh>
    <rPh sb="187" eb="188">
      <t>コ</t>
    </rPh>
    <phoneticPr fontId="22"/>
  </si>
  <si>
    <t>朝霞市起業支援セミナー</t>
    <rPh sb="0" eb="3">
      <t>アサカシ</t>
    </rPh>
    <rPh sb="3" eb="5">
      <t>キギョウ</t>
    </rPh>
    <rPh sb="5" eb="7">
      <t>シエン</t>
    </rPh>
    <phoneticPr fontId="22"/>
  </si>
  <si>
    <t>朝霞市民の方、朝霞市内で起業をお考えの方を対象に、年３回セミナーを実施しています。詳細は、セミナー開催日のおおむね１ヶ月前に市ホームページ等に掲載します。</t>
    <rPh sb="21" eb="23">
      <t>タイショウ</t>
    </rPh>
    <rPh sb="25" eb="26">
      <t>ネン</t>
    </rPh>
    <rPh sb="27" eb="28">
      <t>カイ</t>
    </rPh>
    <rPh sb="33" eb="35">
      <t>ジッシ</t>
    </rPh>
    <rPh sb="41" eb="43">
      <t>ショウサイ</t>
    </rPh>
    <rPh sb="49" eb="51">
      <t>カイサイ</t>
    </rPh>
    <rPh sb="51" eb="52">
      <t>ビ</t>
    </rPh>
    <rPh sb="59" eb="60">
      <t>ゲツ</t>
    </rPh>
    <rPh sb="60" eb="61">
      <t>マエ</t>
    </rPh>
    <rPh sb="62" eb="63">
      <t>シ</t>
    </rPh>
    <rPh sb="69" eb="70">
      <t>トウ</t>
    </rPh>
    <rPh sb="71" eb="73">
      <t>ケイサイ</t>
    </rPh>
    <phoneticPr fontId="22"/>
  </si>
  <si>
    <t>店舗等リフォーム資金補助金</t>
    <rPh sb="0" eb="2">
      <t>テンポ</t>
    </rPh>
    <rPh sb="2" eb="3">
      <t>トウ</t>
    </rPh>
    <rPh sb="8" eb="10">
      <t>シキン</t>
    </rPh>
    <rPh sb="10" eb="13">
      <t>ホジョキン</t>
    </rPh>
    <phoneticPr fontId="22"/>
  </si>
  <si>
    <t>市内の空き店舗等を利用して起業・出店等をする方を対象に、店舗等におけるリフォーム資金に補助金を交付。</t>
    <rPh sb="0" eb="2">
      <t>シナイ</t>
    </rPh>
    <rPh sb="3" eb="4">
      <t>ア</t>
    </rPh>
    <rPh sb="5" eb="7">
      <t>テンポ</t>
    </rPh>
    <rPh sb="7" eb="8">
      <t>トウ</t>
    </rPh>
    <rPh sb="9" eb="11">
      <t>リヨウ</t>
    </rPh>
    <rPh sb="13" eb="15">
      <t>キギョウ</t>
    </rPh>
    <rPh sb="16" eb="18">
      <t>シュッテン</t>
    </rPh>
    <rPh sb="18" eb="19">
      <t>トウ</t>
    </rPh>
    <rPh sb="22" eb="23">
      <t>カタ</t>
    </rPh>
    <rPh sb="24" eb="26">
      <t>タイショウ</t>
    </rPh>
    <rPh sb="28" eb="31">
      <t>テンポトウ</t>
    </rPh>
    <rPh sb="40" eb="42">
      <t>シキン</t>
    </rPh>
    <rPh sb="43" eb="46">
      <t>ホジョキン</t>
    </rPh>
    <rPh sb="47" eb="49">
      <t>コウフ</t>
    </rPh>
    <phoneticPr fontId="22"/>
  </si>
  <si>
    <t>③路線沿い(バス等)</t>
  </si>
  <si>
    <t>朝霞市民の方、朝霞市内で起業をお考えの方を対象に、年３回セミナーを実施しています。詳細は、セミナー開催日のおおむね１ヶ月前に市ホームページ等に掲載します。</t>
  </si>
  <si>
    <t>朝霞本町商店会</t>
  </si>
  <si>
    <t>本町二丁目</t>
    <rPh sb="2" eb="3">
      <t>ニ</t>
    </rPh>
    <rPh sb="3" eb="5">
      <t>チョウメ</t>
    </rPh>
    <phoneticPr fontId="11"/>
  </si>
  <si>
    <t>https://asahon.sakura.ne.jp/goaisatsu.html</t>
  </si>
  <si>
    <t>朝霞市役所、富士見町内会館、埼玉りそな銀行朝霞支店、東京信用金庫朝霞支店、朝霞本町郵便局</t>
  </si>
  <si>
    <t>北一商店会</t>
  </si>
  <si>
    <t>朝志ヶ丘四丁目</t>
    <rPh sb="4" eb="5">
      <t>ヨン</t>
    </rPh>
    <rPh sb="5" eb="7">
      <t>チョウメ</t>
    </rPh>
    <phoneticPr fontId="11"/>
  </si>
  <si>
    <t>朝志ヶ丘市民センター、慶応義塾志木高等学校</t>
  </si>
  <si>
    <t>北朝霞商業振興会</t>
  </si>
  <si>
    <t>浜崎一丁目</t>
    <rPh sb="0" eb="2">
      <t>ハマサキ</t>
    </rPh>
    <rPh sb="2" eb="5">
      <t>イッチョウメ</t>
    </rPh>
    <phoneticPr fontId="11"/>
  </si>
  <si>
    <t>https://oyachai.jp</t>
  </si>
  <si>
    <t>東武東上線朝霞台駅、ＪＲ武蔵野線北朝霞駅、東洋大学朝霞キャンパス、キャロットモニュメント</t>
  </si>
  <si>
    <t>栄町町内会商工部</t>
  </si>
  <si>
    <t>栄町一丁目</t>
    <rPh sb="2" eb="3">
      <t>イチ</t>
    </rPh>
    <rPh sb="3" eb="5">
      <t>チョウメ</t>
    </rPh>
    <phoneticPr fontId="11"/>
  </si>
  <si>
    <t>朝霞中央公園、朝霞市立図書館、朝霞第四中学校、朝霞第八小学校、陸上自衛隊朝霞駐屯地</t>
  </si>
  <si>
    <t>仲町商工振興会</t>
  </si>
  <si>
    <t>仲町二丁目</t>
    <rPh sb="3" eb="5">
      <t>チョウメ</t>
    </rPh>
    <phoneticPr fontId="11"/>
  </si>
  <si>
    <t>朝霞駅、埼玉縣信用金庫朝霞支店、きらぼし銀行朝霞支店、朝霞市役所朝霞駅前出張所、朝霞市市民活動支援ステーション</t>
  </si>
  <si>
    <t>膝折町商店会</t>
  </si>
  <si>
    <t>膝折町四丁目</t>
    <rPh sb="3" eb="4">
      <t>ヨン</t>
    </rPh>
    <rPh sb="4" eb="6">
      <t>チョウメ</t>
    </rPh>
    <phoneticPr fontId="11"/>
  </si>
  <si>
    <t>膝折市民センター、北浦公園、島の上公園、膝折宿町内会館、朝霞警察署</t>
  </si>
  <si>
    <t>弁財原商工振興会</t>
  </si>
  <si>
    <t>三原二丁目</t>
    <rPh sb="3" eb="5">
      <t>チョウメ</t>
    </rPh>
    <phoneticPr fontId="11"/>
  </si>
  <si>
    <t>弁財市民センター、三原公園</t>
  </si>
  <si>
    <t>志木市</t>
  </si>
  <si>
    <t>いろは商店会</t>
  </si>
  <si>
    <t>志木市本町２丁目</t>
    <rPh sb="0" eb="3">
      <t>シキシ</t>
    </rPh>
    <rPh sb="3" eb="5">
      <t>ホンチョウ</t>
    </rPh>
    <rPh sb="6" eb="8">
      <t>チョウメ</t>
    </rPh>
    <phoneticPr fontId="4"/>
  </si>
  <si>
    <t>月１回</t>
    <rPh sb="0" eb="1">
      <t>ツキ</t>
    </rPh>
    <rPh sb="2" eb="3">
      <t>カイ</t>
    </rPh>
    <phoneticPr fontId="4"/>
  </si>
  <si>
    <t>1,500円/月</t>
    <rPh sb="5" eb="6">
      <t>エン</t>
    </rPh>
    <rPh sb="7" eb="8">
      <t>ツキ</t>
    </rPh>
    <phoneticPr fontId="4"/>
  </si>
  <si>
    <t>いろハロウィンしあわせまつり、シン・いろは市、ポインセチア装飾（R6年度）</t>
    <rPh sb="21" eb="22">
      <t>イチ</t>
    </rPh>
    <rPh sb="34" eb="36">
      <t>ネンド</t>
    </rPh>
    <phoneticPr fontId="4"/>
  </si>
  <si>
    <t>八百屋、魚屋、飲食店</t>
    <rPh sb="0" eb="3">
      <t>ヤオヤ</t>
    </rPh>
    <rPh sb="4" eb="6">
      <t>サカナヤ</t>
    </rPh>
    <rPh sb="7" eb="10">
      <t>インショクテン</t>
    </rPh>
    <phoneticPr fontId="4"/>
  </si>
  <si>
    <t>ローソン100</t>
    <phoneticPr fontId="4"/>
  </si>
  <si>
    <t>敷島神社、細田学園、志木市役所、川口信用金庫、志木小学校</t>
    <phoneticPr fontId="4"/>
  </si>
  <si>
    <t>志木市空き店舗等活用事業補助金</t>
    <rPh sb="0" eb="3">
      <t>シキシ</t>
    </rPh>
    <rPh sb="3" eb="4">
      <t>ア</t>
    </rPh>
    <rPh sb="5" eb="8">
      <t>テンポトウ</t>
    </rPh>
    <rPh sb="8" eb="15">
      <t>カツヨウジギョウホジョキン</t>
    </rPh>
    <phoneticPr fontId="4"/>
  </si>
  <si>
    <t>空き店舗バンクに登録された店舗を活用して新たに事業を始めようとする場合に、改装費・家賃の一部補助を行う</t>
    <rPh sb="0" eb="1">
      <t>ア</t>
    </rPh>
    <rPh sb="2" eb="4">
      <t>テンポ</t>
    </rPh>
    <rPh sb="8" eb="10">
      <t>トウロク</t>
    </rPh>
    <rPh sb="13" eb="15">
      <t>テンポ</t>
    </rPh>
    <rPh sb="16" eb="18">
      <t>カツヨウ</t>
    </rPh>
    <rPh sb="20" eb="21">
      <t>アラ</t>
    </rPh>
    <rPh sb="23" eb="25">
      <t>ジギョウ</t>
    </rPh>
    <rPh sb="26" eb="27">
      <t>ハジ</t>
    </rPh>
    <rPh sb="33" eb="35">
      <t>バアイ</t>
    </rPh>
    <rPh sb="37" eb="40">
      <t>カイソウヒ</t>
    </rPh>
    <rPh sb="41" eb="43">
      <t>ヤチン</t>
    </rPh>
    <rPh sb="44" eb="46">
      <t>イチブ</t>
    </rPh>
    <rPh sb="46" eb="48">
      <t>ホジョ</t>
    </rPh>
    <rPh sb="49" eb="50">
      <t>オコナ</t>
    </rPh>
    <phoneticPr fontId="4"/>
  </si>
  <si>
    <t>志木市中心市街地リノベーション事業補助金</t>
    <rPh sb="0" eb="3">
      <t>シキシ</t>
    </rPh>
    <rPh sb="3" eb="8">
      <t>チュウシンシガイチ</t>
    </rPh>
    <rPh sb="15" eb="17">
      <t>ジギョウ</t>
    </rPh>
    <rPh sb="17" eb="20">
      <t>ホジョキン</t>
    </rPh>
    <phoneticPr fontId="4"/>
  </si>
  <si>
    <t>中心市街地区域内において住居や蔵などの建物をリノベーションし、新たに飲食店・小売店等の店舗として営業を開始する方に対し、改修工事に係る費用の一部を補助する</t>
    <rPh sb="73" eb="75">
      <t>ホジョ</t>
    </rPh>
    <phoneticPr fontId="4"/>
  </si>
  <si>
    <t>https://www.city.shiki.lg.jp/soshiki/17/20112.html</t>
  </si>
  <si>
    <t>志木市中心市街地商業地区新増築補助</t>
    <phoneticPr fontId="4"/>
  </si>
  <si>
    <t>中心市街地区域内において建物を新築または増築し、飲食店・小売店等の営業を自ら開始する方に対し、新築及び増築に係る費用の一部を補助する</t>
    <rPh sb="12" eb="14">
      <t>タテモノ</t>
    </rPh>
    <rPh sb="15" eb="17">
      <t>シンチク</t>
    </rPh>
    <rPh sb="20" eb="22">
      <t>ゾウチク</t>
    </rPh>
    <rPh sb="44" eb="45">
      <t>タイ</t>
    </rPh>
    <rPh sb="62" eb="64">
      <t>ホジョ</t>
    </rPh>
    <phoneticPr fontId="4"/>
  </si>
  <si>
    <t>https://www.city.shiki.lg.jp/soshiki/17/19870.html</t>
    <phoneticPr fontId="4"/>
  </si>
  <si>
    <t>柏町商店会</t>
  </si>
  <si>
    <t>志木市柏町４丁目</t>
    <rPh sb="0" eb="3">
      <t>シキシ</t>
    </rPh>
    <rPh sb="3" eb="5">
      <t>カシワチョウ</t>
    </rPh>
    <rPh sb="6" eb="8">
      <t>チョウメ</t>
    </rPh>
    <phoneticPr fontId="4"/>
  </si>
  <si>
    <t>宝幢寺マルシェを開催（R6年度）</t>
    <rPh sb="0" eb="1">
      <t>タカラ</t>
    </rPh>
    <rPh sb="1" eb="2">
      <t>ハタ</t>
    </rPh>
    <rPh sb="2" eb="3">
      <t>テラ</t>
    </rPh>
    <rPh sb="8" eb="10">
      <t>カイサイ</t>
    </rPh>
    <phoneticPr fontId="4"/>
  </si>
  <si>
    <t>ビバホーム、いなげや、ヤオコー、コナカ、セブンイレブン※左のセルの店舗数コンビニやスーパーは大型店としてもカウントしてます（重複）</t>
    <rPh sb="28" eb="29">
      <t>ヒダリ</t>
    </rPh>
    <rPh sb="33" eb="36">
      <t>テンポスウ</t>
    </rPh>
    <rPh sb="46" eb="48">
      <t>オオガタ</t>
    </rPh>
    <rPh sb="48" eb="49">
      <t>テン</t>
    </rPh>
    <rPh sb="62" eb="64">
      <t>チョウフク</t>
    </rPh>
    <phoneticPr fontId="4"/>
  </si>
  <si>
    <t>宝幢寺、さいたま法務局式出張所、志木消防署、氷川神社、武道館</t>
    <rPh sb="11" eb="12">
      <t>シキ</t>
    </rPh>
    <rPh sb="12" eb="14">
      <t>シュッチョウ</t>
    </rPh>
    <phoneticPr fontId="4"/>
  </si>
  <si>
    <t>https://www.city.shiki.lg.jp/soshiki/17/19871.html</t>
  </si>
  <si>
    <t>しきアロハ商店会</t>
  </si>
  <si>
    <t>志木市本町５丁目</t>
    <rPh sb="0" eb="5">
      <t>シキシホンチョウ</t>
    </rPh>
    <rPh sb="6" eb="8">
      <t>チョウメ</t>
    </rPh>
    <phoneticPr fontId="4"/>
  </si>
  <si>
    <t>隔月</t>
    <rPh sb="0" eb="2">
      <t>カクゲツ</t>
    </rPh>
    <phoneticPr fontId="4"/>
  </si>
  <si>
    <t>アロハフェスタ（フラダンスと国際屋台村）、歩道の植栽運動、アロハさんぽウォークラリーの開催（R6年度）</t>
    <rPh sb="14" eb="16">
      <t>コクサイ</t>
    </rPh>
    <rPh sb="16" eb="19">
      <t>ヤタイムラ</t>
    </rPh>
    <rPh sb="21" eb="23">
      <t>ホドウ</t>
    </rPh>
    <rPh sb="24" eb="26">
      <t>ショクサイ</t>
    </rPh>
    <rPh sb="26" eb="28">
      <t>ウンドウ</t>
    </rPh>
    <rPh sb="43" eb="45">
      <t>カイサイ</t>
    </rPh>
    <phoneticPr fontId="4"/>
  </si>
  <si>
    <t>物販、生鮮産品</t>
    <rPh sb="0" eb="2">
      <t>ブッパン</t>
    </rPh>
    <rPh sb="3" eb="7">
      <t>セイセンサンピン</t>
    </rPh>
    <phoneticPr fontId="4"/>
  </si>
  <si>
    <t>2,3</t>
    <phoneticPr fontId="4"/>
  </si>
  <si>
    <t>セブンイレブン・松屋・ビッグエー</t>
    <rPh sb="8" eb="10">
      <t>マツヤ</t>
    </rPh>
    <phoneticPr fontId="4"/>
  </si>
  <si>
    <t>志木駅、東京信用金庫志木支店、埼玉りそな銀行志木支店、丸井志木、志木郵便局</t>
    <phoneticPr fontId="4"/>
  </si>
  <si>
    <t>https://www.city.shiki.lg.jp/soshiki/17/19872.html</t>
  </si>
  <si>
    <t>志木市双葉町商店会</t>
  </si>
  <si>
    <t>志木市本町６丁目</t>
    <rPh sb="0" eb="3">
      <t>シキシ</t>
    </rPh>
    <rPh sb="3" eb="5">
      <t>ホンチョウ</t>
    </rPh>
    <rPh sb="6" eb="8">
      <t>チョウメ</t>
    </rPh>
    <phoneticPr fontId="4"/>
  </si>
  <si>
    <t>毎月第一金曜日</t>
    <rPh sb="0" eb="2">
      <t>マイツキ</t>
    </rPh>
    <rPh sb="2" eb="4">
      <t>ダイイチ</t>
    </rPh>
    <rPh sb="4" eb="7">
      <t>キンヨウビ</t>
    </rPh>
    <phoneticPr fontId="4"/>
  </si>
  <si>
    <t>1,3</t>
    <phoneticPr fontId="4"/>
  </si>
  <si>
    <t>双葉町内会館、武蔵野銀行志木支店</t>
    <phoneticPr fontId="4"/>
  </si>
  <si>
    <t>https://www.city.shiki.lg.jp/soshiki/17/19873.html</t>
  </si>
  <si>
    <t>ぺあもーる商店会</t>
  </si>
  <si>
    <t>志木市館２丁目</t>
    <rPh sb="0" eb="4">
      <t>シキシタテ</t>
    </rPh>
    <rPh sb="5" eb="7">
      <t>チョウメ</t>
    </rPh>
    <phoneticPr fontId="4"/>
  </si>
  <si>
    <t>1981.10月</t>
    <rPh sb="7" eb="8">
      <t>ガツ</t>
    </rPh>
    <phoneticPr fontId="4"/>
  </si>
  <si>
    <t>3,000～3,500人/日</t>
    <rPh sb="11" eb="12">
      <t>ニン</t>
    </rPh>
    <rPh sb="13" eb="14">
      <t>ニチ</t>
    </rPh>
    <phoneticPr fontId="4"/>
  </si>
  <si>
    <t>月額3,000円</t>
    <rPh sb="0" eb="2">
      <t>ゲツガク</t>
    </rPh>
    <rPh sb="7" eb="8">
      <t>エン</t>
    </rPh>
    <phoneticPr fontId="4"/>
  </si>
  <si>
    <t>季節に合った装飾やイベントを開催している（R6年度）</t>
    <rPh sb="0" eb="2">
      <t>キセツ</t>
    </rPh>
    <rPh sb="3" eb="4">
      <t>ア</t>
    </rPh>
    <rPh sb="6" eb="8">
      <t>ソウショク</t>
    </rPh>
    <rPh sb="14" eb="16">
      <t>カイサイ</t>
    </rPh>
    <phoneticPr fontId="4"/>
  </si>
  <si>
    <t>八百屋、魚屋、お弁当屋、飲食店、ドラッグストア、雑貨、花屋、サービス</t>
    <rPh sb="8" eb="11">
      <t>ベントウヤ</t>
    </rPh>
    <rPh sb="12" eb="15">
      <t>インショクテン</t>
    </rPh>
    <rPh sb="24" eb="26">
      <t>ザッカ</t>
    </rPh>
    <rPh sb="27" eb="28">
      <t>ハナ</t>
    </rPh>
    <rPh sb="28" eb="29">
      <t>ヤ</t>
    </rPh>
    <phoneticPr fontId="4"/>
  </si>
  <si>
    <t>１，２，５</t>
    <phoneticPr fontId="4"/>
  </si>
  <si>
    <t>肉のサンアイ
ホワイト急便
おしゃれ工房</t>
    <rPh sb="0" eb="1">
      <t>ニク</t>
    </rPh>
    <rPh sb="11" eb="13">
      <t>キュウビン</t>
    </rPh>
    <rPh sb="18" eb="20">
      <t>コウボウ</t>
    </rPh>
    <phoneticPr fontId="4"/>
  </si>
  <si>
    <t>柳瀬川駅、サミットストア、三井住友銀行、志木市役所、柳瀬川駅前出張所、志木ニュータウン</t>
    <phoneticPr fontId="4"/>
  </si>
  <si>
    <t>https://www.city.shiki.lg.jp/soshiki/17/19874.html</t>
  </si>
  <si>
    <t>志木市</t>
    <rPh sb="0" eb="3">
      <t>シキシ</t>
    </rPh>
    <phoneticPr fontId="4"/>
  </si>
  <si>
    <t>志木市商店会連合会</t>
  </si>
  <si>
    <t>志木市本町1丁目</t>
    <rPh sb="0" eb="3">
      <t>シキシ</t>
    </rPh>
    <rPh sb="3" eb="5">
      <t>ホンチョウ</t>
    </rPh>
    <rPh sb="6" eb="8">
      <t>チョウメ</t>
    </rPh>
    <phoneticPr fontId="4"/>
  </si>
  <si>
    <t>新座市</t>
  </si>
  <si>
    <t>こうしん通り商店会</t>
  </si>
  <si>
    <t>新座市野寺3丁目</t>
    <rPh sb="0" eb="2">
      <t>ニイザ</t>
    </rPh>
    <rPh sb="2" eb="3">
      <t>シ</t>
    </rPh>
    <rPh sb="3" eb="5">
      <t>ノデラ</t>
    </rPh>
    <rPh sb="6" eb="8">
      <t>チョウメ</t>
    </rPh>
    <phoneticPr fontId="4"/>
  </si>
  <si>
    <t>片山地区を中心に２０店舗が加盟する商店会です。特に中高年の方に優しく、会話を重視した接客が評判です。お客様のニーズの変化を素早くとらえ、迅速に対応していきます。主なイベントは餅つき大会やカラオケ大会、歳末大売出しセール等です。</t>
    <rPh sb="0" eb="2">
      <t>カタヤマ</t>
    </rPh>
    <rPh sb="2" eb="4">
      <t>チク</t>
    </rPh>
    <rPh sb="5" eb="7">
      <t>チュウシン</t>
    </rPh>
    <rPh sb="10" eb="12">
      <t>テンポ</t>
    </rPh>
    <rPh sb="13" eb="15">
      <t>カメイ</t>
    </rPh>
    <rPh sb="17" eb="20">
      <t>ショウテンカイ</t>
    </rPh>
    <rPh sb="23" eb="24">
      <t>トク</t>
    </rPh>
    <rPh sb="25" eb="28">
      <t>チュウコウネン</t>
    </rPh>
    <rPh sb="29" eb="30">
      <t>カタ</t>
    </rPh>
    <rPh sb="31" eb="32">
      <t>ヤサ</t>
    </rPh>
    <rPh sb="35" eb="37">
      <t>カイワ</t>
    </rPh>
    <rPh sb="38" eb="40">
      <t>ジュウシ</t>
    </rPh>
    <rPh sb="42" eb="44">
      <t>セッキャク</t>
    </rPh>
    <rPh sb="45" eb="47">
      <t>ヒョウバン</t>
    </rPh>
    <rPh sb="51" eb="53">
      <t>キャクサマ</t>
    </rPh>
    <rPh sb="58" eb="60">
      <t>ヘンカ</t>
    </rPh>
    <rPh sb="61" eb="63">
      <t>スバヤ</t>
    </rPh>
    <rPh sb="68" eb="70">
      <t>ジンソク</t>
    </rPh>
    <rPh sb="71" eb="73">
      <t>タイオウ</t>
    </rPh>
    <rPh sb="80" eb="81">
      <t>オモ</t>
    </rPh>
    <rPh sb="87" eb="88">
      <t>モチ</t>
    </rPh>
    <rPh sb="90" eb="92">
      <t>タイカイ</t>
    </rPh>
    <rPh sb="97" eb="99">
      <t>タイカイ</t>
    </rPh>
    <rPh sb="100" eb="102">
      <t>サイマツ</t>
    </rPh>
    <rPh sb="102" eb="105">
      <t>オオウリダ</t>
    </rPh>
    <rPh sb="109" eb="110">
      <t>トウ</t>
    </rPh>
    <phoneticPr fontId="4"/>
  </si>
  <si>
    <t>①、③</t>
    <phoneticPr fontId="4"/>
  </si>
  <si>
    <t>サミット、コナカ</t>
    <phoneticPr fontId="4"/>
  </si>
  <si>
    <t>サミットストア新座片山店</t>
  </si>
  <si>
    <t>にいざビジネスサポート</t>
    <phoneticPr fontId="4"/>
  </si>
  <si>
    <t>これから創業される方含めどなたでも、ビジネスに係る様々なことを専門家に相談できます。（相談料無料）</t>
    <rPh sb="4" eb="6">
      <t>ソウギョウ</t>
    </rPh>
    <rPh sb="9" eb="10">
      <t>カタ</t>
    </rPh>
    <rPh sb="10" eb="11">
      <t>フク</t>
    </rPh>
    <rPh sb="23" eb="24">
      <t>カカ</t>
    </rPh>
    <rPh sb="25" eb="27">
      <t>サマザマ</t>
    </rPh>
    <rPh sb="31" eb="34">
      <t>センモンカ</t>
    </rPh>
    <rPh sb="35" eb="37">
      <t>ソウダン</t>
    </rPh>
    <rPh sb="43" eb="45">
      <t>ソウダン</t>
    </rPh>
    <rPh sb="45" eb="46">
      <t>リョウ</t>
    </rPh>
    <rPh sb="46" eb="48">
      <t>ムリョウ</t>
    </rPh>
    <phoneticPr fontId="4"/>
  </si>
  <si>
    <t>https://www.city.niiza.lg.jp/site/business-support/businesssupport.html</t>
    <phoneticPr fontId="4"/>
  </si>
  <si>
    <t>栄四丁目商店会</t>
  </si>
  <si>
    <t>新座市栄４丁目</t>
    <rPh sb="0" eb="3">
      <t>ニイザシ</t>
    </rPh>
    <rPh sb="3" eb="4">
      <t>サカエ</t>
    </rPh>
    <rPh sb="5" eb="7">
      <t>チョウメ</t>
    </rPh>
    <phoneticPr fontId="4"/>
  </si>
  <si>
    <t>月1回</t>
    <rPh sb="0" eb="1">
      <t>ツキ</t>
    </rPh>
    <rPh sb="2" eb="3">
      <t>カイ</t>
    </rPh>
    <phoneticPr fontId="23"/>
  </si>
  <si>
    <t>約3,940人/日</t>
  </si>
  <si>
    <t>月3,000円</t>
    <rPh sb="0" eb="1">
      <t>ツキ</t>
    </rPh>
    <rPh sb="6" eb="7">
      <t>エン</t>
    </rPh>
    <phoneticPr fontId="23"/>
  </si>
  <si>
    <t>都県境に位置し、1960年代からベッドタウンとして住宅が増え続けた町です。個人商店が多く、その道のプロが集まっています。年間を通じてイベントも数多く開催し、地域の皆様とのコミュニケーションを大切にしています。主なイベントは、新春もちつき大会、七夕まつり、カブト虫里親事業等です。また、空き店舗を利用して、地場野菜の移動販売を実施しています。</t>
    <rPh sb="0" eb="1">
      <t>ト</t>
    </rPh>
    <rPh sb="1" eb="2">
      <t>ケン</t>
    </rPh>
    <rPh sb="2" eb="3">
      <t>サカイ</t>
    </rPh>
    <rPh sb="4" eb="6">
      <t>イチ</t>
    </rPh>
    <rPh sb="12" eb="14">
      <t>ネンダイ</t>
    </rPh>
    <rPh sb="25" eb="27">
      <t>ジュウタク</t>
    </rPh>
    <rPh sb="28" eb="29">
      <t>フ</t>
    </rPh>
    <rPh sb="30" eb="31">
      <t>ツヅ</t>
    </rPh>
    <rPh sb="33" eb="34">
      <t>マチ</t>
    </rPh>
    <rPh sb="37" eb="39">
      <t>コジン</t>
    </rPh>
    <rPh sb="39" eb="41">
      <t>ショウテン</t>
    </rPh>
    <rPh sb="42" eb="43">
      <t>オオ</t>
    </rPh>
    <rPh sb="47" eb="48">
      <t>ミチ</t>
    </rPh>
    <rPh sb="52" eb="53">
      <t>アツ</t>
    </rPh>
    <rPh sb="60" eb="62">
      <t>ネンカン</t>
    </rPh>
    <rPh sb="63" eb="64">
      <t>ツウ</t>
    </rPh>
    <rPh sb="71" eb="73">
      <t>カズオオ</t>
    </rPh>
    <rPh sb="74" eb="76">
      <t>カイサイ</t>
    </rPh>
    <rPh sb="78" eb="80">
      <t>チイキ</t>
    </rPh>
    <rPh sb="81" eb="82">
      <t>ミナ</t>
    </rPh>
    <rPh sb="82" eb="83">
      <t>サマ</t>
    </rPh>
    <rPh sb="95" eb="97">
      <t>タイセツ</t>
    </rPh>
    <rPh sb="104" eb="105">
      <t>オモ</t>
    </rPh>
    <rPh sb="112" eb="114">
      <t>シンシュン</t>
    </rPh>
    <rPh sb="118" eb="120">
      <t>タイカイ</t>
    </rPh>
    <rPh sb="121" eb="123">
      <t>タナバタ</t>
    </rPh>
    <rPh sb="130" eb="131">
      <t>ムシ</t>
    </rPh>
    <rPh sb="131" eb="133">
      <t>サトオヤ</t>
    </rPh>
    <rPh sb="133" eb="135">
      <t>ジギョウ</t>
    </rPh>
    <rPh sb="135" eb="136">
      <t>トウ</t>
    </rPh>
    <rPh sb="142" eb="143">
      <t>ア</t>
    </rPh>
    <rPh sb="144" eb="146">
      <t>テンポ</t>
    </rPh>
    <rPh sb="147" eb="149">
      <t>リヨウ</t>
    </rPh>
    <rPh sb="152" eb="154">
      <t>ジバ</t>
    </rPh>
    <rPh sb="154" eb="156">
      <t>ヤサイ</t>
    </rPh>
    <rPh sb="157" eb="159">
      <t>イドウ</t>
    </rPh>
    <rPh sb="159" eb="161">
      <t>ハンバイ</t>
    </rPh>
    <rPh sb="162" eb="164">
      <t>ジッシ</t>
    </rPh>
    <phoneticPr fontId="4"/>
  </si>
  <si>
    <t>いなげや大泉学園店、桜並木（大泉学園通り）、埼玉県立新座総合技術高校</t>
    <phoneticPr fontId="4"/>
  </si>
  <si>
    <t>志木駅南口商店会</t>
  </si>
  <si>
    <t>新座市東北２丁目</t>
    <rPh sb="0" eb="3">
      <t>ニイザシ</t>
    </rPh>
    <rPh sb="3" eb="5">
      <t>トウホク</t>
    </rPh>
    <rPh sb="6" eb="8">
      <t>チョウメ</t>
    </rPh>
    <phoneticPr fontId="4"/>
  </si>
  <si>
    <t>年９回</t>
    <rPh sb="2" eb="3">
      <t>カイ</t>
    </rPh>
    <phoneticPr fontId="4"/>
  </si>
  <si>
    <t>志木駅南口を中心に１３０店舗が加盟する商店会です。100基の統一された街路灯で皆様を見守り続けています。主なイベントは屋台村、歳末セール等です。</t>
    <rPh sb="0" eb="3">
      <t>シキエキ</t>
    </rPh>
    <rPh sb="3" eb="5">
      <t>ミナミグチ</t>
    </rPh>
    <rPh sb="6" eb="8">
      <t>チュウシン</t>
    </rPh>
    <rPh sb="12" eb="14">
      <t>テンポ</t>
    </rPh>
    <rPh sb="15" eb="17">
      <t>カメイ</t>
    </rPh>
    <rPh sb="19" eb="22">
      <t>ショウテンカイ</t>
    </rPh>
    <rPh sb="28" eb="29">
      <t>キ</t>
    </rPh>
    <rPh sb="30" eb="32">
      <t>トウイツ</t>
    </rPh>
    <rPh sb="35" eb="38">
      <t>ガイロトウ</t>
    </rPh>
    <rPh sb="39" eb="40">
      <t>ミナ</t>
    </rPh>
    <rPh sb="40" eb="41">
      <t>サマ</t>
    </rPh>
    <rPh sb="42" eb="44">
      <t>ミマモ</t>
    </rPh>
    <rPh sb="45" eb="46">
      <t>ツヅ</t>
    </rPh>
    <rPh sb="52" eb="53">
      <t>オモ</t>
    </rPh>
    <rPh sb="59" eb="62">
      <t>ヤタイムラ</t>
    </rPh>
    <rPh sb="63" eb="65">
      <t>サイマツ</t>
    </rPh>
    <rPh sb="68" eb="69">
      <t>トウ</t>
    </rPh>
    <phoneticPr fontId="4"/>
  </si>
  <si>
    <t>①、②、③</t>
    <phoneticPr fontId="4"/>
  </si>
  <si>
    <t>ＴＡＩＲＡＹＡ</t>
    <phoneticPr fontId="4"/>
  </si>
  <si>
    <t>志木駅</t>
  </si>
  <si>
    <t>西武中央商店会</t>
  </si>
  <si>
    <t>新座市あたご３丁目</t>
    <rPh sb="0" eb="3">
      <t>ニイザシ</t>
    </rPh>
    <rPh sb="7" eb="9">
      <t>チョウメ</t>
    </rPh>
    <phoneticPr fontId="4"/>
  </si>
  <si>
    <t>年５回</t>
    <rPh sb="2" eb="3">
      <t>カイ</t>
    </rPh>
    <phoneticPr fontId="4"/>
  </si>
  <si>
    <t>花と夢と音楽のある商店会を合言葉に47年余り地元のお客様と歩んできました。古き良き商店会の姿を残し、地元に寄り添い営業しています。夏の「あたご祭り」は町内会と商店会共済で多くのお客様に喜ばれています。主なイベントは夏の中元大売出し、歳末大売出し＆抽選会、木曜市・マルシェ等です。</t>
    <rPh sb="0" eb="1">
      <t>ハナ</t>
    </rPh>
    <rPh sb="2" eb="3">
      <t>ユメ</t>
    </rPh>
    <rPh sb="4" eb="6">
      <t>オンガク</t>
    </rPh>
    <rPh sb="9" eb="12">
      <t>ショウテンカイ</t>
    </rPh>
    <rPh sb="13" eb="16">
      <t>アイコトバ</t>
    </rPh>
    <rPh sb="19" eb="20">
      <t>ネン</t>
    </rPh>
    <rPh sb="20" eb="21">
      <t>アマ</t>
    </rPh>
    <rPh sb="22" eb="24">
      <t>ジモト</t>
    </rPh>
    <rPh sb="26" eb="28">
      <t>キャクサマ</t>
    </rPh>
    <rPh sb="29" eb="30">
      <t>アユ</t>
    </rPh>
    <rPh sb="37" eb="38">
      <t>フル</t>
    </rPh>
    <rPh sb="39" eb="40">
      <t>ヨ</t>
    </rPh>
    <rPh sb="41" eb="44">
      <t>ショウテンカイ</t>
    </rPh>
    <rPh sb="45" eb="46">
      <t>スガタ</t>
    </rPh>
    <rPh sb="47" eb="48">
      <t>ノコ</t>
    </rPh>
    <rPh sb="50" eb="52">
      <t>ジモト</t>
    </rPh>
    <rPh sb="53" eb="54">
      <t>ヨ</t>
    </rPh>
    <rPh sb="55" eb="56">
      <t>ソ</t>
    </rPh>
    <rPh sb="57" eb="59">
      <t>エイギョウ</t>
    </rPh>
    <rPh sb="65" eb="66">
      <t>ナツ</t>
    </rPh>
    <rPh sb="71" eb="72">
      <t>マツ</t>
    </rPh>
    <rPh sb="75" eb="77">
      <t>チョウナイ</t>
    </rPh>
    <rPh sb="77" eb="78">
      <t>カイ</t>
    </rPh>
    <rPh sb="79" eb="82">
      <t>ショウテンカイ</t>
    </rPh>
    <rPh sb="82" eb="84">
      <t>キョウサイ</t>
    </rPh>
    <rPh sb="85" eb="86">
      <t>オオ</t>
    </rPh>
    <rPh sb="89" eb="91">
      <t>キャクサマ</t>
    </rPh>
    <rPh sb="92" eb="93">
      <t>ヨロコ</t>
    </rPh>
    <rPh sb="100" eb="101">
      <t>オモ</t>
    </rPh>
    <rPh sb="107" eb="108">
      <t>ナツ</t>
    </rPh>
    <rPh sb="109" eb="111">
      <t>チュウゲン</t>
    </rPh>
    <rPh sb="111" eb="114">
      <t>オオウリダ</t>
    </rPh>
    <rPh sb="116" eb="118">
      <t>サイマツ</t>
    </rPh>
    <rPh sb="118" eb="121">
      <t>オオウリダ</t>
    </rPh>
    <rPh sb="123" eb="126">
      <t>チュウセンカイ</t>
    </rPh>
    <rPh sb="127" eb="129">
      <t>モクヨウ</t>
    </rPh>
    <rPh sb="129" eb="130">
      <t>イチ</t>
    </rPh>
    <rPh sb="135" eb="136">
      <t>トウ</t>
    </rPh>
    <phoneticPr fontId="4"/>
  </si>
  <si>
    <t>新座団地前商店会</t>
  </si>
  <si>
    <t>新座市新座２丁目</t>
    <rPh sb="0" eb="3">
      <t>ニイザシ</t>
    </rPh>
    <rPh sb="3" eb="5">
      <t>ニイザ</t>
    </rPh>
    <rPh sb="6" eb="8">
      <t>チョウメ</t>
    </rPh>
    <phoneticPr fontId="4"/>
  </si>
  <si>
    <t>新座団地に面している商店会で、昭和49年に設立し、現在14店舗が加盟しています。アットホームな雰囲気で地域に密着、高齢者や環境に優しい商店会を目指しています。主なイベントは月末売り出しセール、季節の花飾り、歳末大売出しセール等です。</t>
    <rPh sb="0" eb="2">
      <t>ニイザ</t>
    </rPh>
    <rPh sb="2" eb="4">
      <t>ダンチ</t>
    </rPh>
    <rPh sb="5" eb="6">
      <t>メン</t>
    </rPh>
    <rPh sb="10" eb="13">
      <t>ショウテンカイ</t>
    </rPh>
    <rPh sb="15" eb="17">
      <t>ショウワ</t>
    </rPh>
    <rPh sb="19" eb="20">
      <t>ネン</t>
    </rPh>
    <rPh sb="21" eb="23">
      <t>セツリツ</t>
    </rPh>
    <rPh sb="25" eb="27">
      <t>ゲンザイ</t>
    </rPh>
    <rPh sb="29" eb="31">
      <t>テンポ</t>
    </rPh>
    <rPh sb="32" eb="34">
      <t>カメイ</t>
    </rPh>
    <rPh sb="47" eb="50">
      <t>フンイキ</t>
    </rPh>
    <rPh sb="51" eb="53">
      <t>チイキ</t>
    </rPh>
    <rPh sb="54" eb="56">
      <t>ミッチャク</t>
    </rPh>
    <rPh sb="57" eb="59">
      <t>コウレイ</t>
    </rPh>
    <rPh sb="59" eb="60">
      <t>シャ</t>
    </rPh>
    <rPh sb="61" eb="63">
      <t>カンキョウ</t>
    </rPh>
    <rPh sb="64" eb="65">
      <t>ヤサ</t>
    </rPh>
    <rPh sb="67" eb="70">
      <t>ショウテンカイ</t>
    </rPh>
    <rPh sb="71" eb="73">
      <t>メザ</t>
    </rPh>
    <rPh sb="79" eb="80">
      <t>オモ</t>
    </rPh>
    <rPh sb="86" eb="88">
      <t>ゲツマツ</t>
    </rPh>
    <rPh sb="88" eb="89">
      <t>ウ</t>
    </rPh>
    <rPh sb="90" eb="91">
      <t>ダ</t>
    </rPh>
    <rPh sb="96" eb="98">
      <t>キセツ</t>
    </rPh>
    <rPh sb="99" eb="100">
      <t>ハナ</t>
    </rPh>
    <rPh sb="100" eb="101">
      <t>カザ</t>
    </rPh>
    <rPh sb="103" eb="105">
      <t>サイマツ</t>
    </rPh>
    <rPh sb="105" eb="108">
      <t>オオウリダ</t>
    </rPh>
    <rPh sb="112" eb="113">
      <t>トウ</t>
    </rPh>
    <phoneticPr fontId="4"/>
  </si>
  <si>
    <t>新座団地名店会</t>
  </si>
  <si>
    <t>新座市新座３丁目</t>
    <rPh sb="0" eb="3">
      <t>ニイザシ</t>
    </rPh>
    <rPh sb="3" eb="5">
      <t>ニイザ</t>
    </rPh>
    <rPh sb="6" eb="8">
      <t>チョウメ</t>
    </rPh>
    <phoneticPr fontId="4"/>
  </si>
  <si>
    <t>大売出しのチラシを毎月新聞折込で配布しています。また、毎年歳末セールを実施しています。</t>
    <rPh sb="0" eb="3">
      <t>オオウリダ</t>
    </rPh>
    <rPh sb="9" eb="11">
      <t>マイツキ</t>
    </rPh>
    <rPh sb="11" eb="13">
      <t>シンブン</t>
    </rPh>
    <rPh sb="13" eb="14">
      <t>オ</t>
    </rPh>
    <rPh sb="14" eb="15">
      <t>コ</t>
    </rPh>
    <rPh sb="16" eb="18">
      <t>ハイフ</t>
    </rPh>
    <rPh sb="27" eb="29">
      <t>マイトシ</t>
    </rPh>
    <rPh sb="29" eb="31">
      <t>サイマツ</t>
    </rPh>
    <rPh sb="35" eb="37">
      <t>ジッシ</t>
    </rPh>
    <phoneticPr fontId="4"/>
  </si>
  <si>
    <t>西堀銀座商店会</t>
  </si>
  <si>
    <t>新座市西堀２丁目</t>
    <rPh sb="0" eb="3">
      <t>ニイザシ</t>
    </rPh>
    <rPh sb="3" eb="5">
      <t>ニシボリ</t>
    </rPh>
    <rPh sb="6" eb="8">
      <t>チョウメ</t>
    </rPh>
    <phoneticPr fontId="4"/>
  </si>
  <si>
    <t>毎年歳末セールを実施しています。</t>
    <rPh sb="0" eb="2">
      <t>マイトシ</t>
    </rPh>
    <rPh sb="2" eb="4">
      <t>サイマツ</t>
    </rPh>
    <rPh sb="8" eb="10">
      <t>ジッシ</t>
    </rPh>
    <phoneticPr fontId="4"/>
  </si>
  <si>
    <t>東久留米団地</t>
  </si>
  <si>
    <t>野火止商店会</t>
  </si>
  <si>
    <t>新座市野火止１丁目</t>
    <rPh sb="0" eb="3">
      <t>ニイザシ</t>
    </rPh>
    <rPh sb="3" eb="6">
      <t>ノビトメ</t>
    </rPh>
    <rPh sb="7" eb="9">
      <t>チョウメ</t>
    </rPh>
    <phoneticPr fontId="4"/>
  </si>
  <si>
    <t>年８回</t>
    <rPh sb="0" eb="1">
      <t>ネン</t>
    </rPh>
    <rPh sb="2" eb="3">
      <t>カイ</t>
    </rPh>
    <phoneticPr fontId="4"/>
  </si>
  <si>
    <t>ロヂャース新座店</t>
    <rPh sb="5" eb="7">
      <t>ニイザ</t>
    </rPh>
    <rPh sb="7" eb="8">
      <t>テン</t>
    </rPh>
    <phoneticPr fontId="4"/>
  </si>
  <si>
    <t>野火止グリーンランド商店会</t>
  </si>
  <si>
    <t>新座市野火止５丁目</t>
    <rPh sb="0" eb="3">
      <t>ニイザシ</t>
    </rPh>
    <rPh sb="3" eb="6">
      <t>ノビトメ</t>
    </rPh>
    <rPh sb="7" eb="9">
      <t>チョウメ</t>
    </rPh>
    <phoneticPr fontId="4"/>
  </si>
  <si>
    <t>当商店会はＪＲ武蔵野線新座駅から徒歩５分の野火止五丁目、六丁目にまたがるこじんまりとした商店会です。主なイベントは、町内会こども夏祭りの出店、歳末一斉セール等です。</t>
    <rPh sb="0" eb="1">
      <t>トウ</t>
    </rPh>
    <rPh sb="1" eb="4">
      <t>ショウテンカイ</t>
    </rPh>
    <rPh sb="7" eb="11">
      <t>ムサシノセン</t>
    </rPh>
    <rPh sb="11" eb="13">
      <t>ニイザ</t>
    </rPh>
    <rPh sb="13" eb="14">
      <t>エキ</t>
    </rPh>
    <rPh sb="16" eb="18">
      <t>トホ</t>
    </rPh>
    <rPh sb="19" eb="20">
      <t>フン</t>
    </rPh>
    <rPh sb="21" eb="24">
      <t>ノビトメ</t>
    </rPh>
    <rPh sb="24" eb="25">
      <t>ゴ</t>
    </rPh>
    <rPh sb="25" eb="27">
      <t>チョウメ</t>
    </rPh>
    <rPh sb="28" eb="31">
      <t>ロクチョウメ</t>
    </rPh>
    <rPh sb="44" eb="47">
      <t>ショウテンカイ</t>
    </rPh>
    <rPh sb="50" eb="51">
      <t>オモ</t>
    </rPh>
    <rPh sb="58" eb="60">
      <t>チョウナイ</t>
    </rPh>
    <rPh sb="60" eb="61">
      <t>カイ</t>
    </rPh>
    <rPh sb="64" eb="66">
      <t>ナツマツ</t>
    </rPh>
    <rPh sb="68" eb="70">
      <t>シュッテン</t>
    </rPh>
    <rPh sb="71" eb="73">
      <t>サイマツ</t>
    </rPh>
    <rPh sb="73" eb="75">
      <t>イッセイ</t>
    </rPh>
    <rPh sb="78" eb="79">
      <t>トウ</t>
    </rPh>
    <phoneticPr fontId="4"/>
  </si>
  <si>
    <t>東野商店会</t>
  </si>
  <si>
    <t>新座市野火止６丁目</t>
    <rPh sb="0" eb="3">
      <t>ニイザシ</t>
    </rPh>
    <rPh sb="3" eb="6">
      <t>ノビトメ</t>
    </rPh>
    <rPh sb="7" eb="9">
      <t>チョウメ</t>
    </rPh>
    <phoneticPr fontId="4"/>
  </si>
  <si>
    <t>四条名店会</t>
  </si>
  <si>
    <t>七夕事業。クリスマスイルミネーション、歳末セール等を実施しています。</t>
    <rPh sb="0" eb="2">
      <t>タナバタ</t>
    </rPh>
    <rPh sb="2" eb="4">
      <t>ジギョウ</t>
    </rPh>
    <rPh sb="19" eb="21">
      <t>サイマツ</t>
    </rPh>
    <rPh sb="24" eb="25">
      <t>トウ</t>
    </rPh>
    <rPh sb="26" eb="28">
      <t>ジッシ</t>
    </rPh>
    <phoneticPr fontId="4"/>
  </si>
  <si>
    <t>ふるさと新座商店会</t>
  </si>
  <si>
    <t>新座駅周辺の商店、企業が集い平成26年４月に発足した新座で一番新しい商店会です。会員相互が協力して、活気ある街づくりを進めるため、様々な企画を実行していきます。主なイベントは、チャリティー餅つき大会、大江戸新座祭り、野火止用水公園サマーフェスティバル、新座駅前クリスマスイルミネーション等です。</t>
    <rPh sb="0" eb="2">
      <t>ニイザ</t>
    </rPh>
    <rPh sb="2" eb="3">
      <t>エキ</t>
    </rPh>
    <rPh sb="3" eb="5">
      <t>シュウヘン</t>
    </rPh>
    <rPh sb="6" eb="8">
      <t>ショウテン</t>
    </rPh>
    <rPh sb="9" eb="11">
      <t>キギョウ</t>
    </rPh>
    <rPh sb="12" eb="13">
      <t>ツド</t>
    </rPh>
    <rPh sb="14" eb="16">
      <t>ヘイセイ</t>
    </rPh>
    <rPh sb="18" eb="19">
      <t>ネン</t>
    </rPh>
    <rPh sb="20" eb="21">
      <t>ガツ</t>
    </rPh>
    <rPh sb="22" eb="24">
      <t>ホッソク</t>
    </rPh>
    <rPh sb="26" eb="28">
      <t>ニイザ</t>
    </rPh>
    <rPh sb="29" eb="31">
      <t>イチバン</t>
    </rPh>
    <rPh sb="31" eb="32">
      <t>アタラ</t>
    </rPh>
    <rPh sb="34" eb="37">
      <t>ショウテンカイ</t>
    </rPh>
    <rPh sb="40" eb="42">
      <t>カイイン</t>
    </rPh>
    <rPh sb="42" eb="44">
      <t>ソウゴ</t>
    </rPh>
    <rPh sb="45" eb="47">
      <t>キョウリョク</t>
    </rPh>
    <rPh sb="50" eb="52">
      <t>カッキ</t>
    </rPh>
    <rPh sb="54" eb="55">
      <t>マチ</t>
    </rPh>
    <rPh sb="59" eb="60">
      <t>スス</t>
    </rPh>
    <rPh sb="65" eb="67">
      <t>サマザマ</t>
    </rPh>
    <rPh sb="68" eb="70">
      <t>キカク</t>
    </rPh>
    <rPh sb="71" eb="73">
      <t>ジッコウ</t>
    </rPh>
    <rPh sb="80" eb="81">
      <t>オモ</t>
    </rPh>
    <rPh sb="94" eb="95">
      <t>モチ</t>
    </rPh>
    <rPh sb="97" eb="99">
      <t>タイカイ</t>
    </rPh>
    <rPh sb="100" eb="103">
      <t>オオエド</t>
    </rPh>
    <rPh sb="103" eb="105">
      <t>ニイザ</t>
    </rPh>
    <rPh sb="105" eb="106">
      <t>マツ</t>
    </rPh>
    <rPh sb="108" eb="111">
      <t>ノビトメ</t>
    </rPh>
    <rPh sb="111" eb="113">
      <t>ヨウスイ</t>
    </rPh>
    <rPh sb="113" eb="115">
      <t>コウエン</t>
    </rPh>
    <rPh sb="126" eb="128">
      <t>ニイザ</t>
    </rPh>
    <rPh sb="128" eb="129">
      <t>エキ</t>
    </rPh>
    <rPh sb="129" eb="130">
      <t>マエ</t>
    </rPh>
    <rPh sb="143" eb="144">
      <t>トウ</t>
    </rPh>
    <phoneticPr fontId="4"/>
  </si>
  <si>
    <t>新座駅</t>
  </si>
  <si>
    <t>新座市</t>
    <rPh sb="0" eb="3">
      <t>ニイザシ</t>
    </rPh>
    <phoneticPr fontId="4"/>
  </si>
  <si>
    <t>新座市商店会連合会</t>
    <rPh sb="5" eb="6">
      <t>カイ</t>
    </rPh>
    <rPh sb="6" eb="9">
      <t>レンゴウカイ</t>
    </rPh>
    <phoneticPr fontId="4"/>
  </si>
  <si>
    <t>桶川市</t>
  </si>
  <si>
    <t>桶川市寿１丁目</t>
    <rPh sb="0" eb="3">
      <t>オケガワシ</t>
    </rPh>
    <rPh sb="3" eb="4">
      <t>コトブキ</t>
    </rPh>
    <rPh sb="5" eb="7">
      <t>チョウメ</t>
    </rPh>
    <phoneticPr fontId="4"/>
  </si>
  <si>
    <t>多い</t>
    <rPh sb="0" eb="1">
      <t>オオ</t>
    </rPh>
    <phoneticPr fontId="4"/>
  </si>
  <si>
    <t>月額１，０００円</t>
    <rPh sb="0" eb="2">
      <t>ゲツガク</t>
    </rPh>
    <rPh sb="7" eb="8">
      <t>エン</t>
    </rPh>
    <phoneticPr fontId="4"/>
  </si>
  <si>
    <t>街路灯の設置・維持管理</t>
    <rPh sb="0" eb="3">
      <t>ガイロトウ</t>
    </rPh>
    <rPh sb="4" eb="6">
      <t>セッチ</t>
    </rPh>
    <rPh sb="7" eb="11">
      <t>イジカンリ</t>
    </rPh>
    <phoneticPr fontId="4"/>
  </si>
  <si>
    <t>JR高崎線桶川駅</t>
    <phoneticPr fontId="4"/>
  </si>
  <si>
    <t>桶川市商店街空店舗対策事業</t>
    <rPh sb="0" eb="2">
      <t>オケガワ</t>
    </rPh>
    <rPh sb="2" eb="3">
      <t>シ</t>
    </rPh>
    <rPh sb="3" eb="6">
      <t>ショウテンガイ</t>
    </rPh>
    <rPh sb="6" eb="7">
      <t>ソラ</t>
    </rPh>
    <rPh sb="7" eb="9">
      <t>テンポ</t>
    </rPh>
    <rPh sb="9" eb="13">
      <t>タイサクジギョウ</t>
    </rPh>
    <phoneticPr fontId="4"/>
  </si>
  <si>
    <t>桶川市内の5商店会の地区内の空店舗を借受けて新たにお店を出そうとされる方に対し、予算の範囲内で改装費・家賃の補助を行います。
・改装費　2分の1以内（補助限度額50万円）
・家賃　2分の1以内（補助限度額5万円・12か月まで）</t>
    <rPh sb="57" eb="58">
      <t>オコナ</t>
    </rPh>
    <phoneticPr fontId="4"/>
  </si>
  <si>
    <t>https://www.city.okegawa.lg.jp/soshiki/shiminseikatsu/sangyokankou/sangyo/sangyoshien/1716.html</t>
    <phoneticPr fontId="4"/>
  </si>
  <si>
    <t>稲荷通り商栄会</t>
  </si>
  <si>
    <t>桶川市北１丁目</t>
    <rPh sb="0" eb="4">
      <t>オケガワシキタ</t>
    </rPh>
    <rPh sb="5" eb="7">
      <t>チョウメ</t>
    </rPh>
    <phoneticPr fontId="4"/>
  </si>
  <si>
    <t>昭和35年頃</t>
    <rPh sb="0" eb="2">
      <t>ショウワ</t>
    </rPh>
    <rPh sb="4" eb="5">
      <t>ネン</t>
    </rPh>
    <rPh sb="5" eb="6">
      <t>ゴロ</t>
    </rPh>
    <phoneticPr fontId="4"/>
  </si>
  <si>
    <t>syoeikai.com</t>
    <phoneticPr fontId="4"/>
  </si>
  <si>
    <t>夏祭りの実施、チャリティーイベントの実施（市民まつりと同時開催）、店先にプランターで花植え（補助金活動）を実施しています。後継者不足です。若い方の出店をお待ちしています。</t>
    <rPh sb="0" eb="2">
      <t>ナツマツ</t>
    </rPh>
    <rPh sb="4" eb="6">
      <t>ジッシ</t>
    </rPh>
    <rPh sb="18" eb="20">
      <t>ジッシ</t>
    </rPh>
    <rPh sb="21" eb="23">
      <t>シミン</t>
    </rPh>
    <rPh sb="27" eb="31">
      <t>ドウジカイサイ</t>
    </rPh>
    <rPh sb="33" eb="35">
      <t>ミセサキ</t>
    </rPh>
    <rPh sb="42" eb="43">
      <t>ハナ</t>
    </rPh>
    <rPh sb="43" eb="44">
      <t>ウ</t>
    </rPh>
    <rPh sb="46" eb="51">
      <t>ホジョキンカツドウ</t>
    </rPh>
    <rPh sb="53" eb="55">
      <t>ジッシ</t>
    </rPh>
    <rPh sb="61" eb="64">
      <t>コウケイシャ</t>
    </rPh>
    <rPh sb="64" eb="66">
      <t>フソク</t>
    </rPh>
    <rPh sb="69" eb="70">
      <t>ワカ</t>
    </rPh>
    <rPh sb="71" eb="72">
      <t>カタ</t>
    </rPh>
    <rPh sb="73" eb="75">
      <t>シュッテン</t>
    </rPh>
    <rPh sb="77" eb="78">
      <t>マ</t>
    </rPh>
    <phoneticPr fontId="4"/>
  </si>
  <si>
    <t>飲食店（食事処、カフェなど）</t>
    <rPh sb="0" eb="3">
      <t>インショクテン</t>
    </rPh>
    <rPh sb="4" eb="7">
      <t>ショクジドコロ</t>
    </rPh>
    <phoneticPr fontId="4"/>
  </si>
  <si>
    <t>①、②</t>
    <phoneticPr fontId="4"/>
  </si>
  <si>
    <t>桶川稲荷神社</t>
  </si>
  <si>
    <t>桶川駅通り商店会</t>
  </si>
  <si>
    <t>桶川市寿１丁目、南１丁目</t>
    <rPh sb="0" eb="4">
      <t>オケガワシコトブキ</t>
    </rPh>
    <rPh sb="5" eb="7">
      <t>チョウメ</t>
    </rPh>
    <rPh sb="8" eb="9">
      <t>ミナミ</t>
    </rPh>
    <phoneticPr fontId="4"/>
  </si>
  <si>
    <t>祭りの際の提灯の設置。街路灯にフラッグの設置。抽選会イベントの実施。消火器の設置等。</t>
    <rPh sb="0" eb="1">
      <t>マツ</t>
    </rPh>
    <rPh sb="3" eb="4">
      <t>サイ</t>
    </rPh>
    <rPh sb="5" eb="7">
      <t>チョウチン</t>
    </rPh>
    <rPh sb="8" eb="10">
      <t>セッチ</t>
    </rPh>
    <rPh sb="11" eb="14">
      <t>ガイロトウ</t>
    </rPh>
    <rPh sb="20" eb="22">
      <t>セッチ</t>
    </rPh>
    <rPh sb="23" eb="26">
      <t>チュウセンカイ</t>
    </rPh>
    <rPh sb="31" eb="33">
      <t>ジッシ</t>
    </rPh>
    <rPh sb="34" eb="37">
      <t>ショウカキ</t>
    </rPh>
    <rPh sb="38" eb="40">
      <t>セッチ</t>
    </rPh>
    <rPh sb="40" eb="41">
      <t>トウ</t>
    </rPh>
    <phoneticPr fontId="4"/>
  </si>
  <si>
    <t>飲食店、青果店、肉屋、魚屋</t>
    <rPh sb="0" eb="3">
      <t>インショクテン</t>
    </rPh>
    <rPh sb="4" eb="6">
      <t>セイカ</t>
    </rPh>
    <rPh sb="6" eb="7">
      <t>ミセ</t>
    </rPh>
    <rPh sb="8" eb="10">
      <t>ニクヤ</t>
    </rPh>
    <rPh sb="11" eb="13">
      <t>サカナヤ</t>
    </rPh>
    <phoneticPr fontId="4"/>
  </si>
  <si>
    <t>ＪＲ高崎線桶川駅</t>
    <phoneticPr fontId="4"/>
  </si>
  <si>
    <t>たちばな商店会</t>
  </si>
  <si>
    <t>桶川市南１丁目</t>
    <rPh sb="0" eb="4">
      <t>オケガワシミナミ</t>
    </rPh>
    <rPh sb="5" eb="7">
      <t>チョウメ</t>
    </rPh>
    <phoneticPr fontId="4"/>
  </si>
  <si>
    <t>月額１，５００円</t>
    <rPh sb="0" eb="2">
      <t>ゲツガク</t>
    </rPh>
    <rPh sb="7" eb="8">
      <t>エン</t>
    </rPh>
    <phoneticPr fontId="4"/>
  </si>
  <si>
    <t>市民まつりへの協賛。会員間の親睦。商店街の広報活動の実施。</t>
    <rPh sb="0" eb="2">
      <t>シミン</t>
    </rPh>
    <rPh sb="7" eb="9">
      <t>キョウサン</t>
    </rPh>
    <rPh sb="10" eb="13">
      <t>カイインカン</t>
    </rPh>
    <rPh sb="14" eb="16">
      <t>シンボク</t>
    </rPh>
    <rPh sb="17" eb="20">
      <t>ショウテンガイ</t>
    </rPh>
    <rPh sb="21" eb="23">
      <t>コウホウ</t>
    </rPh>
    <rPh sb="23" eb="25">
      <t>カツドウ</t>
    </rPh>
    <rPh sb="26" eb="28">
      <t>ジッシ</t>
    </rPh>
    <phoneticPr fontId="4"/>
  </si>
  <si>
    <t>中山道桶川宿</t>
  </si>
  <si>
    <t>中山道商店会</t>
  </si>
  <si>
    <t>桶川市寿２丁目</t>
    <rPh sb="0" eb="3">
      <t>オケガワシ</t>
    </rPh>
    <rPh sb="3" eb="4">
      <t>コトブキ</t>
    </rPh>
    <rPh sb="5" eb="7">
      <t>チョウメ</t>
    </rPh>
    <phoneticPr fontId="4"/>
  </si>
  <si>
    <t>毎月第二火曜日</t>
    <rPh sb="0" eb="2">
      <t>マイツキ</t>
    </rPh>
    <rPh sb="2" eb="4">
      <t>ダイニ</t>
    </rPh>
    <rPh sb="4" eb="7">
      <t>カヨウビ</t>
    </rPh>
    <phoneticPr fontId="4"/>
  </si>
  <si>
    <t>月額３，０００円
（協力会員）
月額５，０００円
（正会員）</t>
    <rPh sb="0" eb="2">
      <t>ゲツガク</t>
    </rPh>
    <rPh sb="7" eb="8">
      <t>エン</t>
    </rPh>
    <rPh sb="10" eb="12">
      <t>キョウリョク</t>
    </rPh>
    <rPh sb="12" eb="14">
      <t>カイイン</t>
    </rPh>
    <rPh sb="13" eb="14">
      <t>キョウカイ</t>
    </rPh>
    <rPh sb="16" eb="18">
      <t>ゲツガク</t>
    </rPh>
    <rPh sb="23" eb="24">
      <t>エン</t>
    </rPh>
    <rPh sb="26" eb="29">
      <t>セイカイイン</t>
    </rPh>
    <phoneticPr fontId="4"/>
  </si>
  <si>
    <t>街並み協定・条例の周知準備、フラッグの作成、先進地へのバスハイク、桶川宿についての情報の学習と出版(非売品)、
※過去の出版物：桶川町史、桶川市における近世・近代建造物調査報告書・桶川宿本陣遺構復元管理報告書、中山道桶川宿まちなみ協定(案)
※現在進めている出版物：元禄期桶川古繪圖及び講演会資料集</t>
    <rPh sb="22" eb="23">
      <t>サキ</t>
    </rPh>
    <phoneticPr fontId="4"/>
  </si>
  <si>
    <t>生鮮</t>
    <rPh sb="0" eb="2">
      <t>セイセン</t>
    </rPh>
    <phoneticPr fontId="4"/>
  </si>
  <si>
    <t>桶川市</t>
    <rPh sb="0" eb="3">
      <t>オケガワシ</t>
    </rPh>
    <phoneticPr fontId="4"/>
  </si>
  <si>
    <t>桶川市商店会連合会</t>
  </si>
  <si>
    <t>桶川市鴨川１丁目</t>
    <rPh sb="0" eb="3">
      <t>オケガワシ</t>
    </rPh>
    <rPh sb="3" eb="5">
      <t>カモガワ</t>
    </rPh>
    <rPh sb="6" eb="8">
      <t>チョウメ</t>
    </rPh>
    <phoneticPr fontId="4"/>
  </si>
  <si>
    <t>（年）30,000円＋
評議員数×1,000円</t>
    <rPh sb="1" eb="2">
      <t>ネン</t>
    </rPh>
    <rPh sb="9" eb="10">
      <t>エン</t>
    </rPh>
    <rPh sb="12" eb="15">
      <t>ヒョウギイン</t>
    </rPh>
    <rPh sb="15" eb="16">
      <t>スウ</t>
    </rPh>
    <rPh sb="18" eb="23">
      <t>０００エン</t>
    </rPh>
    <phoneticPr fontId="4"/>
  </si>
  <si>
    <t>歳末大売り出しを実施しています</t>
    <rPh sb="0" eb="2">
      <t>サイマツ</t>
    </rPh>
    <rPh sb="2" eb="4">
      <t>オオウ</t>
    </rPh>
    <rPh sb="5" eb="6">
      <t>ダ</t>
    </rPh>
    <rPh sb="8" eb="10">
      <t>ジッシ</t>
    </rPh>
    <phoneticPr fontId="4"/>
  </si>
  <si>
    <t>桶川べにばなスタンプ協同組合</t>
    <rPh sb="0" eb="2">
      <t>オケガワ</t>
    </rPh>
    <rPh sb="10" eb="12">
      <t>キョウドウ</t>
    </rPh>
    <rPh sb="12" eb="14">
      <t>クミアイ</t>
    </rPh>
    <phoneticPr fontId="10"/>
  </si>
  <si>
    <t>月額800円</t>
    <rPh sb="0" eb="2">
      <t>ゲツガク</t>
    </rPh>
    <rPh sb="5" eb="6">
      <t>エン</t>
    </rPh>
    <phoneticPr fontId="4"/>
  </si>
  <si>
    <t>加盟店をご利用ください</t>
    <rPh sb="0" eb="2">
      <t>カメイ</t>
    </rPh>
    <rPh sb="2" eb="3">
      <t>テン</t>
    </rPh>
    <rPh sb="5" eb="7">
      <t>リヨウ</t>
    </rPh>
    <phoneticPr fontId="4"/>
  </si>
  <si>
    <t>久喜市</t>
  </si>
  <si>
    <t>青葉団地商店会</t>
  </si>
  <si>
    <t>久喜市青葉1丁目</t>
    <rPh sb="6" eb="8">
      <t>チョウメ</t>
    </rPh>
    <phoneticPr fontId="4"/>
  </si>
  <si>
    <t>愛宕通り商店会</t>
  </si>
  <si>
    <t>久喜市久喜中央1丁目</t>
    <rPh sb="8" eb="10">
      <t>チョウメ</t>
    </rPh>
    <phoneticPr fontId="4"/>
  </si>
  <si>
    <t>久喜駅、クッキープラザ</t>
    <phoneticPr fontId="4"/>
  </si>
  <si>
    <t>久喜一番街商店会</t>
  </si>
  <si>
    <t>久喜市久喜中央2丁目</t>
    <rPh sb="8" eb="10">
      <t>チョウメ</t>
    </rPh>
    <phoneticPr fontId="4"/>
  </si>
  <si>
    <t>久喜銀座会</t>
    <rPh sb="0" eb="2">
      <t>クキ</t>
    </rPh>
    <rPh sb="2" eb="5">
      <t>ギンザカイ</t>
    </rPh>
    <phoneticPr fontId="4"/>
  </si>
  <si>
    <t>久喜市久喜中央3丁目</t>
    <rPh sb="8" eb="10">
      <t>チョウメ</t>
    </rPh>
    <phoneticPr fontId="4"/>
  </si>
  <si>
    <t>江栄会商店会</t>
  </si>
  <si>
    <t>久喜市北青柳</t>
    <rPh sb="0" eb="3">
      <t>クキシ</t>
    </rPh>
    <rPh sb="3" eb="6">
      <t>キタアオヤギ</t>
    </rPh>
    <phoneticPr fontId="4"/>
  </si>
  <si>
    <t>久喜市総合運動公園</t>
  </si>
  <si>
    <t>新二商店会</t>
  </si>
  <si>
    <t>久喜市南1丁目</t>
    <rPh sb="5" eb="7">
      <t>チョウメ</t>
    </rPh>
    <phoneticPr fontId="4"/>
  </si>
  <si>
    <t>久喜市中央商店会</t>
    <rPh sb="0" eb="3">
      <t>クキシ</t>
    </rPh>
    <rPh sb="3" eb="5">
      <t>チュウオウ</t>
    </rPh>
    <rPh sb="5" eb="8">
      <t>ショウテンカイ</t>
    </rPh>
    <phoneticPr fontId="4"/>
  </si>
  <si>
    <t>久喜駅</t>
  </si>
  <si>
    <t>久喜市東栄会</t>
    <rPh sb="0" eb="3">
      <t>クキシ</t>
    </rPh>
    <rPh sb="3" eb="6">
      <t>トウエイカイ</t>
    </rPh>
    <phoneticPr fontId="4"/>
  </si>
  <si>
    <t>二番街商店会</t>
  </si>
  <si>
    <t>久喜市本町1丁目</t>
    <rPh sb="6" eb="8">
      <t>チョウメ</t>
    </rPh>
    <phoneticPr fontId="4"/>
  </si>
  <si>
    <t>東口大通り商店会</t>
  </si>
  <si>
    <t>久喜市久喜東3丁目</t>
    <rPh sb="7" eb="9">
      <t>チョウメ</t>
    </rPh>
    <phoneticPr fontId="4"/>
  </si>
  <si>
    <t>むつみ商店会</t>
  </si>
  <si>
    <t>久喜市本町4丁目</t>
    <rPh sb="6" eb="8">
      <t>チョウメ</t>
    </rPh>
    <phoneticPr fontId="4"/>
  </si>
  <si>
    <t>アリオ鷲宮</t>
  </si>
  <si>
    <t>リリオ菖蒲街路灯組合</t>
    <rPh sb="3" eb="5">
      <t>ショウブ</t>
    </rPh>
    <rPh sb="5" eb="10">
      <t>ガイロトウクミアイ</t>
    </rPh>
    <phoneticPr fontId="4"/>
  </si>
  <si>
    <t>久喜市菖蒲町菖蒲</t>
    <phoneticPr fontId="4"/>
  </si>
  <si>
    <t>モラージュ菖蒲、フォレオ菖蒲</t>
    <phoneticPr fontId="4"/>
  </si>
  <si>
    <t>上町ふれあい通り商店会</t>
  </si>
  <si>
    <t>久喜市栗橋東2丁目</t>
    <phoneticPr fontId="4"/>
  </si>
  <si>
    <t>栗橋駅前商店街</t>
  </si>
  <si>
    <t>久喜市栗橋中央1丁目</t>
    <phoneticPr fontId="4"/>
  </si>
  <si>
    <t>栗橋駅</t>
  </si>
  <si>
    <t>栗橋ひめプラザ協同組合</t>
  </si>
  <si>
    <t>栗橋関所通り中央商店会</t>
  </si>
  <si>
    <t>久喜市栗橋中央2丁目</t>
    <phoneticPr fontId="4"/>
  </si>
  <si>
    <t>久喜市鷲宮4丁目</t>
    <rPh sb="0" eb="3">
      <t>クキシ</t>
    </rPh>
    <rPh sb="3" eb="5">
      <t>ワシノミヤ</t>
    </rPh>
    <rPh sb="6" eb="8">
      <t>チョウメ</t>
    </rPh>
    <phoneticPr fontId="4"/>
  </si>
  <si>
    <t>鷲宮神社</t>
  </si>
  <si>
    <t>東鷲宮プラザ商店会</t>
  </si>
  <si>
    <t>東鷲宮駅</t>
    <rPh sb="0" eb="3">
      <t>ヒガシワシノミヤ</t>
    </rPh>
    <rPh sb="3" eb="4">
      <t>エキ</t>
    </rPh>
    <phoneticPr fontId="4"/>
  </si>
  <si>
    <t>久喜カード事業協同組合</t>
    <rPh sb="0" eb="2">
      <t>クキ</t>
    </rPh>
    <rPh sb="5" eb="7">
      <t>ジギョウ</t>
    </rPh>
    <rPh sb="7" eb="9">
      <t>キョウドウ</t>
    </rPh>
    <rPh sb="9" eb="11">
      <t>クミアイ</t>
    </rPh>
    <phoneticPr fontId="5"/>
  </si>
  <si>
    <t>久喜市久喜中央4丁目</t>
    <rPh sb="0" eb="3">
      <t>クキシ</t>
    </rPh>
    <rPh sb="3" eb="5">
      <t>クキ</t>
    </rPh>
    <rPh sb="5" eb="7">
      <t>チュウオウ</t>
    </rPh>
    <rPh sb="8" eb="10">
      <t>チョウメ</t>
    </rPh>
    <phoneticPr fontId="4"/>
  </si>
  <si>
    <t>一般社団法人栗商スタンプ会</t>
    <phoneticPr fontId="5"/>
  </si>
  <si>
    <t>久喜市間鎌</t>
  </si>
  <si>
    <t>北本市</t>
  </si>
  <si>
    <t>北本団地センター商店会</t>
  </si>
  <si>
    <t>北本市栄７番地</t>
    <rPh sb="0" eb="3">
      <t>キタモトシ</t>
    </rPh>
    <rPh sb="3" eb="4">
      <t>サカエ</t>
    </rPh>
    <rPh sb="5" eb="7">
      <t>バンチ</t>
    </rPh>
    <phoneticPr fontId="4"/>
  </si>
  <si>
    <t>年３回(５月、１０月、２月）</t>
    <rPh sb="0" eb="1">
      <t>ネン</t>
    </rPh>
    <rPh sb="2" eb="3">
      <t>カイ</t>
    </rPh>
    <rPh sb="5" eb="6">
      <t>ガツ</t>
    </rPh>
    <rPh sb="9" eb="10">
      <t>ガツ</t>
    </rPh>
    <rPh sb="12" eb="13">
      <t>ガツ</t>
    </rPh>
    <phoneticPr fontId="4"/>
  </si>
  <si>
    <t>3,000人/1日（平日）</t>
    <rPh sb="5" eb="6">
      <t>ニン</t>
    </rPh>
    <rPh sb="8" eb="9">
      <t>ニチ</t>
    </rPh>
    <rPh sb="10" eb="12">
      <t>ヘイジツ</t>
    </rPh>
    <phoneticPr fontId="4"/>
  </si>
  <si>
    <t>２,000円/月</t>
    <rPh sb="5" eb="6">
      <t>エン</t>
    </rPh>
    <rPh sb="7" eb="8">
      <t>ツキ</t>
    </rPh>
    <phoneticPr fontId="4"/>
  </si>
  <si>
    <t>鮮魚、精肉、米穀、クリーニング、青果</t>
    <phoneticPr fontId="4"/>
  </si>
  <si>
    <t>ビッグエー</t>
    <phoneticPr fontId="4"/>
  </si>
  <si>
    <t>学習センター、栄市民活動交流センター</t>
    <rPh sb="7" eb="8">
      <t>サカエ</t>
    </rPh>
    <rPh sb="8" eb="10">
      <t>シミン</t>
    </rPh>
    <rPh sb="10" eb="12">
      <t>カツドウ</t>
    </rPh>
    <rPh sb="12" eb="14">
      <t>コウリュウ</t>
    </rPh>
    <phoneticPr fontId="4"/>
  </si>
  <si>
    <t>北本市創業支援等事業計画</t>
    <rPh sb="0" eb="3">
      <t>キタモトシ</t>
    </rPh>
    <rPh sb="3" eb="5">
      <t>ソウギョウ</t>
    </rPh>
    <rPh sb="5" eb="7">
      <t>シエン</t>
    </rPh>
    <rPh sb="7" eb="8">
      <t>トウ</t>
    </rPh>
    <rPh sb="8" eb="10">
      <t>ジギョウ</t>
    </rPh>
    <rPh sb="10" eb="12">
      <t>ケイカク</t>
    </rPh>
    <phoneticPr fontId="4"/>
  </si>
  <si>
    <t>創業希望者への情報提供、セミナーの受講等</t>
    <rPh sb="0" eb="2">
      <t>ソウギョウ</t>
    </rPh>
    <rPh sb="2" eb="5">
      <t>キボウシャ</t>
    </rPh>
    <rPh sb="7" eb="9">
      <t>ジョウホウ</t>
    </rPh>
    <rPh sb="9" eb="11">
      <t>テイキョウ</t>
    </rPh>
    <rPh sb="17" eb="19">
      <t>ジュコウ</t>
    </rPh>
    <rPh sb="19" eb="20">
      <t>トウ</t>
    </rPh>
    <phoneticPr fontId="4"/>
  </si>
  <si>
    <t>https://www.city.kitamoto.lg.jp/soshiki/shiminkeizai/sangyou/gyomu/g5/1490078450749.html</t>
    <phoneticPr fontId="4"/>
  </si>
  <si>
    <t>北本市空き店舗等活用推進事業補助金</t>
    <phoneticPr fontId="4"/>
  </si>
  <si>
    <t>市内の空き店舗への出店時、改装、広告費に対する補助。諸要件あり</t>
    <rPh sb="0" eb="2">
      <t>シナイ</t>
    </rPh>
    <phoneticPr fontId="4"/>
  </si>
  <si>
    <t>https://www.city.kitamoto.lg.jp/soshiki/shiminkeizai/sangyou/gyomu/g5/1562029541416.html</t>
    <phoneticPr fontId="4"/>
  </si>
  <si>
    <t>北本東中央通り商店会</t>
  </si>
  <si>
    <t>北本市北本2</t>
    <phoneticPr fontId="4"/>
  </si>
  <si>
    <t>年９回</t>
    <phoneticPr fontId="4"/>
  </si>
  <si>
    <t>１７,000人/1日(平日）</t>
    <phoneticPr fontId="4"/>
  </si>
  <si>
    <t>生鮮３品（野菜果実、食肉、鮮魚）、物販</t>
    <phoneticPr fontId="4"/>
  </si>
  <si>
    <t>北本駅、埼玉県信用金庫北本支店、埼玉りそな銀行北本支店</t>
    <rPh sb="0" eb="2">
      <t>キタモト</t>
    </rPh>
    <rPh sb="2" eb="3">
      <t>エキ</t>
    </rPh>
    <rPh sb="11" eb="13">
      <t>キタモト</t>
    </rPh>
    <rPh sb="13" eb="15">
      <t>シテン</t>
    </rPh>
    <rPh sb="23" eb="25">
      <t>キタモト</t>
    </rPh>
    <rPh sb="25" eb="27">
      <t>シテン</t>
    </rPh>
    <phoneticPr fontId="4"/>
  </si>
  <si>
    <t>市内の空き店舗への出店時、改装、広告費に対する補助。諸要件あり</t>
    <phoneticPr fontId="4"/>
  </si>
  <si>
    <t>三軒茶屋通り会</t>
    <rPh sb="6" eb="7">
      <t>カイ</t>
    </rPh>
    <phoneticPr fontId="5"/>
  </si>
  <si>
    <t>北本市東間2</t>
    <phoneticPr fontId="4"/>
  </si>
  <si>
    <t>年２回(３月、９月）</t>
    <phoneticPr fontId="4"/>
  </si>
  <si>
    <t>13,000人/1日(平日）</t>
    <phoneticPr fontId="4"/>
  </si>
  <si>
    <t>2,000円/月</t>
    <phoneticPr fontId="4"/>
  </si>
  <si>
    <t>勝林寺、宮内公園</t>
    <phoneticPr fontId="4"/>
  </si>
  <si>
    <t>せんげん通り商店会</t>
  </si>
  <si>
    <t>北本市北本1</t>
    <phoneticPr fontId="4"/>
  </si>
  <si>
    <t>4,000人/1日(平日）</t>
    <phoneticPr fontId="4"/>
  </si>
  <si>
    <t>①②</t>
    <phoneticPr fontId="4"/>
  </si>
  <si>
    <t>埼玉りそな銀行</t>
    <phoneticPr fontId="4"/>
  </si>
  <si>
    <t>埼玉りそな銀行北本支店、北本整形外科病院</t>
    <rPh sb="7" eb="9">
      <t>キタモト</t>
    </rPh>
    <rPh sb="9" eb="11">
      <t>シテン</t>
    </rPh>
    <phoneticPr fontId="4"/>
  </si>
  <si>
    <t>市内の空き店舗への出店時、改装、広告費に対する補助。諸要件あり</t>
    <rPh sb="0" eb="2">
      <t>シナイ</t>
    </rPh>
    <rPh sb="3" eb="4">
      <t>ア</t>
    </rPh>
    <rPh sb="5" eb="7">
      <t>テンポ</t>
    </rPh>
    <rPh sb="9" eb="11">
      <t>シュッテン</t>
    </rPh>
    <rPh sb="11" eb="12">
      <t>ジ</t>
    </rPh>
    <rPh sb="13" eb="15">
      <t>カイソウ</t>
    </rPh>
    <rPh sb="16" eb="19">
      <t>コウコクヒ</t>
    </rPh>
    <rPh sb="20" eb="21">
      <t>タイ</t>
    </rPh>
    <rPh sb="23" eb="25">
      <t>ホジョ</t>
    </rPh>
    <rPh sb="26" eb="27">
      <t>ショ</t>
    </rPh>
    <rPh sb="27" eb="29">
      <t>ヨウケン</t>
    </rPh>
    <phoneticPr fontId="4"/>
  </si>
  <si>
    <t>天神通り会</t>
    <rPh sb="2" eb="3">
      <t>トオ</t>
    </rPh>
    <phoneticPr fontId="5"/>
  </si>
  <si>
    <t>年３回(６月、８月、１１月）</t>
    <phoneticPr fontId="4"/>
  </si>
  <si>
    <t>16,000人/1日(平日）</t>
    <phoneticPr fontId="4"/>
  </si>
  <si>
    <t>本宿天神社、多門寺</t>
    <phoneticPr fontId="4"/>
  </si>
  <si>
    <t>北本市北本3</t>
    <phoneticPr fontId="4"/>
  </si>
  <si>
    <t>10,000人/1日(平日）</t>
    <phoneticPr fontId="4"/>
  </si>
  <si>
    <t>②③</t>
    <phoneticPr fontId="4"/>
  </si>
  <si>
    <t>埼玉県信用金庫北本支店、埼玉りそな銀行北本支店</t>
    <rPh sb="7" eb="9">
      <t>キタモト</t>
    </rPh>
    <rPh sb="9" eb="11">
      <t>シテン</t>
    </rPh>
    <rPh sb="19" eb="21">
      <t>キタモト</t>
    </rPh>
    <rPh sb="21" eb="23">
      <t>シテン</t>
    </rPh>
    <phoneticPr fontId="4"/>
  </si>
  <si>
    <t>八潮市</t>
  </si>
  <si>
    <t>大曽根商栄会</t>
  </si>
  <si>
    <t>八潮市大曽根</t>
    <rPh sb="0" eb="3">
      <t>ヤシオシ</t>
    </rPh>
    <rPh sb="3" eb="6">
      <t>オオソネ</t>
    </rPh>
    <phoneticPr fontId="5"/>
  </si>
  <si>
    <t>「やしお商業＆観光元気ＵＰサイト」での情報発信</t>
    <phoneticPr fontId="4"/>
  </si>
  <si>
    <t>八潮市内で商業を営む方の情報や、市内観光案内及びイベントなどを提供する情報サイトを八潮市商工観光課が運営し、市内外へ広くＰＲする。</t>
    <phoneticPr fontId="4"/>
  </si>
  <si>
    <t>やしお花桃商店会
（旧パルコ通り商店会）</t>
    <rPh sb="3" eb="8">
      <t>ハナモモショウテンカイ</t>
    </rPh>
    <rPh sb="10" eb="11">
      <t>キュウ</t>
    </rPh>
    <phoneticPr fontId="4"/>
  </si>
  <si>
    <t>八潮市中央三丁目</t>
    <rPh sb="0" eb="3">
      <t>ヤシオシ</t>
    </rPh>
    <rPh sb="3" eb="5">
      <t>チュウオウ</t>
    </rPh>
    <rPh sb="5" eb="8">
      <t>サンチョウメ</t>
    </rPh>
    <phoneticPr fontId="5"/>
  </si>
  <si>
    <t>R5.8
名称変更</t>
    <rPh sb="5" eb="7">
      <t>メイショウ</t>
    </rPh>
    <rPh sb="7" eb="9">
      <t>ヘンコウ</t>
    </rPh>
    <phoneticPr fontId="4"/>
  </si>
  <si>
    <t>https://yashiohanamomo.jp/</t>
    <phoneticPr fontId="4"/>
  </si>
  <si>
    <t>デジタルマップを作成。夏と冬にデジタルスタンプラリーを開催している。</t>
    <rPh sb="8" eb="10">
      <t>サクセイ</t>
    </rPh>
    <rPh sb="11" eb="12">
      <t>ナツ</t>
    </rPh>
    <rPh sb="13" eb="14">
      <t>フユ</t>
    </rPh>
    <rPh sb="27" eb="29">
      <t>カイサイ</t>
    </rPh>
    <phoneticPr fontId="4"/>
  </si>
  <si>
    <t>中央公園通り商店会</t>
  </si>
  <si>
    <t>八潮市中央一丁目</t>
    <rPh sb="0" eb="3">
      <t>ヤシオシ</t>
    </rPh>
    <rPh sb="3" eb="5">
      <t>チュウオウ</t>
    </rPh>
    <rPh sb="5" eb="6">
      <t>１</t>
    </rPh>
    <rPh sb="6" eb="8">
      <t>チョウメ</t>
    </rPh>
    <phoneticPr fontId="5"/>
  </si>
  <si>
    <t>装飾型街路灯の維持管理を行っている。</t>
    <rPh sb="12" eb="13">
      <t>オコナ</t>
    </rPh>
    <phoneticPr fontId="4"/>
  </si>
  <si>
    <t>①住宅地</t>
    <rPh sb="0" eb="4">
      <t>1ジュウタクチ</t>
    </rPh>
    <phoneticPr fontId="4"/>
  </si>
  <si>
    <t>中央公園、八潮市役所</t>
    <phoneticPr fontId="4"/>
  </si>
  <si>
    <t>富士見市</t>
  </si>
  <si>
    <t>あけぼの商店会</t>
  </si>
  <si>
    <t>富士見市鶴瀬東2</t>
    <rPh sb="0" eb="4">
      <t>フジミシ</t>
    </rPh>
    <rPh sb="4" eb="7">
      <t>ツルセヒガシ</t>
    </rPh>
    <phoneticPr fontId="4"/>
  </si>
  <si>
    <t>魚屋、肉屋、八百屋などの生鮮3品を取り扱うお店</t>
  </si>
  <si>
    <t>ウエルシア富士見鶴瀬東店</t>
    <rPh sb="5" eb="8">
      <t>フジミ</t>
    </rPh>
    <rPh sb="8" eb="11">
      <t>ツルセヒガシ</t>
    </rPh>
    <rPh sb="11" eb="12">
      <t>テン</t>
    </rPh>
    <phoneticPr fontId="4"/>
  </si>
  <si>
    <t>貝塚の森公園、鶴瀬小学校、鶴瀬公民館（鶴瀬コミュニティセンター）</t>
    <phoneticPr fontId="4"/>
  </si>
  <si>
    <t>富士見市創業者支援補助金</t>
    <rPh sb="4" eb="7">
      <t>ソウギョウシャ</t>
    </rPh>
    <rPh sb="7" eb="9">
      <t>シエン</t>
    </rPh>
    <phoneticPr fontId="4"/>
  </si>
  <si>
    <t>市内で新たに創業する方に対し、創業時の経費の一部を助成します。
◆補助対象者（下記を全て満たす方）　①新たに起業し1年を経過していない、又は当該年度内において起業しようとするかた　②富士見市内に事業所を設置し、又は設置しようとするかた　③特定創業支援等事業による支援を受けたことの証明書の交付を受けているかた
◆補助対象経費 ①事業所改装工事費　②広告宣伝費　③（法人）設立登記に要する費用　④（個人）商号登記に要する費用（　※①、②は事業者に発注したもののみが対象）◆補助率：対象経費の1/2    　◆補助限度額：20万円　</t>
    <rPh sb="17" eb="18">
      <t>ジ</t>
    </rPh>
    <rPh sb="19" eb="21">
      <t>ケイヒ</t>
    </rPh>
    <rPh sb="47" eb="48">
      <t>カタ</t>
    </rPh>
    <phoneticPr fontId="4"/>
  </si>
  <si>
    <t>富士見市新規創業者支援利子補給金</t>
    <phoneticPr fontId="4"/>
  </si>
  <si>
    <t>富士見市等が実施する認定特定創業支援等事業による支援を受けて、市内で新たに創業する方に対し、創業資金を調達するために使用した融資制度の利子の一部を助成します。助成額は1年間の支払利子の1/2以内で上限が15万円であり、対象期間は60月です。よって最大75万円となります。詳細につきましては、富士見市ホームページをご覧ください。</t>
    <phoneticPr fontId="4"/>
  </si>
  <si>
    <t>経営・創業相談事業</t>
  </si>
  <si>
    <t>創業準備、新規事業、経営のお困りごとなど、中小企業診断士等の専門家が伴走型で相談に応じます。日程：毎週月曜日または木曜日（祝・祭日を除く）、時間：1枠2時間　①10：00～12：00　②13：00～15：00　③15：00～17：00、場所：富士見市役所2階　第2相談室、費用：無料、持ち物：売上台帳、決算資料、事業計画書など、予約：産業経済課に電話で申込</t>
  </si>
  <si>
    <t>上沢商店会</t>
  </si>
  <si>
    <t>富士見市上沢1</t>
    <rPh sb="0" eb="4">
      <t>フジミシ</t>
    </rPh>
    <rPh sb="4" eb="6">
      <t>カミサワ</t>
    </rPh>
    <phoneticPr fontId="4"/>
  </si>
  <si>
    <t>不定</t>
    <rPh sb="0" eb="2">
      <t>フテイ</t>
    </rPh>
    <phoneticPr fontId="4"/>
  </si>
  <si>
    <t>食料品等の物販店</t>
    <phoneticPr fontId="4"/>
  </si>
  <si>
    <t>ファッションセンターしまむら</t>
    <phoneticPr fontId="4"/>
  </si>
  <si>
    <t>鶴瀬小学校、鶴瀬公民館（鶴瀬コミュニティセンター）</t>
    <phoneticPr fontId="4"/>
  </si>
  <si>
    <t>富士見市等が実施する認定特定創業支援等事業による支援を受けて、市内で新たに創業する方に対し、創業資金を調達するために使用した融資制度の利子の一部を助成します。助成額は1年間の支払利子の1/2以内で上限が15万円であり、対象期間は60月です。よって最大75万円となります。詳細につきましては、富士見市ホームページをご覧ください。</t>
  </si>
  <si>
    <t>権平山商店会</t>
  </si>
  <si>
    <t>富士見市鶴瀬西2</t>
    <rPh sb="0" eb="4">
      <t>フジミシ</t>
    </rPh>
    <rPh sb="4" eb="7">
      <t>ツルセニシ</t>
    </rPh>
    <phoneticPr fontId="4"/>
  </si>
  <si>
    <t>総会1回、役員会随時</t>
    <rPh sb="0" eb="2">
      <t>ソウカイ</t>
    </rPh>
    <rPh sb="3" eb="4">
      <t>カイ</t>
    </rPh>
    <rPh sb="5" eb="8">
      <t>ヤクインカイ</t>
    </rPh>
    <rPh sb="8" eb="10">
      <t>ズイジ</t>
    </rPh>
    <phoneticPr fontId="4"/>
  </si>
  <si>
    <t>肉屋、魚屋などの生鮮食料品店</t>
    <phoneticPr fontId="4"/>
  </si>
  <si>
    <t>ＵＲ都市機構コンフォール鶴瀬、UR都市機構アルビス鶴瀬、つるせ台公園、むさし野緑地公園、鶴瀬れんげ保育園</t>
    <phoneticPr fontId="4"/>
  </si>
  <si>
    <t>つるせ台商店会</t>
  </si>
  <si>
    <t>富士見市鶴瀬西3</t>
    <rPh sb="0" eb="7">
      <t>フジミシツルセニシ</t>
    </rPh>
    <phoneticPr fontId="4"/>
  </si>
  <si>
    <t>役員会2回、総会1回</t>
    <rPh sb="0" eb="3">
      <t>ヤクインカイ</t>
    </rPh>
    <rPh sb="4" eb="5">
      <t>カイ</t>
    </rPh>
    <rPh sb="6" eb="8">
      <t>ソウカイ</t>
    </rPh>
    <rPh sb="9" eb="10">
      <t>カイ</t>
    </rPh>
    <phoneticPr fontId="4"/>
  </si>
  <si>
    <t>スーパー等の大型店や物販店を希望</t>
    <phoneticPr fontId="4"/>
  </si>
  <si>
    <t>ＵＲ都市機構コンフォール鶴瀬、つるせ台小学校</t>
    <phoneticPr fontId="4"/>
  </si>
  <si>
    <t>鶴瀬駅西口通り商店会</t>
  </si>
  <si>
    <t>富士見市大字鶴馬</t>
    <rPh sb="0" eb="4">
      <t>フジミシ</t>
    </rPh>
    <rPh sb="4" eb="6">
      <t>オオアザ</t>
    </rPh>
    <rPh sb="6" eb="8">
      <t>ツルマ</t>
    </rPh>
    <phoneticPr fontId="4"/>
  </si>
  <si>
    <t>食料品等の物販店舗</t>
    <phoneticPr fontId="4"/>
  </si>
  <si>
    <t>東武ストア鶴瀬駅ビル店</t>
    <rPh sb="0" eb="2">
      <t>トウブ</t>
    </rPh>
    <rPh sb="5" eb="8">
      <t>ツルセエキ</t>
    </rPh>
    <rPh sb="10" eb="11">
      <t>テン</t>
    </rPh>
    <phoneticPr fontId="4"/>
  </si>
  <si>
    <t>鶴瀬西交流センター、埼玉りそな銀行 鶴瀬支店、つるせ西ゆうゆうの丘公園</t>
    <phoneticPr fontId="4"/>
  </si>
  <si>
    <t>鶴瀬夢灯り商店会</t>
    <rPh sb="0" eb="2">
      <t>ツルセ</t>
    </rPh>
    <rPh sb="2" eb="3">
      <t>ユメ</t>
    </rPh>
    <rPh sb="3" eb="4">
      <t>アカ</t>
    </rPh>
    <rPh sb="5" eb="8">
      <t>ショウテンカイ</t>
    </rPh>
    <phoneticPr fontId="5"/>
  </si>
  <si>
    <t>総会年1回、役員会随時開催</t>
    <rPh sb="0" eb="2">
      <t>ソウカイ</t>
    </rPh>
    <rPh sb="2" eb="3">
      <t>ネン</t>
    </rPh>
    <rPh sb="4" eb="5">
      <t>カイ</t>
    </rPh>
    <rPh sb="6" eb="9">
      <t>ヤクインカイ</t>
    </rPh>
    <rPh sb="9" eb="11">
      <t>ズイジ</t>
    </rPh>
    <rPh sb="11" eb="13">
      <t>カイサイ</t>
    </rPh>
    <phoneticPr fontId="4"/>
  </si>
  <si>
    <t>http://tsuru.boy.jp/</t>
  </si>
  <si>
    <t>コンビニエンスストア等の小売店</t>
    <phoneticPr fontId="4"/>
  </si>
  <si>
    <t>東武東上線鶴瀬駅、みずほ銀行鶴瀬支店、埼玉縣信用金庫鶴瀬支店</t>
    <phoneticPr fontId="4"/>
  </si>
  <si>
    <t>つるせ西商店会</t>
  </si>
  <si>
    <t>富士見市鶴瀬西2</t>
    <rPh sb="0" eb="7">
      <t>フジミシツルセニシ</t>
    </rPh>
    <phoneticPr fontId="4"/>
  </si>
  <si>
    <t>八百屋、魚屋、肉屋などの生鮮3品を取り扱うお店</t>
    <phoneticPr fontId="4"/>
  </si>
  <si>
    <t>ＵＲ都市機構コンフォール鶴瀬、むさし野緑地公園、つるせ台公園、つるせ台小学校、埼玉りそな銀行鶴瀬支店</t>
    <phoneticPr fontId="4"/>
  </si>
  <si>
    <t>鶴瀬西銀座商店会</t>
  </si>
  <si>
    <t>富士見市鶴馬</t>
    <rPh sb="0" eb="4">
      <t>フジミシ</t>
    </rPh>
    <rPh sb="4" eb="5">
      <t>ツル</t>
    </rPh>
    <rPh sb="5" eb="6">
      <t>ウマ</t>
    </rPh>
    <phoneticPr fontId="4"/>
  </si>
  <si>
    <t>総会1回、監査会1回、役員会随時</t>
    <rPh sb="0" eb="2">
      <t>ソウカイ</t>
    </rPh>
    <rPh sb="3" eb="4">
      <t>カイ</t>
    </rPh>
    <rPh sb="5" eb="7">
      <t>カンサ</t>
    </rPh>
    <rPh sb="7" eb="8">
      <t>カイ</t>
    </rPh>
    <rPh sb="9" eb="10">
      <t>カイ</t>
    </rPh>
    <rPh sb="11" eb="16">
      <t>ヤクインカイズイジ</t>
    </rPh>
    <phoneticPr fontId="4"/>
  </si>
  <si>
    <t>物品販売業種、集客力のある市場のような核となる店舗</t>
    <phoneticPr fontId="4"/>
  </si>
  <si>
    <t>東武東上線鶴瀬駅、埼玉りそな銀行鶴瀬支店、鶴瀬れんげ保育園</t>
    <phoneticPr fontId="4"/>
  </si>
  <si>
    <t>鶴瀬東中央通り会</t>
  </si>
  <si>
    <t>富士見市関沢１</t>
    <rPh sb="0" eb="4">
      <t>フジミシ</t>
    </rPh>
    <rPh sb="4" eb="6">
      <t>セキザワ</t>
    </rPh>
    <phoneticPr fontId="4"/>
  </si>
  <si>
    <t>食料品などの小売店舗</t>
    <phoneticPr fontId="4"/>
  </si>
  <si>
    <t>③路線沿い</t>
    <rPh sb="1" eb="3">
      <t>ロセン</t>
    </rPh>
    <rPh sb="3" eb="4">
      <t>ゾ</t>
    </rPh>
    <phoneticPr fontId="4"/>
  </si>
  <si>
    <t>東武東上線鶴瀬駅、みずほ銀行鶴瀬支店</t>
    <phoneticPr fontId="4"/>
  </si>
  <si>
    <t>寺下商店会</t>
  </si>
  <si>
    <t>富士見市貝塚2</t>
    <rPh sb="0" eb="4">
      <t>フジミシ</t>
    </rPh>
    <rPh sb="4" eb="6">
      <t>カイヅカ</t>
    </rPh>
    <phoneticPr fontId="4"/>
  </si>
  <si>
    <t>総会1回、役員会随時</t>
    <rPh sb="0" eb="2">
      <t>ソウカイ</t>
    </rPh>
    <rPh sb="3" eb="4">
      <t>カイ</t>
    </rPh>
    <rPh sb="5" eb="10">
      <t>ヤクインカイズイジ</t>
    </rPh>
    <phoneticPr fontId="4"/>
  </si>
  <si>
    <t>商店街における不足業種全般</t>
    <phoneticPr fontId="4"/>
  </si>
  <si>
    <t>水子貝塚公園（資料館）、下の谷公園、大應寺、水宮神社、本郷中学校</t>
    <phoneticPr fontId="4"/>
  </si>
  <si>
    <t>西みずほ台商店会</t>
  </si>
  <si>
    <t>富士見市西みずほ台2</t>
    <rPh sb="0" eb="4">
      <t>フジミシ</t>
    </rPh>
    <rPh sb="4" eb="5">
      <t>ニシ</t>
    </rPh>
    <rPh sb="8" eb="9">
      <t>ダイ</t>
    </rPh>
    <phoneticPr fontId="4"/>
  </si>
  <si>
    <t>マルエツみずほ台店、東武ストアみずほ台店</t>
    <phoneticPr fontId="4"/>
  </si>
  <si>
    <t>東武東上線みずほ台駅、みずほ台出張所、みずほ台コミュニティセンター、みずほ台病院、武蔵野銀行みずほ台支店</t>
    <phoneticPr fontId="4"/>
  </si>
  <si>
    <t>東みずほ台商店会</t>
  </si>
  <si>
    <t>富士見市東みずほ台1</t>
    <rPh sb="0" eb="4">
      <t>フジミシ</t>
    </rPh>
    <rPh sb="4" eb="5">
      <t>ヒガシ</t>
    </rPh>
    <rPh sb="8" eb="9">
      <t>ダイ</t>
    </rPh>
    <phoneticPr fontId="4"/>
  </si>
  <si>
    <t>集客の核となるような店舗、商店街に不足している業種等</t>
    <phoneticPr fontId="4"/>
  </si>
  <si>
    <t>東武東上線みずほ台駅、みずほ台中央公園、大原公園、埼玉りそな銀行みずほ台支店、川口信用金庫みずほ台支店</t>
    <phoneticPr fontId="4"/>
  </si>
  <si>
    <t>水谷中央商店会</t>
  </si>
  <si>
    <t>富士見市水谷東2</t>
    <rPh sb="0" eb="4">
      <t>フジミシ</t>
    </rPh>
    <rPh sb="4" eb="7">
      <t>ミズタニヒガシ</t>
    </rPh>
    <phoneticPr fontId="4"/>
  </si>
  <si>
    <t>総会：5月、役員会：6・7・10・11月</t>
    <phoneticPr fontId="4"/>
  </si>
  <si>
    <t>商店街に不足している業種</t>
    <phoneticPr fontId="4"/>
  </si>
  <si>
    <t>志木市役所、水谷東公民館（水谷東出張所）、水谷東小学校、水谷中学校、富士見みずほ幼稚園</t>
    <phoneticPr fontId="4"/>
  </si>
  <si>
    <t>つるせセーフティロード商店会</t>
  </si>
  <si>
    <t>総会：年1回、役員会：随時</t>
    <phoneticPr fontId="4"/>
  </si>
  <si>
    <t>食料品店、小売店</t>
    <phoneticPr fontId="4"/>
  </si>
  <si>
    <t>貝戸の森公園、谷津幼稚園</t>
    <rPh sb="7" eb="9">
      <t>ヤツ</t>
    </rPh>
    <rPh sb="9" eb="12">
      <t>ヨウチエン</t>
    </rPh>
    <phoneticPr fontId="4"/>
  </si>
  <si>
    <t>富士見市商店会連合会</t>
    <rPh sb="0" eb="4">
      <t>フジミシ</t>
    </rPh>
    <rPh sb="4" eb="7">
      <t>ショウテンカイ</t>
    </rPh>
    <rPh sb="7" eb="10">
      <t>レンゴウカイ</t>
    </rPh>
    <phoneticPr fontId="5"/>
  </si>
  <si>
    <t>富士見市羽沢3</t>
    <rPh sb="0" eb="4">
      <t>フジミシ</t>
    </rPh>
    <rPh sb="4" eb="6">
      <t>ハネサワ</t>
    </rPh>
    <phoneticPr fontId="4"/>
  </si>
  <si>
    <t>三郷市</t>
  </si>
  <si>
    <t>戸ケ崎三丁目南商店連合会</t>
  </si>
  <si>
    <t>三郷市戸ヶ崎３丁目</t>
    <rPh sb="0" eb="3">
      <t>ミサトシ</t>
    </rPh>
    <rPh sb="3" eb="6">
      <t>トガサキ</t>
    </rPh>
    <rPh sb="7" eb="9">
      <t>チョウメ</t>
    </rPh>
    <phoneticPr fontId="4"/>
  </si>
  <si>
    <t>きらりとひかれ起業家応援事業費補助金</t>
    <rPh sb="7" eb="18">
      <t>キギョウカオウエンジギョウヒホジョキン</t>
    </rPh>
    <phoneticPr fontId="4"/>
  </si>
  <si>
    <t>市内で起業後一年未満、又は起業しようとしているかたを対象に、対象費用の一部を補助。</t>
    <rPh sb="0" eb="2">
      <t>シナイ</t>
    </rPh>
    <rPh sb="3" eb="6">
      <t>キギョウゴ</t>
    </rPh>
    <rPh sb="6" eb="8">
      <t>イチネン</t>
    </rPh>
    <rPh sb="8" eb="10">
      <t>ミマン</t>
    </rPh>
    <rPh sb="11" eb="12">
      <t>マタ</t>
    </rPh>
    <rPh sb="13" eb="15">
      <t>キギョウ</t>
    </rPh>
    <rPh sb="26" eb="28">
      <t>タイショウ</t>
    </rPh>
    <rPh sb="30" eb="34">
      <t>タイショウヒヨウ</t>
    </rPh>
    <rPh sb="35" eb="37">
      <t>イチブ</t>
    </rPh>
    <rPh sb="38" eb="40">
      <t>ホジョ</t>
    </rPh>
    <phoneticPr fontId="4"/>
  </si>
  <si>
    <t>https://www.city.misato.lg.jp/soshiki/chiikishinko/shokokanko/1/1423.html</t>
    <phoneticPr fontId="4"/>
  </si>
  <si>
    <t>三郷駅南商店会</t>
  </si>
  <si>
    <t>三郷市三郷１丁目</t>
    <rPh sb="0" eb="3">
      <t>ミサトシ</t>
    </rPh>
    <rPh sb="3" eb="5">
      <t>ミサト</t>
    </rPh>
    <rPh sb="6" eb="8">
      <t>チョウメ</t>
    </rPh>
    <phoneticPr fontId="4"/>
  </si>
  <si>
    <t>埼玉りそな銀行、JR三郷駅、みずほ銀行</t>
    <phoneticPr fontId="4"/>
  </si>
  <si>
    <t>https://www.city.misato.lg.jp/soshiki/chiikishinko/shokokanko/1/1423.html</t>
  </si>
  <si>
    <t>みさと団地北商店会</t>
  </si>
  <si>
    <t>三郷市彦成３丁目</t>
    <rPh sb="0" eb="3">
      <t>ミサトシ</t>
    </rPh>
    <rPh sb="3" eb="5">
      <t>ヒコナリ</t>
    </rPh>
    <rPh sb="6" eb="8">
      <t>チョウメ</t>
    </rPh>
    <phoneticPr fontId="4"/>
  </si>
  <si>
    <t>独協医科大学附属看護専門学校三郷校、コストコホールセール新三郷倉庫店</t>
    <rPh sb="6" eb="8">
      <t>フゾク</t>
    </rPh>
    <phoneticPr fontId="4"/>
  </si>
  <si>
    <t>みさと団地センターモール協同組合</t>
  </si>
  <si>
    <t>埼玉りそな銀行、三郷市役所団地出張所、コストコホールセール新三郷倉庫店、ららぽーと新三郷</t>
    <phoneticPr fontId="4"/>
  </si>
  <si>
    <t>早稲田中央共栄会</t>
  </si>
  <si>
    <t>三郷市早稲田２丁目</t>
    <rPh sb="0" eb="3">
      <t>ミサトシ</t>
    </rPh>
    <rPh sb="3" eb="6">
      <t>ワセダ</t>
    </rPh>
    <rPh sb="7" eb="9">
      <t>チョウメ</t>
    </rPh>
    <phoneticPr fontId="4"/>
  </si>
  <si>
    <t>業務スーパー、BIG－A、JR三郷駅、文化会館、早稲田公園</t>
    <phoneticPr fontId="4"/>
  </si>
  <si>
    <t>三郷市商店会連合会</t>
    <rPh sb="3" eb="6">
      <t>ショウテンカイ</t>
    </rPh>
    <rPh sb="6" eb="9">
      <t>レンゴウカイ</t>
    </rPh>
    <phoneticPr fontId="5"/>
  </si>
  <si>
    <t>蓮田市</t>
  </si>
  <si>
    <t>閏戸商店会</t>
    <phoneticPr fontId="4"/>
  </si>
  <si>
    <t>蓮田市大字貝塚</t>
    <rPh sb="0" eb="3">
      <t>ハスダシ</t>
    </rPh>
    <rPh sb="3" eb="5">
      <t>オオアザ</t>
    </rPh>
    <rPh sb="5" eb="7">
      <t>カイヅカ</t>
    </rPh>
    <phoneticPr fontId="4"/>
  </si>
  <si>
    <t>200人／１日（平日）</t>
    <rPh sb="3" eb="4">
      <t>ニン</t>
    </rPh>
    <rPh sb="6" eb="7">
      <t>ニチ</t>
    </rPh>
    <rPh sb="8" eb="10">
      <t>ヘイジツ</t>
    </rPh>
    <phoneticPr fontId="4"/>
  </si>
  <si>
    <t>無</t>
    <rPh sb="0" eb="1">
      <t>ナ</t>
    </rPh>
    <phoneticPr fontId="4"/>
  </si>
  <si>
    <t>地元（閏戸地域）密着型の商店会である。来街者の安心・安全を第一に考え、街路灯の維持管理を行い、利用しやすい商店会つくりを進めている。また、歳末大売り出しも行っている。</t>
    <rPh sb="0" eb="2">
      <t>ジモト</t>
    </rPh>
    <rPh sb="3" eb="5">
      <t>ウルイド</t>
    </rPh>
    <rPh sb="5" eb="7">
      <t>チイキ</t>
    </rPh>
    <rPh sb="8" eb="11">
      <t>ミッチャクガタ</t>
    </rPh>
    <rPh sb="12" eb="15">
      <t>ショウテンカイ</t>
    </rPh>
    <rPh sb="19" eb="22">
      <t>ライガイシャ</t>
    </rPh>
    <rPh sb="23" eb="25">
      <t>アンシン</t>
    </rPh>
    <rPh sb="26" eb="28">
      <t>アンゼン</t>
    </rPh>
    <rPh sb="29" eb="31">
      <t>ダイイチ</t>
    </rPh>
    <rPh sb="32" eb="33">
      <t>カンガ</t>
    </rPh>
    <rPh sb="35" eb="38">
      <t>ガイロトウ</t>
    </rPh>
    <rPh sb="39" eb="41">
      <t>イジ</t>
    </rPh>
    <rPh sb="41" eb="43">
      <t>カンリ</t>
    </rPh>
    <rPh sb="44" eb="45">
      <t>オコナ</t>
    </rPh>
    <rPh sb="47" eb="49">
      <t>リヨウ</t>
    </rPh>
    <rPh sb="53" eb="56">
      <t>ショウテンカイ</t>
    </rPh>
    <rPh sb="60" eb="61">
      <t>スス</t>
    </rPh>
    <rPh sb="69" eb="71">
      <t>サイマツ</t>
    </rPh>
    <rPh sb="71" eb="73">
      <t>オオウ</t>
    </rPh>
    <rPh sb="74" eb="75">
      <t>ダ</t>
    </rPh>
    <rPh sb="77" eb="78">
      <t>オコナ</t>
    </rPh>
    <phoneticPr fontId="5"/>
  </si>
  <si>
    <t>蓮田病院、カインズホーム、山ノ神沼</t>
    <phoneticPr fontId="4"/>
  </si>
  <si>
    <t>創業支援事業</t>
    <rPh sb="0" eb="2">
      <t>ソウギョウ</t>
    </rPh>
    <rPh sb="2" eb="4">
      <t>シエン</t>
    </rPh>
    <rPh sb="4" eb="6">
      <t>ジギョウ</t>
    </rPh>
    <phoneticPr fontId="4"/>
  </si>
  <si>
    <t>市内産業の振興及び活性化を図るため、市内で新たに起業した方に対し、その起業に要する費用の一部を補助する。（１）補助対象者は、市内で起業し、申請時に起業日から起算して1年経過しない者（２）補助対象経費は、起業に係る設備費、備品購入費、広告宣伝費、登記費、賃借料（３）補助対象経費は、補助対象経費の１／２以内（４）補助限度額は、３０万円</t>
    <rPh sb="126" eb="129">
      <t>チンシャクリョウ</t>
    </rPh>
    <phoneticPr fontId="4"/>
  </si>
  <si>
    <t>椿山商店会</t>
  </si>
  <si>
    <t>蓮田市椿山１丁目</t>
    <rPh sb="0" eb="3">
      <t>ハスダシ</t>
    </rPh>
    <rPh sb="3" eb="5">
      <t>ツバキヤマ</t>
    </rPh>
    <rPh sb="6" eb="8">
      <t>チョウメ</t>
    </rPh>
    <phoneticPr fontId="4"/>
  </si>
  <si>
    <t>年12回（月1回）</t>
    <rPh sb="0" eb="1">
      <t>ネン</t>
    </rPh>
    <rPh sb="3" eb="4">
      <t>カイ</t>
    </rPh>
    <rPh sb="5" eb="6">
      <t>ツキ</t>
    </rPh>
    <rPh sb="7" eb="8">
      <t>カイ</t>
    </rPh>
    <phoneticPr fontId="4"/>
  </si>
  <si>
    <t>年会費30,000円</t>
    <rPh sb="0" eb="3">
      <t>ネンカイヒ</t>
    </rPh>
    <rPh sb="9" eb="10">
      <t>エン</t>
    </rPh>
    <phoneticPr fontId="4"/>
  </si>
  <si>
    <t>地元（椿山地区）密集型の商店会である。来街者の安心・安全を第一に考え、街路灯の建て替え及び撤去、ＬＥＤ化をし、利用しやすい商店会つくりを進めている。また、地域でのお祭りへの協賛。歳末大売出しも行っている。</t>
  </si>
  <si>
    <t>蓮田市役所、西城沼公園、榎戸公園</t>
    <phoneticPr fontId="4"/>
  </si>
  <si>
    <t>蓮田市緑町商店会</t>
  </si>
  <si>
    <t>蓮田市大字黒浜</t>
    <rPh sb="0" eb="3">
      <t>ハスダシ</t>
    </rPh>
    <rPh sb="3" eb="5">
      <t>オオアザ</t>
    </rPh>
    <rPh sb="5" eb="7">
      <t>クロハマ</t>
    </rPh>
    <phoneticPr fontId="4"/>
  </si>
  <si>
    <t>100人／１日（平日）</t>
    <rPh sb="3" eb="4">
      <t>ニン</t>
    </rPh>
    <rPh sb="6" eb="7">
      <t>ニチ</t>
    </rPh>
    <rPh sb="8" eb="10">
      <t>ヘイジツ</t>
    </rPh>
    <phoneticPr fontId="4"/>
  </si>
  <si>
    <t>月額1,500円</t>
    <rPh sb="0" eb="2">
      <t>ゲツガク</t>
    </rPh>
    <rPh sb="7" eb="8">
      <t>エン</t>
    </rPh>
    <phoneticPr fontId="4"/>
  </si>
  <si>
    <t>地元（緑町地区）密集型の商店会である。令和５年２月ごろに街路灯を撤去し、市の防犯灯へ変更した。</t>
    <rPh sb="19" eb="21">
      <t>レイワ</t>
    </rPh>
    <rPh sb="22" eb="23">
      <t>ネン</t>
    </rPh>
    <rPh sb="24" eb="25">
      <t>ガツ</t>
    </rPh>
    <rPh sb="28" eb="31">
      <t>ガイロトウ</t>
    </rPh>
    <rPh sb="32" eb="34">
      <t>テッキョ</t>
    </rPh>
    <rPh sb="36" eb="37">
      <t>シ</t>
    </rPh>
    <rPh sb="38" eb="41">
      <t>ボウハントウ</t>
    </rPh>
    <rPh sb="42" eb="44">
      <t>ヘンコウ</t>
    </rPh>
    <phoneticPr fontId="4"/>
  </si>
  <si>
    <t>蓮田市役所、国指定史跡　黒浜貝塚</t>
    <phoneticPr fontId="4"/>
  </si>
  <si>
    <t>蓮田市東口商店会</t>
    <rPh sb="0" eb="3">
      <t>ハスダシ</t>
    </rPh>
    <rPh sb="3" eb="5">
      <t>ヒガシグチ</t>
    </rPh>
    <phoneticPr fontId="5"/>
  </si>
  <si>
    <t>蓮田市東６丁目</t>
    <rPh sb="0" eb="3">
      <t>ハスダシ</t>
    </rPh>
    <rPh sb="3" eb="4">
      <t>ヒガシ</t>
    </rPh>
    <rPh sb="5" eb="7">
      <t>チョウメ</t>
    </rPh>
    <phoneticPr fontId="4"/>
  </si>
  <si>
    <t>5,000人／１日（平日）</t>
    <rPh sb="5" eb="6">
      <t>ニン</t>
    </rPh>
    <rPh sb="8" eb="9">
      <t>ニチ</t>
    </rPh>
    <rPh sb="10" eb="12">
      <t>ヘイジツ</t>
    </rPh>
    <phoneticPr fontId="4"/>
  </si>
  <si>
    <t>蓮田駅東口に広がる商店会。小中学校・大学の施設が存在し、大学生も多い場所である。また、地域の安心・安全を第一に考え、街路灯の建替え及び撤去、ＬＥＤ化をし、利用しやすい商店会つくりを進めている。また、令和4年度は、商店会の賑わいと活性化を目的としたロゴプロジェクター事業を行った。</t>
  </si>
  <si>
    <t>蓮田駅東口、蓮田市東保育園、埼玉縣信用金庫、中央公民館、人間総合科学大学</t>
    <phoneticPr fontId="4"/>
  </si>
  <si>
    <t>坂戸市</t>
  </si>
  <si>
    <t>泉町商業会</t>
    <rPh sb="0" eb="1">
      <t>イズミ</t>
    </rPh>
    <rPh sb="1" eb="2">
      <t>マチ</t>
    </rPh>
    <rPh sb="2" eb="4">
      <t>ショウギョウ</t>
    </rPh>
    <rPh sb="4" eb="5">
      <t>カイ</t>
    </rPh>
    <phoneticPr fontId="5"/>
  </si>
  <si>
    <t>坂戸市泉町3丁目</t>
    <rPh sb="0" eb="3">
      <t>サカドシ</t>
    </rPh>
    <rPh sb="3" eb="4">
      <t>イズミ</t>
    </rPh>
    <rPh sb="4" eb="5">
      <t>チョウ</t>
    </rPh>
    <rPh sb="6" eb="8">
      <t>チョウメ</t>
    </rPh>
    <phoneticPr fontId="5"/>
  </si>
  <si>
    <t>坂戸市創業支援等事業計画に基づく創業支援</t>
    <phoneticPr fontId="4"/>
  </si>
  <si>
    <t>市内で創業しようとする方を支援するため「坂戸市創業支援等事業計画」を策定し、坂戸市商工会や創業・ベンチャー支援センター埼玉等と連携した支援を実施しています。計画に基づく支援を受けると、坂戸市創業支援事業助成金をはじめとする様々な優遇・支援策を受けられるようになります。＜問合せ＞坂戸市役所商工労政課商工労政担当049-283-1445　詳細は、ホームページよりご確認ください。</t>
    <phoneticPr fontId="4"/>
  </si>
  <si>
    <t>坂戸市創業支援事業助成金</t>
    <phoneticPr fontId="4"/>
  </si>
  <si>
    <t>市内における創業の促進と地域経済の活性化を目的に、市内の空き店舗等を利用して創業を計画している方に対し、助成金を交付します。＜対象者＞特定創業支援等事業による支援を受けた方で、市内において空き店舗等を活用して新たに創業する方。その他「坂戸市創業支援事業助成金交付要綱」に定める要件を満たす方。＜助成額＞賃借料…対象経費の2分の1、5万円/月を限度額とし、創業の日の属月から起算して12か月以内の期間。改修費…対象経費の2分の1、限度額50万円＜問合せ＞坂戸市役所商工労政課商工労政担当049-283-1445　詳細は、ホームページよりご確認ください。</t>
    <phoneticPr fontId="4"/>
  </si>
  <si>
    <t>北坂戸団地商店会</t>
    <rPh sb="0" eb="3">
      <t>キタサカド</t>
    </rPh>
    <rPh sb="3" eb="5">
      <t>ダンチ</t>
    </rPh>
    <rPh sb="5" eb="8">
      <t>ショウテンカイ</t>
    </rPh>
    <phoneticPr fontId="5"/>
  </si>
  <si>
    <t>坂戸市溝端町</t>
    <rPh sb="0" eb="3">
      <t>サカドシ</t>
    </rPh>
    <rPh sb="3" eb="6">
      <t>ミゾハタチョウ</t>
    </rPh>
    <phoneticPr fontId="5"/>
  </si>
  <si>
    <t>③⑤</t>
    <phoneticPr fontId="4"/>
  </si>
  <si>
    <t>北坂戸駅、坂戸市役所、北坂戸出張所、溝端公園、北坂戸団地内郵便局</t>
    <phoneticPr fontId="4"/>
  </si>
  <si>
    <t>黄金町商店会</t>
    <rPh sb="0" eb="3">
      <t>コガネチョウ</t>
    </rPh>
    <rPh sb="3" eb="6">
      <t>ショウテンカイ</t>
    </rPh>
    <phoneticPr fontId="5"/>
  </si>
  <si>
    <t>坂戸市日の出町</t>
    <rPh sb="0" eb="3">
      <t>サカドシ</t>
    </rPh>
    <rPh sb="3" eb="4">
      <t>ヒ</t>
    </rPh>
    <rPh sb="5" eb="7">
      <t>デチョウ</t>
    </rPh>
    <phoneticPr fontId="5"/>
  </si>
  <si>
    <t>坂戸駅、中央図書館、埼玉県信用金庫坂戸支店</t>
    <phoneticPr fontId="4"/>
  </si>
  <si>
    <t>寿商店会</t>
    <rPh sb="0" eb="1">
      <t>コトブキ</t>
    </rPh>
    <rPh sb="1" eb="4">
      <t>ショウテンカイ</t>
    </rPh>
    <phoneticPr fontId="5"/>
  </si>
  <si>
    <t>坂戸市八幡2丁目</t>
    <rPh sb="0" eb="3">
      <t>サカドシ</t>
    </rPh>
    <rPh sb="3" eb="5">
      <t>ヤハタ</t>
    </rPh>
    <rPh sb="6" eb="8">
      <t>チョウメ</t>
    </rPh>
    <phoneticPr fontId="5"/>
  </si>
  <si>
    <t>坂戸市役所、法務局、中央図書館、坂戸中学校、山村国際高等学校</t>
    <phoneticPr fontId="4"/>
  </si>
  <si>
    <t>坂戸駅北口通り商店会</t>
    <rPh sb="0" eb="2">
      <t>サカド</t>
    </rPh>
    <rPh sb="2" eb="3">
      <t>エキ</t>
    </rPh>
    <rPh sb="3" eb="5">
      <t>キタグチ</t>
    </rPh>
    <rPh sb="5" eb="6">
      <t>トオ</t>
    </rPh>
    <rPh sb="7" eb="10">
      <t>ショウテンカイ</t>
    </rPh>
    <phoneticPr fontId="5"/>
  </si>
  <si>
    <t>②③④</t>
    <phoneticPr fontId="4"/>
  </si>
  <si>
    <t>坂戸駅</t>
  </si>
  <si>
    <t>睦柳会</t>
  </si>
  <si>
    <t>②④</t>
    <phoneticPr fontId="4"/>
  </si>
  <si>
    <t>中央商店会</t>
    <rPh sb="0" eb="2">
      <t>チュウオウ</t>
    </rPh>
    <rPh sb="2" eb="5">
      <t>ショウテンカイ</t>
    </rPh>
    <phoneticPr fontId="5"/>
  </si>
  <si>
    <t>二・三丁目商和会</t>
    <rPh sb="0" eb="1">
      <t>ニ</t>
    </rPh>
    <rPh sb="2" eb="3">
      <t>サン</t>
    </rPh>
    <rPh sb="3" eb="5">
      <t>チョウメ</t>
    </rPh>
    <rPh sb="5" eb="6">
      <t>ショウ</t>
    </rPh>
    <rPh sb="6" eb="7">
      <t>ワ</t>
    </rPh>
    <rPh sb="7" eb="8">
      <t>カイ</t>
    </rPh>
    <phoneticPr fontId="5"/>
  </si>
  <si>
    <t>坂戸市仲町</t>
    <rPh sb="0" eb="3">
      <t>サカドシ</t>
    </rPh>
    <rPh sb="3" eb="5">
      <t>ナカチョウ</t>
    </rPh>
    <phoneticPr fontId="5"/>
  </si>
  <si>
    <t>坂戸駅、中央図書館、坂戸市文化会館、坂戸小学校</t>
    <phoneticPr fontId="4"/>
  </si>
  <si>
    <t>西坂戸ｼｮｯﾋﾟﾝｸﾞｾﾝﾀｰ連合会</t>
    <rPh sb="0" eb="3">
      <t>ニシサカド</t>
    </rPh>
    <rPh sb="15" eb="18">
      <t>レンゴウカイ</t>
    </rPh>
    <phoneticPr fontId="5"/>
  </si>
  <si>
    <t>坂戸市西坂戸3丁目</t>
    <rPh sb="0" eb="3">
      <t>サカドシ</t>
    </rPh>
    <rPh sb="3" eb="6">
      <t>ニシサカド</t>
    </rPh>
    <rPh sb="7" eb="9">
      <t>チョウメ</t>
    </rPh>
    <phoneticPr fontId="5"/>
  </si>
  <si>
    <t>全日食チェーン　西坂戸店</t>
    <rPh sb="0" eb="3">
      <t>ゼンニッショク</t>
    </rPh>
    <rPh sb="8" eb="12">
      <t>ニシサカドテン</t>
    </rPh>
    <phoneticPr fontId="4"/>
  </si>
  <si>
    <t>城山地域交流センター、坂戸消防署西分署、城山壮</t>
    <rPh sb="2" eb="6">
      <t>チイキコウリュウ</t>
    </rPh>
    <phoneticPr fontId="4"/>
  </si>
  <si>
    <t>東坂戸商店会</t>
    <rPh sb="0" eb="3">
      <t>ヒガシサカド</t>
    </rPh>
    <rPh sb="3" eb="6">
      <t>ショウテンカイ</t>
    </rPh>
    <phoneticPr fontId="5"/>
  </si>
  <si>
    <t>坂戸市東坂戸2丁目</t>
    <rPh sb="0" eb="3">
      <t>サカドシ</t>
    </rPh>
    <rPh sb="3" eb="6">
      <t>ヒガシサカド</t>
    </rPh>
    <rPh sb="7" eb="9">
      <t>チョウメ</t>
    </rPh>
    <phoneticPr fontId="5"/>
  </si>
  <si>
    <t>東坂戸出張所、東坂戸保育園、上谷小学校</t>
    <phoneticPr fontId="4"/>
  </si>
  <si>
    <t>元町曙会</t>
    <rPh sb="0" eb="2">
      <t>モトマチ</t>
    </rPh>
    <rPh sb="2" eb="3">
      <t>アケボノ</t>
    </rPh>
    <rPh sb="3" eb="4">
      <t>カイ</t>
    </rPh>
    <phoneticPr fontId="5"/>
  </si>
  <si>
    <t>坂戸市元町</t>
    <rPh sb="0" eb="5">
      <t>サカドシモトチョウ</t>
    </rPh>
    <phoneticPr fontId="5"/>
  </si>
  <si>
    <t>坂戸文化会館、坂戸小学校</t>
    <phoneticPr fontId="4"/>
  </si>
  <si>
    <t>北坂戸中央商店会</t>
    <rPh sb="0" eb="1">
      <t>キタ</t>
    </rPh>
    <rPh sb="1" eb="3">
      <t>サカド</t>
    </rPh>
    <rPh sb="3" eb="5">
      <t>チュウオウ</t>
    </rPh>
    <rPh sb="5" eb="8">
      <t>ショウテンカイ</t>
    </rPh>
    <phoneticPr fontId="5"/>
  </si>
  <si>
    <t>坂戸市伊豆の山町</t>
    <rPh sb="0" eb="3">
      <t>サカドシ</t>
    </rPh>
    <rPh sb="3" eb="5">
      <t>イズ</t>
    </rPh>
    <rPh sb="6" eb="8">
      <t>ヤマチョウ</t>
    </rPh>
    <phoneticPr fontId="5"/>
  </si>
  <si>
    <t>北坂戸駅、溝端公園、北坂戸地域交流センター</t>
    <rPh sb="13" eb="15">
      <t>チイキ</t>
    </rPh>
    <rPh sb="15" eb="17">
      <t>コウリュウ</t>
    </rPh>
    <phoneticPr fontId="4"/>
  </si>
  <si>
    <t>宮町協和会</t>
    <rPh sb="0" eb="1">
      <t>ミヤ</t>
    </rPh>
    <rPh sb="1" eb="2">
      <t>マチ</t>
    </rPh>
    <rPh sb="2" eb="4">
      <t>キョウワ</t>
    </rPh>
    <rPh sb="4" eb="5">
      <t>カイ</t>
    </rPh>
    <phoneticPr fontId="5"/>
  </si>
  <si>
    <t>坂戸市日の出町</t>
    <rPh sb="0" eb="3">
      <t>サカドシ</t>
    </rPh>
    <rPh sb="3" eb="4">
      <t>ヒ</t>
    </rPh>
    <rPh sb="5" eb="6">
      <t>デ</t>
    </rPh>
    <rPh sb="6" eb="7">
      <t>マチ</t>
    </rPh>
    <phoneticPr fontId="5"/>
  </si>
  <si>
    <t>坂戸市役所通り睦会</t>
    <rPh sb="0" eb="2">
      <t>サカド</t>
    </rPh>
    <rPh sb="2" eb="5">
      <t>シヤクショ</t>
    </rPh>
    <rPh sb="5" eb="6">
      <t>トオ</t>
    </rPh>
    <rPh sb="7" eb="8">
      <t>ムツ</t>
    </rPh>
    <rPh sb="8" eb="9">
      <t>カイ</t>
    </rPh>
    <phoneticPr fontId="5"/>
  </si>
  <si>
    <t>坂戸市八幡1丁目</t>
    <rPh sb="0" eb="3">
      <t>サカドシ</t>
    </rPh>
    <rPh sb="3" eb="5">
      <t>ヤハタ</t>
    </rPh>
    <rPh sb="6" eb="8">
      <t>チョウメ</t>
    </rPh>
    <phoneticPr fontId="5"/>
  </si>
  <si>
    <t>坂戸市役所、千代田小学校、千代田中学校、坂戸郵便局、坂戸中学校</t>
    <phoneticPr fontId="4"/>
  </si>
  <si>
    <t>中小坂親睦会</t>
    <rPh sb="0" eb="3">
      <t>ナカオサカ</t>
    </rPh>
    <rPh sb="3" eb="5">
      <t>シンボク</t>
    </rPh>
    <rPh sb="5" eb="6">
      <t>カイ</t>
    </rPh>
    <phoneticPr fontId="5"/>
  </si>
  <si>
    <t>坂戸市中小坂</t>
    <rPh sb="0" eb="3">
      <t>サカドシ</t>
    </rPh>
    <rPh sb="3" eb="4">
      <t>ナカ</t>
    </rPh>
    <rPh sb="4" eb="5">
      <t>コ</t>
    </rPh>
    <rPh sb="5" eb="6">
      <t>サカ</t>
    </rPh>
    <phoneticPr fontId="5"/>
  </si>
  <si>
    <t>③⑥</t>
    <phoneticPr fontId="4"/>
  </si>
  <si>
    <t>大家商店会</t>
    <rPh sb="0" eb="2">
      <t>オオヤ</t>
    </rPh>
    <rPh sb="2" eb="5">
      <t>ショウテンカイ</t>
    </rPh>
    <phoneticPr fontId="5"/>
  </si>
  <si>
    <t>坂戸市多和目</t>
    <rPh sb="0" eb="3">
      <t>サカドシ</t>
    </rPh>
    <rPh sb="3" eb="6">
      <t>タワメ</t>
    </rPh>
    <phoneticPr fontId="5"/>
  </si>
  <si>
    <t>一本松駅、西大家駅、大家小学校、大家地域交流センター</t>
    <rPh sb="18" eb="22">
      <t>チイキコウリュウ</t>
    </rPh>
    <phoneticPr fontId="4"/>
  </si>
  <si>
    <t>北坂戸けやき通り商栄会</t>
    <rPh sb="0" eb="3">
      <t>キタサカド</t>
    </rPh>
    <rPh sb="6" eb="7">
      <t>トオ</t>
    </rPh>
    <rPh sb="8" eb="11">
      <t>ショウエイカイ</t>
    </rPh>
    <phoneticPr fontId="5"/>
  </si>
  <si>
    <t>坂戸市芦山町</t>
    <rPh sb="0" eb="3">
      <t>サカドシ</t>
    </rPh>
    <rPh sb="3" eb="6">
      <t>アシヤマチョウ</t>
    </rPh>
    <phoneticPr fontId="5"/>
  </si>
  <si>
    <t>北坂戸駅、坂戸市文化施設オルモ、芦山公園</t>
    <phoneticPr fontId="4"/>
  </si>
  <si>
    <t>幸手市</t>
  </si>
  <si>
    <t>荒宿商店会</t>
  </si>
  <si>
    <t>幸手市中３丁目</t>
    <phoneticPr fontId="4"/>
  </si>
  <si>
    <t>車の通り抜けで、渋滞しやすい。</t>
  </si>
  <si>
    <t>浅間神社、聖福寺（しんてら）、幸手市役所、埼玉東部消防組合、遠藤医院</t>
    <phoneticPr fontId="4"/>
  </si>
  <si>
    <t>大杉町商店会</t>
  </si>
  <si>
    <t>幸手市中４丁目</t>
    <rPh sb="0" eb="3">
      <t>サッテシ</t>
    </rPh>
    <rPh sb="3" eb="4">
      <t>ナカ</t>
    </rPh>
    <rPh sb="5" eb="7">
      <t>チョウメ</t>
    </rPh>
    <phoneticPr fontId="4"/>
  </si>
  <si>
    <t>幸宮神社、幸手中郵便局</t>
    <phoneticPr fontId="4"/>
  </si>
  <si>
    <t>幸手市北２丁目</t>
    <rPh sb="0" eb="3">
      <t>サッテシ</t>
    </rPh>
    <rPh sb="3" eb="4">
      <t>キタ</t>
    </rPh>
    <rPh sb="5" eb="7">
      <t>チョウメ</t>
    </rPh>
    <phoneticPr fontId="4"/>
  </si>
  <si>
    <t>桜まつり湯茶接待</t>
  </si>
  <si>
    <t>ベルク</t>
    <phoneticPr fontId="4"/>
  </si>
  <si>
    <t>ベルク幸手北店、ドッグパーク幸手、権現堂公園（権現堂桜堤）、正福寺</t>
    <phoneticPr fontId="4"/>
  </si>
  <si>
    <t>栄商店会</t>
  </si>
  <si>
    <t>幸手市栄３丁目</t>
    <rPh sb="0" eb="3">
      <t>サッテシ</t>
    </rPh>
    <rPh sb="3" eb="4">
      <t>サカエ</t>
    </rPh>
    <rPh sb="5" eb="7">
      <t>チョウメ</t>
    </rPh>
    <phoneticPr fontId="4"/>
  </si>
  <si>
    <t>ビック・エー</t>
    <phoneticPr fontId="4"/>
  </si>
  <si>
    <t>東埼玉総合病院、幸手団地内郵便局</t>
    <phoneticPr fontId="4"/>
  </si>
  <si>
    <t>助町商店会</t>
  </si>
  <si>
    <t>幸手市中２丁目</t>
    <rPh sb="0" eb="3">
      <t>サッテシ</t>
    </rPh>
    <rPh sb="3" eb="4">
      <t>ナカ</t>
    </rPh>
    <rPh sb="5" eb="7">
      <t>チョウメ</t>
    </rPh>
    <phoneticPr fontId="4"/>
  </si>
  <si>
    <t>桜まつり湯茶接待、イルミネーション、かぶと虫プレゼント</t>
    <rPh sb="21" eb="22">
      <t>ムシ</t>
    </rPh>
    <phoneticPr fontId="4"/>
  </si>
  <si>
    <t>②、④</t>
    <phoneticPr fontId="4"/>
  </si>
  <si>
    <t>セビンイレブン中２丁目店、三州総本舗幸手店</t>
    <phoneticPr fontId="4"/>
  </si>
  <si>
    <t>岸本家住宅主屋（国登録有形文化財）、旅館あさよろず、神明神社</t>
    <phoneticPr fontId="4"/>
  </si>
  <si>
    <t>田宮商店会</t>
  </si>
  <si>
    <t>幸手市北１丁目</t>
    <rPh sb="0" eb="3">
      <t>サッテシ</t>
    </rPh>
    <rPh sb="3" eb="4">
      <t>キタ</t>
    </rPh>
    <rPh sb="5" eb="7">
      <t>チョウメ</t>
    </rPh>
    <phoneticPr fontId="4"/>
  </si>
  <si>
    <t>埼玉県立幸手桜高等学校、雷電神社</t>
    <phoneticPr fontId="4"/>
  </si>
  <si>
    <t>永文商店（横丁鉄道が残る）、平井家住宅（町屋建築が残る）、幸手宿本陣跡、問屋場跡、勤労福祉会館、ポケットパーク</t>
    <phoneticPr fontId="4"/>
  </si>
  <si>
    <t>天神町商店会</t>
  </si>
  <si>
    <t>幸手市中１丁目</t>
    <rPh sb="0" eb="3">
      <t>サッテシ</t>
    </rPh>
    <rPh sb="3" eb="4">
      <t>ナカ</t>
    </rPh>
    <rPh sb="5" eb="7">
      <t>チョウメ</t>
    </rPh>
    <phoneticPr fontId="4"/>
  </si>
  <si>
    <t>桜まつり湯茶接待、七夕まつり、ナイトバザール</t>
    <rPh sb="9" eb="11">
      <t>タナバタ</t>
    </rPh>
    <phoneticPr fontId="4"/>
  </si>
  <si>
    <t>幸手駅、天神神社、一色稲荷、満福寺</t>
    <phoneticPr fontId="4"/>
  </si>
  <si>
    <t>桜まつり湯茶接待、七夕まつり</t>
    <rPh sb="9" eb="11">
      <t>タナバタ</t>
    </rPh>
    <phoneticPr fontId="4"/>
  </si>
  <si>
    <t>ローソン、中山家具</t>
    <rPh sb="5" eb="7">
      <t>ナカヤマ</t>
    </rPh>
    <rPh sb="7" eb="9">
      <t>カグ</t>
    </rPh>
    <phoneticPr fontId="4"/>
  </si>
  <si>
    <t>埼玉りそな銀行幸手支店、武蔵野銀行幸手支店、妙観横町（日光御廻り道）</t>
    <phoneticPr fontId="4"/>
  </si>
  <si>
    <t>緑台商店会</t>
  </si>
  <si>
    <t>幸手市緑台１丁目</t>
    <rPh sb="0" eb="3">
      <t>サッテシ</t>
    </rPh>
    <rPh sb="3" eb="5">
      <t>ミドリダイ</t>
    </rPh>
    <rPh sb="6" eb="8">
      <t>チョウメ</t>
    </rPh>
    <phoneticPr fontId="4"/>
  </si>
  <si>
    <t>ヨークマート幸手店</t>
  </si>
  <si>
    <t>中央公民館、図書館、東武中央公園、天神神社</t>
    <phoneticPr fontId="4"/>
  </si>
  <si>
    <t>幸手市商業協同組合</t>
    <rPh sb="0" eb="3">
      <t>サッテシ</t>
    </rPh>
    <rPh sb="3" eb="5">
      <t>ショウギョウ</t>
    </rPh>
    <rPh sb="5" eb="7">
      <t>キョウドウ</t>
    </rPh>
    <rPh sb="7" eb="9">
      <t>クミアイ</t>
    </rPh>
    <phoneticPr fontId="5"/>
  </si>
  <si>
    <t>幸手市東３丁目</t>
    <rPh sb="0" eb="3">
      <t>サッテシ</t>
    </rPh>
    <rPh sb="3" eb="4">
      <t>ヒガシ</t>
    </rPh>
    <rPh sb="5" eb="7">
      <t>チョウメ</t>
    </rPh>
    <phoneticPr fontId="4"/>
  </si>
  <si>
    <t>幸手市共通商品券、あるかるWithカード、インターネットテラス</t>
    <rPh sb="0" eb="2">
      <t>サッテ</t>
    </rPh>
    <rPh sb="2" eb="3">
      <t>シ</t>
    </rPh>
    <rPh sb="3" eb="5">
      <t>キョウツウ</t>
    </rPh>
    <rPh sb="5" eb="8">
      <t>ショウヒンケン</t>
    </rPh>
    <phoneticPr fontId="4"/>
  </si>
  <si>
    <t>幸手市</t>
    <rPh sb="0" eb="3">
      <t>サッテシ</t>
    </rPh>
    <phoneticPr fontId="4"/>
  </si>
  <si>
    <t>幸手市商店会連合会</t>
  </si>
  <si>
    <t>歳末大売り出し事業、幸手市民まつり、桜まつり</t>
    <rPh sb="0" eb="2">
      <t>サイマツ</t>
    </rPh>
    <rPh sb="2" eb="4">
      <t>オオウ</t>
    </rPh>
    <rPh sb="5" eb="6">
      <t>ダ</t>
    </rPh>
    <rPh sb="7" eb="9">
      <t>ジギョウ</t>
    </rPh>
    <rPh sb="10" eb="12">
      <t>サッテ</t>
    </rPh>
    <rPh sb="12" eb="14">
      <t>シミン</t>
    </rPh>
    <rPh sb="18" eb="19">
      <t>サクラ</t>
    </rPh>
    <phoneticPr fontId="4"/>
  </si>
  <si>
    <t>鶴ヶ島市</t>
  </si>
  <si>
    <t>鶴ヶ島駅西口商店会</t>
  </si>
  <si>
    <t>鶴ヶ島市鶴ヶ丘</t>
    <rPh sb="0" eb="4">
      <t>ツルガシマシ</t>
    </rPh>
    <rPh sb="4" eb="7">
      <t>ツルガオカ</t>
    </rPh>
    <phoneticPr fontId="4"/>
  </si>
  <si>
    <t>S55.1</t>
    <phoneticPr fontId="4"/>
  </si>
  <si>
    <t>総会年１回、役員会は必要時に臨時開催</t>
  </si>
  <si>
    <t>平成２６年１月(１１時～２０時)：平日２,０３０人/日、休日２.０１９人/日</t>
  </si>
  <si>
    <t>12,000円/年</t>
    <rPh sb="8" eb="9">
      <t>ネン</t>
    </rPh>
    <phoneticPr fontId="4"/>
  </si>
  <si>
    <t>生鮮産品</t>
    <rPh sb="0" eb="2">
      <t>セイセン</t>
    </rPh>
    <rPh sb="2" eb="4">
      <t>サンピン</t>
    </rPh>
    <phoneticPr fontId="4"/>
  </si>
  <si>
    <t>(株)コモディイイダ、飯能信用金庫、埼玉りそな銀行、武蔵野銀行</t>
    <phoneticPr fontId="4"/>
  </si>
  <si>
    <t>鶴ヶ島駅、郵便局鶴ヶ島駅前局、埼玉懸信用金庫、埼玉りそな銀行、武蔵野銀行</t>
    <phoneticPr fontId="4"/>
  </si>
  <si>
    <t>鶴ヶ島駅周辺地区まちづくり空き店舗等対策事業</t>
    <rPh sb="0" eb="4">
      <t>ツルガシマエキ</t>
    </rPh>
    <rPh sb="4" eb="6">
      <t>シュウヘン</t>
    </rPh>
    <rPh sb="6" eb="8">
      <t>チク</t>
    </rPh>
    <rPh sb="13" eb="14">
      <t>ア</t>
    </rPh>
    <rPh sb="15" eb="17">
      <t>テンポ</t>
    </rPh>
    <rPh sb="17" eb="18">
      <t>トウ</t>
    </rPh>
    <rPh sb="18" eb="22">
      <t>タイサクジギョウ</t>
    </rPh>
    <phoneticPr fontId="4"/>
  </si>
  <si>
    <t>鶴ヶ島駅周辺地区の空き店舗等を活用した市内進出事業者及び創業者の方に「店舗改修費100万円（最大）」「家賃補助月5万円（最大）」を補助します。</t>
    <rPh sb="0" eb="3">
      <t>ツルガシマ</t>
    </rPh>
    <rPh sb="3" eb="4">
      <t>エキ</t>
    </rPh>
    <rPh sb="4" eb="6">
      <t>シュウヘン</t>
    </rPh>
    <rPh sb="6" eb="8">
      <t>チク</t>
    </rPh>
    <rPh sb="9" eb="10">
      <t>ア</t>
    </rPh>
    <rPh sb="11" eb="13">
      <t>テンポ</t>
    </rPh>
    <rPh sb="13" eb="14">
      <t>トウ</t>
    </rPh>
    <rPh sb="15" eb="17">
      <t>カツヨウ</t>
    </rPh>
    <rPh sb="19" eb="21">
      <t>シナイ</t>
    </rPh>
    <rPh sb="21" eb="23">
      <t>シンシュツ</t>
    </rPh>
    <rPh sb="23" eb="25">
      <t>ジギョウ</t>
    </rPh>
    <rPh sb="25" eb="26">
      <t>シャ</t>
    </rPh>
    <rPh sb="26" eb="27">
      <t>オヨ</t>
    </rPh>
    <rPh sb="28" eb="31">
      <t>ソウギョウシャ</t>
    </rPh>
    <rPh sb="32" eb="33">
      <t>カタ</t>
    </rPh>
    <rPh sb="35" eb="37">
      <t>テンポ</t>
    </rPh>
    <rPh sb="37" eb="40">
      <t>カイシュウヒ</t>
    </rPh>
    <rPh sb="43" eb="45">
      <t>マンエン</t>
    </rPh>
    <rPh sb="46" eb="48">
      <t>サイダイ</t>
    </rPh>
    <rPh sb="51" eb="53">
      <t>ヤチン</t>
    </rPh>
    <rPh sb="53" eb="55">
      <t>ホジョ</t>
    </rPh>
    <rPh sb="55" eb="56">
      <t>ツキ</t>
    </rPh>
    <rPh sb="57" eb="58">
      <t>マン</t>
    </rPh>
    <rPh sb="58" eb="59">
      <t>エン</t>
    </rPh>
    <rPh sb="60" eb="62">
      <t>サイダイ</t>
    </rPh>
    <rPh sb="65" eb="67">
      <t>ホジョ</t>
    </rPh>
    <phoneticPr fontId="4"/>
  </si>
  <si>
    <t>https://www.city.tsurugashima.lg.jp/page/page010651.html</t>
    <phoneticPr fontId="4"/>
  </si>
  <si>
    <t>鶴ヶ島東栄会</t>
    <phoneticPr fontId="4"/>
  </si>
  <si>
    <t>鶴ヶ島市上広谷</t>
    <phoneticPr fontId="4"/>
  </si>
  <si>
    <t>S37.4</t>
    <phoneticPr fontId="4"/>
  </si>
  <si>
    <t>総会年1回、役員会年4～5回</t>
  </si>
  <si>
    <t>平成26年6月17日(火)10時～12時、15時～17時：460人/日</t>
  </si>
  <si>
    <t>飲食店等</t>
    <rPh sb="0" eb="3">
      <t>いんし</t>
    </rPh>
    <rPh sb="3" eb="4">
      <t>とう</t>
    </rPh>
    <phoneticPr fontId="21" type="Hiragana"/>
  </si>
  <si>
    <t>とんでん、エコス、埼玉りそな銀行、セブンイレブン、埼玉懸信用金庫</t>
    <phoneticPr fontId="4"/>
  </si>
  <si>
    <t>鶴ヶ島駅、郵便局鶴ヶ島駅前局。埼玉懸信用金庫、埼玉りそな銀行、武蔵野銀行</t>
    <phoneticPr fontId="4"/>
  </si>
  <si>
    <t>若葉商店会</t>
  </si>
  <si>
    <t>鶴ヶ島市富士見二丁目</t>
    <phoneticPr fontId="4"/>
  </si>
  <si>
    <t>S59.4</t>
    <phoneticPr fontId="4"/>
  </si>
  <si>
    <t>平成26年1月(11時～21時)：平日1,846人/日、休日1,649人/日</t>
  </si>
  <si>
    <t>6,000円/年</t>
    <phoneticPr fontId="4"/>
  </si>
  <si>
    <t>業種問わず出店してほしい</t>
    <rPh sb="0" eb="3">
      <t>ギョウシュト</t>
    </rPh>
    <rPh sb="5" eb="7">
      <t>シュッテン</t>
    </rPh>
    <phoneticPr fontId="5"/>
  </si>
  <si>
    <t>①②③⑤⑥</t>
    <phoneticPr fontId="4"/>
  </si>
  <si>
    <t>ワカバウォーク</t>
    <phoneticPr fontId="4"/>
  </si>
  <si>
    <t>若葉駅、ワカバウォーク、女子栄養大学、若葉台幼稚園、若葉台団地</t>
    <phoneticPr fontId="4"/>
  </si>
  <si>
    <t>市内進出事業者等支援事業</t>
    <rPh sb="0" eb="2">
      <t>シナイ</t>
    </rPh>
    <rPh sb="2" eb="4">
      <t>シンシュツ</t>
    </rPh>
    <rPh sb="4" eb="7">
      <t>ジギョウシャ</t>
    </rPh>
    <rPh sb="7" eb="8">
      <t>トウ</t>
    </rPh>
    <rPh sb="8" eb="12">
      <t>シエンジギョウ</t>
    </rPh>
    <phoneticPr fontId="4"/>
  </si>
  <si>
    <t>市内空き店舗を活用して、新型コロナウイルス対策などから事業所等を他自治体から市内に移転する事業者及び新規出店する創業者の方に「店舗改修費40万（最大）」「家賃補助月5万円（最大）」を補助します。</t>
    <rPh sb="60" eb="61">
      <t>カタ</t>
    </rPh>
    <rPh sb="70" eb="71">
      <t>マン</t>
    </rPh>
    <rPh sb="72" eb="74">
      <t>サイダイ</t>
    </rPh>
    <rPh sb="77" eb="81">
      <t>ヤチンホジョ</t>
    </rPh>
    <rPh sb="81" eb="82">
      <t>ツキ</t>
    </rPh>
    <rPh sb="83" eb="85">
      <t>マンエン</t>
    </rPh>
    <rPh sb="86" eb="88">
      <t>サイダイ</t>
    </rPh>
    <phoneticPr fontId="4"/>
  </si>
  <si>
    <t>https://www.city.tsurugashima.lg.jp/page/page007922.html</t>
    <phoneticPr fontId="4"/>
  </si>
  <si>
    <t>吉川市</t>
  </si>
  <si>
    <t>吉川団地名店会</t>
  </si>
  <si>
    <t>吉川市吉川団地一丁目</t>
  </si>
  <si>
    <t>年３回</t>
    <rPh sb="0" eb="1">
      <t>ネン</t>
    </rPh>
    <rPh sb="2" eb="3">
      <t>カイ</t>
    </rPh>
    <phoneticPr fontId="11"/>
  </si>
  <si>
    <t>年4,000円</t>
    <rPh sb="0" eb="1">
      <t>ネン</t>
    </rPh>
    <rPh sb="6" eb="7">
      <t>エン</t>
    </rPh>
    <phoneticPr fontId="11"/>
  </si>
  <si>
    <t>鯉のぼり、七夕、ハロウィン、イルミネーションなど飾りつけ、夏祭りの協賛、歳末大売出し</t>
    <rPh sb="0" eb="1">
      <t>コイ</t>
    </rPh>
    <rPh sb="5" eb="7">
      <t>タナバタ</t>
    </rPh>
    <rPh sb="24" eb="25">
      <t>カザ</t>
    </rPh>
    <rPh sb="29" eb="30">
      <t>マツ</t>
    </rPh>
    <rPh sb="32" eb="34">
      <t>キョウサン</t>
    </rPh>
    <rPh sb="36" eb="38">
      <t>サイマツ</t>
    </rPh>
    <rPh sb="38" eb="41">
      <t>オオウリダ</t>
    </rPh>
    <phoneticPr fontId="11"/>
  </si>
  <si>
    <t>ラーメン屋、蕎麦屋、魚屋、八百屋など</t>
  </si>
  <si>
    <t>⑤</t>
  </si>
  <si>
    <t>ビッグ・エー吉川団地店</t>
  </si>
  <si>
    <t>吉川市役所、市民交流センターおあしす、関公園、さくら通り</t>
  </si>
  <si>
    <t>創業支援事業費補助金</t>
  </si>
  <si>
    <t>事業内容：創業の際に要する費用に対し２分の１以下を補助　補助限度額：10万円</t>
  </si>
  <si>
    <t>https://meitenkai.com/</t>
  </si>
  <si>
    <t>よしかわラッピーカード会</t>
  </si>
  <si>
    <t>吉川市平沼一丁目</t>
    <rPh sb="5" eb="8">
      <t>イッチョウメ</t>
    </rPh>
    <phoneticPr fontId="11"/>
  </si>
  <si>
    <t>年６回</t>
    <rPh sb="0" eb="1">
      <t>ネン</t>
    </rPh>
    <rPh sb="2" eb="3">
      <t>カイ</t>
    </rPh>
    <phoneticPr fontId="11"/>
  </si>
  <si>
    <t>ポイント倍出しセール、各種イベントの開催</t>
    <rPh sb="4" eb="5">
      <t>バイ</t>
    </rPh>
    <rPh sb="5" eb="6">
      <t>ダ</t>
    </rPh>
    <rPh sb="11" eb="13">
      <t>カクシュ</t>
    </rPh>
    <rPh sb="18" eb="20">
      <t>カイサイ</t>
    </rPh>
    <phoneticPr fontId="11"/>
  </si>
  <si>
    <t>飲食店、各種小売店・サービス店</t>
    <rPh sb="0" eb="3">
      <t>インショクテン</t>
    </rPh>
    <rPh sb="4" eb="8">
      <t>カクシュコウリ</t>
    </rPh>
    <rPh sb="8" eb="9">
      <t>テン</t>
    </rPh>
    <rPh sb="14" eb="15">
      <t>テン</t>
    </rPh>
    <phoneticPr fontId="11"/>
  </si>
  <si>
    <t>中川、さくら通り</t>
  </si>
  <si>
    <t>https://www.instagram.com/rappycard/</t>
  </si>
  <si>
    <t>ふじみ野市</t>
  </si>
  <si>
    <t>上福岡一番街商店会</t>
    <rPh sb="0" eb="3">
      <t>カミフクオカ</t>
    </rPh>
    <phoneticPr fontId="4"/>
  </si>
  <si>
    <t>ふじみ野市上福岡１丁目</t>
    <rPh sb="3" eb="5">
      <t>ノシ</t>
    </rPh>
    <rPh sb="5" eb="8">
      <t>カミフクオカ</t>
    </rPh>
    <rPh sb="9" eb="11">
      <t>チョウメ</t>
    </rPh>
    <phoneticPr fontId="5"/>
  </si>
  <si>
    <t>3,031人（平成28年4月22日9：00～20：00調査）</t>
    <phoneticPr fontId="4"/>
  </si>
  <si>
    <t>月額2000円</t>
    <phoneticPr fontId="4"/>
  </si>
  <si>
    <t>上福岡一番街商店会には宝探し的な店が溢れています。３０近くのお店があり、競技用自転車が並ぶ専門店や様々な居酒屋など、夜はよりまちがにぎやかになります。自分のお気に入りのお店を見つけてみませんか？</t>
    <phoneticPr fontId="4"/>
  </si>
  <si>
    <t>生鮮3品</t>
    <rPh sb="0" eb="2">
      <t>ギョウシュ</t>
    </rPh>
    <rPh sb="2" eb="3">
      <t>トショウテンカイカツドウリカイキョウリョクテンポノゾ</t>
    </rPh>
    <phoneticPr fontId="4"/>
  </si>
  <si>
    <t>イオンタウン、ビッグA</t>
    <phoneticPr fontId="4"/>
  </si>
  <si>
    <t>上福岡北口郵便局、みずほ銀行、三井住友銀行</t>
    <phoneticPr fontId="4"/>
  </si>
  <si>
    <t>ふじみ野市商店街空き店舗対策事業補助金</t>
    <rPh sb="3" eb="5">
      <t>ノシ</t>
    </rPh>
    <rPh sb="5" eb="8">
      <t>ショウテンガイ</t>
    </rPh>
    <rPh sb="8" eb="9">
      <t>ア</t>
    </rPh>
    <rPh sb="10" eb="16">
      <t>テンポタイサクジギョウ</t>
    </rPh>
    <rPh sb="16" eb="19">
      <t>ホジョキン</t>
    </rPh>
    <phoneticPr fontId="4"/>
  </si>
  <si>
    <t>市内における商店街の活性化を図るため、商店街団体等又は新規出店者が商店街内の廃業、撤退等で営業を行っていない店舗（以下「空き店舗」という。）を利用して事業を行うものに対して、補助金を交付する【問い合わせ先】ふじみ野市　産業振興課　049-262-9023</t>
    <phoneticPr fontId="4"/>
  </si>
  <si>
    <t>ふじみ野市創業支援事業ステップアップ補助金</t>
    <rPh sb="3" eb="5">
      <t>ノシ</t>
    </rPh>
    <rPh sb="5" eb="7">
      <t>ソウギョウ</t>
    </rPh>
    <rPh sb="7" eb="9">
      <t>シエン</t>
    </rPh>
    <rPh sb="9" eb="11">
      <t>ジギョウ</t>
    </rPh>
    <rPh sb="18" eb="21">
      <t>ホジョキン</t>
    </rPh>
    <phoneticPr fontId="4"/>
  </si>
  <si>
    <t>本市の産業の振興及び活性化を図るため、市内で創業する事業者に対し、補助金を交付する。【問い合わせ先】ふじみ野市　産業振興課　049-262-9023</t>
    <rPh sb="8" eb="9">
      <t>オヨ</t>
    </rPh>
    <rPh sb="10" eb="13">
      <t>カッセイカ</t>
    </rPh>
    <rPh sb="14" eb="15">
      <t>ハカ</t>
    </rPh>
    <rPh sb="19" eb="21">
      <t>シナイ</t>
    </rPh>
    <rPh sb="22" eb="24">
      <t>ソウギョウ</t>
    </rPh>
    <rPh sb="26" eb="29">
      <t>ジギョウシャ</t>
    </rPh>
    <rPh sb="30" eb="31">
      <t>タイ</t>
    </rPh>
    <rPh sb="33" eb="36">
      <t>ホジョキン</t>
    </rPh>
    <rPh sb="37" eb="39">
      <t>コウフ</t>
    </rPh>
    <phoneticPr fontId="4"/>
  </si>
  <si>
    <t>https://www.city.fujimino.saitama.jp/soshikiichiran/sangyoshinkoka/shokoroseikakari/zigyousyanokatahe/13356.html</t>
  </si>
  <si>
    <t>上野台銀座商店会</t>
  </si>
  <si>
    <t>「ふれあいの道、上野台銀座商店街」は、上福岡でも特に様々な居酒屋が立ち並ぶのが特徴です。町に根差した店づくり、店と店のつながりも大事にしているこの商店街は、一人でも安心して過ごせ、友人と訪れるにもぴったりな素敵なところです。きっとあなただけのお気に入りのお店が見つかることでしょう。</t>
    <phoneticPr fontId="4"/>
  </si>
  <si>
    <t>生鮮3品</t>
    <phoneticPr fontId="4"/>
  </si>
  <si>
    <t>①
④</t>
    <phoneticPr fontId="4"/>
  </si>
  <si>
    <t>イオンタウン</t>
    <phoneticPr fontId="4"/>
  </si>
  <si>
    <t>上福岡北口郵便局、三井住友銀行、みずほ銀行、福岡中央公園</t>
    <phoneticPr fontId="4"/>
  </si>
  <si>
    <t>エンゼル通り振興会</t>
  </si>
  <si>
    <t>1回以上</t>
    <rPh sb="1" eb="4">
      <t>カイイジョウ</t>
    </rPh>
    <phoneticPr fontId="4"/>
  </si>
  <si>
    <t>月額1000円</t>
    <phoneticPr fontId="4"/>
  </si>
  <si>
    <t>霞ヶ丘商店会</t>
  </si>
  <si>
    <t>ふじみ野市霞ヶ丘１丁目</t>
    <rPh sb="3" eb="5">
      <t>ノシ</t>
    </rPh>
    <rPh sb="5" eb="8">
      <t>カスミガオカ</t>
    </rPh>
    <rPh sb="9" eb="11">
      <t>チョウメ</t>
    </rPh>
    <phoneticPr fontId="5"/>
  </si>
  <si>
    <t>月額3000円</t>
    <phoneticPr fontId="4"/>
  </si>
  <si>
    <t>上福岡西口からすぐ近くの霞ヶ丘商店街は、グルメ雑誌に載った洋食屋などがあり、花が多く、明るく整備された街並みなので、家族での散歩や食事をするのにもぴったりです。夜もイルミネーションが輝く、ここ霞ヶ丘商店街でゆっくり過ごすのはいかがでしょうか。</t>
    <phoneticPr fontId="4"/>
  </si>
  <si>
    <t>①
②
③
⑤</t>
    <phoneticPr fontId="4"/>
  </si>
  <si>
    <t>ヤオコー、セイジョー</t>
    <phoneticPr fontId="4"/>
  </si>
  <si>
    <t>市役所出張所、ココネ上福岡、西中央公園、埼玉りそな銀行</t>
    <phoneticPr fontId="4"/>
  </si>
  <si>
    <t>上福岡駅前名店街</t>
  </si>
  <si>
    <t>月額5000円</t>
    <phoneticPr fontId="4"/>
  </si>
  <si>
    <t>東武東上線上福岡駅に一番近い商店街、駅前名店街の歴史は古く、上福岡七夕まつりの発祥の地とも言われています。現在も４０店以上の店が軒を連ね、毎月最終金曜日には、金曜楽市が行われています。また、１０月には大楽市と名打ってハロウィンイベントなどが行われています。</t>
    <phoneticPr fontId="4"/>
  </si>
  <si>
    <t>②
③
④</t>
    <phoneticPr fontId="4"/>
  </si>
  <si>
    <t>東武ストア</t>
    <rPh sb="0" eb="2">
      <t>トウブ</t>
    </rPh>
    <phoneticPr fontId="4"/>
  </si>
  <si>
    <t>みずほ銀行、三井住友銀行</t>
    <phoneticPr fontId="4"/>
  </si>
  <si>
    <t>上福岡銀座商店会</t>
  </si>
  <si>
    <t>商店会のすぐそばに、広くて大きい福岡中央公園があります。
他にも昔ながらの和菓子店、おしゃれなイタリア料理店などが並びます。
また八百屋の元気な声も飛び交う、活気あふれる商店街です。</t>
    <phoneticPr fontId="4"/>
  </si>
  <si>
    <t>③
⑧ふじみ野市福岡中央公園の近くです</t>
    <rPh sb="6" eb="8">
      <t>ノシ</t>
    </rPh>
    <rPh sb="8" eb="12">
      <t>フクオカチュウオウ</t>
    </rPh>
    <rPh sb="12" eb="14">
      <t>コウエン</t>
    </rPh>
    <rPh sb="15" eb="16">
      <t>チカ</t>
    </rPh>
    <phoneticPr fontId="4"/>
  </si>
  <si>
    <t>ふじみ野市役所、上福岡北口郵便局、みずほ銀行、福岡中央公園</t>
    <phoneticPr fontId="4"/>
  </si>
  <si>
    <t>西口商店会</t>
    <phoneticPr fontId="4"/>
  </si>
  <si>
    <t>ふじみ野市西１丁目</t>
    <rPh sb="3" eb="5">
      <t>ノシ</t>
    </rPh>
    <rPh sb="5" eb="6">
      <t>ニシ</t>
    </rPh>
    <rPh sb="7" eb="9">
      <t>チョウメ</t>
    </rPh>
    <phoneticPr fontId="5"/>
  </si>
  <si>
    <t>いくつもの道が組み合わさってできている西口商店街は、中心に六道地蔵尊があり、秋にはこの地蔵尊の地蔵祭りが行われます。毎年、工夫を凝らした商店会手作りの軽食が販売され、菊の品評会が見られるため、様々なイベントを楽しみにたくさんの人が集まります。年末には歳末大売り出しも盛大に行われます。</t>
    <phoneticPr fontId="4"/>
  </si>
  <si>
    <t>市役所出張所、西公民館、埼玉りそな銀行、ココネ上福岡、西中央公園</t>
    <phoneticPr fontId="4"/>
  </si>
  <si>
    <t>サンロード上福岡商店会</t>
    <rPh sb="8" eb="10">
      <t>ショウテン</t>
    </rPh>
    <rPh sb="10" eb="11">
      <t>カイ</t>
    </rPh>
    <phoneticPr fontId="5"/>
  </si>
  <si>
    <t>0円</t>
    <rPh sb="1" eb="2">
      <t>エン</t>
    </rPh>
    <phoneticPr fontId="4"/>
  </si>
  <si>
    <t>上福岡駅東口を降りてまっすぐのびている大きな通りがサンロード商店街です。春は中央公園の桜がきれいで、秋はイチョウ並木で人々を楽しませます。未来へ続く一本道です。</t>
    <phoneticPr fontId="4"/>
  </si>
  <si>
    <t>生鮮3品、靴屋</t>
    <rPh sb="5" eb="7">
      <t>クツヤ</t>
    </rPh>
    <phoneticPr fontId="4"/>
  </si>
  <si>
    <t>ふじみ野市福岡中央１丁目</t>
    <rPh sb="3" eb="5">
      <t>ノシ</t>
    </rPh>
    <rPh sb="5" eb="7">
      <t>フクオカ</t>
    </rPh>
    <rPh sb="7" eb="9">
      <t>チュウオウ</t>
    </rPh>
    <rPh sb="10" eb="12">
      <t>チョウメ</t>
    </rPh>
    <phoneticPr fontId="5"/>
  </si>
  <si>
    <t>歴史のある商店街で、コロッケが美味しい肉屋、常連で賑わう居酒屋、親切丁寧な電気屋、なんと！自転車屋が２店もあり、昔から馴染み深いお客様が市外からも訪れます。なお、夏の風物詩の「ふじみ野市七夕まつり」では市内の小中学生が願いを込めて作成した竹飾りがすばらしいので、ぜひ見に来てください！</t>
    <phoneticPr fontId="4"/>
  </si>
  <si>
    <t>生鮮食品店（鮮魚店、青果店）</t>
    <rPh sb="0" eb="4">
      <t>セイセンショクヒン</t>
    </rPh>
    <rPh sb="4" eb="5">
      <t>テン</t>
    </rPh>
    <rPh sb="6" eb="9">
      <t>センギョテン</t>
    </rPh>
    <rPh sb="10" eb="13">
      <t>セイカテン</t>
    </rPh>
    <phoneticPr fontId="4"/>
  </si>
  <si>
    <t>②
③</t>
    <phoneticPr fontId="4"/>
  </si>
  <si>
    <t>福岡中央公園、ふじみ野市立上福岡図書館、埼玉縣信用金庫</t>
    <phoneticPr fontId="4"/>
  </si>
  <si>
    <t>富士見通り商店会</t>
  </si>
  <si>
    <t>ふじみ野市上福岡５丁目</t>
    <rPh sb="3" eb="5">
      <t>ノシ</t>
    </rPh>
    <rPh sb="5" eb="8">
      <t>カミフクオカ</t>
    </rPh>
    <rPh sb="9" eb="11">
      <t>チョウメ</t>
    </rPh>
    <phoneticPr fontId="5"/>
  </si>
  <si>
    <t>月額1500円</t>
    <rPh sb="0" eb="2">
      <t>ゲツガク</t>
    </rPh>
    <rPh sb="6" eb="7">
      <t>エン</t>
    </rPh>
    <phoneticPr fontId="4"/>
  </si>
  <si>
    <t>ふじみ野市の中で「一番の長距離商店街」と謳われるのがこの富士見通り商店街です。商店街を端から端まで見てまわるのは至難の業！？こだわりの専門店の中から自分だけのお気に入りのお店を見つけてみては？</t>
    <phoneticPr fontId="4"/>
  </si>
  <si>
    <t>セブンイレブン、生鮮市場TOP、ザ・ダイソー</t>
    <rPh sb="8" eb="12">
      <t>セイセンイチバ</t>
    </rPh>
    <phoneticPr fontId="4"/>
  </si>
  <si>
    <t>埼玉りそな銀行、武蔵野銀行、西公民館</t>
    <phoneticPr fontId="4"/>
  </si>
  <si>
    <t>本通り商店会</t>
  </si>
  <si>
    <t>ふじみ野市上福岡３丁目</t>
    <rPh sb="3" eb="5">
      <t>ノシ</t>
    </rPh>
    <rPh sb="5" eb="8">
      <t>カミフクオカ</t>
    </rPh>
    <rPh sb="9" eb="11">
      <t>チョウメ</t>
    </rPh>
    <phoneticPr fontId="5"/>
  </si>
  <si>
    <t>本通り商店街のおすすめは、ふじみのブランドにも認定されているオリジナル銘菓「福岡太鼓」です。お祭りのときに登場する郷土芸能「福岡太鼓」を模ったサクサクのサブレは、コーヒーのお供にぴったりです。「福岡太鼓」を売っている洋菓子店には１０席ほどの喫茶スペースもあるので、買い物帰りにゆっくりとした時間を過ごすことができます。</t>
    <phoneticPr fontId="4"/>
  </si>
  <si>
    <t>福岡中央公園、埼玉りそな銀行</t>
    <phoneticPr fontId="4"/>
  </si>
  <si>
    <t>武蔵野商店会</t>
  </si>
  <si>
    <t>ふじみ野市福岡武蔵野</t>
    <rPh sb="3" eb="5">
      <t>ノシ</t>
    </rPh>
    <rPh sb="5" eb="7">
      <t>フクオカ</t>
    </rPh>
    <rPh sb="7" eb="10">
      <t>ムサシノ</t>
    </rPh>
    <phoneticPr fontId="5"/>
  </si>
  <si>
    <t>食品（小麦粉、カレールー等）</t>
    <rPh sb="0" eb="2">
      <t>ショクヒン</t>
    </rPh>
    <rPh sb="3" eb="6">
      <t>コムギコ</t>
    </rPh>
    <rPh sb="12" eb="13">
      <t>トウ</t>
    </rPh>
    <phoneticPr fontId="4"/>
  </si>
  <si>
    <t>セブンイレブン、生鮮市場TOP、ザ・ダイソー</t>
    <phoneticPr fontId="4"/>
  </si>
  <si>
    <t>武蔵野銀行、西公民館</t>
    <phoneticPr fontId="4"/>
  </si>
  <si>
    <t>八雲通り商店会</t>
  </si>
  <si>
    <t>二本の通りからなる八雲通り商店街には、通りの間に商店街の名前の由来になった八雲神社があり、一歩入ると静かな落ち着きのある境内です。通りでは、好きなトッピングを選び、自分だけの手打ちうどんが食べられる元野球選手経営のうどん屋や、お財布に優しいランチのある本格中華屋などが見つかります。</t>
    <phoneticPr fontId="4"/>
  </si>
  <si>
    <t>上福岡北口郵便局、みずほ銀行</t>
    <phoneticPr fontId="4"/>
  </si>
  <si>
    <t>若草西公民館通り商店会</t>
  </si>
  <si>
    <t>ふじみ野市上福岡６丁目</t>
    <rPh sb="3" eb="5">
      <t>ノシ</t>
    </rPh>
    <rPh sb="5" eb="8">
      <t>カミフクオカ</t>
    </rPh>
    <rPh sb="9" eb="11">
      <t>チョウメ</t>
    </rPh>
    <phoneticPr fontId="5"/>
  </si>
  <si>
    <t>年額1000円</t>
  </si>
  <si>
    <t>西公民館、市役所出張所、埼玉りそな銀行、ココネ上福岡</t>
    <phoneticPr fontId="4"/>
  </si>
  <si>
    <t>大井ショッピング商店会</t>
  </si>
  <si>
    <t>ふじみ野市緑ヶ丘</t>
    <rPh sb="3" eb="5">
      <t>ノシ</t>
    </rPh>
    <rPh sb="5" eb="8">
      <t>ミドリガオカ</t>
    </rPh>
    <phoneticPr fontId="5"/>
  </si>
  <si>
    <t>ボリュームも種類も豊富で地元でも人気のパン屋、おでんの味が抜群の練り物屋、お惣菜も豊富なお肉屋など、手作りのお店が立ち並ぶ商店街です。ぜひ一度立ち寄ってみてください。</t>
    <phoneticPr fontId="4"/>
  </si>
  <si>
    <t>③
④</t>
    <phoneticPr fontId="4"/>
  </si>
  <si>
    <t>文京学院大学、ふじみ野市役所大井総合支所</t>
    <phoneticPr fontId="4"/>
  </si>
  <si>
    <t>亀居中央商店会</t>
  </si>
  <si>
    <t>ふじみ野市亀久保</t>
    <rPh sb="3" eb="5">
      <t>ノシ</t>
    </rPh>
    <rPh sb="5" eb="8">
      <t>カメクボ</t>
    </rPh>
    <phoneticPr fontId="5"/>
  </si>
  <si>
    <t>亀井中央商店会は、地域の人や市内唯一の大学である文京学院大学の学生さんなど「皆さんと一緒に」と商店会づくりをしています。歩道は安全な健康づくりの散歩道。商店は、新鮮な野菜が並ぶ八百屋、市内唯一の手造りの豆腐屋さんに一人一人を大切にする薬局など、安心して買い物できる店ばかり。メジロなど四季折々の小鳥が飛んでくる公園でゆっくりお休みください。</t>
    <phoneticPr fontId="4"/>
  </si>
  <si>
    <t>大学生が行くような飲食店や本屋</t>
    <rPh sb="0" eb="3">
      <t>ダイガクセイ</t>
    </rPh>
    <rPh sb="4" eb="5">
      <t>イ</t>
    </rPh>
    <rPh sb="9" eb="12">
      <t>インショクテン</t>
    </rPh>
    <rPh sb="13" eb="15">
      <t>ホンヤ</t>
    </rPh>
    <phoneticPr fontId="4"/>
  </si>
  <si>
    <t>みほの商店街</t>
    <phoneticPr fontId="4"/>
  </si>
  <si>
    <t>ふじみ野市苗間</t>
    <rPh sb="3" eb="5">
      <t>ノシ</t>
    </rPh>
    <rPh sb="5" eb="7">
      <t>ナエマ</t>
    </rPh>
    <phoneticPr fontId="5"/>
  </si>
  <si>
    <t>一つ一つの店が質の良さにこだわる商店街です。石臼でそば粉を引く蕎麦屋、素敵な花屋、国産の肉だけを揃えた肉屋では、地元で作られた野菜も買えます。さわやかセール、バカ値市などに訪れれば、「お客様に尽くす」というモットーのとおり、ほっこりとした安心感を得ること間違いなし！</t>
    <phoneticPr fontId="4"/>
  </si>
  <si>
    <t>生鮮品（特に鮮魚店）</t>
    <rPh sb="0" eb="3">
      <t>セイセンヒン</t>
    </rPh>
    <rPh sb="4" eb="5">
      <t>トク</t>
    </rPh>
    <rPh sb="6" eb="9">
      <t>センギョテン</t>
    </rPh>
    <phoneticPr fontId="4"/>
  </si>
  <si>
    <t>苗間みほの公園</t>
  </si>
  <si>
    <t>ふじみ野市</t>
    <phoneticPr fontId="4"/>
  </si>
  <si>
    <t>ふじみ野市商店会連合会</t>
    <rPh sb="3" eb="5">
      <t>ノシ</t>
    </rPh>
    <rPh sb="5" eb="8">
      <t>ショウテンカイ</t>
    </rPh>
    <rPh sb="8" eb="11">
      <t>レンゴウカイ</t>
    </rPh>
    <phoneticPr fontId="4"/>
  </si>
  <si>
    <t>白岡市</t>
  </si>
  <si>
    <t>白岡駅西口商店会</t>
  </si>
  <si>
    <t>白岡市小久喜９９７－１</t>
    <phoneticPr fontId="4"/>
  </si>
  <si>
    <t>５回程度(年間)</t>
    <rPh sb="1" eb="4">
      <t>カイテイド</t>
    </rPh>
    <rPh sb="5" eb="7">
      <t>ネンカン</t>
    </rPh>
    <phoneticPr fontId="4"/>
  </si>
  <si>
    <t>未実施</t>
    <rPh sb="0" eb="3">
      <t>ミジッシ</t>
    </rPh>
    <phoneticPr fontId="4"/>
  </si>
  <si>
    <t>24,000円/年</t>
    <rPh sb="6" eb="7">
      <t>エン</t>
    </rPh>
    <rPh sb="8" eb="9">
      <t>ネン</t>
    </rPh>
    <phoneticPr fontId="4"/>
  </si>
  <si>
    <t>飲食業、小売業</t>
    <rPh sb="0" eb="2">
      <t>インショク</t>
    </rPh>
    <rPh sb="2" eb="3">
      <t>ギョウ</t>
    </rPh>
    <rPh sb="4" eb="7">
      <t>コウリギョウ</t>
    </rPh>
    <phoneticPr fontId="4"/>
  </si>
  <si>
    <t>ファッションセンターしまむら・ドラッグストアセキ白岡中央店他</t>
    <rPh sb="29" eb="30">
      <t>ホカ</t>
    </rPh>
    <phoneticPr fontId="4"/>
  </si>
  <si>
    <t>白岡中央総合病院、白岡整形外科、久伊豆神社</t>
    <rPh sb="16" eb="19">
      <t>ヒサイズ</t>
    </rPh>
    <rPh sb="19" eb="21">
      <t>ジンジャ</t>
    </rPh>
    <phoneticPr fontId="4"/>
  </si>
  <si>
    <t>白岡駅空き店舗出店支援事業</t>
    <rPh sb="0" eb="2">
      <t>シラオカ</t>
    </rPh>
    <rPh sb="2" eb="3">
      <t>エキ</t>
    </rPh>
    <rPh sb="3" eb="4">
      <t>ア</t>
    </rPh>
    <rPh sb="5" eb="7">
      <t>テンポ</t>
    </rPh>
    <rPh sb="7" eb="9">
      <t>シュッテン</t>
    </rPh>
    <rPh sb="9" eb="11">
      <t>シエン</t>
    </rPh>
    <rPh sb="11" eb="13">
      <t>ジギョウ</t>
    </rPh>
    <phoneticPr fontId="4"/>
  </si>
  <si>
    <t>https://www.city.shiraoka.lg.jp/soshiki/seikatsukeizaibu/shokokankoka/2/2/4636.html</t>
    <phoneticPr fontId="4"/>
  </si>
  <si>
    <t>白岡駅東口商店会</t>
  </si>
  <si>
    <t>白岡市小久喜１８９－１</t>
    <phoneticPr fontId="4"/>
  </si>
  <si>
    <t>３回程度(年間)</t>
    <rPh sb="1" eb="4">
      <t>カイテイド</t>
    </rPh>
    <rPh sb="5" eb="7">
      <t>ネンカン</t>
    </rPh>
    <phoneticPr fontId="4"/>
  </si>
  <si>
    <t>12,000円/年</t>
    <rPh sb="6" eb="7">
      <t>エン</t>
    </rPh>
    <phoneticPr fontId="4"/>
  </si>
  <si>
    <t>小売業、生鮮食品</t>
    <rPh sb="0" eb="3">
      <t>コウリギョウ</t>
    </rPh>
    <rPh sb="4" eb="6">
      <t>セイセン</t>
    </rPh>
    <rPh sb="6" eb="8">
      <t>ショクヒン</t>
    </rPh>
    <phoneticPr fontId="4"/>
  </si>
  <si>
    <t>ドラッグストアセキ白岡店・マミーマート白岡店・コメリ白岡店他</t>
    <rPh sb="29" eb="30">
      <t>ホカ</t>
    </rPh>
    <phoneticPr fontId="4"/>
  </si>
  <si>
    <t>白岡中央公民館</t>
  </si>
  <si>
    <t>白岡中央商店会</t>
  </si>
  <si>
    <t>白岡市白岡東１０－１６</t>
    <rPh sb="5" eb="6">
      <t>ヒガシ</t>
    </rPh>
    <phoneticPr fontId="4"/>
  </si>
  <si>
    <t>小売業、飲食業</t>
    <rPh sb="0" eb="3">
      <t>コウリギョウ</t>
    </rPh>
    <rPh sb="4" eb="6">
      <t>インショク</t>
    </rPh>
    <rPh sb="6" eb="7">
      <t>ギョウ</t>
    </rPh>
    <phoneticPr fontId="4"/>
  </si>
  <si>
    <t>①住宅地</t>
    <phoneticPr fontId="4"/>
  </si>
  <si>
    <t>フードオフストッカー、業務スーパー、ウエルシア白岡店等</t>
    <rPh sb="11" eb="13">
      <t>ギョウム</t>
    </rPh>
    <rPh sb="23" eb="25">
      <t>シラオカ</t>
    </rPh>
    <rPh sb="25" eb="26">
      <t>ミセ</t>
    </rPh>
    <rPh sb="26" eb="27">
      <t>トウ</t>
    </rPh>
    <phoneticPr fontId="4"/>
  </si>
  <si>
    <t>八幡神社、興善寺</t>
    <phoneticPr fontId="4"/>
  </si>
  <si>
    <t>篠津商店街</t>
  </si>
  <si>
    <t>白岡市篠津１９２４－３</t>
    <phoneticPr fontId="4"/>
  </si>
  <si>
    <t>２回程度(年間)</t>
    <rPh sb="1" eb="4">
      <t>カイテイド</t>
    </rPh>
    <rPh sb="5" eb="7">
      <t>ネンカン</t>
    </rPh>
    <phoneticPr fontId="4"/>
  </si>
  <si>
    <t>3,000円/年</t>
    <rPh sb="5" eb="6">
      <t>エン</t>
    </rPh>
    <phoneticPr fontId="4"/>
  </si>
  <si>
    <t>白岡西地区商店会</t>
  </si>
  <si>
    <t>白岡市西４－１２－５</t>
    <phoneticPr fontId="4"/>
  </si>
  <si>
    <t>０円</t>
    <rPh sb="1" eb="2">
      <t>エン</t>
    </rPh>
    <phoneticPr fontId="4"/>
  </si>
  <si>
    <t>カスミ白岡店・petit madoca 白岡店・生鮮市場TOP 白岡西店</t>
    <rPh sb="3" eb="5">
      <t>シラオカ</t>
    </rPh>
    <rPh sb="5" eb="6">
      <t>テン</t>
    </rPh>
    <phoneticPr fontId="4"/>
  </si>
  <si>
    <t>高岩商店会</t>
  </si>
  <si>
    <t>白岡市高岩１７８０－２</t>
    <phoneticPr fontId="4"/>
  </si>
  <si>
    <t>ヤオコー新白岡店</t>
    <rPh sb="4" eb="7">
      <t>シンシラオカ</t>
    </rPh>
    <rPh sb="7" eb="8">
      <t>テン</t>
    </rPh>
    <phoneticPr fontId="4"/>
  </si>
  <si>
    <t>日勝商店会</t>
  </si>
  <si>
    <t>白岡市岡泉１２９８ー１</t>
    <phoneticPr fontId="4"/>
  </si>
  <si>
    <t>ベルク白岡上野田店</t>
    <rPh sb="3" eb="5">
      <t>シラオカ</t>
    </rPh>
    <rPh sb="5" eb="6">
      <t>カミ</t>
    </rPh>
    <rPh sb="6" eb="8">
      <t>ノダ</t>
    </rPh>
    <rPh sb="8" eb="9">
      <t>ミセ</t>
    </rPh>
    <phoneticPr fontId="4"/>
  </si>
  <si>
    <t>八坂神社</t>
  </si>
  <si>
    <t>白岡市本町通り商店会</t>
  </si>
  <si>
    <t>白岡市白岡１２０３－４</t>
    <rPh sb="3" eb="5">
      <t>シラオカ</t>
    </rPh>
    <phoneticPr fontId="4"/>
  </si>
  <si>
    <t>５～６回(年間)</t>
    <rPh sb="3" eb="4">
      <t>カイ</t>
    </rPh>
    <rPh sb="5" eb="7">
      <t>ネンカン</t>
    </rPh>
    <phoneticPr fontId="4"/>
  </si>
  <si>
    <t>24,000円/年</t>
    <rPh sb="6" eb="7">
      <t>エン</t>
    </rPh>
    <phoneticPr fontId="4"/>
  </si>
  <si>
    <t>飲食業、サービス業</t>
    <rPh sb="0" eb="3">
      <t>インショクギョウ</t>
    </rPh>
    <rPh sb="8" eb="9">
      <t>ギョウ</t>
    </rPh>
    <phoneticPr fontId="4"/>
  </si>
  <si>
    <t>白岡市</t>
    <rPh sb="0" eb="3">
      <t>シラオカシ</t>
    </rPh>
    <phoneticPr fontId="4"/>
  </si>
  <si>
    <t>白岡市商店会連合会</t>
  </si>
  <si>
    <t>白岡市篠津９４４－１３</t>
    <phoneticPr fontId="4"/>
  </si>
  <si>
    <t>各商店会会員数×600円</t>
    <rPh sb="0" eb="1">
      <t>カク</t>
    </rPh>
    <rPh sb="1" eb="4">
      <t>ショウテンカイ</t>
    </rPh>
    <rPh sb="4" eb="7">
      <t>カイインスウ</t>
    </rPh>
    <rPh sb="11" eb="12">
      <t>エン</t>
    </rPh>
    <phoneticPr fontId="4"/>
  </si>
  <si>
    <t>伊奈町</t>
  </si>
  <si>
    <t>伊奈町寿さくら通り商店会</t>
  </si>
  <si>
    <t>埼玉県北足立郡伊奈町寿２丁目</t>
    <rPh sb="0" eb="3">
      <t>サイタマケン</t>
    </rPh>
    <rPh sb="3" eb="7">
      <t>キタアダチグン</t>
    </rPh>
    <rPh sb="7" eb="10">
      <t>イナマチ</t>
    </rPh>
    <rPh sb="10" eb="11">
      <t>コトブキ</t>
    </rPh>
    <rPh sb="12" eb="14">
      <t>チョウメ</t>
    </rPh>
    <phoneticPr fontId="4"/>
  </si>
  <si>
    <t>H3.3</t>
    <phoneticPr fontId="4"/>
  </si>
  <si>
    <t>9,000円/半年</t>
    <rPh sb="5" eb="6">
      <t>エン</t>
    </rPh>
    <rPh sb="7" eb="9">
      <t>ハントシ</t>
    </rPh>
    <phoneticPr fontId="4"/>
  </si>
  <si>
    <t>伊奈役場前商店会</t>
  </si>
  <si>
    <t>埼玉県北足立郡伊奈町中央５丁目</t>
    <rPh sb="0" eb="3">
      <t>サイタマケン</t>
    </rPh>
    <rPh sb="3" eb="7">
      <t>キタアダチグン</t>
    </rPh>
    <rPh sb="7" eb="10">
      <t>イナマチ</t>
    </rPh>
    <rPh sb="10" eb="12">
      <t>チュウオウ</t>
    </rPh>
    <rPh sb="13" eb="15">
      <t>チョウメ</t>
    </rPh>
    <phoneticPr fontId="4"/>
  </si>
  <si>
    <t>伊奈町小室商店会</t>
  </si>
  <si>
    <t>埼玉県北足立郡伊奈町小室</t>
    <rPh sb="0" eb="3">
      <t>サイタマケン</t>
    </rPh>
    <rPh sb="3" eb="7">
      <t>キタアダチグン</t>
    </rPh>
    <rPh sb="7" eb="10">
      <t>イナマチ</t>
    </rPh>
    <rPh sb="10" eb="12">
      <t>コムロ</t>
    </rPh>
    <phoneticPr fontId="4"/>
  </si>
  <si>
    <t>H6.9</t>
    <phoneticPr fontId="4"/>
  </si>
  <si>
    <t>伊奈町商店会連合会</t>
    <rPh sb="0" eb="3">
      <t>イナマチ</t>
    </rPh>
    <rPh sb="3" eb="6">
      <t>ショウテンカイ</t>
    </rPh>
    <rPh sb="6" eb="9">
      <t>レンゴウカイ</t>
    </rPh>
    <phoneticPr fontId="5"/>
  </si>
  <si>
    <t>三芳町</t>
  </si>
  <si>
    <t>藤久保中央通り商店会</t>
  </si>
  <si>
    <t>入間郡三芳町藤久保</t>
    <rPh sb="0" eb="3">
      <t>イルマグン</t>
    </rPh>
    <rPh sb="3" eb="6">
      <t>ミヨシマチ</t>
    </rPh>
    <rPh sb="6" eb="9">
      <t>フジクボ</t>
    </rPh>
    <phoneticPr fontId="4"/>
  </si>
  <si>
    <t>19
（その他協力店4)</t>
    <rPh sb="6" eb="7">
      <t>タ</t>
    </rPh>
    <rPh sb="7" eb="10">
      <t>キョウリョクテン</t>
    </rPh>
    <phoneticPr fontId="4"/>
  </si>
  <si>
    <t>1980年頃</t>
    <rPh sb="4" eb="5">
      <t>ネン</t>
    </rPh>
    <rPh sb="5" eb="6">
      <t>コロ</t>
    </rPh>
    <phoneticPr fontId="4"/>
  </si>
  <si>
    <t>1,500円</t>
    <phoneticPr fontId="4"/>
  </si>
  <si>
    <t>物品販売店</t>
    <rPh sb="0" eb="2">
      <t>ブッピン</t>
    </rPh>
    <rPh sb="2" eb="5">
      <t>ハンバイテン</t>
    </rPh>
    <phoneticPr fontId="4"/>
  </si>
  <si>
    <t>アクロスプラザ三芳店、藤久保公民館、中央図書館、藤久保出張所、藤久保小学校</t>
    <phoneticPr fontId="4"/>
  </si>
  <si>
    <t>創業支援事業</t>
  </si>
  <si>
    <t>町役場内に創業支援のワンストップ相談窓口を設け、三芳町商工会、地域金融機関等と連携し創業時の様々な課題を解決する。また、町窓口では県や国の支援策一覧表を作成し紹介できるようにするとともに、町内で創業支援を行っている支援機関を紹介している。</t>
    <phoneticPr fontId="4"/>
  </si>
  <si>
    <t>https://www.town.saitama-miyoshi.lg.jp/work/keiei/2024-0717-0847-34.html</t>
    <phoneticPr fontId="4"/>
  </si>
  <si>
    <t>毛呂山町</t>
  </si>
  <si>
    <t>医大前商店街</t>
  </si>
  <si>
    <t>毛呂山町毛呂本郷</t>
    <rPh sb="0" eb="4">
      <t>もろやままち</t>
    </rPh>
    <rPh sb="4" eb="8">
      <t>もろほんごう</t>
    </rPh>
    <phoneticPr fontId="19" type="Hiragana"/>
  </si>
  <si>
    <t>年2回（４月・５月）</t>
  </si>
  <si>
    <t>１日1,000人</t>
  </si>
  <si>
    <t>1,2</t>
  </si>
  <si>
    <t>毛呂駅、埼玉医科大学</t>
  </si>
  <si>
    <t>新栄会</t>
  </si>
  <si>
    <t>年2回</t>
  </si>
  <si>
    <t>1日1,500人</t>
  </si>
  <si>
    <t>しまむら、ヤオコー</t>
  </si>
  <si>
    <t>東毛呂親和会</t>
  </si>
  <si>
    <t>毛呂山町岩井西２丁目</t>
    <rPh sb="0" eb="4">
      <t>もろやままち</t>
    </rPh>
    <rPh sb="4" eb="6">
      <t>いわい</t>
    </rPh>
    <rPh sb="6" eb="7">
      <t>にし</t>
    </rPh>
    <rPh sb="8" eb="10">
      <t>ちょうめ</t>
    </rPh>
    <phoneticPr fontId="19" type="Hiragana"/>
  </si>
  <si>
    <t>1,500人/1日</t>
    <rPh sb="5" eb="6">
      <t>にん</t>
    </rPh>
    <rPh sb="8" eb="9">
      <t>にち</t>
    </rPh>
    <phoneticPr fontId="19" type="Hiragana"/>
  </si>
  <si>
    <t>いなげや毛呂店</t>
    <rPh sb="4" eb="6">
      <t>もろ</t>
    </rPh>
    <rPh sb="6" eb="7">
      <t>みせ</t>
    </rPh>
    <phoneticPr fontId="19" type="Hiragana"/>
  </si>
  <si>
    <t>毛呂山町中央公民館、毛呂山町福祉会館、出雲伊波比神社</t>
  </si>
  <si>
    <t>やぶさめ通り商店会</t>
  </si>
  <si>
    <t>1日500人</t>
    <rPh sb="1" eb="2">
      <t>ニチ</t>
    </rPh>
    <rPh sb="5" eb="6">
      <t>ニン</t>
    </rPh>
    <phoneticPr fontId="11"/>
  </si>
  <si>
    <t>ゆずの里商店街</t>
  </si>
  <si>
    <t>年４回</t>
    <rPh sb="0" eb="1">
      <t>ねん</t>
    </rPh>
    <rPh sb="2" eb="3">
      <t>かい</t>
    </rPh>
    <phoneticPr fontId="19" type="Hiragana"/>
  </si>
  <si>
    <t>2,000人/1日</t>
    <rPh sb="5" eb="6">
      <t>にん</t>
    </rPh>
    <rPh sb="8" eb="9">
      <t>にち</t>
    </rPh>
    <phoneticPr fontId="19" type="Hiragana"/>
  </si>
  <si>
    <t>販売促進事業</t>
    <rPh sb="0" eb="2">
      <t>はんばい</t>
    </rPh>
    <rPh sb="2" eb="4">
      <t>そくしん</t>
    </rPh>
    <rPh sb="4" eb="6">
      <t>じぎょう</t>
    </rPh>
    <phoneticPr fontId="19" type="Hiragana"/>
  </si>
  <si>
    <t>商店街への集客のために感染症対策の啓発ポスターを配備し、
お客様に安心して買い物をして頂き、商店街の活性化を図る</t>
    <rPh sb="0" eb="3">
      <t>しょうてんがい</t>
    </rPh>
    <rPh sb="5" eb="7">
      <t>しゅうきゃく</t>
    </rPh>
    <rPh sb="11" eb="14">
      <t>かんせんしょう</t>
    </rPh>
    <rPh sb="14" eb="16">
      <t>たいさく</t>
    </rPh>
    <rPh sb="17" eb="19">
      <t>けいはつ</t>
    </rPh>
    <rPh sb="24" eb="26">
      <t>はいび</t>
    </rPh>
    <rPh sb="30" eb="32">
      <t>きゃくさま</t>
    </rPh>
    <rPh sb="33" eb="35">
      <t>あんしん</t>
    </rPh>
    <rPh sb="37" eb="38">
      <t>か</t>
    </rPh>
    <rPh sb="39" eb="40">
      <t>もの</t>
    </rPh>
    <rPh sb="43" eb="44">
      <t>いただ</t>
    </rPh>
    <rPh sb="46" eb="49">
      <t>しょうてんがい</t>
    </rPh>
    <rPh sb="50" eb="53">
      <t>かっせいか</t>
    </rPh>
    <rPh sb="54" eb="55">
      <t>はか</t>
    </rPh>
    <phoneticPr fontId="19" type="Hiragana"/>
  </si>
  <si>
    <t>越生町</t>
  </si>
  <si>
    <t>フラワーロード山吹親和会</t>
    <rPh sb="7" eb="9">
      <t>ヤマブキ</t>
    </rPh>
    <rPh sb="9" eb="11">
      <t>シンワ</t>
    </rPh>
    <rPh sb="11" eb="12">
      <t>カイ</t>
    </rPh>
    <phoneticPr fontId="4"/>
  </si>
  <si>
    <t>埼玉県入間郡越生町越生東３丁目</t>
    <rPh sb="0" eb="2">
      <t>サイタマ</t>
    </rPh>
    <rPh sb="2" eb="3">
      <t>ケン</t>
    </rPh>
    <rPh sb="3" eb="5">
      <t>イルマ</t>
    </rPh>
    <rPh sb="5" eb="6">
      <t>グン</t>
    </rPh>
    <rPh sb="6" eb="8">
      <t>オゴセ</t>
    </rPh>
    <rPh sb="8" eb="9">
      <t>マチ</t>
    </rPh>
    <rPh sb="9" eb="11">
      <t>オゴセ</t>
    </rPh>
    <rPh sb="11" eb="12">
      <t>ヒガシ</t>
    </rPh>
    <rPh sb="13" eb="15">
      <t>チョウメ</t>
    </rPh>
    <phoneticPr fontId="4"/>
  </si>
  <si>
    <t>H2</t>
    <phoneticPr fontId="4"/>
  </si>
  <si>
    <t>年１回</t>
  </si>
  <si>
    <t>調査なし</t>
  </si>
  <si>
    <t>一口　月1,500円</t>
    <phoneticPr fontId="4"/>
  </si>
  <si>
    <t>街路灯の管理、地域防犯、地域美化</t>
    <rPh sb="0" eb="2">
      <t>ガイロ</t>
    </rPh>
    <rPh sb="2" eb="3">
      <t>トウ</t>
    </rPh>
    <rPh sb="4" eb="6">
      <t>カンリ</t>
    </rPh>
    <rPh sb="7" eb="9">
      <t>チイキ</t>
    </rPh>
    <rPh sb="9" eb="11">
      <t>ボウハン</t>
    </rPh>
    <rPh sb="12" eb="14">
      <t>チイキ</t>
    </rPh>
    <rPh sb="14" eb="16">
      <t>ビカ</t>
    </rPh>
    <phoneticPr fontId="4"/>
  </si>
  <si>
    <t>①住宅地</t>
    <rPh sb="0" eb="4">
      <t>１ジュウタクチ</t>
    </rPh>
    <phoneticPr fontId="4"/>
  </si>
  <si>
    <t>ウェルシア越生店</t>
    <rPh sb="5" eb="8">
      <t>オゴセテン</t>
    </rPh>
    <phoneticPr fontId="4"/>
  </si>
  <si>
    <t>おごせ創業塾</t>
    <phoneticPr fontId="4"/>
  </si>
  <si>
    <t>越生町と越生町商工会が連携し、創業支援セミナーを実施しています。内容は、経営や財務、人材育成、販路開拓について理解を深め、事業計画を策定します。（産業競争力強化法に基づく創業支援等事業）</t>
  </si>
  <si>
    <t>ogose-syokoukai.com/　</t>
  </si>
  <si>
    <t>起業者応援事業補助金</t>
  </si>
  <si>
    <t>町内で起業する中小企業者（起業してから6か月未満）を対象に、設備費、備品購入費、広告宣伝費、登記費、店舗等の改修費の一部を補助する事業です。</t>
    <rPh sb="65" eb="67">
      <t>ジギョウ</t>
    </rPh>
    <phoneticPr fontId="4"/>
  </si>
  <si>
    <t xml:space="preserve"> www.town.ogose.saitama.jp/kankou/shoukou/3392.html</t>
  </si>
  <si>
    <t>空き家バンク推進事業</t>
  </si>
  <si>
    <t>空き家・空き店舗バンク制度により、町内の空き家・空き店舗の情報を提供している。また、同制度による取得又は賃貸した物件を改修する場合に補助金を交付する。</t>
  </si>
  <si>
    <t>http://www.town.ogose.saitama.jp/ogoseikatsu/kurasu/index.html</t>
  </si>
  <si>
    <t>協同組合越生スタンプ会</t>
    <rPh sb="0" eb="2">
      <t>キョウドウ</t>
    </rPh>
    <rPh sb="2" eb="4">
      <t>クミアイ</t>
    </rPh>
    <rPh sb="4" eb="6">
      <t>オゴセ</t>
    </rPh>
    <rPh sb="10" eb="11">
      <t>カイ</t>
    </rPh>
    <phoneticPr fontId="5"/>
  </si>
  <si>
    <t>街区なし</t>
    <rPh sb="0" eb="2">
      <t>ガイク</t>
    </rPh>
    <phoneticPr fontId="4"/>
  </si>
  <si>
    <t>年平均5,6回</t>
    <rPh sb="0" eb="1">
      <t>ネン</t>
    </rPh>
    <rPh sb="1" eb="3">
      <t>ヘイキン</t>
    </rPh>
    <rPh sb="6" eb="7">
      <t>カイ</t>
    </rPh>
    <phoneticPr fontId="4"/>
  </si>
  <si>
    <t>準組合員3,000円
正組合員は+1,000円</t>
    <rPh sb="11" eb="12">
      <t>セイ</t>
    </rPh>
    <rPh sb="12" eb="15">
      <t>クミアイイン</t>
    </rPh>
    <rPh sb="22" eb="23">
      <t>エン</t>
    </rPh>
    <phoneticPr fontId="4"/>
  </si>
  <si>
    <t>https://stamp.ogose.net</t>
    <phoneticPr fontId="4"/>
  </si>
  <si>
    <t>スタンプカード発行等のポイント事業、加盟店で使用できる共通商品券の発行</t>
    <rPh sb="7" eb="9">
      <t>ハッコウ</t>
    </rPh>
    <rPh sb="9" eb="10">
      <t>トウ</t>
    </rPh>
    <rPh sb="15" eb="17">
      <t>ジギョウ</t>
    </rPh>
    <rPh sb="18" eb="20">
      <t>カメイ</t>
    </rPh>
    <rPh sb="20" eb="21">
      <t>テン</t>
    </rPh>
    <rPh sb="22" eb="24">
      <t>シヨウ</t>
    </rPh>
    <rPh sb="27" eb="29">
      <t>キョウツウ</t>
    </rPh>
    <rPh sb="29" eb="32">
      <t>ショウヒンケン</t>
    </rPh>
    <rPh sb="33" eb="35">
      <t>ハッコウ</t>
    </rPh>
    <phoneticPr fontId="4"/>
  </si>
  <si>
    <t>起業者応援事業補助金</t>
    <phoneticPr fontId="4"/>
  </si>
  <si>
    <t>空き家バンク推進事業</t>
    <phoneticPr fontId="4"/>
  </si>
  <si>
    <t>嵐山町</t>
    <rPh sb="0" eb="3">
      <t>ランザンマチ</t>
    </rPh>
    <phoneticPr fontId="4"/>
  </si>
  <si>
    <t>嵐山町商店会</t>
    <rPh sb="0" eb="3">
      <t>ランザンマチ</t>
    </rPh>
    <rPh sb="3" eb="6">
      <t>ショウテンカイ</t>
    </rPh>
    <phoneticPr fontId="4"/>
  </si>
  <si>
    <t>比企郡嵐山町大字菅谷</t>
    <rPh sb="0" eb="2">
      <t>ヒキ</t>
    </rPh>
    <rPh sb="2" eb="3">
      <t>グン</t>
    </rPh>
    <rPh sb="3" eb="5">
      <t>ランザン</t>
    </rPh>
    <rPh sb="5" eb="6">
      <t>マチ</t>
    </rPh>
    <rPh sb="6" eb="8">
      <t>オオアザ</t>
    </rPh>
    <rPh sb="8" eb="10">
      <t>スガヤ</t>
    </rPh>
    <phoneticPr fontId="4"/>
  </si>
  <si>
    <t>随時</t>
    <rPh sb="0" eb="2">
      <t>ズイジ</t>
    </rPh>
    <phoneticPr fontId="4"/>
  </si>
  <si>
    <t>3164人/日</t>
    <rPh sb="4" eb="5">
      <t>ニン</t>
    </rPh>
    <rPh sb="6" eb="7">
      <t>ニチ</t>
    </rPh>
    <phoneticPr fontId="4"/>
  </si>
  <si>
    <t>【その他特記事項】駅前から続く道沿いに店舗が並んでいる商店会です。</t>
    <rPh sb="3" eb="4">
      <t>タ</t>
    </rPh>
    <rPh sb="4" eb="8">
      <t>トッキジコウ</t>
    </rPh>
    <rPh sb="27" eb="30">
      <t>ショウテンカイ</t>
    </rPh>
    <phoneticPr fontId="4"/>
  </si>
  <si>
    <t>ドラックストアコスモス</t>
    <phoneticPr fontId="4"/>
  </si>
  <si>
    <t>武蔵嵐山駅</t>
    <rPh sb="0" eb="2">
      <t>ムサシ</t>
    </rPh>
    <rPh sb="2" eb="4">
      <t>ランザン</t>
    </rPh>
    <rPh sb="4" eb="5">
      <t>エキ</t>
    </rPh>
    <phoneticPr fontId="4"/>
  </si>
  <si>
    <t>嵐山町空き店舗等活用事業費補助金</t>
    <phoneticPr fontId="4"/>
  </si>
  <si>
    <t>町内の空き店舗等を利用しており、商工会の指導を受け、３年以上継続して営業又は運営することが見込まれる事業に対し、改修費等を補助します。
・改修費等補助：補助率　1/2　補助上限　50万円（市街化区域）
※市街化区域以外は、上限20万円。
・家賃補助：月額家賃の1/2（６か月以内）　補助上限　５万円
※新規創業者のみ改修費等補助と家賃補助のどちらかを選択可能。</t>
    <rPh sb="0" eb="2">
      <t>チョウナイ</t>
    </rPh>
    <rPh sb="3" eb="4">
      <t>ア</t>
    </rPh>
    <rPh sb="5" eb="7">
      <t>テンポ</t>
    </rPh>
    <rPh sb="7" eb="8">
      <t>ナド</t>
    </rPh>
    <rPh sb="9" eb="11">
      <t>リヨウ</t>
    </rPh>
    <rPh sb="53" eb="54">
      <t>タイ</t>
    </rPh>
    <rPh sb="56" eb="58">
      <t>カイシュウ</t>
    </rPh>
    <rPh sb="58" eb="59">
      <t>ヒ</t>
    </rPh>
    <rPh sb="59" eb="60">
      <t>ナド</t>
    </rPh>
    <rPh sb="61" eb="63">
      <t>ホジョ</t>
    </rPh>
    <rPh sb="69" eb="72">
      <t>カイシュウヒ</t>
    </rPh>
    <rPh sb="72" eb="73">
      <t>ナド</t>
    </rPh>
    <rPh sb="73" eb="75">
      <t>ホジョ</t>
    </rPh>
    <rPh sb="76" eb="79">
      <t>ホジョリツ</t>
    </rPh>
    <rPh sb="84" eb="86">
      <t>ホジョ</t>
    </rPh>
    <rPh sb="86" eb="88">
      <t>ジョウゲン</t>
    </rPh>
    <rPh sb="92" eb="93">
      <t>エン</t>
    </rPh>
    <rPh sb="94" eb="97">
      <t>シガイカ</t>
    </rPh>
    <rPh sb="97" eb="99">
      <t>クイキ</t>
    </rPh>
    <rPh sb="102" eb="105">
      <t>シガイカ</t>
    </rPh>
    <rPh sb="105" eb="107">
      <t>クイキ</t>
    </rPh>
    <rPh sb="107" eb="109">
      <t>イガイ</t>
    </rPh>
    <rPh sb="111" eb="113">
      <t>ジョウゲン</t>
    </rPh>
    <rPh sb="115" eb="117">
      <t>マンエン</t>
    </rPh>
    <rPh sb="120" eb="122">
      <t>ヤチン</t>
    </rPh>
    <rPh sb="122" eb="124">
      <t>ホジョ</t>
    </rPh>
    <rPh sb="125" eb="127">
      <t>ゲツガク</t>
    </rPh>
    <rPh sb="127" eb="129">
      <t>ヤチン</t>
    </rPh>
    <rPh sb="141" eb="143">
      <t>ホジョ</t>
    </rPh>
    <rPh sb="143" eb="145">
      <t>ジョウゲン</t>
    </rPh>
    <rPh sb="151" eb="153">
      <t>シンキ</t>
    </rPh>
    <rPh sb="153" eb="156">
      <t>ソウギョウシャ</t>
    </rPh>
    <rPh sb="165" eb="167">
      <t>ヤチン</t>
    </rPh>
    <rPh sb="167" eb="169">
      <t>ホジョ</t>
    </rPh>
    <phoneticPr fontId="4"/>
  </si>
  <si>
    <t>https://www.syokoukai.or.jp/syokokai/ranzan/010/20230801110253.html</t>
    <phoneticPr fontId="4"/>
  </si>
  <si>
    <t>小川町</t>
  </si>
  <si>
    <t>小川町停車場通り商店会</t>
  </si>
  <si>
    <t>埼玉県比企郡小川町大字大塚</t>
    <rPh sb="0" eb="3">
      <t>サイタマケン</t>
    </rPh>
    <rPh sb="3" eb="6">
      <t>ヒキグン</t>
    </rPh>
    <rPh sb="6" eb="9">
      <t>オガワマチ</t>
    </rPh>
    <rPh sb="9" eb="11">
      <t>オオアザ</t>
    </rPh>
    <rPh sb="11" eb="13">
      <t>オオツカ</t>
    </rPh>
    <phoneticPr fontId="4"/>
  </si>
  <si>
    <t>700人/1日</t>
    <rPh sb="3" eb="4">
      <t>ニン</t>
    </rPh>
    <rPh sb="6" eb="7">
      <t>ニチ</t>
    </rPh>
    <phoneticPr fontId="4"/>
  </si>
  <si>
    <t>https://www.ogawa-teishaba.com</t>
    <phoneticPr fontId="4"/>
  </si>
  <si>
    <t>小川町停車場通り商店会は、小川町駅からメインストリートに面する４３店舗で構成する商店会。周辺には、スーパーマーケットや町役場、観光案内所、銀行などがあり、多くの人で賑わっている。
町や商工会等と連携をしながら、まちゼミをはじめ、様々なイベント企画や参加を行っている。商店会独自で歳末福引元気市を毎年開催したり、小川町七夕まつりへの参加協力等を行うなど積極的に活動をしている。
また、駅前ロータリーや駅前通りの花壇の手入れを行うなど、環境美化活動にも力を入れている。
令和６年度は、新規事業としてマルシェを開催。また、県と町の補助金を活用し、ホームページを作成するなど積極的に活動をしています。
令和４年度には、国の「がんばろう！商店街」事業に採択され、商店会の冊子を作成するなど町の活性化に貢献しております。</t>
    <rPh sb="0" eb="3">
      <t>オガワマチ</t>
    </rPh>
    <rPh sb="3" eb="7">
      <t>テイシャバドオ</t>
    </rPh>
    <rPh sb="8" eb="11">
      <t>ショウテンカイ</t>
    </rPh>
    <rPh sb="13" eb="16">
      <t>オガワマチ</t>
    </rPh>
    <rPh sb="16" eb="17">
      <t>エキ</t>
    </rPh>
    <rPh sb="28" eb="29">
      <t>メン</t>
    </rPh>
    <rPh sb="33" eb="35">
      <t>テンポ</t>
    </rPh>
    <rPh sb="36" eb="38">
      <t>コウセイ</t>
    </rPh>
    <rPh sb="40" eb="43">
      <t>ショウテンカイ</t>
    </rPh>
    <rPh sb="44" eb="46">
      <t>シュウヘン</t>
    </rPh>
    <rPh sb="59" eb="60">
      <t>マチ</t>
    </rPh>
    <rPh sb="60" eb="62">
      <t>ヤクバ</t>
    </rPh>
    <rPh sb="63" eb="65">
      <t>カンコウ</t>
    </rPh>
    <rPh sb="65" eb="67">
      <t>アンナイ</t>
    </rPh>
    <rPh sb="67" eb="68">
      <t>ジョ</t>
    </rPh>
    <rPh sb="69" eb="71">
      <t>ギンコウ</t>
    </rPh>
    <rPh sb="77" eb="78">
      <t>オオ</t>
    </rPh>
    <rPh sb="80" eb="81">
      <t>ヒト</t>
    </rPh>
    <rPh sb="82" eb="83">
      <t>ニギ</t>
    </rPh>
    <rPh sb="90" eb="91">
      <t>マチ</t>
    </rPh>
    <rPh sb="92" eb="95">
      <t>ショウコウカイ</t>
    </rPh>
    <rPh sb="95" eb="96">
      <t>トウ</t>
    </rPh>
    <rPh sb="97" eb="99">
      <t>レンケイ</t>
    </rPh>
    <rPh sb="114" eb="116">
      <t>サマザマ</t>
    </rPh>
    <rPh sb="121" eb="123">
      <t>キカク</t>
    </rPh>
    <rPh sb="124" eb="126">
      <t>サンカ</t>
    </rPh>
    <rPh sb="127" eb="128">
      <t>オコナ</t>
    </rPh>
    <rPh sb="133" eb="136">
      <t>ショウテンカイ</t>
    </rPh>
    <rPh sb="136" eb="138">
      <t>ドクジ</t>
    </rPh>
    <rPh sb="139" eb="141">
      <t>サイマツ</t>
    </rPh>
    <rPh sb="141" eb="146">
      <t>フクビキゲンキイチ</t>
    </rPh>
    <rPh sb="147" eb="149">
      <t>マイトシ</t>
    </rPh>
    <rPh sb="149" eb="151">
      <t>カイサイ</t>
    </rPh>
    <rPh sb="155" eb="158">
      <t>オガワマチ</t>
    </rPh>
    <rPh sb="158" eb="160">
      <t>タナバタ</t>
    </rPh>
    <rPh sb="233" eb="235">
      <t>レイワ</t>
    </rPh>
    <rPh sb="236" eb="238">
      <t>ネンド</t>
    </rPh>
    <rPh sb="240" eb="242">
      <t>シンキ</t>
    </rPh>
    <rPh sb="242" eb="244">
      <t>ジギョウ</t>
    </rPh>
    <rPh sb="252" eb="254">
      <t>カイサイ</t>
    </rPh>
    <rPh sb="258" eb="259">
      <t>ケン</t>
    </rPh>
    <rPh sb="260" eb="261">
      <t>マチ</t>
    </rPh>
    <rPh sb="262" eb="265">
      <t>ホジョキン</t>
    </rPh>
    <rPh sb="266" eb="268">
      <t>カツヨウ</t>
    </rPh>
    <rPh sb="277" eb="279">
      <t>サクセイ</t>
    </rPh>
    <rPh sb="283" eb="286">
      <t>セッキョクテキ</t>
    </rPh>
    <rPh sb="287" eb="289">
      <t>カツドウ</t>
    </rPh>
    <rPh sb="314" eb="317">
      <t>ショウテンガイ</t>
    </rPh>
    <rPh sb="318" eb="320">
      <t>ジギョウ</t>
    </rPh>
    <rPh sb="321" eb="323">
      <t>サイタク</t>
    </rPh>
    <rPh sb="326" eb="329">
      <t>ショウテンカイ</t>
    </rPh>
    <rPh sb="330" eb="332">
      <t>サッシ</t>
    </rPh>
    <rPh sb="333" eb="335">
      <t>サクセイ</t>
    </rPh>
    <rPh sb="339" eb="340">
      <t>マチ</t>
    </rPh>
    <rPh sb="341" eb="344">
      <t>カッセイカ</t>
    </rPh>
    <rPh sb="345" eb="347">
      <t>コウケン</t>
    </rPh>
    <phoneticPr fontId="4"/>
  </si>
  <si>
    <t>飲食店、食品小売業など</t>
    <rPh sb="0" eb="3">
      <t>インショクテン</t>
    </rPh>
    <rPh sb="4" eb="6">
      <t>ショクヒン</t>
    </rPh>
    <rPh sb="6" eb="9">
      <t>コウリギョウ</t>
    </rPh>
    <phoneticPr fontId="4"/>
  </si>
  <si>
    <t>②駅前、③路線沿い（バス等）</t>
    <rPh sb="1" eb="3">
      <t>エキマエ</t>
    </rPh>
    <rPh sb="5" eb="8">
      <t>ロセンゾ</t>
    </rPh>
    <rPh sb="12" eb="13">
      <t>トウ</t>
    </rPh>
    <phoneticPr fontId="4"/>
  </si>
  <si>
    <t>カインズ</t>
    <phoneticPr fontId="4"/>
  </si>
  <si>
    <t>小川町駅、小川町役場、栃本親水公園、コワーキングロビーNESTo、和紙体験学習センター、むすびめ（観光案内所）</t>
    <rPh sb="0" eb="4">
      <t>オガワマチエキ</t>
    </rPh>
    <phoneticPr fontId="4"/>
  </si>
  <si>
    <t>起業創業等支援補助金</t>
    <rPh sb="0" eb="2">
      <t>キギョウ</t>
    </rPh>
    <rPh sb="2" eb="4">
      <t>ソウギョウ</t>
    </rPh>
    <rPh sb="4" eb="5">
      <t>トウ</t>
    </rPh>
    <rPh sb="5" eb="10">
      <t>シエンホジョキン</t>
    </rPh>
    <phoneticPr fontId="4"/>
  </si>
  <si>
    <t>該当区域内の空き店舗等を賃貸借して出店する方に対し、店舗等の改修費及び賃借料の一部を補助します。
主な条件：2年間継続して営業することなど。詳細はHPをご確認ください。</t>
    <rPh sb="49" eb="50">
      <t>オモ</t>
    </rPh>
    <rPh sb="51" eb="53">
      <t>ジョウケン</t>
    </rPh>
    <rPh sb="55" eb="57">
      <t>ネンカン</t>
    </rPh>
    <rPh sb="57" eb="59">
      <t>ケイゾク</t>
    </rPh>
    <rPh sb="61" eb="63">
      <t>エイギョウ</t>
    </rPh>
    <phoneticPr fontId="4"/>
  </si>
  <si>
    <t>道の駅おがわまち出店補助事業</t>
    <rPh sb="0" eb="1">
      <t>ミチ</t>
    </rPh>
    <rPh sb="2" eb="3">
      <t>エキ</t>
    </rPh>
    <rPh sb="8" eb="10">
      <t>シュッテン</t>
    </rPh>
    <rPh sb="10" eb="12">
      <t>ホジョ</t>
    </rPh>
    <rPh sb="12" eb="14">
      <t>ジギョウ</t>
    </rPh>
    <phoneticPr fontId="4"/>
  </si>
  <si>
    <t>令和７年５月にリニューアルオープンとなる道の駅おがわまちにおいて、キッチンカーやテントによる出店を補助します。
詳細はHPをご確認ください。</t>
    <rPh sb="0" eb="2">
      <t>レイワ</t>
    </rPh>
    <rPh sb="3" eb="4">
      <t>ネン</t>
    </rPh>
    <rPh sb="5" eb="6">
      <t>ガツ</t>
    </rPh>
    <rPh sb="20" eb="21">
      <t>ミチ</t>
    </rPh>
    <rPh sb="22" eb="23">
      <t>エキ</t>
    </rPh>
    <rPh sb="46" eb="48">
      <t>シュッテン</t>
    </rPh>
    <rPh sb="49" eb="51">
      <t>ホジョ</t>
    </rPh>
    <rPh sb="56" eb="58">
      <t>ショウサイ</t>
    </rPh>
    <rPh sb="63" eb="65">
      <t>カクニン</t>
    </rPh>
    <phoneticPr fontId="4"/>
  </si>
  <si>
    <t>創業相談
創業支援セミナー</t>
    <rPh sb="0" eb="4">
      <t>ソウギョウソウダン</t>
    </rPh>
    <rPh sb="5" eb="9">
      <t>ソウギョウシエン</t>
    </rPh>
    <phoneticPr fontId="4"/>
  </si>
  <si>
    <t>小川町商工会と連携し、創業相談ワンストップ窓口を商工会に設置しています。事業計画や資金等について、無料で相談をすることができます。
また、創業を考えている方に向けた初歩的な内容の創業セミナーを年１回開催します。
詳細は、小川町役場または小川町商工会にお問合せください。</t>
    <rPh sb="0" eb="3">
      <t>オガワマチ</t>
    </rPh>
    <rPh sb="3" eb="6">
      <t>ショウコウカイ</t>
    </rPh>
    <rPh sb="7" eb="9">
      <t>レンケイ</t>
    </rPh>
    <rPh sb="11" eb="15">
      <t>ソウギョウソウダン</t>
    </rPh>
    <rPh sb="21" eb="23">
      <t>マドグチ</t>
    </rPh>
    <rPh sb="24" eb="27">
      <t>ショウコウカイ</t>
    </rPh>
    <rPh sb="28" eb="30">
      <t>セッチ</t>
    </rPh>
    <rPh sb="36" eb="38">
      <t>ジギョウ</t>
    </rPh>
    <rPh sb="38" eb="40">
      <t>ケイカク</t>
    </rPh>
    <rPh sb="41" eb="43">
      <t>シキン</t>
    </rPh>
    <rPh sb="43" eb="44">
      <t>トウ</t>
    </rPh>
    <rPh sb="49" eb="51">
      <t>ムリョウ</t>
    </rPh>
    <rPh sb="52" eb="54">
      <t>ソウダン</t>
    </rPh>
    <rPh sb="69" eb="71">
      <t>ソウギョウ</t>
    </rPh>
    <rPh sb="72" eb="73">
      <t>カンガ</t>
    </rPh>
    <rPh sb="77" eb="78">
      <t>カタ</t>
    </rPh>
    <rPh sb="79" eb="80">
      <t>ム</t>
    </rPh>
    <rPh sb="82" eb="85">
      <t>ショホテキ</t>
    </rPh>
    <rPh sb="86" eb="88">
      <t>ナイヨウ</t>
    </rPh>
    <rPh sb="89" eb="91">
      <t>ソウギョウ</t>
    </rPh>
    <rPh sb="96" eb="97">
      <t>ネン</t>
    </rPh>
    <rPh sb="98" eb="99">
      <t>カイ</t>
    </rPh>
    <rPh sb="99" eb="101">
      <t>カイサイ</t>
    </rPh>
    <rPh sb="106" eb="108">
      <t>ショウサイ</t>
    </rPh>
    <rPh sb="110" eb="112">
      <t>オガワ</t>
    </rPh>
    <rPh sb="112" eb="113">
      <t>マチ</t>
    </rPh>
    <rPh sb="113" eb="115">
      <t>ヤクバ</t>
    </rPh>
    <rPh sb="118" eb="121">
      <t>オガワマチ</t>
    </rPh>
    <rPh sb="121" eb="124">
      <t>ショウコウカイ</t>
    </rPh>
    <rPh sb="126" eb="128">
      <t>トイアワ</t>
    </rPh>
    <phoneticPr fontId="4"/>
  </si>
  <si>
    <t>小川町三愛会</t>
  </si>
  <si>
    <t>500人/1日</t>
    <rPh sb="3" eb="4">
      <t>ニン</t>
    </rPh>
    <rPh sb="6" eb="7">
      <t>ニチ</t>
    </rPh>
    <phoneticPr fontId="4"/>
  </si>
  <si>
    <t xml:space="preserve">小川町三愛会は、小川町駅から徒歩５分程度に位置する商店会。周辺には、幼稚園や図書館、薬局などがあり、毎日徒歩や車での通行が一定数ある。
町や商工会等と連携をしながら、まちゼミをはじめ、小川町七夕まつりへの参加協力を行うなど、様々な活動をしている。
商店会独自の取組みとして、毎年4月下旬に「春花プレゼントセール」、7月中旬頃に「七夕まつりセール」、年末には「歳末感謝セール」を開催し、商店の販売促進及び商店会周辺のにぎわいの創出に取組む事業を実施している。
</t>
    <rPh sb="0" eb="3">
      <t>オガワマチ</t>
    </rPh>
    <rPh sb="3" eb="6">
      <t>サンアイカイ</t>
    </rPh>
    <rPh sb="8" eb="11">
      <t>オガワマチ</t>
    </rPh>
    <rPh sb="11" eb="12">
      <t>エキ</t>
    </rPh>
    <rPh sb="14" eb="16">
      <t>トホ</t>
    </rPh>
    <rPh sb="17" eb="20">
      <t>フンテイド</t>
    </rPh>
    <rPh sb="21" eb="23">
      <t>イチ</t>
    </rPh>
    <rPh sb="25" eb="28">
      <t>ショウテンカイ</t>
    </rPh>
    <rPh sb="29" eb="31">
      <t>シュウヘン</t>
    </rPh>
    <rPh sb="34" eb="37">
      <t>ヨウチエン</t>
    </rPh>
    <rPh sb="38" eb="41">
      <t>トショカン</t>
    </rPh>
    <rPh sb="42" eb="44">
      <t>ヤッキョク</t>
    </rPh>
    <rPh sb="50" eb="52">
      <t>マイニチ</t>
    </rPh>
    <rPh sb="52" eb="54">
      <t>トホ</t>
    </rPh>
    <rPh sb="55" eb="56">
      <t>クルマ</t>
    </rPh>
    <rPh sb="58" eb="60">
      <t>ツウコウ</t>
    </rPh>
    <rPh sb="61" eb="64">
      <t>イッテイスウ</t>
    </rPh>
    <rPh sb="68" eb="69">
      <t>マチ</t>
    </rPh>
    <rPh sb="70" eb="73">
      <t>ショウコウカイ</t>
    </rPh>
    <rPh sb="73" eb="74">
      <t>トウ</t>
    </rPh>
    <rPh sb="75" eb="77">
      <t>レンケイ</t>
    </rPh>
    <rPh sb="92" eb="95">
      <t>オガワマチ</t>
    </rPh>
    <rPh sb="95" eb="97">
      <t>タナバタ</t>
    </rPh>
    <rPh sb="102" eb="106">
      <t>サンカキョウリョク</t>
    </rPh>
    <rPh sb="107" eb="108">
      <t>オコナ</t>
    </rPh>
    <rPh sb="112" eb="114">
      <t>サマザマ</t>
    </rPh>
    <rPh sb="115" eb="117">
      <t>カツドウ</t>
    </rPh>
    <rPh sb="124" eb="127">
      <t>ショウテンカイ</t>
    </rPh>
    <rPh sb="127" eb="129">
      <t>ドクジ</t>
    </rPh>
    <rPh sb="130" eb="132">
      <t>トリク</t>
    </rPh>
    <rPh sb="137" eb="139">
      <t>マイトシ</t>
    </rPh>
    <rPh sb="140" eb="141">
      <t>ガツ</t>
    </rPh>
    <rPh sb="141" eb="143">
      <t>ゲジュン</t>
    </rPh>
    <rPh sb="145" eb="146">
      <t>ハル</t>
    </rPh>
    <rPh sb="146" eb="147">
      <t>ハナ</t>
    </rPh>
    <rPh sb="158" eb="159">
      <t>ガツ</t>
    </rPh>
    <rPh sb="159" eb="161">
      <t>チュウジュン</t>
    </rPh>
    <rPh sb="161" eb="162">
      <t>コロ</t>
    </rPh>
    <rPh sb="164" eb="166">
      <t>タナバタ</t>
    </rPh>
    <rPh sb="174" eb="176">
      <t>ネンマツ</t>
    </rPh>
    <rPh sb="179" eb="183">
      <t>サイマツカンシャ</t>
    </rPh>
    <rPh sb="188" eb="190">
      <t>カイサイ</t>
    </rPh>
    <rPh sb="192" eb="194">
      <t>ショウテン</t>
    </rPh>
    <rPh sb="195" eb="199">
      <t>ハンバイソクシン</t>
    </rPh>
    <rPh sb="199" eb="200">
      <t>オヨ</t>
    </rPh>
    <rPh sb="201" eb="203">
      <t>ショウテン</t>
    </rPh>
    <rPh sb="203" eb="204">
      <t>カイ</t>
    </rPh>
    <rPh sb="204" eb="206">
      <t>シュウヘン</t>
    </rPh>
    <rPh sb="212" eb="214">
      <t>ソウシュツ</t>
    </rPh>
    <rPh sb="215" eb="217">
      <t>トリク</t>
    </rPh>
    <rPh sb="218" eb="220">
      <t>ジギョウ</t>
    </rPh>
    <rPh sb="221" eb="223">
      <t>ジッシ</t>
    </rPh>
    <phoneticPr fontId="4"/>
  </si>
  <si>
    <t>①住宅地、③路線沿い（バス等）</t>
    <rPh sb="1" eb="4">
      <t>ジュウタクチ</t>
    </rPh>
    <rPh sb="6" eb="9">
      <t>ロセンゾ</t>
    </rPh>
    <rPh sb="13" eb="14">
      <t>トウ</t>
    </rPh>
    <phoneticPr fontId="4"/>
  </si>
  <si>
    <t>小川町駅、小川町役場、栃本親水公園、コワーキングロビーNESTo、和紙体験学習センター、むすびめ（観光案内所）</t>
    <rPh sb="0" eb="3">
      <t>オガワマチ</t>
    </rPh>
    <rPh sb="3" eb="4">
      <t>エキ</t>
    </rPh>
    <phoneticPr fontId="4"/>
  </si>
  <si>
    <t>該当区域内の空き店舗等を賃貸借して出店する方に対し、店舗等の改修費及び賃借料の一部を補助します。
主な条件：2年間継続して営業することなど。詳細はHPをご確認ください。</t>
    <rPh sb="49" eb="50">
      <t>オモ</t>
    </rPh>
    <rPh sb="51" eb="53">
      <t>ジョウケン</t>
    </rPh>
    <rPh sb="55" eb="57">
      <t>ネンカン</t>
    </rPh>
    <rPh sb="57" eb="59">
      <t>ケイゾク</t>
    </rPh>
    <rPh sb="61" eb="63">
      <t>エイギョウ</t>
    </rPh>
    <rPh sb="70" eb="72">
      <t>ショウサイ</t>
    </rPh>
    <rPh sb="77" eb="79">
      <t>カクニン</t>
    </rPh>
    <phoneticPr fontId="4"/>
  </si>
  <si>
    <t>東小川パークヒル商店会</t>
  </si>
  <si>
    <t>埼玉県比企郡小川町東小川3丁目</t>
    <rPh sb="0" eb="3">
      <t>サイタマケン</t>
    </rPh>
    <rPh sb="3" eb="6">
      <t>ヒキグン</t>
    </rPh>
    <rPh sb="6" eb="9">
      <t>オガワマチ</t>
    </rPh>
    <rPh sb="9" eb="12">
      <t>ヒガシオガワ</t>
    </rPh>
    <rPh sb="13" eb="15">
      <t>チョウメ</t>
    </rPh>
    <phoneticPr fontId="4"/>
  </si>
  <si>
    <t>年1回
（他、イベント毎に会議を開催）</t>
    <rPh sb="0" eb="1">
      <t>ネン</t>
    </rPh>
    <rPh sb="2" eb="3">
      <t>カイ</t>
    </rPh>
    <rPh sb="5" eb="6">
      <t>ホカ</t>
    </rPh>
    <rPh sb="11" eb="12">
      <t>ゴト</t>
    </rPh>
    <rPh sb="13" eb="15">
      <t>カイギ</t>
    </rPh>
    <rPh sb="16" eb="18">
      <t>カイサイ</t>
    </rPh>
    <phoneticPr fontId="4"/>
  </si>
  <si>
    <t>200人/1日</t>
    <rPh sb="3" eb="4">
      <t>ニン</t>
    </rPh>
    <rPh sb="6" eb="7">
      <t>ニチ</t>
    </rPh>
    <phoneticPr fontId="4"/>
  </si>
  <si>
    <t>月3,000円
（商店会専用駐車場代）</t>
    <rPh sb="0" eb="1">
      <t>ツキ</t>
    </rPh>
    <rPh sb="6" eb="7">
      <t>エン</t>
    </rPh>
    <rPh sb="9" eb="12">
      <t>ショウテンカイ</t>
    </rPh>
    <rPh sb="12" eb="14">
      <t>センヨウ</t>
    </rPh>
    <rPh sb="14" eb="17">
      <t>チュウシャジョウ</t>
    </rPh>
    <rPh sb="17" eb="18">
      <t>ダイ</t>
    </rPh>
    <phoneticPr fontId="4"/>
  </si>
  <si>
    <t>東小川パークヒル商店会は、東小川地区の中心に位置する地元密着の商店会。周辺には、廃校となった旧上野台中学校があり、現在町のキャンパスUECHUとして、サテライトオフィスや特産品販売所としての活用が本格化し、活性化が進んでいる。今後、さらに多くの人が東小川地区を訪れることが期待できる。
地元密着型の小規模な商店会であるが、「初夏まつり」や「歳末まつり」といった各種イベントを実施し、地元の方との交流を通じ、地域の活性化や販売促進を図っている。
また、花いっぱい運動と名付けた環境美化活動も実施しており、商店会全体を明るく保っている。</t>
    <rPh sb="13" eb="16">
      <t>ヒガシオガワ</t>
    </rPh>
    <rPh sb="16" eb="18">
      <t>チク</t>
    </rPh>
    <rPh sb="19" eb="21">
      <t>チュウシン</t>
    </rPh>
    <rPh sb="22" eb="24">
      <t>イチ</t>
    </rPh>
    <rPh sb="26" eb="30">
      <t>ジモトミッチャク</t>
    </rPh>
    <rPh sb="31" eb="34">
      <t>ショウテンカイ</t>
    </rPh>
    <rPh sb="35" eb="37">
      <t>シュウヘン</t>
    </rPh>
    <rPh sb="40" eb="42">
      <t>ハイコウ</t>
    </rPh>
    <rPh sb="46" eb="47">
      <t>キュウ</t>
    </rPh>
    <rPh sb="47" eb="50">
      <t>ウエノダイ</t>
    </rPh>
    <rPh sb="50" eb="53">
      <t>チュウガッコウ</t>
    </rPh>
    <rPh sb="57" eb="59">
      <t>ゲンザイ</t>
    </rPh>
    <rPh sb="59" eb="60">
      <t>マチ</t>
    </rPh>
    <rPh sb="85" eb="90">
      <t>トクサンヒンハンバイ</t>
    </rPh>
    <rPh sb="90" eb="91">
      <t>ショ</t>
    </rPh>
    <rPh sb="95" eb="97">
      <t>カツヨウ</t>
    </rPh>
    <rPh sb="98" eb="101">
      <t>ホンカクカ</t>
    </rPh>
    <rPh sb="103" eb="106">
      <t>カッセイカ</t>
    </rPh>
    <rPh sb="107" eb="108">
      <t>スス</t>
    </rPh>
    <rPh sb="113" eb="115">
      <t>コンゴ</t>
    </rPh>
    <rPh sb="119" eb="120">
      <t>オオ</t>
    </rPh>
    <rPh sb="122" eb="123">
      <t>ヒト</t>
    </rPh>
    <rPh sb="124" eb="127">
      <t>ヒガシオガワ</t>
    </rPh>
    <rPh sb="127" eb="129">
      <t>チク</t>
    </rPh>
    <rPh sb="130" eb="131">
      <t>オトズ</t>
    </rPh>
    <rPh sb="136" eb="138">
      <t>キタイ</t>
    </rPh>
    <rPh sb="143" eb="148">
      <t>ジモトミッチャクガタ</t>
    </rPh>
    <rPh sb="149" eb="152">
      <t>ショウキボ</t>
    </rPh>
    <rPh sb="153" eb="156">
      <t>ショウテンカイ</t>
    </rPh>
    <rPh sb="162" eb="164">
      <t>ショカ</t>
    </rPh>
    <rPh sb="170" eb="172">
      <t>サイマツ</t>
    </rPh>
    <rPh sb="180" eb="182">
      <t>カクシュ</t>
    </rPh>
    <rPh sb="187" eb="189">
      <t>ジッシ</t>
    </rPh>
    <rPh sb="191" eb="193">
      <t>ジモト</t>
    </rPh>
    <rPh sb="194" eb="195">
      <t>カタ</t>
    </rPh>
    <rPh sb="197" eb="199">
      <t>コウリュウ</t>
    </rPh>
    <rPh sb="200" eb="201">
      <t>ツウ</t>
    </rPh>
    <rPh sb="203" eb="205">
      <t>チイキ</t>
    </rPh>
    <rPh sb="206" eb="209">
      <t>カッセイカ</t>
    </rPh>
    <rPh sb="210" eb="214">
      <t>ハンバイソクシン</t>
    </rPh>
    <rPh sb="215" eb="216">
      <t>ハカ</t>
    </rPh>
    <rPh sb="225" eb="226">
      <t>ハナ</t>
    </rPh>
    <rPh sb="230" eb="232">
      <t>ウンドウ</t>
    </rPh>
    <rPh sb="233" eb="235">
      <t>ナヅ</t>
    </rPh>
    <rPh sb="237" eb="241">
      <t>カンキョウビカ</t>
    </rPh>
    <rPh sb="241" eb="243">
      <t>カツドウ</t>
    </rPh>
    <rPh sb="244" eb="246">
      <t>ジッシ</t>
    </rPh>
    <rPh sb="251" eb="254">
      <t>ショウテンカイ</t>
    </rPh>
    <rPh sb="254" eb="256">
      <t>ゼンタイ</t>
    </rPh>
    <rPh sb="257" eb="258">
      <t>アカ</t>
    </rPh>
    <rPh sb="260" eb="261">
      <t>タモ</t>
    </rPh>
    <phoneticPr fontId="4"/>
  </si>
  <si>
    <t>スーバーマーケット、カフェ、日用品の販売など</t>
    <rPh sb="14" eb="17">
      <t>ニチヨウヒン</t>
    </rPh>
    <rPh sb="18" eb="20">
      <t>ハンバイ</t>
    </rPh>
    <phoneticPr fontId="4"/>
  </si>
  <si>
    <t>③路線沿い（バス等）、⑤住宅団地</t>
    <rPh sb="1" eb="4">
      <t>ロセンゾ</t>
    </rPh>
    <rPh sb="8" eb="9">
      <t>トウ</t>
    </rPh>
    <rPh sb="12" eb="16">
      <t>ジュウタクダンチ</t>
    </rPh>
    <phoneticPr fontId="4"/>
  </si>
  <si>
    <t>―</t>
    <phoneticPr fontId="4"/>
  </si>
  <si>
    <t>町のキャンパスUECHU、道の駅おがわまち、旧下里分校カタクリとニリンソウの里、仙元山見晴らしの丘公園</t>
    <rPh sb="0" eb="1">
      <t>マチ</t>
    </rPh>
    <phoneticPr fontId="4"/>
  </si>
  <si>
    <t>小川町中央商店街協同組合</t>
    <rPh sb="8" eb="10">
      <t>キョウドウ</t>
    </rPh>
    <rPh sb="10" eb="12">
      <t>クミアイ</t>
    </rPh>
    <phoneticPr fontId="5"/>
  </si>
  <si>
    <t>横瀬町</t>
    <rPh sb="0" eb="3">
      <t>ヨコゼマチ</t>
    </rPh>
    <phoneticPr fontId="19"/>
  </si>
  <si>
    <t>一般社団法人　横瀬町観光協会</t>
  </si>
  <si>
    <t>秩父郡横瀬町大字芦ヶ久保</t>
    <rPh sb="0" eb="3">
      <t>チチブグン</t>
    </rPh>
    <rPh sb="3" eb="8">
      <t>ヨコゼマチオオアザ</t>
    </rPh>
    <rPh sb="8" eb="12">
      <t>アシガクボ</t>
    </rPh>
    <phoneticPr fontId="11"/>
  </si>
  <si>
    <t>長瀞町</t>
  </si>
  <si>
    <t>はつらつ長瀞商店会</t>
    <rPh sb="4" eb="6">
      <t>ナガトロ</t>
    </rPh>
    <rPh sb="6" eb="9">
      <t>ショウテンカイ</t>
    </rPh>
    <phoneticPr fontId="11"/>
  </si>
  <si>
    <t>長瀞町内</t>
    <rPh sb="0" eb="2">
      <t>ながとろ</t>
    </rPh>
    <rPh sb="2" eb="3">
      <t>まち</t>
    </rPh>
    <rPh sb="3" eb="4">
      <t>ない</t>
    </rPh>
    <phoneticPr fontId="19" type="Hiragana"/>
  </si>
  <si>
    <t>R6</t>
  </si>
  <si>
    <t>随時</t>
    <rPh sb="0" eb="2">
      <t>ずいじ</t>
    </rPh>
    <phoneticPr fontId="19" type="Hiragana"/>
  </si>
  <si>
    <t>年間約300万人以上の人が徒歩で通行。季節変動が激しい。</t>
  </si>
  <si>
    <t>年会費
正会員12,000円
準会員6,000円
賛助会員5,000円</t>
    <rPh sb="0" eb="3">
      <t>ねんかいひ</t>
    </rPh>
    <rPh sb="4" eb="7">
      <t>せいかいいん</t>
    </rPh>
    <rPh sb="13" eb="14">
      <t>えん</t>
    </rPh>
    <rPh sb="15" eb="18">
      <t>じゅんかいいん</t>
    </rPh>
    <rPh sb="23" eb="24">
      <t>えん</t>
    </rPh>
    <rPh sb="25" eb="29">
      <t>さんじょかいいん</t>
    </rPh>
    <rPh sb="34" eb="35">
      <t>えん</t>
    </rPh>
    <phoneticPr fontId="19" type="Hiragana"/>
  </si>
  <si>
    <t>②駅前</t>
    <rPh sb="1" eb="3">
      <t>エキマエ</t>
    </rPh>
    <phoneticPr fontId="11"/>
  </si>
  <si>
    <t>岩畳、宝登山神社</t>
  </si>
  <si>
    <t>ちちぶ地域創業支援事業</t>
  </si>
  <si>
    <t>この事業はサポート窓口の開設、「創業塾」の開講などにより、秩父地域内で創業を希望する方々を応援していきます。「特定創業支援事業」に位置づけられた支援を受けることにより、「証明書」が発行され、創業者向けの信用保証の拡充や株式会社の設立時の登記に係る登録免許税の軽減といったメリットがあります。</t>
  </si>
  <si>
    <t>https://www.town.nagatoro.saitama.jp/sangyou-doboku-kenchiku/2177-2-9/</t>
  </si>
  <si>
    <t>長瀞町中小企業融資制度資金借入利子補給</t>
  </si>
  <si>
    <t>長瀞町中小企業融資制度資金借入利子補給に関する条例、規則に基づき、町内中小企業者が株式会社日本政策金融公庫資金を借り入れた場合に利子補給を交付する制度です。</t>
  </si>
  <si>
    <t>小鹿野町</t>
  </si>
  <si>
    <t>おがのシルクロード商店会</t>
    <rPh sb="9" eb="12">
      <t>ショウテンカイ</t>
    </rPh>
    <phoneticPr fontId="19"/>
  </si>
  <si>
    <t>小鹿野町小鹿野298-1</t>
    <rPh sb="0" eb="4">
      <t>オガノマチ</t>
    </rPh>
    <rPh sb="4" eb="7">
      <t>オガノ</t>
    </rPh>
    <phoneticPr fontId="11"/>
  </si>
  <si>
    <t>理事会９回</t>
  </si>
  <si>
    <t>6,000円</t>
  </si>
  <si>
    <t>　当商店会では、中心市街地の活性化を目的とした、路地スタ、七夕フェスティバル、年末の大売り出し福引イベントなどを実施している。</t>
    <rPh sb="1" eb="2">
      <t>トウ</t>
    </rPh>
    <rPh sb="2" eb="5">
      <t>ショウテンカイ</t>
    </rPh>
    <rPh sb="8" eb="10">
      <t>チュウシン</t>
    </rPh>
    <rPh sb="10" eb="13">
      <t>シガイチ</t>
    </rPh>
    <rPh sb="14" eb="17">
      <t>カッセイカ</t>
    </rPh>
    <rPh sb="18" eb="20">
      <t>モクテキ</t>
    </rPh>
    <rPh sb="24" eb="26">
      <t>ロジ</t>
    </rPh>
    <rPh sb="29" eb="31">
      <t>タナバタ</t>
    </rPh>
    <rPh sb="39" eb="41">
      <t>ネンマツ</t>
    </rPh>
    <rPh sb="42" eb="44">
      <t>オオウ</t>
    </rPh>
    <rPh sb="45" eb="46">
      <t>ダ</t>
    </rPh>
    <rPh sb="47" eb="49">
      <t>フクビ</t>
    </rPh>
    <rPh sb="56" eb="58">
      <t>ジッシ</t>
    </rPh>
    <phoneticPr fontId="11"/>
  </si>
  <si>
    <t>ラコマート小鹿野店</t>
    <rPh sb="5" eb="8">
      <t>おがの</t>
    </rPh>
    <rPh sb="8" eb="9">
      <t>てん</t>
    </rPh>
    <phoneticPr fontId="19" type="Hiragana"/>
  </si>
  <si>
    <t>小鹿野中央病院、小鹿野町役場、小鹿野文化センター、JAちちぶ小鹿野支店、ガソリンスタンド、埼玉りそな銀行小鹿野支店</t>
  </si>
  <si>
    <t>美里町</t>
    <rPh sb="0" eb="2">
      <t>ミサト</t>
    </rPh>
    <rPh sb="2" eb="3">
      <t>マチ</t>
    </rPh>
    <phoneticPr fontId="5"/>
  </si>
  <si>
    <t>美里虹カード会</t>
  </si>
  <si>
    <t>児玉郡美里町大字木部</t>
    <rPh sb="0" eb="3">
      <t>コダマグン</t>
    </rPh>
    <rPh sb="3" eb="6">
      <t>ミサトマチ</t>
    </rPh>
    <rPh sb="6" eb="8">
      <t>オオアザ</t>
    </rPh>
    <rPh sb="8" eb="10">
      <t>キベ</t>
    </rPh>
    <phoneticPr fontId="4"/>
  </si>
  <si>
    <t>寄居町</t>
  </si>
  <si>
    <t>岩崎商店会</t>
  </si>
  <si>
    <t>埼玉県大里郡寄居町大字桜沢</t>
    <rPh sb="0" eb="3">
      <t>サイタマケン</t>
    </rPh>
    <rPh sb="3" eb="9">
      <t>オオサトグンヨリイマチ</t>
    </rPh>
    <rPh sb="9" eb="11">
      <t>オオアザ</t>
    </rPh>
    <rPh sb="11" eb="13">
      <t>サクラザワ</t>
    </rPh>
    <phoneticPr fontId="11"/>
  </si>
  <si>
    <t>駐車場、看板（2つ）の管理。</t>
    <rPh sb="0" eb="3">
      <t>チュウシャジョウ</t>
    </rPh>
    <rPh sb="4" eb="6">
      <t>カンバン</t>
    </rPh>
    <rPh sb="11" eb="13">
      <t>カンリ</t>
    </rPh>
    <phoneticPr fontId="11"/>
  </si>
  <si>
    <t>③路線沿い(バス等)</t>
    <rPh sb="1" eb="3">
      <t>ロセン</t>
    </rPh>
    <rPh sb="3" eb="4">
      <t>ゾ</t>
    </rPh>
    <rPh sb="8" eb="9">
      <t>トウ</t>
    </rPh>
    <phoneticPr fontId="11"/>
  </si>
  <si>
    <t>玉淀駅、JAふかや 寄居中央支店</t>
  </si>
  <si>
    <t>特定創業支援等事業</t>
  </si>
  <si>
    <t>これから創業される方、創業後間もない方を対象に、
「経営」「財務」「人材育成」「販路開拓」の知識習得を
目的として継続的に行う支援</t>
  </si>
  <si>
    <t>空き店舗等活用補助金</t>
  </si>
  <si>
    <t>対象区域内の空き店舗を活用する
出店者に店舗改装費用と宣伝広告費の
一部を補助</t>
  </si>
  <si>
    <t>ふるさと寄居商店会</t>
    <rPh sb="4" eb="6">
      <t>ヨリイ</t>
    </rPh>
    <rPh sb="6" eb="9">
      <t>ショウテンカイ</t>
    </rPh>
    <phoneticPr fontId="19"/>
  </si>
  <si>
    <t>埼玉県大里郡寄居町大字寄居</t>
    <rPh sb="0" eb="3">
      <t>サイタマケン</t>
    </rPh>
    <rPh sb="3" eb="11">
      <t>オオサトグンヨリイマチオオアザ</t>
    </rPh>
    <rPh sb="11" eb="13">
      <t>ヨリイ</t>
    </rPh>
    <phoneticPr fontId="11"/>
  </si>
  <si>
    <t>ピーク時間帯は、中高生、大学生の通学時間帯。通行量は18時台が多く、19時台では減少。</t>
  </si>
  <si>
    <t>年6000円</t>
    <rPh sb="0" eb="1">
      <t>ネン</t>
    </rPh>
    <rPh sb="5" eb="6">
      <t>エン</t>
    </rPh>
    <phoneticPr fontId="11"/>
  </si>
  <si>
    <t>http://furusatoyorii.jp</t>
    <phoneticPr fontId="4"/>
  </si>
  <si>
    <t>令和５年度　地域商業・商店街活動応援事業として「関係人口の増加、新事業の創出に繋げる空き店舗調査事業」を実施
令和６年度　一店逸品事業を実施</t>
    <rPh sb="0" eb="2">
      <t>レイワ</t>
    </rPh>
    <rPh sb="52" eb="54">
      <t>ジッシ</t>
    </rPh>
    <rPh sb="55" eb="57">
      <t>レイワ</t>
    </rPh>
    <rPh sb="58" eb="60">
      <t>ネンド</t>
    </rPh>
    <rPh sb="61" eb="63">
      <t>イッテン</t>
    </rPh>
    <rPh sb="63" eb="65">
      <t>イッピン</t>
    </rPh>
    <rPh sb="65" eb="67">
      <t>ジギョウ</t>
    </rPh>
    <rPh sb="68" eb="70">
      <t>ジッシ</t>
    </rPh>
    <phoneticPr fontId="11"/>
  </si>
  <si>
    <t>製造小売業、飲食業</t>
    <rPh sb="0" eb="2">
      <t>セイゾウ</t>
    </rPh>
    <rPh sb="2" eb="5">
      <t>コウリギョウ</t>
    </rPh>
    <rPh sb="6" eb="8">
      <t>インショク</t>
    </rPh>
    <rPh sb="8" eb="9">
      <t>ギョウ</t>
    </rPh>
    <phoneticPr fontId="11"/>
  </si>
  <si>
    <t>②駅前、③路線沿い(バス等)</t>
    <rPh sb="1" eb="3">
      <t>エキマエ</t>
    </rPh>
    <rPh sb="5" eb="7">
      <t>ロセン</t>
    </rPh>
    <rPh sb="7" eb="8">
      <t>ゾ</t>
    </rPh>
    <rPh sb="12" eb="13">
      <t>トウ</t>
    </rPh>
    <phoneticPr fontId="11"/>
  </si>
  <si>
    <t>寄居駅、Ｙｏｔｔｅｃｏ、ＹＯＲＩＢＡ、雀宮公園、ベルク フォルテ寄居店</t>
  </si>
  <si>
    <t>宮代町</t>
  </si>
  <si>
    <t>大学通り商店会</t>
  </si>
  <si>
    <t>宮代町本田1丁目～5丁目</t>
    <rPh sb="10" eb="12">
      <t>チョウメ</t>
    </rPh>
    <phoneticPr fontId="4"/>
  </si>
  <si>
    <t>年４回（５月、７月、１１月、３月）</t>
    <phoneticPr fontId="4"/>
  </si>
  <si>
    <t>２，０００人／１日（平日）</t>
    <phoneticPr fontId="4"/>
  </si>
  <si>
    <t>1ヶ月
1,500円</t>
    <rPh sb="2" eb="3">
      <t>ゲツ</t>
    </rPh>
    <rPh sb="9" eb="10">
      <t>エン</t>
    </rPh>
    <phoneticPr fontId="4"/>
  </si>
  <si>
    <t>商店会独自の事業として、商店会を中心とする夏祭りなどを開催しています。</t>
    <rPh sb="0" eb="3">
      <t>ショウテンカイ</t>
    </rPh>
    <rPh sb="3" eb="5">
      <t>ドクジ</t>
    </rPh>
    <rPh sb="6" eb="8">
      <t>ジギョウ</t>
    </rPh>
    <rPh sb="12" eb="15">
      <t>ショウテンカイ</t>
    </rPh>
    <rPh sb="16" eb="18">
      <t>チュウシン</t>
    </rPh>
    <rPh sb="21" eb="23">
      <t>ナツマツ</t>
    </rPh>
    <rPh sb="27" eb="29">
      <t>カイサイ</t>
    </rPh>
    <phoneticPr fontId="4"/>
  </si>
  <si>
    <t>魚屋、肉屋、八百屋、オープンカフェなど</t>
  </si>
  <si>
    <t>③路線沿い(バス等)</t>
    <rPh sb="1" eb="4">
      <t>ロセンゾ</t>
    </rPh>
    <rPh sb="8" eb="9">
      <t>トウ</t>
    </rPh>
    <phoneticPr fontId="4"/>
  </si>
  <si>
    <t>クスリのアオキ</t>
    <phoneticPr fontId="4"/>
  </si>
  <si>
    <t>商工業活性化事業補助金</t>
  </si>
  <si>
    <t>町内の商工業者（中小企業者に限る。以下同じ）が商工業の活性化を目的として行う事業に要する経費について、一部助成を行う事業です。メニューは、空き店舗活用事業、経営改善事業、事業承継促進事業があり、補助率は２分の１以内で事業ごとに限度額が定められています。</t>
  </si>
  <si>
    <t>宮代町創業促進事業補助金</t>
  </si>
  <si>
    <t>町内の産業振興、新規雇用の創出及び定住促進を図るため、町内で小規模企業者として創業する方又は申請時において創業の日から1年を経過していない小規模企業者に創業にかかる経費の一部を補助します。
補助率は２分の１以内で限度額は20万円（千円未満切捨て）です。</t>
    <phoneticPr fontId="4"/>
  </si>
  <si>
    <t>東武動物公園駅西口商店会</t>
  </si>
  <si>
    <t>宮代町中央1丁目～3丁目
宮代町笠原1丁目～2丁目
宮代町山崎
の一部</t>
    <rPh sb="3" eb="5">
      <t>チュウオウ</t>
    </rPh>
    <rPh sb="6" eb="8">
      <t>チョウメ</t>
    </rPh>
    <rPh sb="10" eb="12">
      <t>チョウメ</t>
    </rPh>
    <rPh sb="13" eb="16">
      <t>ミヤシロマチ</t>
    </rPh>
    <rPh sb="16" eb="18">
      <t>カサハラ</t>
    </rPh>
    <rPh sb="19" eb="21">
      <t>チョウメ</t>
    </rPh>
    <rPh sb="23" eb="25">
      <t>チョウメ</t>
    </rPh>
    <rPh sb="26" eb="29">
      <t>ミヤシロマチ</t>
    </rPh>
    <rPh sb="29" eb="31">
      <t>ヤマザキ</t>
    </rPh>
    <rPh sb="33" eb="35">
      <t>イチブ</t>
    </rPh>
    <phoneticPr fontId="4"/>
  </si>
  <si>
    <t>１か月
1,200円</t>
    <phoneticPr fontId="4"/>
  </si>
  <si>
    <t>商店会独自の事業として、商店会を中心とする季節に応じたイベントなどを開催しています。</t>
    <rPh sb="0" eb="3">
      <t>ショウテンカイ</t>
    </rPh>
    <rPh sb="3" eb="5">
      <t>ドクジ</t>
    </rPh>
    <rPh sb="6" eb="8">
      <t>ジギョウ</t>
    </rPh>
    <rPh sb="12" eb="15">
      <t>ショウテンカイ</t>
    </rPh>
    <rPh sb="16" eb="18">
      <t>チュウシン</t>
    </rPh>
    <rPh sb="21" eb="23">
      <t>キセツ</t>
    </rPh>
    <rPh sb="24" eb="25">
      <t>オウ</t>
    </rPh>
    <rPh sb="34" eb="36">
      <t>カイサイ</t>
    </rPh>
    <phoneticPr fontId="4"/>
  </si>
  <si>
    <t>魚屋、肉屋</t>
  </si>
  <si>
    <t>東武ストア
無印良品
セキ薬品</t>
    <rPh sb="0" eb="2">
      <t>トウブ</t>
    </rPh>
    <rPh sb="6" eb="8">
      <t>ムジルシ</t>
    </rPh>
    <rPh sb="8" eb="10">
      <t>リョウヒン</t>
    </rPh>
    <rPh sb="13" eb="15">
      <t>ヤクヒン</t>
    </rPh>
    <phoneticPr fontId="4"/>
  </si>
  <si>
    <t>東武動物公園駅、コミュニティセンター進修館、東武動物公園、新しい村、駅前商業施設</t>
    <phoneticPr fontId="4"/>
  </si>
  <si>
    <t xml:space="preserve">
町内の産業振興、新規雇用の創出及び定住促進を図るため、町内で小規模企業者として創業する方又は申請時において創業の日から1年を経過していない小規模企業者に創業にかかる経費の一部を補助します。
補助率は２分の１以内で限度額は20万円（千円未満切捨て）です。</t>
  </si>
  <si>
    <t>東武動物公園駅東口商店会</t>
  </si>
  <si>
    <t>宮代町百間5丁目</t>
    <phoneticPr fontId="4"/>
  </si>
  <si>
    <t>年2回～3回</t>
    <rPh sb="0" eb="1">
      <t>ネン</t>
    </rPh>
    <rPh sb="2" eb="3">
      <t>カイ</t>
    </rPh>
    <rPh sb="5" eb="6">
      <t>カイ</t>
    </rPh>
    <phoneticPr fontId="4"/>
  </si>
  <si>
    <t>2万人/日</t>
    <rPh sb="1" eb="3">
      <t>マンニン</t>
    </rPh>
    <rPh sb="4" eb="5">
      <t>ニチ</t>
    </rPh>
    <phoneticPr fontId="4"/>
  </si>
  <si>
    <t>食品関係、銀行、新しい村の東口への出店</t>
    <phoneticPr fontId="4"/>
  </si>
  <si>
    <t>東武動物公園、百間公民館、宮代町立東小学校</t>
    <rPh sb="0" eb="2">
      <t>トウブ</t>
    </rPh>
    <rPh sb="16" eb="17">
      <t>タ</t>
    </rPh>
    <phoneticPr fontId="4"/>
  </si>
  <si>
    <t>杉戸町</t>
    <rPh sb="0" eb="3">
      <t>スギトマチ</t>
    </rPh>
    <phoneticPr fontId="5"/>
  </si>
  <si>
    <t>杉戸高野台商店会</t>
    <rPh sb="0" eb="2">
      <t>スギト</t>
    </rPh>
    <phoneticPr fontId="4"/>
  </si>
  <si>
    <t>埼玉県北葛飾郡杉戸町高野台西1丁目付近</t>
    <rPh sb="10" eb="13">
      <t>タカノダイ</t>
    </rPh>
    <rPh sb="13" eb="14">
      <t>ニシ</t>
    </rPh>
    <rPh sb="15" eb="17">
      <t>チョウメ</t>
    </rPh>
    <rPh sb="17" eb="19">
      <t>フキン</t>
    </rPh>
    <phoneticPr fontId="4"/>
  </si>
  <si>
    <t>杉戸高野台駅、杉戸西近隣公園</t>
    <phoneticPr fontId="4"/>
  </si>
  <si>
    <t>高野団地商栄会</t>
  </si>
  <si>
    <t>埼玉県北葛飾郡杉戸町下高野１丁目</t>
    <rPh sb="10" eb="13">
      <t>シモタカノ</t>
    </rPh>
    <rPh sb="14" eb="16">
      <t>チョウメ</t>
    </rPh>
    <phoneticPr fontId="4"/>
  </si>
  <si>
    <t>フレッシュタウン商店会</t>
  </si>
  <si>
    <t>埼玉県北葛飾郡杉戸町杉戸</t>
    <rPh sb="10" eb="12">
      <t>スギト</t>
    </rPh>
    <phoneticPr fontId="4"/>
  </si>
  <si>
    <t>杉戸中央商店会</t>
    <rPh sb="0" eb="2">
      <t>スギト</t>
    </rPh>
    <rPh sb="2" eb="4">
      <t>チュウオウ</t>
    </rPh>
    <phoneticPr fontId="5"/>
  </si>
  <si>
    <t>埼玉県北葛飾郡杉戸町杉戸3丁目付近</t>
    <rPh sb="10" eb="12">
      <t>スギト</t>
    </rPh>
    <rPh sb="13" eb="15">
      <t>チョウメ</t>
    </rPh>
    <rPh sb="15" eb="17">
      <t>フキン</t>
    </rPh>
    <phoneticPr fontId="4"/>
  </si>
  <si>
    <t>東武動物公園駅、旧日光街道、古利根川</t>
    <phoneticPr fontId="4"/>
  </si>
  <si>
    <t>令和7年度商店街組織調査票　（商店街数：749）</t>
    <rPh sb="15" eb="18">
      <t>ショウテンガイ</t>
    </rPh>
    <rPh sb="18" eb="19">
      <t>スウ</t>
    </rPh>
    <phoneticPr fontId="4"/>
  </si>
  <si>
    <t>　※未掲載の商店街あり。</t>
    <rPh sb="2" eb="5">
      <t>ミケイサイ</t>
    </rPh>
    <rPh sb="6" eb="9">
      <t>ショウテンガイ</t>
    </rPh>
    <phoneticPr fontId="4"/>
  </si>
  <si>
    <t>各商店の特色化の検討と研修会
プランターと緑化の推進と商店街の美化活動
熊谷商工会議所と情報共有で店舗誘致。</t>
    <rPh sb="0" eb="3">
      <t>カクショウテン</t>
    </rPh>
    <rPh sb="4" eb="6">
      <t>トクショク</t>
    </rPh>
    <rPh sb="6" eb="7">
      <t>カ</t>
    </rPh>
    <rPh sb="8" eb="10">
      <t>ケントウ</t>
    </rPh>
    <rPh sb="11" eb="14">
      <t>ケンシュウカイ</t>
    </rPh>
    <rPh sb="21" eb="23">
      <t>リョッカ</t>
    </rPh>
    <rPh sb="24" eb="26">
      <t>スイシン</t>
    </rPh>
    <rPh sb="27" eb="30">
      <t>ショウテンガイ</t>
    </rPh>
    <rPh sb="31" eb="33">
      <t>ビカ</t>
    </rPh>
    <rPh sb="33" eb="35">
      <t>カツドウ</t>
    </rPh>
    <rPh sb="36" eb="38">
      <t>クマガヤ</t>
    </rPh>
    <rPh sb="38" eb="40">
      <t>ショウコウ</t>
    </rPh>
    <rPh sb="40" eb="43">
      <t>カイギショ</t>
    </rPh>
    <rPh sb="44" eb="46">
      <t>ジョウホウ</t>
    </rPh>
    <rPh sb="46" eb="48">
      <t>キョウユウ</t>
    </rPh>
    <rPh sb="49" eb="51">
      <t>テンポ</t>
    </rPh>
    <rPh sb="51" eb="53">
      <t>ユウチ</t>
    </rPh>
    <phoneticPr fontId="4"/>
  </si>
  <si>
    <t>鴻巣市</t>
    <phoneticPr fontId="4"/>
  </si>
  <si>
    <t>町内で起業する中小企業者（起業してから7か月未満）を対象に、設備費、備品購入費、広告宣伝費、登記費、店舗等の改修費の一部を補助する事業です。</t>
    <rPh sb="65" eb="67">
      <t>ジギョウ</t>
    </rPh>
    <phoneticPr fontId="4"/>
  </si>
  <si>
    <t xml:space="preserve"> www.town.ogose.saitama.jp/kankou/shoukou/3393.html</t>
  </si>
  <si>
    <t>https://www.city.hanno.lg.jp/soshikikarasagasu/kankyokeizaibu/sangyoshinkoka/sogyo_kigyo_shuttenshien/1553.html</t>
  </si>
  <si>
    <t>https://www.city.hanno.lg.jp/soshikikarasagasu/kankyokeizaibu/sangyoshinkoka/sogyo_kigyo_shuttenshien/1554.html</t>
  </si>
  <si>
    <t>https://www.city.hanno.lg.jp/soshikikarasagasu/kankyokeizaibu/sangyoshinkoka/sogyo_kigyo_shuttenshien/1555.html</t>
  </si>
  <si>
    <t>https://www.city.hanno.lg.jp/soshikikarasagasu/kankyokeizaibu/sangyoshinkoka/sogyo_kigyo_shuttenshien/1556.html</t>
  </si>
  <si>
    <t>https://www.city.hanno.lg.jp/soshikikarasagasu/kankyokeizaibu/sangyoshinkoka/sogyo_kigyo_shuttenshien/1557.html</t>
  </si>
  <si>
    <t>https://www.city.hanno.lg.jp/soshikikarasagasu/kankyokeizaibu/sangyoshinkoka/sogyo_kigyo_shuttenshien/1558.html</t>
  </si>
  <si>
    <t>https://www.city.hanno.lg.jp/soshikikarasagasu/kankyokeizaibu/sangyoshinkoka/sogyo_kigyo_shuttenshien/1559.html</t>
  </si>
  <si>
    <t>https://www.city.hanno.lg.jp/soshikikarasagasu/kankyokeizaibu/sangyoshinkoka/sogyo_kigyo_shuttenshien/1196.html</t>
  </si>
  <si>
    <t>https://www.city.hanno.lg.jp/soshikikarasagasu/kankyokeizaibu/sangyoshinkoka/sogyo_kigyo_shuttenshien/1197.html</t>
  </si>
  <si>
    <t>https://www.city.hanno.lg.jp/soshikikarasagasu/kankyokeizaibu/sangyoshinkoka/sogyo_kigyo_shuttenshien/1198.html</t>
  </si>
  <si>
    <t>https://www.city.hanno.lg.jp/soshikikarasagasu/kankyokeizaibu/sangyoshinkoka/sogyo_kigyo_shuttenshien/1199.html</t>
  </si>
  <si>
    <t>https://www.city.hanno.lg.jp/soshikikarasagasu/kankyokeizaibu/sangyoshinkoka/sogyo_kigyo_shuttenshien/1200.html</t>
  </si>
  <si>
    <t>https://www.city.hanno.lg.jp/soshikikarasagasu/kankyokeizaibu/sangyoshinkoka/sogyo_kigyo_shuttenshien/1201.html</t>
  </si>
  <si>
    <t>https://www.city.hanno.lg.jp/soshikikarasagasu/kankyokeizaibu/sangyoshinkoka/sogyo_kigyo_shuttenshien/1202.html</t>
  </si>
  <si>
    <t>東部野田線南桜井駅（南口）、埼玉りそな銀行庄和支店、歯科医院、内科医院、接骨院各1店舗、電気店1、理容店2、クリーニング店1、ガス、水道工事会社３、建設（住宅）会社2、和菓子店1、飲食3、洋品店2、不動産店2、皮革工房1、協会1、自転車預所4、ペット預かり1、公園1</t>
    <rPh sb="66" eb="68">
      <t>スイドウ</t>
    </rPh>
    <rPh sb="68" eb="70">
      <t>コウジ</t>
    </rPh>
    <rPh sb="70" eb="72">
      <t>ガイシャ</t>
    </rPh>
    <rPh sb="74" eb="76">
      <t>ケンセツ</t>
    </rPh>
    <rPh sb="77" eb="79">
      <t>ジュウタク</t>
    </rPh>
    <rPh sb="80" eb="82">
      <t>カイシャ</t>
    </rPh>
    <rPh sb="84" eb="88">
      <t>ワガシテン</t>
    </rPh>
    <rPh sb="90" eb="92">
      <t>インショク</t>
    </rPh>
    <rPh sb="94" eb="97">
      <t>ヨウヒンテン</t>
    </rPh>
    <rPh sb="99" eb="102">
      <t>フドウサン</t>
    </rPh>
    <rPh sb="102" eb="103">
      <t>テン</t>
    </rPh>
    <rPh sb="105" eb="106">
      <t>カワ</t>
    </rPh>
    <rPh sb="106" eb="107">
      <t>カワ</t>
    </rPh>
    <rPh sb="107" eb="109">
      <t>コウボウ</t>
    </rPh>
    <rPh sb="111" eb="113">
      <t>キョウカイ</t>
    </rPh>
    <rPh sb="115" eb="118">
      <t>ジテンシャ</t>
    </rPh>
    <rPh sb="118" eb="119">
      <t>アズ</t>
    </rPh>
    <rPh sb="119" eb="120">
      <t>ショ</t>
    </rPh>
    <rPh sb="125" eb="126">
      <t>アズ</t>
    </rPh>
    <rPh sb="130" eb="132">
      <t>コウエン</t>
    </rPh>
    <phoneticPr fontId="11"/>
  </si>
  <si>
    <t>飲食、レストラン、カフェ、各種物販店</t>
    <rPh sb="0" eb="2">
      <t>インショク</t>
    </rPh>
    <rPh sb="13" eb="15">
      <t>カクシュ</t>
    </rPh>
    <rPh sb="15" eb="17">
      <t>ブッパン</t>
    </rPh>
    <rPh sb="17" eb="18">
      <t>テン</t>
    </rPh>
    <phoneticPr fontId="11"/>
  </si>
  <si>
    <t>飲食業、小売業</t>
    <rPh sb="4" eb="7">
      <t>コウリギョウ</t>
    </rPh>
    <phoneticPr fontId="11"/>
  </si>
  <si>
    <t>ホンダカーズ埼玉戸田店
ソフトバンク戸田店
AOKI戸田店
マクドナルド戸田市役所南通り店
東京信用金庫
戸田中央総合健康管理センター
coco`s上戸田店　
ピザハット戸田店</t>
    <rPh sb="6" eb="8">
      <t>サイタマ</t>
    </rPh>
    <rPh sb="8" eb="11">
      <t>トダテン</t>
    </rPh>
    <rPh sb="18" eb="21">
      <t>トダテン</t>
    </rPh>
    <rPh sb="26" eb="29">
      <t>トダテン</t>
    </rPh>
    <rPh sb="36" eb="41">
      <t>トダシヤクショ</t>
    </rPh>
    <rPh sb="41" eb="43">
      <t>ミナミドオ</t>
    </rPh>
    <rPh sb="44" eb="45">
      <t>ミセ</t>
    </rPh>
    <rPh sb="46" eb="48">
      <t>トウキョウ</t>
    </rPh>
    <rPh sb="48" eb="50">
      <t>シンヨウ</t>
    </rPh>
    <rPh sb="50" eb="52">
      <t>キンコ</t>
    </rPh>
    <rPh sb="53" eb="55">
      <t>トダ</t>
    </rPh>
    <rPh sb="55" eb="57">
      <t>チュウオウ</t>
    </rPh>
    <rPh sb="57" eb="59">
      <t>ソウゴウ</t>
    </rPh>
    <rPh sb="59" eb="61">
      <t>ケンコウ</t>
    </rPh>
    <rPh sb="61" eb="63">
      <t>カンリ</t>
    </rPh>
    <rPh sb="74" eb="77">
      <t>カミトダ</t>
    </rPh>
    <rPh sb="77" eb="78">
      <t>テン</t>
    </rPh>
    <rPh sb="85" eb="87">
      <t>トダ</t>
    </rPh>
    <rPh sb="87" eb="88">
      <t>テン</t>
    </rPh>
    <phoneticPr fontId="4"/>
  </si>
  <si>
    <t>3000円/月</t>
    <rPh sb="4" eb="5">
      <t>エン</t>
    </rPh>
    <rPh sb="6" eb="7">
      <t>ツキ</t>
    </rPh>
    <phoneticPr fontId="4"/>
  </si>
  <si>
    <t>一の割呑龍通り商店会は、一ノ割駅東西にある商店街である。毎月第１日曜日を呑龍上人子育てサービスデー、中元・歳末売出、圓福寺花まつり、一ノ割夏まつりを共催、街路灯（115基）、アーチ灯（2基）を維持管理している。また、年２回各商店に花を配布している。</t>
    <phoneticPr fontId="4"/>
  </si>
  <si>
    <t>令和7年4月公開予定</t>
    <rPh sb="0" eb="2">
      <t>レイワ</t>
    </rPh>
    <rPh sb="3" eb="4">
      <t>ネン</t>
    </rPh>
    <rPh sb="5" eb="6">
      <t>ガツ</t>
    </rPh>
    <rPh sb="6" eb="10">
      <t>コウカイヨテイ</t>
    </rPh>
    <phoneticPr fontId="4"/>
  </si>
  <si>
    <t>東松山陣屋通り商店会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</si>
</sst>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u/>
      <sz val="11"/>
      <color theme="10"/>
      <name val="ＭＳ Ｐゴシック"/>
      <family val="2"/>
      <charset val="128"/>
    </font>
    <font>
      <sz val="6"/>
      <name val="ＭＳ Ｐゴシック"/>
      <family val="2"/>
      <charset val="128"/>
    </font>
    <font>
      <sz val="6"/>
      <name val="游ゴシック"/>
      <family val="2"/>
      <charset val="128"/>
      <scheme val="minor"/>
    </font>
    <font>
      <sz val="12"/>
      <name val="メイリオ"/>
      <family val="3"/>
      <charset val="128"/>
    </font>
    <font>
      <b/>
      <sz val="12"/>
      <name val="メイリオ"/>
      <family val="3"/>
      <charset val="128"/>
    </font>
    <font>
      <sz val="12"/>
      <color theme="1"/>
      <name val="メイリオ"/>
      <family val="3"/>
      <charset val="128"/>
    </font>
    <font>
      <b/>
      <sz val="12"/>
      <color theme="1"/>
      <name val="メイリオ"/>
      <family val="3"/>
      <charset val="128"/>
    </font>
    <font>
      <sz val="11"/>
      <color theme="1"/>
      <name val="游ゴシック"/>
      <family val="2"/>
      <charset val="128"/>
      <scheme val="minor"/>
    </font>
    <font>
      <sz val="6"/>
      <name val="ＭＳ Ｐゴシック"/>
      <family val="3"/>
    </font>
    <font>
      <sz val="10"/>
      <color theme="1"/>
      <name val="Arial"/>
      <family val="2"/>
    </font>
    <font>
      <strike/>
      <sz val="12"/>
      <name val="メイリオ"/>
      <family val="3"/>
      <charset val="128"/>
    </font>
    <font>
      <sz val="11"/>
      <name val="ＭＳ Ｐゴシック"/>
      <family val="3"/>
      <charset val="128"/>
    </font>
    <font>
      <sz val="11"/>
      <color theme="0"/>
      <name val="游ゴシック"/>
      <family val="2"/>
      <charset val="128"/>
      <scheme val="minor"/>
    </font>
    <font>
      <sz val="12"/>
      <name val="HG丸ｺﾞｼｯｸM-PRO"/>
      <family val="3"/>
      <charset val="128"/>
    </font>
    <font>
      <sz val="12"/>
      <color rgb="FFFF0000"/>
      <name val="HG丸ｺﾞｼｯｸM-PRO"/>
      <family val="3"/>
      <charset val="128"/>
    </font>
    <font>
      <sz val="12"/>
      <color theme="1"/>
      <name val="HG丸ｺﾞｼｯｸM-PRO"/>
      <family val="3"/>
      <charset val="128"/>
    </font>
    <font>
      <sz val="6"/>
      <name val="游ゴシック"/>
      <family val="3"/>
      <charset val="128"/>
    </font>
    <font>
      <sz val="6"/>
      <name val="ＭＳ Ｐゴシック"/>
      <family val="3"/>
      <charset val="128"/>
    </font>
    <font>
      <sz val="6"/>
      <name val="游ゴシック"/>
      <family val="3"/>
    </font>
    <font>
      <sz val="10"/>
      <name val="ＭＳ Ｐゴシック"/>
      <family val="3"/>
    </font>
    <font>
      <sz val="10"/>
      <name val="ＭＳ Ｐゴシック"/>
      <family val="3"/>
      <charset val="128"/>
    </font>
    <font>
      <b/>
      <sz val="14"/>
      <color indexed="81"/>
      <name val="BIZ UDゴシック"/>
      <family val="3"/>
      <charset val="128"/>
    </font>
    <font>
      <sz val="14"/>
      <color indexed="81"/>
      <name val="BIZ UDゴシック"/>
      <family val="3"/>
      <charset val="128"/>
    </font>
    <font>
      <b/>
      <sz val="14"/>
      <color indexed="81"/>
      <name val="ＭＳ Ｐゴシック"/>
      <family val="3"/>
      <charset val="128"/>
    </font>
    <font>
      <b/>
      <sz val="28"/>
      <name val="メイリオ"/>
      <family val="3"/>
      <charset val="128"/>
    </font>
    <font>
      <sz val="12"/>
      <color theme="10"/>
      <name val="メイリオ"/>
      <family val="3"/>
      <charset val="128"/>
    </font>
    <font>
      <sz val="16"/>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10" fillId="0" borderId="0">
      <alignment vertical="center"/>
    </xf>
    <xf numFmtId="0" fontId="1" fillId="0" borderId="0">
      <alignment vertical="center"/>
    </xf>
    <xf numFmtId="0" fontId="14" fillId="0" borderId="0"/>
    <xf numFmtId="0" fontId="14" fillId="0" borderId="0"/>
    <xf numFmtId="0" fontId="3" fillId="0" borderId="0" applyNumberFormat="0" applyFill="0" applyBorder="0" applyProtection="0"/>
    <xf numFmtId="38" fontId="1" fillId="0" borderId="0" applyFont="0" applyFill="0" applyBorder="0" applyProtection="0"/>
    <xf numFmtId="0" fontId="10" fillId="0" borderId="0">
      <alignment vertical="center"/>
    </xf>
  </cellStyleXfs>
  <cellXfs count="89">
    <xf numFmtId="0" fontId="0" fillId="0" borderId="0" xfId="0">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4" applyFont="1" applyBorder="1" applyAlignment="1">
      <alignment horizontal="center" vertical="center"/>
    </xf>
    <xf numFmtId="0" fontId="6" fillId="0" borderId="1" xfId="4" applyFont="1" applyBorder="1" applyAlignment="1">
      <alignment horizontal="left" vertical="center"/>
    </xf>
    <xf numFmtId="0" fontId="6" fillId="0" borderId="1" xfId="5" applyFont="1" applyBorder="1" applyAlignment="1">
      <alignment horizontal="left" vertical="center" wrapText="1" shrinkToFit="1"/>
    </xf>
    <xf numFmtId="0" fontId="6" fillId="0" borderId="1" xfId="5" applyFont="1" applyBorder="1" applyAlignment="1">
      <alignment horizontal="center" vertical="center" wrapText="1"/>
    </xf>
    <xf numFmtId="0" fontId="6" fillId="0" borderId="1" xfId="5" applyFont="1" applyBorder="1" applyAlignment="1">
      <alignment horizontal="left" vertical="center" wrapText="1"/>
    </xf>
    <xf numFmtId="0" fontId="6" fillId="0" borderId="1" xfId="0" applyFont="1" applyBorder="1" applyAlignment="1">
      <alignment horizontal="left" vertical="center" wrapText="1"/>
    </xf>
    <xf numFmtId="49" fontId="6" fillId="0" borderId="1" xfId="5" applyNumberFormat="1" applyFont="1" applyBorder="1" applyAlignment="1">
      <alignment horizontal="left" vertical="center" wrapText="1" shrinkToFit="1"/>
    </xf>
    <xf numFmtId="0" fontId="6" fillId="0" borderId="1" xfId="5" applyFont="1" applyBorder="1" applyAlignment="1">
      <alignment horizontal="center" vertical="center" wrapText="1" shrinkToFit="1"/>
    </xf>
    <xf numFmtId="57" fontId="6" fillId="0" borderId="1" xfId="5" applyNumberFormat="1" applyFont="1" applyBorder="1" applyAlignment="1">
      <alignment horizontal="center" vertical="center" wrapText="1" shrinkToFit="1"/>
    </xf>
    <xf numFmtId="0" fontId="6" fillId="0" borderId="1" xfId="4" applyFont="1" applyBorder="1" applyAlignment="1">
      <alignment horizontal="left" vertical="center" wrapText="1"/>
    </xf>
    <xf numFmtId="49" fontId="6" fillId="0" borderId="1" xfId="5" applyNumberFormat="1" applyFont="1" applyBorder="1" applyAlignment="1">
      <alignment horizontal="left" vertical="center" wrapText="1"/>
    </xf>
    <xf numFmtId="0" fontId="6" fillId="0" borderId="1" xfId="0" applyFont="1" applyBorder="1" applyAlignment="1">
      <alignment horizontal="left" vertical="center" wrapText="1" shrinkToFit="1"/>
    </xf>
    <xf numFmtId="0" fontId="6" fillId="0" borderId="1" xfId="6" applyFont="1" applyBorder="1" applyAlignment="1">
      <alignment horizontal="left" vertical="center" wrapText="1"/>
    </xf>
    <xf numFmtId="0" fontId="6" fillId="0" borderId="1" xfId="7" applyFont="1" applyBorder="1" applyAlignment="1">
      <alignment horizontal="left" vertical="center" wrapText="1" shrinkToFit="1"/>
    </xf>
    <xf numFmtId="3" fontId="6" fillId="0" borderId="1" xfId="5" applyNumberFormat="1" applyFont="1" applyBorder="1" applyAlignment="1">
      <alignment horizontal="center" vertical="center" wrapText="1" shrinkToFit="1"/>
    </xf>
    <xf numFmtId="0" fontId="6" fillId="0" borderId="1" xfId="7" quotePrefix="1" applyFont="1" applyBorder="1" applyAlignment="1">
      <alignment horizontal="left" vertical="center" wrapText="1" shrinkToFit="1"/>
    </xf>
    <xf numFmtId="0" fontId="6" fillId="0" borderId="1" xfId="0" applyFont="1" applyBorder="1" applyAlignment="1">
      <alignment horizontal="left" vertical="center"/>
    </xf>
    <xf numFmtId="0" fontId="6" fillId="0" borderId="1" xfId="5" applyFont="1" applyBorder="1" applyAlignment="1">
      <alignment horizontal="left" vertical="center"/>
    </xf>
    <xf numFmtId="0" fontId="6" fillId="0" borderId="1" xfId="4" applyFont="1" applyBorder="1" applyAlignment="1">
      <alignment horizontal="left" vertical="center" wrapText="1" shrinkToFit="1"/>
    </xf>
    <xf numFmtId="38" fontId="6" fillId="0" borderId="1" xfId="1" applyFont="1" applyFill="1" applyBorder="1" applyAlignment="1">
      <alignment horizontal="center" vertical="center" wrapText="1" shrinkToFit="1"/>
    </xf>
    <xf numFmtId="38" fontId="6" fillId="0" borderId="1" xfId="9" applyFont="1" applyFill="1" applyBorder="1" applyAlignment="1">
      <alignment horizontal="center" vertical="center" wrapText="1" shrinkToFit="1"/>
    </xf>
    <xf numFmtId="0" fontId="6" fillId="0" borderId="1" xfId="5" applyFont="1" applyBorder="1" applyAlignment="1">
      <alignment horizontal="center" vertical="center"/>
    </xf>
    <xf numFmtId="0" fontId="6" fillId="0" borderId="1" xfId="0" applyFont="1" applyBorder="1" applyAlignment="1">
      <alignment horizontal="center" vertical="center" wrapText="1"/>
    </xf>
    <xf numFmtId="0" fontId="6" fillId="4" borderId="1" xfId="4" applyFont="1" applyFill="1" applyBorder="1" applyAlignment="1">
      <alignment horizontal="center" vertical="center"/>
    </xf>
    <xf numFmtId="0" fontId="6" fillId="4" borderId="1" xfId="4" applyFont="1" applyFill="1" applyBorder="1" applyAlignment="1">
      <alignment horizontal="left" vertical="center" wrapText="1" shrinkToFit="1"/>
    </xf>
    <xf numFmtId="0" fontId="6" fillId="4" borderId="1" xfId="5" applyFont="1" applyFill="1" applyBorder="1" applyAlignment="1">
      <alignment horizontal="left" vertical="center" wrapText="1" shrinkToFit="1"/>
    </xf>
    <xf numFmtId="0" fontId="6" fillId="4" borderId="1" xfId="5" applyFont="1" applyFill="1" applyBorder="1" applyAlignment="1">
      <alignment horizontal="left" vertical="center" wrapText="1"/>
    </xf>
    <xf numFmtId="57" fontId="6" fillId="0" borderId="1" xfId="5" applyNumberFormat="1" applyFont="1" applyBorder="1" applyAlignment="1">
      <alignment horizontal="left" vertical="center" wrapText="1" shrinkToFit="1"/>
    </xf>
    <xf numFmtId="0" fontId="13" fillId="0" borderId="1" xfId="5" applyFont="1" applyBorder="1" applyAlignment="1">
      <alignment horizontal="left" vertical="center" wrapText="1"/>
    </xf>
    <xf numFmtId="0" fontId="6" fillId="0" borderId="1" xfId="5" applyFont="1" applyBorder="1" applyAlignment="1">
      <alignment horizontal="left" vertical="center" shrinkToFit="1"/>
    </xf>
    <xf numFmtId="0" fontId="6" fillId="0" borderId="1" xfId="0" applyFont="1" applyBorder="1">
      <alignment vertical="center"/>
    </xf>
    <xf numFmtId="57" fontId="6" fillId="0" borderId="1" xfId="5" applyNumberFormat="1" applyFont="1" applyBorder="1" applyAlignment="1">
      <alignment horizontal="center" vertical="center" wrapText="1"/>
    </xf>
    <xf numFmtId="57" fontId="6" fillId="0" borderId="1" xfId="5" applyNumberFormat="1" applyFont="1" applyBorder="1" applyAlignment="1">
      <alignment horizontal="left" vertical="center" wrapText="1"/>
    </xf>
    <xf numFmtId="0" fontId="6" fillId="0" borderId="1" xfId="4" applyFont="1" applyBorder="1" applyAlignment="1">
      <alignment horizontal="center" vertical="center" wrapText="1" shrinkToFit="1"/>
    </xf>
    <xf numFmtId="57" fontId="6" fillId="0" borderId="1" xfId="4" applyNumberFormat="1" applyFont="1" applyBorder="1" applyAlignment="1">
      <alignment horizontal="center" vertical="center" wrapText="1" shrinkToFit="1"/>
    </xf>
    <xf numFmtId="0" fontId="8" fillId="0" borderId="1" xfId="0" applyFont="1" applyBorder="1" applyAlignment="1">
      <alignment vertical="center" shrinkToFit="1"/>
    </xf>
    <xf numFmtId="56" fontId="6" fillId="0" borderId="1" xfId="5" applyNumberFormat="1" applyFont="1" applyBorder="1" applyAlignment="1">
      <alignment horizontal="center" vertical="center" wrapText="1" shrinkToFit="1"/>
    </xf>
    <xf numFmtId="0" fontId="13" fillId="0" borderId="1" xfId="0" applyFont="1" applyBorder="1" applyAlignment="1">
      <alignment horizontal="left" vertical="center" wrapText="1"/>
    </xf>
    <xf numFmtId="0" fontId="13" fillId="0" borderId="1" xfId="5" applyFont="1" applyBorder="1" applyAlignment="1">
      <alignment horizontal="center" vertical="center" wrapText="1"/>
    </xf>
    <xf numFmtId="0" fontId="13" fillId="0" borderId="1" xfId="5" applyFont="1" applyBorder="1" applyAlignment="1">
      <alignment horizontal="center" vertical="center" wrapText="1" shrinkToFit="1"/>
    </xf>
    <xf numFmtId="57" fontId="13" fillId="0" borderId="1" xfId="5" applyNumberFormat="1" applyFont="1" applyBorder="1" applyAlignment="1">
      <alignment horizontal="center" vertical="center" wrapText="1" shrinkToFit="1"/>
    </xf>
    <xf numFmtId="0" fontId="6" fillId="0" borderId="2" xfId="4" applyFont="1" applyBorder="1" applyAlignment="1">
      <alignment horizontal="center" vertical="center" wrapText="1" shrinkToFit="1"/>
    </xf>
    <xf numFmtId="6" fontId="6" fillId="0" borderId="1" xfId="2" applyFont="1" applyFill="1" applyBorder="1" applyAlignment="1">
      <alignment horizontal="center" vertical="center" wrapText="1" shrinkToFit="1"/>
    </xf>
    <xf numFmtId="0" fontId="6" fillId="0" borderId="1" xfId="3" applyFont="1" applyBorder="1" applyAlignment="1">
      <alignment horizontal="left" vertical="center" shrinkToFit="1"/>
    </xf>
    <xf numFmtId="56" fontId="6" fillId="0" borderId="1" xfId="5" applyNumberFormat="1" applyFont="1" applyBorder="1" applyAlignment="1">
      <alignment horizontal="left" vertical="center" wrapText="1"/>
    </xf>
    <xf numFmtId="0" fontId="27" fillId="0" borderId="0" xfId="0" applyFont="1" applyAlignment="1">
      <alignment horizontal="left" vertical="center"/>
    </xf>
    <xf numFmtId="0" fontId="6" fillId="0" borderId="1" xfId="0" applyFont="1" applyBorder="1" applyAlignment="1">
      <alignment horizontal="center" vertical="center"/>
    </xf>
    <xf numFmtId="57" fontId="6" fillId="0" borderId="1" xfId="0" applyNumberFormat="1" applyFont="1" applyBorder="1" applyAlignment="1">
      <alignment horizontal="center" vertical="center" wrapText="1"/>
    </xf>
    <xf numFmtId="49" fontId="6" fillId="0" borderId="1" xfId="4" applyNumberFormat="1" applyFont="1" applyBorder="1" applyAlignment="1">
      <alignment horizontal="center" vertical="center"/>
    </xf>
    <xf numFmtId="176"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shrinkToFit="1"/>
    </xf>
    <xf numFmtId="57" fontId="6" fillId="0" borderId="1" xfId="0" applyNumberFormat="1" applyFont="1" applyBorder="1" applyAlignment="1">
      <alignment horizontal="center" vertical="center" wrapText="1" shrinkToFit="1"/>
    </xf>
    <xf numFmtId="0" fontId="6" fillId="0" borderId="1" xfId="8" applyFont="1" applyFill="1" applyBorder="1" applyAlignment="1">
      <alignment horizontal="left" vertical="center" wrapText="1"/>
    </xf>
    <xf numFmtId="38" fontId="6" fillId="0" borderId="1" xfId="3" applyNumberFormat="1" applyFont="1" applyFill="1" applyBorder="1" applyAlignment="1">
      <alignment horizontal="center" vertical="center" wrapText="1" shrinkToFit="1"/>
    </xf>
    <xf numFmtId="0" fontId="6" fillId="0" borderId="1" xfId="3" applyFont="1" applyBorder="1" applyAlignment="1">
      <alignment horizontal="center" vertical="center" wrapText="1" shrinkToFit="1"/>
    </xf>
    <xf numFmtId="0" fontId="6" fillId="0" borderId="1" xfId="3" applyFont="1" applyFill="1" applyBorder="1" applyAlignment="1">
      <alignment horizontal="left" vertical="center" wrapText="1"/>
    </xf>
    <xf numFmtId="0" fontId="6" fillId="0" borderId="1" xfId="3" applyFont="1" applyFill="1" applyBorder="1" applyAlignment="1">
      <alignment horizontal="left" wrapText="1"/>
    </xf>
    <xf numFmtId="0" fontId="6" fillId="0" borderId="1" xfId="3" applyFont="1" applyFill="1" applyBorder="1" applyAlignment="1">
      <alignment horizontal="center" vertical="center" wrapText="1" shrinkToFit="1"/>
    </xf>
    <xf numFmtId="0" fontId="6" fillId="0" borderId="1" xfId="3" applyFont="1" applyBorder="1" applyAlignment="1">
      <alignment horizontal="left" vertical="center" wrapText="1"/>
    </xf>
    <xf numFmtId="0" fontId="28" fillId="0" borderId="1" xfId="3" applyFont="1" applyFill="1" applyBorder="1" applyAlignment="1">
      <alignment horizontal="left" vertical="center" wrapText="1"/>
    </xf>
    <xf numFmtId="0" fontId="6" fillId="0" borderId="1" xfId="8" applyFont="1" applyFill="1" applyBorder="1" applyAlignment="1">
      <alignment horizontal="left" wrapText="1"/>
    </xf>
    <xf numFmtId="0" fontId="6" fillId="0" borderId="1" xfId="3" applyFont="1" applyFill="1" applyBorder="1" applyAlignment="1">
      <alignment horizontal="left" vertical="center" wrapText="1" shrinkToFit="1"/>
    </xf>
    <xf numFmtId="6" fontId="6" fillId="0" borderId="1" xfId="3" applyNumberFormat="1" applyFont="1" applyFill="1" applyBorder="1" applyAlignment="1">
      <alignment horizontal="center" vertical="center" wrapText="1" shrinkToFit="1"/>
    </xf>
    <xf numFmtId="3" fontId="6" fillId="0" borderId="1" xfId="3" applyNumberFormat="1" applyFont="1" applyBorder="1" applyAlignment="1">
      <alignment horizontal="center" vertical="center" wrapText="1" shrinkToFit="1"/>
    </xf>
    <xf numFmtId="0" fontId="7" fillId="2" borderId="1" xfId="0" applyFont="1" applyFill="1" applyBorder="1" applyAlignment="1">
      <alignment horizontal="centerContinuous" vertical="center" wrapText="1"/>
    </xf>
    <xf numFmtId="0" fontId="9" fillId="2" borderId="1" xfId="0" applyFont="1" applyFill="1" applyBorder="1" applyAlignment="1">
      <alignment horizontal="centerContinuous" vertical="center"/>
    </xf>
    <xf numFmtId="0" fontId="9" fillId="2" borderId="1" xfId="0" applyFont="1" applyFill="1" applyBorder="1" applyAlignment="1">
      <alignment horizontal="centerContinuous" vertical="center" wrapText="1"/>
    </xf>
    <xf numFmtId="0" fontId="7" fillId="2" borderId="1" xfId="0" applyFont="1" applyFill="1" applyBorder="1" applyAlignment="1">
      <alignment horizontal="centerContinuous" vertical="center"/>
    </xf>
    <xf numFmtId="0" fontId="7"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0" borderId="1" xfId="5" applyFont="1" applyBorder="1" applyAlignment="1">
      <alignment horizontal="left" vertical="top" wrapText="1"/>
    </xf>
    <xf numFmtId="0" fontId="29" fillId="0" borderId="0" xfId="0" applyFont="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0" borderId="1" xfId="5" applyFont="1" applyBorder="1" applyAlignment="1">
      <alignment horizontal="left" vertical="center" wrapText="1"/>
    </xf>
    <xf numFmtId="0" fontId="6" fillId="0" borderId="1" xfId="3" applyFont="1" applyFill="1" applyBorder="1" applyAlignment="1">
      <alignment horizontal="left" vertical="center" wrapText="1"/>
    </xf>
    <xf numFmtId="0" fontId="6" fillId="0" borderId="1" xfId="8" applyFont="1" applyFill="1" applyBorder="1" applyAlignment="1">
      <alignment horizontal="left" vertical="center" wrapText="1"/>
    </xf>
  </cellXfs>
  <cellStyles count="11">
    <cellStyle name="Normal" xfId="4" xr:uid="{D02DDB30-134B-48A7-9D3D-D5DE4AD4BB56}"/>
    <cellStyle name="Normal 2" xfId="5" xr:uid="{06FAE2F2-91AD-4A5D-B52E-C84A623B8AB4}"/>
    <cellStyle name="Normal 3" xfId="10" xr:uid="{D6EFDE8E-7DAF-4F4D-BC8B-6FE961F889E4}"/>
    <cellStyle name="ハイパーリンク" xfId="3" builtinId="8"/>
    <cellStyle name="ハイパーリンク 2" xfId="8" xr:uid="{061C534F-EC7B-4C5E-8CC0-D35FD99FE378}"/>
    <cellStyle name="桁区切り" xfId="1" builtinId="6"/>
    <cellStyle name="桁区切り 2" xfId="9" xr:uid="{E59C2705-4EBC-4E9F-B333-C169E0CE20B4}"/>
    <cellStyle name="通貨" xfId="2" builtinId="7"/>
    <cellStyle name="標準" xfId="0" builtinId="0"/>
    <cellStyle name="標準 5" xfId="7" xr:uid="{1CFCC5B0-5340-4BA7-BDC3-819CF9D214DB}"/>
    <cellStyle name="標準_Sheet1" xfId="6" xr:uid="{CB17FC73-52E0-4F83-B4E5-EECBF9A039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hanno.lg.jp/soshikikarasagasu/kankyokeizaibu/sangyoshinkoka/sogyo_kigyo_shuttenshien/1195.html" TargetMode="External"/><Relationship Id="rId18" Type="http://schemas.openxmlformats.org/officeDocument/2006/relationships/hyperlink" Target="https://www.akos-shopping.jp/" TargetMode="External"/><Relationship Id="rId26" Type="http://schemas.openxmlformats.org/officeDocument/2006/relationships/hyperlink" Target="https://asaka-ekimae.com/" TargetMode="External"/><Relationship Id="rId39" Type="http://schemas.openxmlformats.org/officeDocument/2006/relationships/hyperlink" Target="https://www.city.niiza.lg.jp/site/business-support/businesssupport.html" TargetMode="External"/><Relationship Id="rId21" Type="http://schemas.openxmlformats.org/officeDocument/2006/relationships/hyperlink" Target="https://ameblo.jp/painavenue2016/" TargetMode="External"/><Relationship Id="rId34" Type="http://schemas.openxmlformats.org/officeDocument/2006/relationships/hyperlink" Target="https://www.city.niiza.lg.jp/site/business-support/businesssupport.html" TargetMode="External"/><Relationship Id="rId42" Type="http://schemas.openxmlformats.org/officeDocument/2006/relationships/hyperlink" Target="https://www.ogawa-teishaba.com/" TargetMode="External"/><Relationship Id="rId47" Type="http://schemas.openxmlformats.org/officeDocument/2006/relationships/hyperlink" Target="https://www.city.hanno.lg.jp/soshikikarasagasu/kankyokeizaibu/sangyoshinkoka/sogyo_kigyo_shuttenshien/1195.html" TargetMode="External"/><Relationship Id="rId50" Type="http://schemas.openxmlformats.org/officeDocument/2006/relationships/comments" Target="../comments1.xml"/><Relationship Id="rId7" Type="http://schemas.openxmlformats.org/officeDocument/2006/relationships/hyperlink" Target="https://shintoko-higashiguti.com/" TargetMode="External"/><Relationship Id="rId2" Type="http://schemas.openxmlformats.org/officeDocument/2006/relationships/hyperlink" Target="https://www.k-ginza.com/" TargetMode="External"/><Relationship Id="rId16" Type="http://schemas.openxmlformats.org/officeDocument/2006/relationships/hyperlink" Target="https://soka-ekiichi.main.jp/" TargetMode="External"/><Relationship Id="rId29" Type="http://schemas.openxmlformats.org/officeDocument/2006/relationships/hyperlink" Target="https://www.city.niiza.lg.jp/site/business-support/businesssupport.html" TargetMode="External"/><Relationship Id="rId11" Type="http://schemas.openxmlformats.org/officeDocument/2006/relationships/hyperlink" Target="http://hanno-ginza.com/" TargetMode="External"/><Relationship Id="rId24" Type="http://schemas.openxmlformats.org/officeDocument/2006/relationships/hyperlink" Target="http://www.warabi.ne.jp/~machiren/vacant.html" TargetMode="External"/><Relationship Id="rId32" Type="http://schemas.openxmlformats.org/officeDocument/2006/relationships/hyperlink" Target="https://www.city.niiza.lg.jp/site/business-support/businesssupport.html" TargetMode="External"/><Relationship Id="rId37" Type="http://schemas.openxmlformats.org/officeDocument/2006/relationships/hyperlink" Target="https://www.city.niiza.lg.jp/site/business-support/businesssupport.html" TargetMode="External"/><Relationship Id="rId40" Type="http://schemas.openxmlformats.org/officeDocument/2006/relationships/hyperlink" Target="https://www.city.niiza.lg.jp/site/business-support/businesssupport.html" TargetMode="External"/><Relationship Id="rId45" Type="http://schemas.openxmlformats.org/officeDocument/2006/relationships/hyperlink" Target="https://stamp.ogose.net/" TargetMode="External"/><Relationship Id="rId5" Type="http://schemas.openxmlformats.org/officeDocument/2006/relationships/hyperlink" Target="https://tokogin.com/" TargetMode="External"/><Relationship Id="rId15" Type="http://schemas.openxmlformats.org/officeDocument/2006/relationships/hyperlink" Target="https://lets-hanno-shoutengai.com/" TargetMode="External"/><Relationship Id="rId23" Type="http://schemas.openxmlformats.org/officeDocument/2006/relationships/hyperlink" Target="http://www.warabi.ne.jp/~machiren/vacant.html" TargetMode="External"/><Relationship Id="rId28" Type="http://schemas.openxmlformats.org/officeDocument/2006/relationships/hyperlink" Target="https://oyachai.jp/" TargetMode="External"/><Relationship Id="rId36" Type="http://schemas.openxmlformats.org/officeDocument/2006/relationships/hyperlink" Target="https://www.city.niiza.lg.jp/site/business-support/businesssupport.html" TargetMode="External"/><Relationship Id="rId49" Type="http://schemas.openxmlformats.org/officeDocument/2006/relationships/vmlDrawing" Target="../drawings/vmlDrawing1.vml"/><Relationship Id="rId10" Type="http://schemas.openxmlformats.org/officeDocument/2006/relationships/hyperlink" Target="https://www.facebook.com/higashitokorozawa/" TargetMode="External"/><Relationship Id="rId19" Type="http://schemas.openxmlformats.org/officeDocument/2006/relationships/hyperlink" Target="http://www.midorinomachi.ne.jp/" TargetMode="External"/><Relationship Id="rId31" Type="http://schemas.openxmlformats.org/officeDocument/2006/relationships/hyperlink" Target="https://www.city.niiza.lg.jp/site/business-support/businesssupport.html" TargetMode="External"/><Relationship Id="rId44" Type="http://schemas.openxmlformats.org/officeDocument/2006/relationships/hyperlink" Target="http://localhost/" TargetMode="External"/><Relationship Id="rId4" Type="http://schemas.openxmlformats.org/officeDocument/2006/relationships/hyperlink" Target="https://www.prope.or.jp/" TargetMode="External"/><Relationship Id="rId9" Type="http://schemas.openxmlformats.org/officeDocument/2006/relationships/hyperlink" Target="http://www.e-sunroad.jp/" TargetMode="External"/><Relationship Id="rId14" Type="http://schemas.openxmlformats.org/officeDocument/2006/relationships/hyperlink" Target="https://www.hanno-cci.or.jp/manage/founded/%2302" TargetMode="External"/><Relationship Id="rId22" Type="http://schemas.openxmlformats.org/officeDocument/2006/relationships/hyperlink" Target="http://www.warabi.ne.jp/~machiren/vacant.html" TargetMode="External"/><Relationship Id="rId27" Type="http://schemas.openxmlformats.org/officeDocument/2006/relationships/hyperlink" Target="https://asahon.sakura.ne.jp/goaisatsu.html" TargetMode="External"/><Relationship Id="rId30" Type="http://schemas.openxmlformats.org/officeDocument/2006/relationships/hyperlink" Target="https://www.city.niiza.lg.jp/site/business-support/businesssupport.html" TargetMode="External"/><Relationship Id="rId35" Type="http://schemas.openxmlformats.org/officeDocument/2006/relationships/hyperlink" Target="https://www.city.niiza.lg.jp/site/business-support/businesssupport.html" TargetMode="External"/><Relationship Id="rId43" Type="http://schemas.openxmlformats.org/officeDocument/2006/relationships/hyperlink" Target="https://www.town.nagatoro.saitama.jp/sangyou-doboku-kenchiku/2177-2-9/" TargetMode="External"/><Relationship Id="rId48" Type="http://schemas.openxmlformats.org/officeDocument/2006/relationships/printerSettings" Target="../printerSettings/printerSettings1.bin"/><Relationship Id="rId8" Type="http://schemas.openxmlformats.org/officeDocument/2006/relationships/hyperlink" Target="https://www.kotesashi.net/" TargetMode="External"/><Relationship Id="rId3" Type="http://schemas.openxmlformats.org/officeDocument/2006/relationships/hyperlink" Target="https://www.fujinoichi.com/" TargetMode="External"/><Relationship Id="rId12" Type="http://schemas.openxmlformats.org/officeDocument/2006/relationships/hyperlink" Target="https://www.city.hanno.lg.jp/soshikikarasagasu/kankyokeizaibu/sangyoshinkoka/sogyo_kigyo_shuttenshien/1552.html" TargetMode="External"/><Relationship Id="rId17" Type="http://schemas.openxmlformats.org/officeDocument/2006/relationships/hyperlink" Target="https://www.instagram.com/yatsukanishiguchisyoutenkai" TargetMode="External"/><Relationship Id="rId25" Type="http://schemas.openxmlformats.org/officeDocument/2006/relationships/hyperlink" Target="https://apopo.net/" TargetMode="External"/><Relationship Id="rId33" Type="http://schemas.openxmlformats.org/officeDocument/2006/relationships/hyperlink" Target="https://www.city.niiza.lg.jp/site/business-support/businesssupport.html" TargetMode="External"/><Relationship Id="rId38" Type="http://schemas.openxmlformats.org/officeDocument/2006/relationships/hyperlink" Target="https://www.city.niiza.lg.jp/site/business-support/businesssupport.html" TargetMode="External"/><Relationship Id="rId46" Type="http://schemas.openxmlformats.org/officeDocument/2006/relationships/hyperlink" Target="https://www.city.hanno.lg.jp/soshikikarasagasu/kankyokeizaibu/sangyoshinkoka/sogyo_kigyo_shuttenshien/1552.html" TargetMode="External"/><Relationship Id="rId20" Type="http://schemas.openxmlformats.org/officeDocument/2006/relationships/hyperlink" Target="http://akos-street.blogspot.com/" TargetMode="External"/><Relationship Id="rId41" Type="http://schemas.openxmlformats.org/officeDocument/2006/relationships/hyperlink" Target="https://www.town.saitama-miyoshi.lg.jp/work/keiei/2024-0717-0847-34.html" TargetMode="External"/><Relationship Id="rId1" Type="http://schemas.openxmlformats.org/officeDocument/2006/relationships/hyperlink" Target="https://www.city.misato.lg.jp/soshiki/chiikishinko/shokokanko/1/1423.html" TargetMode="External"/><Relationship Id="rId6" Type="http://schemas.openxmlformats.org/officeDocument/2006/relationships/hyperlink" Target="https://shintokorozaw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E6700-3AF6-4D60-B6AD-F093853777D2}">
  <sheetPr>
    <pageSetUpPr fitToPage="1"/>
  </sheetPr>
  <dimension ref="A1:AF964"/>
  <sheetViews>
    <sheetView tabSelected="1" zoomScale="70" zoomScaleNormal="70" workbookViewId="0">
      <selection activeCell="H2" sqref="H2"/>
    </sheetView>
  </sheetViews>
  <sheetFormatPr defaultRowHeight="13" x14ac:dyDescent="0.2"/>
  <cols>
    <col min="1" max="1" width="30.6328125" customWidth="1"/>
    <col min="2" max="2" width="20.6328125" customWidth="1"/>
    <col min="3" max="3" width="30.6328125" customWidth="1"/>
    <col min="4" max="4" width="31.90625" customWidth="1"/>
    <col min="5" max="5" width="60.6328125" customWidth="1"/>
    <col min="6" max="10" width="20.6328125" customWidth="1"/>
    <col min="11" max="11" width="31.6328125" customWidth="1"/>
    <col min="12" max="12" width="120.6328125" customWidth="1"/>
    <col min="13" max="14" width="30.6328125" customWidth="1"/>
    <col min="15" max="21" width="20.6328125" customWidth="1"/>
    <col min="22" max="23" width="30.6328125" customWidth="1"/>
    <col min="24" max="24" width="32.7265625" customWidth="1"/>
    <col min="25" max="25" width="60.6328125" customWidth="1"/>
    <col min="26" max="26" width="30.6328125" customWidth="1"/>
    <col min="27" max="27" width="34.7265625" customWidth="1"/>
    <col min="28" max="28" width="60.6328125" customWidth="1"/>
    <col min="29" max="29" width="31.6328125" customWidth="1"/>
    <col min="30" max="30" width="30.6328125" customWidth="1"/>
    <col min="31" max="31" width="60.6328125" customWidth="1"/>
    <col min="32" max="32" width="30.6328125" customWidth="1"/>
  </cols>
  <sheetData>
    <row r="1" spans="1:32" ht="43.5" customHeight="1" x14ac:dyDescent="0.2">
      <c r="A1" s="54" t="s">
        <v>3088</v>
      </c>
      <c r="B1" s="1"/>
      <c r="C1" s="2"/>
      <c r="D1" s="2"/>
      <c r="E1" s="4"/>
      <c r="F1" s="3"/>
      <c r="G1" s="3"/>
      <c r="H1" s="3"/>
      <c r="I1" s="3"/>
      <c r="J1" s="3"/>
      <c r="K1" s="3"/>
      <c r="L1" s="2"/>
      <c r="M1" s="2"/>
      <c r="N1" s="3"/>
      <c r="O1" s="3"/>
      <c r="P1" s="3"/>
      <c r="Q1" s="3"/>
      <c r="R1" s="3"/>
      <c r="S1" s="3"/>
      <c r="T1" s="5"/>
      <c r="U1" s="5"/>
      <c r="V1" s="4"/>
      <c r="W1" s="4"/>
      <c r="X1" s="4"/>
      <c r="Y1" s="4"/>
      <c r="Z1" s="6"/>
      <c r="AA1" s="4"/>
      <c r="AB1" s="4"/>
      <c r="AC1" s="7"/>
      <c r="AD1" s="4"/>
      <c r="AE1" s="4"/>
      <c r="AF1" s="6"/>
    </row>
    <row r="2" spans="1:32" ht="22.5" customHeight="1" x14ac:dyDescent="0.2">
      <c r="A2" s="82" t="s">
        <v>3089</v>
      </c>
      <c r="B2" s="1"/>
      <c r="C2" s="8"/>
      <c r="D2" s="8"/>
      <c r="E2" s="2"/>
      <c r="F2" s="3"/>
      <c r="G2" s="3"/>
      <c r="H2" s="3"/>
      <c r="I2" s="3"/>
      <c r="J2" s="3"/>
      <c r="K2" s="3"/>
      <c r="L2" s="2"/>
      <c r="M2" s="2"/>
      <c r="N2" s="3"/>
      <c r="O2" s="3"/>
      <c r="P2" s="3"/>
      <c r="Q2" s="3"/>
      <c r="R2" s="3"/>
      <c r="S2" s="3"/>
      <c r="T2" s="5"/>
      <c r="U2" s="5"/>
      <c r="V2" s="4"/>
      <c r="W2" s="4"/>
      <c r="X2" s="4"/>
      <c r="Y2" s="4"/>
      <c r="Z2" s="6"/>
      <c r="AA2" s="4"/>
      <c r="AB2" s="4"/>
      <c r="AC2" s="7"/>
      <c r="AD2" s="4"/>
      <c r="AE2" s="4"/>
      <c r="AF2" s="6"/>
    </row>
    <row r="3" spans="1:32" ht="21.5" customHeight="1" x14ac:dyDescent="0.2">
      <c r="A3" s="1"/>
      <c r="B3" s="1"/>
      <c r="C3" s="8"/>
      <c r="D3" s="8"/>
      <c r="E3" s="2"/>
      <c r="F3" s="3"/>
      <c r="G3" s="3"/>
      <c r="H3" s="3"/>
      <c r="I3" s="3"/>
      <c r="J3" s="3"/>
      <c r="K3" s="3"/>
      <c r="L3" s="2"/>
      <c r="M3" s="2"/>
      <c r="N3" s="3"/>
      <c r="O3" s="3"/>
      <c r="P3" s="3"/>
      <c r="Q3" s="3"/>
      <c r="R3" s="3"/>
      <c r="S3" s="3"/>
      <c r="T3" s="5"/>
      <c r="U3" s="5"/>
      <c r="V3" s="4"/>
      <c r="W3" s="4"/>
      <c r="X3" s="4"/>
      <c r="Y3" s="4"/>
      <c r="Z3" s="6"/>
      <c r="AA3" s="4"/>
      <c r="AB3" s="4"/>
      <c r="AC3" s="7"/>
      <c r="AD3" s="4"/>
      <c r="AE3" s="4"/>
      <c r="AF3" s="6"/>
    </row>
    <row r="4" spans="1:32" ht="37" customHeight="1" x14ac:dyDescent="0.2">
      <c r="A4" s="73"/>
      <c r="B4" s="73" t="s">
        <v>0</v>
      </c>
      <c r="C4" s="73"/>
      <c r="D4" s="73"/>
      <c r="E4" s="73"/>
      <c r="F4" s="73" t="s">
        <v>1</v>
      </c>
      <c r="G4" s="73"/>
      <c r="H4" s="73"/>
      <c r="I4" s="73"/>
      <c r="J4" s="73"/>
      <c r="K4" s="73"/>
      <c r="L4" s="73"/>
      <c r="M4" s="73"/>
      <c r="N4" s="73" t="s">
        <v>2</v>
      </c>
      <c r="O4" s="74"/>
      <c r="P4" s="74"/>
      <c r="Q4" s="74"/>
      <c r="R4" s="74"/>
      <c r="S4" s="74"/>
      <c r="T4" s="74"/>
      <c r="U4" s="74"/>
      <c r="V4" s="74"/>
      <c r="W4" s="75"/>
      <c r="X4" s="74" t="s">
        <v>3</v>
      </c>
      <c r="Y4" s="74"/>
      <c r="Z4" s="74"/>
      <c r="AA4" s="74"/>
      <c r="AB4" s="74"/>
      <c r="AC4" s="76"/>
      <c r="AD4" s="74"/>
      <c r="AE4" s="74"/>
      <c r="AF4" s="74"/>
    </row>
    <row r="5" spans="1:32" ht="19" x14ac:dyDescent="0.2">
      <c r="A5" s="83" t="s">
        <v>4</v>
      </c>
      <c r="B5" s="83" t="s">
        <v>5</v>
      </c>
      <c r="C5" s="83" t="s">
        <v>6</v>
      </c>
      <c r="D5" s="83" t="s">
        <v>7</v>
      </c>
      <c r="E5" s="73" t="s">
        <v>8</v>
      </c>
      <c r="F5" s="83" t="s">
        <v>9</v>
      </c>
      <c r="G5" s="83" t="s">
        <v>10</v>
      </c>
      <c r="H5" s="83" t="s">
        <v>11</v>
      </c>
      <c r="I5" s="83" t="s">
        <v>12</v>
      </c>
      <c r="J5" s="83" t="s">
        <v>13</v>
      </c>
      <c r="K5" s="83" t="s">
        <v>14</v>
      </c>
      <c r="L5" s="83" t="s">
        <v>15</v>
      </c>
      <c r="M5" s="83" t="s">
        <v>16</v>
      </c>
      <c r="N5" s="84" t="s">
        <v>17</v>
      </c>
      <c r="O5" s="75" t="s">
        <v>18</v>
      </c>
      <c r="P5" s="75"/>
      <c r="Q5" s="75"/>
      <c r="R5" s="75"/>
      <c r="S5" s="75"/>
      <c r="T5" s="75"/>
      <c r="U5" s="75"/>
      <c r="V5" s="75"/>
      <c r="W5" s="85" t="s">
        <v>19</v>
      </c>
      <c r="X5" s="74" t="s">
        <v>20</v>
      </c>
      <c r="Y5" s="74"/>
      <c r="Z5" s="74"/>
      <c r="AA5" s="74" t="s">
        <v>21</v>
      </c>
      <c r="AB5" s="74"/>
      <c r="AC5" s="76"/>
      <c r="AD5" s="74" t="s">
        <v>22</v>
      </c>
      <c r="AE5" s="74"/>
      <c r="AF5" s="74"/>
    </row>
    <row r="6" spans="1:32" ht="57" x14ac:dyDescent="0.2">
      <c r="A6" s="83"/>
      <c r="B6" s="83"/>
      <c r="C6" s="83"/>
      <c r="D6" s="83"/>
      <c r="E6" s="77" t="s">
        <v>23</v>
      </c>
      <c r="F6" s="83"/>
      <c r="G6" s="83"/>
      <c r="H6" s="83"/>
      <c r="I6" s="83"/>
      <c r="J6" s="83"/>
      <c r="K6" s="83"/>
      <c r="L6" s="83"/>
      <c r="M6" s="83"/>
      <c r="N6" s="84"/>
      <c r="O6" s="78" t="s">
        <v>24</v>
      </c>
      <c r="P6" s="78" t="s">
        <v>25</v>
      </c>
      <c r="Q6" s="78" t="s">
        <v>26</v>
      </c>
      <c r="R6" s="78" t="s">
        <v>27</v>
      </c>
      <c r="S6" s="78" t="s">
        <v>28</v>
      </c>
      <c r="T6" s="78" t="s">
        <v>29</v>
      </c>
      <c r="U6" s="78" t="s">
        <v>30</v>
      </c>
      <c r="V6" s="78" t="s">
        <v>31</v>
      </c>
      <c r="W6" s="85"/>
      <c r="X6" s="79" t="s">
        <v>32</v>
      </c>
      <c r="Y6" s="79" t="s">
        <v>33</v>
      </c>
      <c r="Z6" s="80" t="s">
        <v>34</v>
      </c>
      <c r="AA6" s="79" t="s">
        <v>32</v>
      </c>
      <c r="AB6" s="79" t="s">
        <v>33</v>
      </c>
      <c r="AC6" s="80" t="s">
        <v>34</v>
      </c>
      <c r="AD6" s="79" t="s">
        <v>32</v>
      </c>
      <c r="AE6" s="79" t="s">
        <v>35</v>
      </c>
      <c r="AF6" s="80" t="s">
        <v>34</v>
      </c>
    </row>
    <row r="7" spans="1:32" ht="19" x14ac:dyDescent="0.2">
      <c r="A7" s="9">
        <v>1</v>
      </c>
      <c r="B7" s="9">
        <v>1</v>
      </c>
      <c r="C7" s="10" t="s">
        <v>36</v>
      </c>
      <c r="D7" s="11" t="s">
        <v>37</v>
      </c>
      <c r="E7" s="14" t="s">
        <v>38</v>
      </c>
      <c r="F7" s="16"/>
      <c r="G7" s="17"/>
      <c r="H7" s="16"/>
      <c r="I7" s="16"/>
      <c r="J7" s="16"/>
      <c r="K7" s="16"/>
      <c r="L7" s="14" t="s">
        <v>39</v>
      </c>
      <c r="M7" s="13"/>
      <c r="N7" s="14"/>
      <c r="O7" s="12"/>
      <c r="P7" s="12"/>
      <c r="Q7" s="12"/>
      <c r="R7" s="12"/>
      <c r="S7" s="12"/>
      <c r="T7" s="12"/>
      <c r="U7" s="12"/>
      <c r="V7" s="13"/>
      <c r="W7" s="13" t="s">
        <v>39</v>
      </c>
      <c r="X7" s="13"/>
      <c r="Y7" s="13"/>
      <c r="Z7" s="13"/>
      <c r="AA7" s="13"/>
      <c r="AB7" s="13"/>
      <c r="AC7" s="13"/>
      <c r="AD7" s="13"/>
      <c r="AE7" s="13"/>
      <c r="AF7" s="13"/>
    </row>
    <row r="8" spans="1:32" ht="19" x14ac:dyDescent="0.2">
      <c r="A8" s="9">
        <f>A7+1</f>
        <v>2</v>
      </c>
      <c r="B8" s="9">
        <v>1</v>
      </c>
      <c r="C8" s="10" t="s">
        <v>36</v>
      </c>
      <c r="D8" s="11" t="s">
        <v>40</v>
      </c>
      <c r="E8" s="14" t="s">
        <v>41</v>
      </c>
      <c r="F8" s="16"/>
      <c r="G8" s="17"/>
      <c r="H8" s="16"/>
      <c r="I8" s="16"/>
      <c r="J8" s="16"/>
      <c r="K8" s="16"/>
      <c r="L8" s="14" t="s">
        <v>39</v>
      </c>
      <c r="M8" s="13"/>
      <c r="N8" s="14"/>
      <c r="O8" s="12"/>
      <c r="P8" s="12"/>
      <c r="Q8" s="12"/>
      <c r="R8" s="12"/>
      <c r="S8" s="12"/>
      <c r="T8" s="12"/>
      <c r="U8" s="12"/>
      <c r="V8" s="13"/>
      <c r="W8" s="13" t="s">
        <v>39</v>
      </c>
      <c r="X8" s="13"/>
      <c r="Y8" s="13"/>
      <c r="Z8" s="13"/>
      <c r="AA8" s="13"/>
      <c r="AB8" s="13"/>
      <c r="AC8" s="13"/>
      <c r="AD8" s="13"/>
      <c r="AE8" s="13"/>
      <c r="AF8" s="13"/>
    </row>
    <row r="9" spans="1:32" ht="19" x14ac:dyDescent="0.2">
      <c r="A9" s="9">
        <f t="shared" ref="A9:A66" si="0">A8+1</f>
        <v>3</v>
      </c>
      <c r="B9" s="9">
        <v>1</v>
      </c>
      <c r="C9" s="10" t="s">
        <v>36</v>
      </c>
      <c r="D9" s="11" t="s">
        <v>42</v>
      </c>
      <c r="E9" s="14" t="s">
        <v>43</v>
      </c>
      <c r="F9" s="16"/>
      <c r="G9" s="17"/>
      <c r="H9" s="16"/>
      <c r="I9" s="16"/>
      <c r="J9" s="16"/>
      <c r="K9" s="16"/>
      <c r="L9" s="14" t="s">
        <v>39</v>
      </c>
      <c r="M9" s="13"/>
      <c r="N9" s="14"/>
      <c r="O9" s="12"/>
      <c r="P9" s="12"/>
      <c r="Q9" s="12"/>
      <c r="R9" s="12"/>
      <c r="S9" s="12"/>
      <c r="T9" s="12"/>
      <c r="U9" s="12"/>
      <c r="V9" s="13"/>
      <c r="W9" s="13" t="s">
        <v>39</v>
      </c>
      <c r="X9" s="13"/>
      <c r="Y9" s="13"/>
      <c r="Z9" s="13"/>
      <c r="AA9" s="13"/>
      <c r="AB9" s="13"/>
      <c r="AC9" s="13"/>
      <c r="AD9" s="13"/>
      <c r="AE9" s="13"/>
      <c r="AF9" s="13"/>
    </row>
    <row r="10" spans="1:32" ht="19" x14ac:dyDescent="0.2">
      <c r="A10" s="9">
        <f t="shared" si="0"/>
        <v>4</v>
      </c>
      <c r="B10" s="9">
        <v>1</v>
      </c>
      <c r="C10" s="10" t="s">
        <v>36</v>
      </c>
      <c r="D10" s="11" t="s">
        <v>44</v>
      </c>
      <c r="E10" s="14" t="s">
        <v>45</v>
      </c>
      <c r="F10" s="16"/>
      <c r="G10" s="17"/>
      <c r="H10" s="16"/>
      <c r="I10" s="16"/>
      <c r="J10" s="16"/>
      <c r="K10" s="16"/>
      <c r="L10" s="14" t="s">
        <v>39</v>
      </c>
      <c r="M10" s="13"/>
      <c r="N10" s="14"/>
      <c r="O10" s="12"/>
      <c r="P10" s="12"/>
      <c r="Q10" s="12"/>
      <c r="R10" s="12"/>
      <c r="S10" s="12"/>
      <c r="T10" s="12"/>
      <c r="U10" s="12"/>
      <c r="V10" s="13"/>
      <c r="W10" s="13" t="s">
        <v>39</v>
      </c>
      <c r="X10" s="13"/>
      <c r="Y10" s="13"/>
      <c r="Z10" s="13"/>
      <c r="AA10" s="13"/>
      <c r="AB10" s="13"/>
      <c r="AC10" s="13"/>
      <c r="AD10" s="13"/>
      <c r="AE10" s="13"/>
      <c r="AF10" s="13"/>
    </row>
    <row r="11" spans="1:32" ht="19" x14ac:dyDescent="0.2">
      <c r="A11" s="9">
        <f t="shared" si="0"/>
        <v>5</v>
      </c>
      <c r="B11" s="9">
        <v>1</v>
      </c>
      <c r="C11" s="10" t="s">
        <v>36</v>
      </c>
      <c r="D11" s="11" t="s">
        <v>46</v>
      </c>
      <c r="E11" s="14" t="s">
        <v>47</v>
      </c>
      <c r="F11" s="16"/>
      <c r="G11" s="17"/>
      <c r="H11" s="16"/>
      <c r="I11" s="16"/>
      <c r="J11" s="16"/>
      <c r="K11" s="16"/>
      <c r="L11" s="14" t="s">
        <v>39</v>
      </c>
      <c r="M11" s="13"/>
      <c r="N11" s="14"/>
      <c r="O11" s="12"/>
      <c r="P11" s="12"/>
      <c r="Q11" s="12"/>
      <c r="R11" s="12"/>
      <c r="S11" s="12"/>
      <c r="T11" s="12"/>
      <c r="U11" s="12"/>
      <c r="V11" s="13"/>
      <c r="W11" s="13" t="s">
        <v>39</v>
      </c>
      <c r="X11" s="13"/>
      <c r="Y11" s="13"/>
      <c r="Z11" s="13"/>
      <c r="AA11" s="13"/>
      <c r="AB11" s="13"/>
      <c r="AC11" s="13"/>
      <c r="AD11" s="13"/>
      <c r="AE11" s="13"/>
      <c r="AF11" s="13"/>
    </row>
    <row r="12" spans="1:32" ht="19" x14ac:dyDescent="0.2">
      <c r="A12" s="9">
        <f t="shared" si="0"/>
        <v>6</v>
      </c>
      <c r="B12" s="9">
        <v>1</v>
      </c>
      <c r="C12" s="10" t="s">
        <v>36</v>
      </c>
      <c r="D12" s="11" t="s">
        <v>48</v>
      </c>
      <c r="E12" s="14" t="s">
        <v>38</v>
      </c>
      <c r="F12" s="16"/>
      <c r="G12" s="17"/>
      <c r="H12" s="16"/>
      <c r="I12" s="16"/>
      <c r="J12" s="16"/>
      <c r="K12" s="16"/>
      <c r="L12" s="14" t="s">
        <v>39</v>
      </c>
      <c r="M12" s="13"/>
      <c r="N12" s="14"/>
      <c r="O12" s="12"/>
      <c r="P12" s="12"/>
      <c r="Q12" s="12"/>
      <c r="R12" s="12"/>
      <c r="S12" s="12"/>
      <c r="T12" s="12"/>
      <c r="U12" s="12"/>
      <c r="V12" s="13"/>
      <c r="W12" s="13" t="s">
        <v>39</v>
      </c>
      <c r="X12" s="13"/>
      <c r="Y12" s="13"/>
      <c r="Z12" s="13"/>
      <c r="AA12" s="13"/>
      <c r="AB12" s="13"/>
      <c r="AC12" s="13"/>
      <c r="AD12" s="13"/>
      <c r="AE12" s="13"/>
      <c r="AF12" s="13"/>
    </row>
    <row r="13" spans="1:32" ht="19" x14ac:dyDescent="0.2">
      <c r="A13" s="9">
        <f t="shared" si="0"/>
        <v>7</v>
      </c>
      <c r="B13" s="9">
        <v>1</v>
      </c>
      <c r="C13" s="10" t="s">
        <v>36</v>
      </c>
      <c r="D13" s="11" t="s">
        <v>49</v>
      </c>
      <c r="E13" s="14" t="s">
        <v>50</v>
      </c>
      <c r="F13" s="16"/>
      <c r="G13" s="17"/>
      <c r="H13" s="16"/>
      <c r="I13" s="16"/>
      <c r="J13" s="16"/>
      <c r="K13" s="16"/>
      <c r="L13" s="14" t="s">
        <v>39</v>
      </c>
      <c r="M13" s="13"/>
      <c r="N13" s="14"/>
      <c r="O13" s="12"/>
      <c r="P13" s="12"/>
      <c r="Q13" s="12"/>
      <c r="R13" s="12"/>
      <c r="S13" s="12"/>
      <c r="T13" s="12"/>
      <c r="U13" s="12"/>
      <c r="V13" s="13"/>
      <c r="W13" s="13" t="s">
        <v>39</v>
      </c>
      <c r="X13" s="13"/>
      <c r="Y13" s="13"/>
      <c r="Z13" s="13"/>
      <c r="AA13" s="13"/>
      <c r="AB13" s="13"/>
      <c r="AC13" s="13"/>
      <c r="AD13" s="13"/>
      <c r="AE13" s="13"/>
      <c r="AF13" s="13"/>
    </row>
    <row r="14" spans="1:32" ht="19" x14ac:dyDescent="0.2">
      <c r="A14" s="9">
        <f t="shared" si="0"/>
        <v>8</v>
      </c>
      <c r="B14" s="9">
        <v>1</v>
      </c>
      <c r="C14" s="10" t="s">
        <v>36</v>
      </c>
      <c r="D14" s="11" t="s">
        <v>51</v>
      </c>
      <c r="E14" s="14" t="s">
        <v>52</v>
      </c>
      <c r="F14" s="16"/>
      <c r="G14" s="17"/>
      <c r="H14" s="16"/>
      <c r="I14" s="16"/>
      <c r="J14" s="16"/>
      <c r="K14" s="16"/>
      <c r="L14" s="14" t="s">
        <v>39</v>
      </c>
      <c r="M14" s="13"/>
      <c r="N14" s="14"/>
      <c r="O14" s="12"/>
      <c r="P14" s="12"/>
      <c r="Q14" s="12"/>
      <c r="R14" s="12"/>
      <c r="S14" s="12"/>
      <c r="T14" s="12"/>
      <c r="U14" s="12"/>
      <c r="V14" s="13"/>
      <c r="W14" s="13" t="s">
        <v>39</v>
      </c>
      <c r="X14" s="13"/>
      <c r="Y14" s="13"/>
      <c r="Z14" s="13"/>
      <c r="AA14" s="13"/>
      <c r="AB14" s="13"/>
      <c r="AC14" s="13"/>
      <c r="AD14" s="13"/>
      <c r="AE14" s="13"/>
      <c r="AF14" s="13"/>
    </row>
    <row r="15" spans="1:32" ht="19" x14ac:dyDescent="0.2">
      <c r="A15" s="9">
        <f t="shared" si="0"/>
        <v>9</v>
      </c>
      <c r="B15" s="9">
        <v>1</v>
      </c>
      <c r="C15" s="10" t="s">
        <v>53</v>
      </c>
      <c r="D15" s="11" t="s">
        <v>54</v>
      </c>
      <c r="E15" s="14" t="s">
        <v>55</v>
      </c>
      <c r="F15" s="16"/>
      <c r="G15" s="17"/>
      <c r="H15" s="16"/>
      <c r="I15" s="16"/>
      <c r="J15" s="16"/>
      <c r="K15" s="16"/>
      <c r="L15" s="14" t="s">
        <v>39</v>
      </c>
      <c r="M15" s="13"/>
      <c r="N15" s="14"/>
      <c r="O15" s="12"/>
      <c r="P15" s="12"/>
      <c r="Q15" s="12"/>
      <c r="R15" s="12"/>
      <c r="S15" s="12"/>
      <c r="T15" s="12"/>
      <c r="U15" s="12"/>
      <c r="V15" s="13"/>
      <c r="W15" s="13" t="s">
        <v>39</v>
      </c>
      <c r="X15" s="13"/>
      <c r="Y15" s="13"/>
      <c r="Z15" s="13"/>
      <c r="AA15" s="13"/>
      <c r="AB15" s="13"/>
      <c r="AC15" s="13"/>
      <c r="AD15" s="13"/>
      <c r="AE15" s="13"/>
      <c r="AF15" s="13"/>
    </row>
    <row r="16" spans="1:32" ht="19" x14ac:dyDescent="0.2">
      <c r="A16" s="9">
        <f t="shared" si="0"/>
        <v>10</v>
      </c>
      <c r="B16" s="9">
        <v>1</v>
      </c>
      <c r="C16" s="10" t="s">
        <v>53</v>
      </c>
      <c r="D16" s="11" t="s">
        <v>56</v>
      </c>
      <c r="E16" s="14" t="s">
        <v>55</v>
      </c>
      <c r="F16" s="16"/>
      <c r="G16" s="17"/>
      <c r="H16" s="16"/>
      <c r="I16" s="16"/>
      <c r="J16" s="16"/>
      <c r="K16" s="16"/>
      <c r="L16" s="14" t="s">
        <v>39</v>
      </c>
      <c r="M16" s="13"/>
      <c r="N16" s="14"/>
      <c r="O16" s="12"/>
      <c r="P16" s="12"/>
      <c r="Q16" s="12"/>
      <c r="R16" s="12"/>
      <c r="S16" s="12"/>
      <c r="T16" s="12"/>
      <c r="U16" s="12"/>
      <c r="V16" s="13"/>
      <c r="W16" s="13" t="s">
        <v>39</v>
      </c>
      <c r="X16" s="13"/>
      <c r="Y16" s="13"/>
      <c r="Z16" s="13"/>
      <c r="AA16" s="13"/>
      <c r="AB16" s="13"/>
      <c r="AC16" s="13"/>
      <c r="AD16" s="13"/>
      <c r="AE16" s="13"/>
      <c r="AF16" s="13"/>
    </row>
    <row r="17" spans="1:32" ht="19" x14ac:dyDescent="0.2">
      <c r="A17" s="9">
        <f t="shared" si="0"/>
        <v>11</v>
      </c>
      <c r="B17" s="9">
        <v>1</v>
      </c>
      <c r="C17" s="10" t="s">
        <v>53</v>
      </c>
      <c r="D17" s="11" t="s">
        <v>57</v>
      </c>
      <c r="E17" s="14" t="s">
        <v>58</v>
      </c>
      <c r="F17" s="16"/>
      <c r="G17" s="17"/>
      <c r="H17" s="16"/>
      <c r="I17" s="16"/>
      <c r="J17" s="16"/>
      <c r="K17" s="16"/>
      <c r="L17" s="14" t="s">
        <v>39</v>
      </c>
      <c r="M17" s="13"/>
      <c r="N17" s="14"/>
      <c r="O17" s="12"/>
      <c r="P17" s="12"/>
      <c r="Q17" s="12"/>
      <c r="R17" s="12"/>
      <c r="S17" s="12"/>
      <c r="T17" s="12"/>
      <c r="U17" s="12"/>
      <c r="V17" s="13"/>
      <c r="W17" s="13" t="s">
        <v>39</v>
      </c>
      <c r="X17" s="13"/>
      <c r="Y17" s="13"/>
      <c r="Z17" s="13"/>
      <c r="AA17" s="13"/>
      <c r="AB17" s="13"/>
      <c r="AC17" s="13"/>
      <c r="AD17" s="13"/>
      <c r="AE17" s="13"/>
      <c r="AF17" s="13"/>
    </row>
    <row r="18" spans="1:32" ht="19" x14ac:dyDescent="0.2">
      <c r="A18" s="9">
        <f t="shared" si="0"/>
        <v>12</v>
      </c>
      <c r="B18" s="9">
        <v>1</v>
      </c>
      <c r="C18" s="10" t="s">
        <v>53</v>
      </c>
      <c r="D18" s="11" t="s">
        <v>59</v>
      </c>
      <c r="E18" s="14" t="s">
        <v>60</v>
      </c>
      <c r="F18" s="16"/>
      <c r="G18" s="17"/>
      <c r="H18" s="16"/>
      <c r="I18" s="16"/>
      <c r="J18" s="16"/>
      <c r="K18" s="16"/>
      <c r="L18" s="14" t="s">
        <v>39</v>
      </c>
      <c r="M18" s="13"/>
      <c r="N18" s="14"/>
      <c r="O18" s="12"/>
      <c r="P18" s="12"/>
      <c r="Q18" s="12"/>
      <c r="R18" s="12"/>
      <c r="S18" s="12"/>
      <c r="T18" s="12"/>
      <c r="U18" s="12"/>
      <c r="V18" s="13"/>
      <c r="W18" s="13" t="s">
        <v>39</v>
      </c>
      <c r="X18" s="13"/>
      <c r="Y18" s="13"/>
      <c r="Z18" s="13"/>
      <c r="AA18" s="13"/>
      <c r="AB18" s="13"/>
      <c r="AC18" s="13"/>
      <c r="AD18" s="13"/>
      <c r="AE18" s="13"/>
      <c r="AF18" s="13"/>
    </row>
    <row r="19" spans="1:32" ht="19" x14ac:dyDescent="0.2">
      <c r="A19" s="9">
        <f t="shared" si="0"/>
        <v>13</v>
      </c>
      <c r="B19" s="9">
        <v>1</v>
      </c>
      <c r="C19" s="10" t="s">
        <v>53</v>
      </c>
      <c r="D19" s="11" t="s">
        <v>61</v>
      </c>
      <c r="E19" s="14" t="s">
        <v>62</v>
      </c>
      <c r="F19" s="16"/>
      <c r="G19" s="17"/>
      <c r="H19" s="16"/>
      <c r="I19" s="16"/>
      <c r="J19" s="16"/>
      <c r="K19" s="16"/>
      <c r="L19" s="14" t="s">
        <v>39</v>
      </c>
      <c r="M19" s="13"/>
      <c r="N19" s="14"/>
      <c r="O19" s="12"/>
      <c r="P19" s="12"/>
      <c r="Q19" s="12"/>
      <c r="R19" s="12"/>
      <c r="S19" s="12"/>
      <c r="T19" s="12"/>
      <c r="U19" s="12"/>
      <c r="V19" s="13"/>
      <c r="W19" s="13" t="s">
        <v>39</v>
      </c>
      <c r="X19" s="13"/>
      <c r="Y19" s="13"/>
      <c r="Z19" s="13"/>
      <c r="AA19" s="13"/>
      <c r="AB19" s="13"/>
      <c r="AC19" s="13"/>
      <c r="AD19" s="13"/>
      <c r="AE19" s="13"/>
      <c r="AF19" s="13"/>
    </row>
    <row r="20" spans="1:32" ht="19" x14ac:dyDescent="0.2">
      <c r="A20" s="9">
        <f t="shared" si="0"/>
        <v>14</v>
      </c>
      <c r="B20" s="9">
        <v>1</v>
      </c>
      <c r="C20" s="10" t="s">
        <v>53</v>
      </c>
      <c r="D20" s="11" t="s">
        <v>63</v>
      </c>
      <c r="E20" s="14" t="s">
        <v>64</v>
      </c>
      <c r="F20" s="16"/>
      <c r="G20" s="17"/>
      <c r="H20" s="16"/>
      <c r="I20" s="16"/>
      <c r="J20" s="16"/>
      <c r="K20" s="16"/>
      <c r="L20" s="14" t="s">
        <v>39</v>
      </c>
      <c r="M20" s="13"/>
      <c r="N20" s="14"/>
      <c r="O20" s="12"/>
      <c r="P20" s="12"/>
      <c r="Q20" s="12"/>
      <c r="R20" s="12"/>
      <c r="S20" s="12"/>
      <c r="T20" s="12"/>
      <c r="U20" s="12"/>
      <c r="V20" s="13"/>
      <c r="W20" s="13" t="s">
        <v>39</v>
      </c>
      <c r="X20" s="13"/>
      <c r="Y20" s="13"/>
      <c r="Z20" s="13"/>
      <c r="AA20" s="13"/>
      <c r="AB20" s="13"/>
      <c r="AC20" s="13"/>
      <c r="AD20" s="13"/>
      <c r="AE20" s="13"/>
      <c r="AF20" s="13"/>
    </row>
    <row r="21" spans="1:32" ht="19" x14ac:dyDescent="0.2">
      <c r="A21" s="9">
        <f t="shared" si="0"/>
        <v>15</v>
      </c>
      <c r="B21" s="9">
        <v>1</v>
      </c>
      <c r="C21" s="10" t="s">
        <v>53</v>
      </c>
      <c r="D21" s="11" t="s">
        <v>65</v>
      </c>
      <c r="E21" s="14" t="s">
        <v>66</v>
      </c>
      <c r="F21" s="16"/>
      <c r="G21" s="17"/>
      <c r="H21" s="16"/>
      <c r="I21" s="16"/>
      <c r="J21" s="16"/>
      <c r="K21" s="16"/>
      <c r="L21" s="14" t="s">
        <v>39</v>
      </c>
      <c r="M21" s="13"/>
      <c r="N21" s="14"/>
      <c r="O21" s="12"/>
      <c r="P21" s="12"/>
      <c r="Q21" s="12"/>
      <c r="R21" s="12"/>
      <c r="S21" s="12"/>
      <c r="T21" s="12"/>
      <c r="U21" s="12"/>
      <c r="V21" s="13"/>
      <c r="W21" s="13" t="s">
        <v>39</v>
      </c>
      <c r="X21" s="13"/>
      <c r="Y21" s="13"/>
      <c r="Z21" s="13"/>
      <c r="AA21" s="13"/>
      <c r="AB21" s="13"/>
      <c r="AC21" s="13"/>
      <c r="AD21" s="13"/>
      <c r="AE21" s="13"/>
      <c r="AF21" s="13"/>
    </row>
    <row r="22" spans="1:32" ht="19" x14ac:dyDescent="0.2">
      <c r="A22" s="9">
        <f t="shared" si="0"/>
        <v>16</v>
      </c>
      <c r="B22" s="9">
        <v>1</v>
      </c>
      <c r="C22" s="10" t="s">
        <v>53</v>
      </c>
      <c r="D22" s="11" t="s">
        <v>67</v>
      </c>
      <c r="E22" s="14" t="s">
        <v>68</v>
      </c>
      <c r="F22" s="16"/>
      <c r="G22" s="17"/>
      <c r="H22" s="16"/>
      <c r="I22" s="16"/>
      <c r="J22" s="16"/>
      <c r="K22" s="16"/>
      <c r="L22" s="14" t="s">
        <v>39</v>
      </c>
      <c r="M22" s="13"/>
      <c r="N22" s="14"/>
      <c r="O22" s="12"/>
      <c r="P22" s="12"/>
      <c r="Q22" s="12"/>
      <c r="R22" s="12"/>
      <c r="S22" s="12"/>
      <c r="T22" s="12"/>
      <c r="U22" s="12"/>
      <c r="V22" s="13"/>
      <c r="W22" s="13" t="s">
        <v>39</v>
      </c>
      <c r="X22" s="13"/>
      <c r="Y22" s="13"/>
      <c r="Z22" s="13"/>
      <c r="AA22" s="13"/>
      <c r="AB22" s="13"/>
      <c r="AC22" s="13"/>
      <c r="AD22" s="13"/>
      <c r="AE22" s="13"/>
      <c r="AF22" s="13"/>
    </row>
    <row r="23" spans="1:32" ht="19" x14ac:dyDescent="0.2">
      <c r="A23" s="9">
        <f t="shared" si="0"/>
        <v>17</v>
      </c>
      <c r="B23" s="9">
        <v>1</v>
      </c>
      <c r="C23" s="10" t="s">
        <v>53</v>
      </c>
      <c r="D23" s="11" t="s">
        <v>69</v>
      </c>
      <c r="E23" s="20" t="s">
        <v>70</v>
      </c>
      <c r="F23" s="16"/>
      <c r="G23" s="17"/>
      <c r="H23" s="16"/>
      <c r="I23" s="16"/>
      <c r="J23" s="16"/>
      <c r="K23" s="16"/>
      <c r="L23" s="14" t="s">
        <v>39</v>
      </c>
      <c r="M23" s="13"/>
      <c r="N23" s="14"/>
      <c r="O23" s="12"/>
      <c r="P23" s="12"/>
      <c r="Q23" s="12"/>
      <c r="R23" s="12"/>
      <c r="S23" s="12"/>
      <c r="T23" s="12"/>
      <c r="U23" s="12"/>
      <c r="V23" s="13"/>
      <c r="W23" s="13" t="s">
        <v>39</v>
      </c>
      <c r="X23" s="13"/>
      <c r="Y23" s="13"/>
      <c r="Z23" s="13"/>
      <c r="AA23" s="13"/>
      <c r="AB23" s="13"/>
      <c r="AC23" s="13"/>
      <c r="AD23" s="13"/>
      <c r="AE23" s="13"/>
      <c r="AF23" s="13"/>
    </row>
    <row r="24" spans="1:32" ht="19" x14ac:dyDescent="0.2">
      <c r="A24" s="9">
        <f t="shared" si="0"/>
        <v>18</v>
      </c>
      <c r="B24" s="9">
        <v>1</v>
      </c>
      <c r="C24" s="10" t="s">
        <v>53</v>
      </c>
      <c r="D24" s="11" t="s">
        <v>71</v>
      </c>
      <c r="E24" s="14" t="s">
        <v>72</v>
      </c>
      <c r="F24" s="16"/>
      <c r="G24" s="17"/>
      <c r="H24" s="16"/>
      <c r="I24" s="16"/>
      <c r="J24" s="16"/>
      <c r="K24" s="16"/>
      <c r="L24" s="14" t="s">
        <v>39</v>
      </c>
      <c r="M24" s="13"/>
      <c r="N24" s="14"/>
      <c r="O24" s="12"/>
      <c r="P24" s="12"/>
      <c r="Q24" s="12"/>
      <c r="R24" s="12"/>
      <c r="S24" s="12"/>
      <c r="T24" s="12"/>
      <c r="U24" s="12"/>
      <c r="V24" s="13"/>
      <c r="W24" s="13" t="s">
        <v>39</v>
      </c>
      <c r="X24" s="13"/>
      <c r="Y24" s="13"/>
      <c r="Z24" s="13"/>
      <c r="AA24" s="13"/>
      <c r="AB24" s="13"/>
      <c r="AC24" s="13"/>
      <c r="AD24" s="13"/>
      <c r="AE24" s="13"/>
      <c r="AF24" s="13"/>
    </row>
    <row r="25" spans="1:32" ht="19" x14ac:dyDescent="0.2">
      <c r="A25" s="9">
        <f t="shared" si="0"/>
        <v>19</v>
      </c>
      <c r="B25" s="9">
        <v>1</v>
      </c>
      <c r="C25" s="10" t="s">
        <v>73</v>
      </c>
      <c r="D25" s="11" t="s">
        <v>74</v>
      </c>
      <c r="E25" s="14" t="s">
        <v>75</v>
      </c>
      <c r="F25" s="16"/>
      <c r="G25" s="17"/>
      <c r="H25" s="16"/>
      <c r="I25" s="16"/>
      <c r="J25" s="16"/>
      <c r="K25" s="16"/>
      <c r="L25" s="14" t="s">
        <v>39</v>
      </c>
      <c r="M25" s="13"/>
      <c r="N25" s="14"/>
      <c r="O25" s="12"/>
      <c r="P25" s="12"/>
      <c r="Q25" s="12"/>
      <c r="R25" s="12"/>
      <c r="S25" s="12"/>
      <c r="T25" s="12"/>
      <c r="U25" s="12"/>
      <c r="V25" s="13"/>
      <c r="W25" s="13" t="s">
        <v>39</v>
      </c>
      <c r="X25" s="13"/>
      <c r="Y25" s="13"/>
      <c r="Z25" s="13"/>
      <c r="AA25" s="13"/>
      <c r="AB25" s="13"/>
      <c r="AC25" s="13"/>
      <c r="AD25" s="13"/>
      <c r="AE25" s="13"/>
      <c r="AF25" s="13"/>
    </row>
    <row r="26" spans="1:32" ht="19" x14ac:dyDescent="0.2">
      <c r="A26" s="9">
        <f t="shared" si="0"/>
        <v>20</v>
      </c>
      <c r="B26" s="9">
        <v>1</v>
      </c>
      <c r="C26" s="10" t="s">
        <v>73</v>
      </c>
      <c r="D26" s="11" t="s">
        <v>76</v>
      </c>
      <c r="E26" s="14" t="s">
        <v>77</v>
      </c>
      <c r="F26" s="16"/>
      <c r="G26" s="17"/>
      <c r="H26" s="16"/>
      <c r="I26" s="16"/>
      <c r="J26" s="16"/>
      <c r="K26" s="16"/>
      <c r="L26" s="14" t="s">
        <v>39</v>
      </c>
      <c r="M26" s="13"/>
      <c r="N26" s="14"/>
      <c r="O26" s="12"/>
      <c r="P26" s="12"/>
      <c r="Q26" s="12"/>
      <c r="R26" s="12"/>
      <c r="S26" s="12"/>
      <c r="T26" s="12"/>
      <c r="U26" s="12"/>
      <c r="V26" s="13"/>
      <c r="W26" s="13" t="s">
        <v>39</v>
      </c>
      <c r="X26" s="13"/>
      <c r="Y26" s="13"/>
      <c r="Z26" s="13"/>
      <c r="AA26" s="13"/>
      <c r="AB26" s="13"/>
      <c r="AC26" s="13"/>
      <c r="AD26" s="13"/>
      <c r="AE26" s="13"/>
      <c r="AF26" s="13"/>
    </row>
    <row r="27" spans="1:32" ht="19" x14ac:dyDescent="0.2">
      <c r="A27" s="9">
        <f t="shared" si="0"/>
        <v>21</v>
      </c>
      <c r="B27" s="9">
        <v>1</v>
      </c>
      <c r="C27" s="10" t="s">
        <v>73</v>
      </c>
      <c r="D27" s="11" t="s">
        <v>78</v>
      </c>
      <c r="E27" s="14" t="s">
        <v>79</v>
      </c>
      <c r="F27" s="16"/>
      <c r="G27" s="17"/>
      <c r="H27" s="16"/>
      <c r="I27" s="16"/>
      <c r="J27" s="16"/>
      <c r="K27" s="16"/>
      <c r="L27" s="14" t="s">
        <v>39</v>
      </c>
      <c r="M27" s="13"/>
      <c r="N27" s="14"/>
      <c r="O27" s="12"/>
      <c r="P27" s="12"/>
      <c r="Q27" s="12"/>
      <c r="R27" s="12"/>
      <c r="S27" s="12"/>
      <c r="T27" s="12"/>
      <c r="U27" s="12"/>
      <c r="V27" s="13"/>
      <c r="W27" s="13" t="s">
        <v>39</v>
      </c>
      <c r="X27" s="13"/>
      <c r="Y27" s="13"/>
      <c r="Z27" s="13"/>
      <c r="AA27" s="13"/>
      <c r="AB27" s="13"/>
      <c r="AC27" s="13"/>
      <c r="AD27" s="13"/>
      <c r="AE27" s="13"/>
      <c r="AF27" s="13"/>
    </row>
    <row r="28" spans="1:32" ht="19" x14ac:dyDescent="0.2">
      <c r="A28" s="9">
        <f t="shared" si="0"/>
        <v>22</v>
      </c>
      <c r="B28" s="9">
        <v>1</v>
      </c>
      <c r="C28" s="10" t="s">
        <v>73</v>
      </c>
      <c r="D28" s="11" t="s">
        <v>80</v>
      </c>
      <c r="E28" s="14" t="s">
        <v>81</v>
      </c>
      <c r="F28" s="16"/>
      <c r="G28" s="17"/>
      <c r="H28" s="16"/>
      <c r="I28" s="16"/>
      <c r="J28" s="16"/>
      <c r="K28" s="16"/>
      <c r="L28" s="14" t="s">
        <v>39</v>
      </c>
      <c r="M28" s="13"/>
      <c r="N28" s="14"/>
      <c r="O28" s="12"/>
      <c r="P28" s="12"/>
      <c r="Q28" s="12"/>
      <c r="R28" s="12"/>
      <c r="S28" s="12"/>
      <c r="T28" s="12"/>
      <c r="U28" s="12"/>
      <c r="V28" s="13"/>
      <c r="W28" s="13" t="s">
        <v>39</v>
      </c>
      <c r="X28" s="13"/>
      <c r="Y28" s="13"/>
      <c r="Z28" s="13"/>
      <c r="AA28" s="13"/>
      <c r="AB28" s="13"/>
      <c r="AC28" s="13"/>
      <c r="AD28" s="13"/>
      <c r="AE28" s="13"/>
      <c r="AF28" s="13"/>
    </row>
    <row r="29" spans="1:32" ht="19" x14ac:dyDescent="0.2">
      <c r="A29" s="9">
        <f t="shared" si="0"/>
        <v>23</v>
      </c>
      <c r="B29" s="9">
        <v>1</v>
      </c>
      <c r="C29" s="10" t="s">
        <v>73</v>
      </c>
      <c r="D29" s="11" t="s">
        <v>82</v>
      </c>
      <c r="E29" s="14" t="s">
        <v>81</v>
      </c>
      <c r="F29" s="16"/>
      <c r="G29" s="17"/>
      <c r="H29" s="16"/>
      <c r="I29" s="16"/>
      <c r="J29" s="16"/>
      <c r="K29" s="16"/>
      <c r="L29" s="14" t="s">
        <v>39</v>
      </c>
      <c r="M29" s="13"/>
      <c r="N29" s="14"/>
      <c r="O29" s="12"/>
      <c r="P29" s="12"/>
      <c r="Q29" s="12"/>
      <c r="R29" s="12"/>
      <c r="S29" s="12"/>
      <c r="T29" s="12"/>
      <c r="U29" s="12"/>
      <c r="V29" s="13"/>
      <c r="W29" s="13" t="s">
        <v>39</v>
      </c>
      <c r="X29" s="13"/>
      <c r="Y29" s="13"/>
      <c r="Z29" s="13"/>
      <c r="AA29" s="13"/>
      <c r="AB29" s="13"/>
      <c r="AC29" s="13"/>
      <c r="AD29" s="13"/>
      <c r="AE29" s="13"/>
      <c r="AF29" s="13"/>
    </row>
    <row r="30" spans="1:32" ht="19" x14ac:dyDescent="0.2">
      <c r="A30" s="9">
        <f t="shared" si="0"/>
        <v>24</v>
      </c>
      <c r="B30" s="9">
        <v>1</v>
      </c>
      <c r="C30" s="10" t="s">
        <v>73</v>
      </c>
      <c r="D30" s="11" t="s">
        <v>83</v>
      </c>
      <c r="E30" s="14" t="s">
        <v>84</v>
      </c>
      <c r="F30" s="16"/>
      <c r="G30" s="17"/>
      <c r="H30" s="16"/>
      <c r="I30" s="16"/>
      <c r="J30" s="16"/>
      <c r="K30" s="16"/>
      <c r="L30" s="14" t="s">
        <v>39</v>
      </c>
      <c r="M30" s="13"/>
      <c r="N30" s="14"/>
      <c r="O30" s="12"/>
      <c r="P30" s="12"/>
      <c r="Q30" s="12"/>
      <c r="R30" s="12"/>
      <c r="S30" s="12"/>
      <c r="T30" s="12"/>
      <c r="U30" s="12"/>
      <c r="V30" s="13"/>
      <c r="W30" s="13" t="s">
        <v>39</v>
      </c>
      <c r="X30" s="13"/>
      <c r="Y30" s="13"/>
      <c r="Z30" s="13"/>
      <c r="AA30" s="13"/>
      <c r="AB30" s="13"/>
      <c r="AC30" s="13"/>
      <c r="AD30" s="13"/>
      <c r="AE30" s="13"/>
      <c r="AF30" s="13"/>
    </row>
    <row r="31" spans="1:32" ht="19" x14ac:dyDescent="0.2">
      <c r="A31" s="9">
        <f t="shared" si="0"/>
        <v>25</v>
      </c>
      <c r="B31" s="9">
        <v>1</v>
      </c>
      <c r="C31" s="10" t="s">
        <v>73</v>
      </c>
      <c r="D31" s="11" t="s">
        <v>85</v>
      </c>
      <c r="E31" s="14" t="s">
        <v>86</v>
      </c>
      <c r="F31" s="16"/>
      <c r="G31" s="17"/>
      <c r="H31" s="16"/>
      <c r="I31" s="16"/>
      <c r="J31" s="16"/>
      <c r="K31" s="16"/>
      <c r="L31" s="14" t="s">
        <v>39</v>
      </c>
      <c r="M31" s="13"/>
      <c r="N31" s="14"/>
      <c r="O31" s="12"/>
      <c r="P31" s="12"/>
      <c r="Q31" s="12"/>
      <c r="R31" s="12"/>
      <c r="S31" s="12"/>
      <c r="T31" s="12"/>
      <c r="U31" s="12"/>
      <c r="V31" s="13"/>
      <c r="W31" s="13" t="s">
        <v>39</v>
      </c>
      <c r="X31" s="13"/>
      <c r="Y31" s="13"/>
      <c r="Z31" s="13"/>
      <c r="AA31" s="13"/>
      <c r="AB31" s="13"/>
      <c r="AC31" s="13"/>
      <c r="AD31" s="13"/>
      <c r="AE31" s="13"/>
      <c r="AF31" s="13"/>
    </row>
    <row r="32" spans="1:32" ht="19" x14ac:dyDescent="0.2">
      <c r="A32" s="9">
        <f t="shared" si="0"/>
        <v>26</v>
      </c>
      <c r="B32" s="9">
        <v>1</v>
      </c>
      <c r="C32" s="10" t="s">
        <v>73</v>
      </c>
      <c r="D32" s="11" t="s">
        <v>87</v>
      </c>
      <c r="E32" s="14" t="s">
        <v>84</v>
      </c>
      <c r="F32" s="16"/>
      <c r="G32" s="17"/>
      <c r="H32" s="16"/>
      <c r="I32" s="16"/>
      <c r="J32" s="16"/>
      <c r="K32" s="16"/>
      <c r="L32" s="14" t="s">
        <v>39</v>
      </c>
      <c r="M32" s="13"/>
      <c r="N32" s="14"/>
      <c r="O32" s="12"/>
      <c r="P32" s="12"/>
      <c r="Q32" s="12"/>
      <c r="R32" s="12"/>
      <c r="S32" s="12"/>
      <c r="T32" s="12"/>
      <c r="U32" s="12"/>
      <c r="V32" s="13"/>
      <c r="W32" s="13" t="s">
        <v>39</v>
      </c>
      <c r="X32" s="13"/>
      <c r="Y32" s="13"/>
      <c r="Z32" s="13"/>
      <c r="AA32" s="13"/>
      <c r="AB32" s="13"/>
      <c r="AC32" s="13"/>
      <c r="AD32" s="13"/>
      <c r="AE32" s="13"/>
      <c r="AF32" s="13"/>
    </row>
    <row r="33" spans="1:32" ht="19" x14ac:dyDescent="0.2">
      <c r="A33" s="9">
        <f t="shared" si="0"/>
        <v>27</v>
      </c>
      <c r="B33" s="9">
        <v>1</v>
      </c>
      <c r="C33" s="10" t="s">
        <v>73</v>
      </c>
      <c r="D33" s="11" t="s">
        <v>88</v>
      </c>
      <c r="E33" s="14" t="s">
        <v>86</v>
      </c>
      <c r="F33" s="16"/>
      <c r="G33" s="17"/>
      <c r="H33" s="16"/>
      <c r="I33" s="16"/>
      <c r="J33" s="16"/>
      <c r="K33" s="16"/>
      <c r="L33" s="14" t="s">
        <v>39</v>
      </c>
      <c r="M33" s="13"/>
      <c r="N33" s="14"/>
      <c r="O33" s="12"/>
      <c r="P33" s="12"/>
      <c r="Q33" s="12"/>
      <c r="R33" s="12"/>
      <c r="S33" s="12"/>
      <c r="T33" s="12"/>
      <c r="U33" s="12"/>
      <c r="V33" s="13"/>
      <c r="W33" s="13" t="s">
        <v>39</v>
      </c>
      <c r="X33" s="13"/>
      <c r="Y33" s="13"/>
      <c r="Z33" s="13"/>
      <c r="AA33" s="13"/>
      <c r="AB33" s="13"/>
      <c r="AC33" s="13"/>
      <c r="AD33" s="13"/>
      <c r="AE33" s="13"/>
      <c r="AF33" s="13"/>
    </row>
    <row r="34" spans="1:32" ht="19" x14ac:dyDescent="0.2">
      <c r="A34" s="9">
        <f t="shared" si="0"/>
        <v>28</v>
      </c>
      <c r="B34" s="9">
        <v>1</v>
      </c>
      <c r="C34" s="10" t="s">
        <v>73</v>
      </c>
      <c r="D34" s="11" t="s">
        <v>89</v>
      </c>
      <c r="E34" s="14" t="s">
        <v>84</v>
      </c>
      <c r="F34" s="16"/>
      <c r="G34" s="17"/>
      <c r="H34" s="16"/>
      <c r="I34" s="16"/>
      <c r="J34" s="16"/>
      <c r="K34" s="16"/>
      <c r="L34" s="14" t="s">
        <v>39</v>
      </c>
      <c r="M34" s="13"/>
      <c r="N34" s="14"/>
      <c r="O34" s="12"/>
      <c r="P34" s="12"/>
      <c r="Q34" s="12"/>
      <c r="R34" s="12"/>
      <c r="S34" s="12"/>
      <c r="T34" s="12"/>
      <c r="U34" s="12"/>
      <c r="V34" s="13"/>
      <c r="W34" s="13" t="s">
        <v>39</v>
      </c>
      <c r="X34" s="13"/>
      <c r="Y34" s="13"/>
      <c r="Z34" s="13"/>
      <c r="AA34" s="13"/>
      <c r="AB34" s="13"/>
      <c r="AC34" s="13"/>
      <c r="AD34" s="13"/>
      <c r="AE34" s="13"/>
      <c r="AF34" s="13"/>
    </row>
    <row r="35" spans="1:32" ht="19" x14ac:dyDescent="0.2">
      <c r="A35" s="9">
        <f t="shared" si="0"/>
        <v>29</v>
      </c>
      <c r="B35" s="9">
        <v>1</v>
      </c>
      <c r="C35" s="10" t="s">
        <v>73</v>
      </c>
      <c r="D35" s="11" t="s">
        <v>90</v>
      </c>
      <c r="E35" s="14" t="s">
        <v>91</v>
      </c>
      <c r="F35" s="16"/>
      <c r="G35" s="17"/>
      <c r="H35" s="16"/>
      <c r="I35" s="16"/>
      <c r="J35" s="16"/>
      <c r="K35" s="16"/>
      <c r="L35" s="14" t="s">
        <v>39</v>
      </c>
      <c r="M35" s="13"/>
      <c r="N35" s="14"/>
      <c r="O35" s="12"/>
      <c r="P35" s="12"/>
      <c r="Q35" s="12"/>
      <c r="R35" s="12"/>
      <c r="S35" s="12"/>
      <c r="T35" s="12"/>
      <c r="U35" s="12"/>
      <c r="V35" s="13"/>
      <c r="W35" s="13" t="s">
        <v>39</v>
      </c>
      <c r="X35" s="13"/>
      <c r="Y35" s="13"/>
      <c r="Z35" s="13"/>
      <c r="AA35" s="13"/>
      <c r="AB35" s="13"/>
      <c r="AC35" s="13"/>
      <c r="AD35" s="13"/>
      <c r="AE35" s="13"/>
      <c r="AF35" s="13"/>
    </row>
    <row r="36" spans="1:32" ht="19" x14ac:dyDescent="0.2">
      <c r="A36" s="9">
        <f t="shared" si="0"/>
        <v>30</v>
      </c>
      <c r="B36" s="9">
        <v>1</v>
      </c>
      <c r="C36" s="10" t="s">
        <v>73</v>
      </c>
      <c r="D36" s="11" t="s">
        <v>92</v>
      </c>
      <c r="E36" s="14" t="s">
        <v>91</v>
      </c>
      <c r="F36" s="16"/>
      <c r="G36" s="17"/>
      <c r="H36" s="16"/>
      <c r="I36" s="16"/>
      <c r="J36" s="16"/>
      <c r="K36" s="16"/>
      <c r="L36" s="14" t="s">
        <v>39</v>
      </c>
      <c r="M36" s="13"/>
      <c r="N36" s="14"/>
      <c r="O36" s="12"/>
      <c r="P36" s="12"/>
      <c r="Q36" s="12"/>
      <c r="R36" s="12"/>
      <c r="S36" s="12"/>
      <c r="T36" s="12"/>
      <c r="U36" s="12"/>
      <c r="V36" s="13"/>
      <c r="W36" s="13" t="s">
        <v>39</v>
      </c>
      <c r="X36" s="13"/>
      <c r="Y36" s="13"/>
      <c r="Z36" s="13"/>
      <c r="AA36" s="13"/>
      <c r="AB36" s="13"/>
      <c r="AC36" s="13"/>
      <c r="AD36" s="13"/>
      <c r="AE36" s="13"/>
      <c r="AF36" s="13"/>
    </row>
    <row r="37" spans="1:32" ht="19" x14ac:dyDescent="0.2">
      <c r="A37" s="9">
        <f t="shared" si="0"/>
        <v>31</v>
      </c>
      <c r="B37" s="9">
        <v>1</v>
      </c>
      <c r="C37" s="10" t="s">
        <v>73</v>
      </c>
      <c r="D37" s="11" t="s">
        <v>93</v>
      </c>
      <c r="E37" s="20" t="s">
        <v>94</v>
      </c>
      <c r="F37" s="16"/>
      <c r="G37" s="17"/>
      <c r="H37" s="16"/>
      <c r="I37" s="16"/>
      <c r="J37" s="16"/>
      <c r="K37" s="16"/>
      <c r="L37" s="14" t="s">
        <v>39</v>
      </c>
      <c r="M37" s="13"/>
      <c r="N37" s="14"/>
      <c r="O37" s="12"/>
      <c r="P37" s="12"/>
      <c r="Q37" s="12"/>
      <c r="R37" s="12"/>
      <c r="S37" s="12"/>
      <c r="T37" s="12"/>
      <c r="U37" s="12"/>
      <c r="V37" s="13"/>
      <c r="W37" s="13" t="s">
        <v>39</v>
      </c>
      <c r="X37" s="13"/>
      <c r="Y37" s="13"/>
      <c r="Z37" s="13"/>
      <c r="AA37" s="13"/>
      <c r="AB37" s="13"/>
      <c r="AC37" s="13"/>
      <c r="AD37" s="13"/>
      <c r="AE37" s="13"/>
      <c r="AF37" s="13"/>
    </row>
    <row r="38" spans="1:32" ht="19" x14ac:dyDescent="0.2">
      <c r="A38" s="9">
        <f t="shared" si="0"/>
        <v>32</v>
      </c>
      <c r="B38" s="9">
        <v>1</v>
      </c>
      <c r="C38" s="10" t="s">
        <v>73</v>
      </c>
      <c r="D38" s="11" t="s">
        <v>95</v>
      </c>
      <c r="E38" s="14" t="s">
        <v>96</v>
      </c>
      <c r="F38" s="16"/>
      <c r="G38" s="17"/>
      <c r="H38" s="16"/>
      <c r="I38" s="16"/>
      <c r="J38" s="16"/>
      <c r="K38" s="16"/>
      <c r="L38" s="14" t="s">
        <v>39</v>
      </c>
      <c r="M38" s="13"/>
      <c r="N38" s="14"/>
      <c r="O38" s="12"/>
      <c r="P38" s="12"/>
      <c r="Q38" s="12"/>
      <c r="R38" s="12"/>
      <c r="S38" s="12"/>
      <c r="T38" s="12"/>
      <c r="U38" s="12"/>
      <c r="V38" s="13"/>
      <c r="W38" s="13" t="s">
        <v>39</v>
      </c>
      <c r="X38" s="13"/>
      <c r="Y38" s="13"/>
      <c r="Z38" s="13"/>
      <c r="AA38" s="13"/>
      <c r="AB38" s="13"/>
      <c r="AC38" s="13"/>
      <c r="AD38" s="13"/>
      <c r="AE38" s="13"/>
      <c r="AF38" s="13"/>
    </row>
    <row r="39" spans="1:32" ht="19" x14ac:dyDescent="0.2">
      <c r="A39" s="9">
        <f t="shared" si="0"/>
        <v>33</v>
      </c>
      <c r="B39" s="9">
        <v>1</v>
      </c>
      <c r="C39" s="10" t="s">
        <v>73</v>
      </c>
      <c r="D39" s="11" t="s">
        <v>97</v>
      </c>
      <c r="E39" s="14" t="s">
        <v>98</v>
      </c>
      <c r="F39" s="16"/>
      <c r="G39" s="17"/>
      <c r="H39" s="16"/>
      <c r="I39" s="16"/>
      <c r="J39" s="16"/>
      <c r="K39" s="16"/>
      <c r="L39" s="14" t="s">
        <v>39</v>
      </c>
      <c r="M39" s="13"/>
      <c r="N39" s="14"/>
      <c r="O39" s="12"/>
      <c r="P39" s="12"/>
      <c r="Q39" s="12"/>
      <c r="R39" s="12"/>
      <c r="S39" s="12"/>
      <c r="T39" s="12"/>
      <c r="U39" s="12"/>
      <c r="V39" s="13"/>
      <c r="W39" s="13" t="s">
        <v>39</v>
      </c>
      <c r="X39" s="13"/>
      <c r="Y39" s="13"/>
      <c r="Z39" s="13"/>
      <c r="AA39" s="13"/>
      <c r="AB39" s="13"/>
      <c r="AC39" s="13"/>
      <c r="AD39" s="13"/>
      <c r="AE39" s="13"/>
      <c r="AF39" s="13"/>
    </row>
    <row r="40" spans="1:32" ht="19" x14ac:dyDescent="0.2">
      <c r="A40" s="9">
        <f t="shared" si="0"/>
        <v>34</v>
      </c>
      <c r="B40" s="9">
        <v>1</v>
      </c>
      <c r="C40" s="10" t="s">
        <v>73</v>
      </c>
      <c r="D40" s="11" t="s">
        <v>99</v>
      </c>
      <c r="E40" s="14" t="s">
        <v>100</v>
      </c>
      <c r="F40" s="16"/>
      <c r="G40" s="17"/>
      <c r="H40" s="16"/>
      <c r="I40" s="16"/>
      <c r="J40" s="16"/>
      <c r="K40" s="16"/>
      <c r="L40" s="14" t="s">
        <v>39</v>
      </c>
      <c r="M40" s="13"/>
      <c r="N40" s="14"/>
      <c r="O40" s="12"/>
      <c r="P40" s="12"/>
      <c r="Q40" s="12"/>
      <c r="R40" s="12"/>
      <c r="S40" s="12"/>
      <c r="T40" s="12"/>
      <c r="U40" s="12"/>
      <c r="V40" s="13"/>
      <c r="W40" s="13" t="s">
        <v>39</v>
      </c>
      <c r="X40" s="13"/>
      <c r="Y40" s="13"/>
      <c r="Z40" s="13"/>
      <c r="AA40" s="13"/>
      <c r="AB40" s="13"/>
      <c r="AC40" s="13"/>
      <c r="AD40" s="13"/>
      <c r="AE40" s="13"/>
      <c r="AF40" s="13"/>
    </row>
    <row r="41" spans="1:32" ht="19" x14ac:dyDescent="0.2">
      <c r="A41" s="9">
        <f t="shared" si="0"/>
        <v>35</v>
      </c>
      <c r="B41" s="9">
        <v>1</v>
      </c>
      <c r="C41" s="10" t="s">
        <v>73</v>
      </c>
      <c r="D41" s="11" t="s">
        <v>101</v>
      </c>
      <c r="E41" s="14" t="s">
        <v>102</v>
      </c>
      <c r="F41" s="16"/>
      <c r="G41" s="17"/>
      <c r="H41" s="16"/>
      <c r="I41" s="16"/>
      <c r="J41" s="16"/>
      <c r="K41" s="16"/>
      <c r="L41" s="14" t="s">
        <v>39</v>
      </c>
      <c r="M41" s="13"/>
      <c r="N41" s="14"/>
      <c r="O41" s="12"/>
      <c r="P41" s="12"/>
      <c r="Q41" s="12"/>
      <c r="R41" s="12"/>
      <c r="S41" s="12"/>
      <c r="T41" s="12"/>
      <c r="U41" s="12"/>
      <c r="V41" s="13"/>
      <c r="W41" s="13" t="s">
        <v>39</v>
      </c>
      <c r="X41" s="13"/>
      <c r="Y41" s="13"/>
      <c r="Z41" s="13"/>
      <c r="AA41" s="13"/>
      <c r="AB41" s="13"/>
      <c r="AC41" s="13"/>
      <c r="AD41" s="13"/>
      <c r="AE41" s="13"/>
      <c r="AF41" s="13"/>
    </row>
    <row r="42" spans="1:32" ht="19" x14ac:dyDescent="0.2">
      <c r="A42" s="9">
        <f t="shared" si="0"/>
        <v>36</v>
      </c>
      <c r="B42" s="9">
        <v>1</v>
      </c>
      <c r="C42" s="10" t="s">
        <v>73</v>
      </c>
      <c r="D42" s="11" t="s">
        <v>103</v>
      </c>
      <c r="E42" s="14" t="s">
        <v>104</v>
      </c>
      <c r="F42" s="16"/>
      <c r="G42" s="17"/>
      <c r="H42" s="16"/>
      <c r="I42" s="16"/>
      <c r="J42" s="16"/>
      <c r="K42" s="16"/>
      <c r="L42" s="14" t="s">
        <v>39</v>
      </c>
      <c r="M42" s="13"/>
      <c r="N42" s="14"/>
      <c r="O42" s="12"/>
      <c r="P42" s="12"/>
      <c r="Q42" s="12"/>
      <c r="R42" s="12"/>
      <c r="S42" s="12"/>
      <c r="T42" s="12"/>
      <c r="U42" s="12"/>
      <c r="V42" s="13"/>
      <c r="W42" s="13" t="s">
        <v>39</v>
      </c>
      <c r="X42" s="13"/>
      <c r="Y42" s="13"/>
      <c r="Z42" s="13"/>
      <c r="AA42" s="13"/>
      <c r="AB42" s="13"/>
      <c r="AC42" s="13"/>
      <c r="AD42" s="13"/>
      <c r="AE42" s="13"/>
      <c r="AF42" s="13"/>
    </row>
    <row r="43" spans="1:32" ht="19" x14ac:dyDescent="0.2">
      <c r="A43" s="9">
        <f t="shared" si="0"/>
        <v>37</v>
      </c>
      <c r="B43" s="9">
        <v>1</v>
      </c>
      <c r="C43" s="10" t="s">
        <v>73</v>
      </c>
      <c r="D43" s="11" t="s">
        <v>105</v>
      </c>
      <c r="E43" s="14" t="s">
        <v>106</v>
      </c>
      <c r="F43" s="16"/>
      <c r="G43" s="17"/>
      <c r="H43" s="16"/>
      <c r="I43" s="16"/>
      <c r="J43" s="16"/>
      <c r="K43" s="16"/>
      <c r="L43" s="14" t="s">
        <v>39</v>
      </c>
      <c r="M43" s="13"/>
      <c r="N43" s="14"/>
      <c r="O43" s="12"/>
      <c r="P43" s="12"/>
      <c r="Q43" s="12"/>
      <c r="R43" s="12"/>
      <c r="S43" s="12"/>
      <c r="T43" s="12"/>
      <c r="U43" s="12"/>
      <c r="V43" s="13"/>
      <c r="W43" s="13" t="s">
        <v>39</v>
      </c>
      <c r="X43" s="13"/>
      <c r="Y43" s="13"/>
      <c r="Z43" s="13"/>
      <c r="AA43" s="13"/>
      <c r="AB43" s="13"/>
      <c r="AC43" s="13"/>
      <c r="AD43" s="13"/>
      <c r="AE43" s="13"/>
      <c r="AF43" s="13"/>
    </row>
    <row r="44" spans="1:32" ht="19" x14ac:dyDescent="0.2">
      <c r="A44" s="9">
        <f t="shared" si="0"/>
        <v>38</v>
      </c>
      <c r="B44" s="9">
        <v>1</v>
      </c>
      <c r="C44" s="10" t="s">
        <v>73</v>
      </c>
      <c r="D44" s="11" t="s">
        <v>107</v>
      </c>
      <c r="E44" s="14" t="s">
        <v>106</v>
      </c>
      <c r="F44" s="16"/>
      <c r="G44" s="17"/>
      <c r="H44" s="16"/>
      <c r="I44" s="16"/>
      <c r="J44" s="16"/>
      <c r="K44" s="16"/>
      <c r="L44" s="14" t="s">
        <v>39</v>
      </c>
      <c r="M44" s="13"/>
      <c r="N44" s="14"/>
      <c r="O44" s="12"/>
      <c r="P44" s="12"/>
      <c r="Q44" s="12"/>
      <c r="R44" s="12"/>
      <c r="S44" s="12"/>
      <c r="T44" s="12"/>
      <c r="U44" s="12"/>
      <c r="V44" s="13"/>
      <c r="W44" s="13" t="s">
        <v>39</v>
      </c>
      <c r="X44" s="13"/>
      <c r="Y44" s="13"/>
      <c r="Z44" s="13"/>
      <c r="AA44" s="13"/>
      <c r="AB44" s="13"/>
      <c r="AC44" s="13"/>
      <c r="AD44" s="13"/>
      <c r="AE44" s="13"/>
      <c r="AF44" s="13"/>
    </row>
    <row r="45" spans="1:32" ht="19" x14ac:dyDescent="0.2">
      <c r="A45" s="9">
        <f t="shared" si="0"/>
        <v>39</v>
      </c>
      <c r="B45" s="9">
        <v>1</v>
      </c>
      <c r="C45" s="10" t="s">
        <v>73</v>
      </c>
      <c r="D45" s="11" t="s">
        <v>108</v>
      </c>
      <c r="E45" s="14" t="s">
        <v>109</v>
      </c>
      <c r="F45" s="16"/>
      <c r="G45" s="17"/>
      <c r="H45" s="16"/>
      <c r="I45" s="16"/>
      <c r="J45" s="16"/>
      <c r="K45" s="16"/>
      <c r="L45" s="14" t="s">
        <v>39</v>
      </c>
      <c r="M45" s="13"/>
      <c r="N45" s="14"/>
      <c r="O45" s="12"/>
      <c r="P45" s="12"/>
      <c r="Q45" s="12"/>
      <c r="R45" s="12"/>
      <c r="S45" s="12"/>
      <c r="T45" s="12"/>
      <c r="U45" s="12"/>
      <c r="V45" s="13"/>
      <c r="W45" s="13" t="s">
        <v>39</v>
      </c>
      <c r="X45" s="13"/>
      <c r="Y45" s="13"/>
      <c r="Z45" s="13"/>
      <c r="AA45" s="13"/>
      <c r="AB45" s="13"/>
      <c r="AC45" s="13"/>
      <c r="AD45" s="13"/>
      <c r="AE45" s="13"/>
      <c r="AF45" s="13"/>
    </row>
    <row r="46" spans="1:32" ht="19" x14ac:dyDescent="0.2">
      <c r="A46" s="9">
        <f t="shared" si="0"/>
        <v>40</v>
      </c>
      <c r="B46" s="9">
        <v>1</v>
      </c>
      <c r="C46" s="10" t="s">
        <v>73</v>
      </c>
      <c r="D46" s="11" t="s">
        <v>110</v>
      </c>
      <c r="E46" s="14" t="s">
        <v>106</v>
      </c>
      <c r="F46" s="16"/>
      <c r="G46" s="17"/>
      <c r="H46" s="16"/>
      <c r="I46" s="16"/>
      <c r="J46" s="16"/>
      <c r="K46" s="16"/>
      <c r="L46" s="14" t="s">
        <v>39</v>
      </c>
      <c r="M46" s="13"/>
      <c r="N46" s="14"/>
      <c r="O46" s="12"/>
      <c r="P46" s="12"/>
      <c r="Q46" s="12"/>
      <c r="R46" s="12"/>
      <c r="S46" s="12"/>
      <c r="T46" s="12"/>
      <c r="U46" s="12"/>
      <c r="V46" s="13"/>
      <c r="W46" s="13" t="s">
        <v>39</v>
      </c>
      <c r="X46" s="13"/>
      <c r="Y46" s="13"/>
      <c r="Z46" s="13"/>
      <c r="AA46" s="13"/>
      <c r="AB46" s="13"/>
      <c r="AC46" s="13"/>
      <c r="AD46" s="13"/>
      <c r="AE46" s="13"/>
      <c r="AF46" s="13"/>
    </row>
    <row r="47" spans="1:32" ht="19" x14ac:dyDescent="0.2">
      <c r="A47" s="9">
        <f t="shared" si="0"/>
        <v>41</v>
      </c>
      <c r="B47" s="9">
        <v>1</v>
      </c>
      <c r="C47" s="10" t="s">
        <v>73</v>
      </c>
      <c r="D47" s="11" t="s">
        <v>111</v>
      </c>
      <c r="E47" s="14" t="s">
        <v>112</v>
      </c>
      <c r="F47" s="16"/>
      <c r="G47" s="17"/>
      <c r="H47" s="16"/>
      <c r="I47" s="16"/>
      <c r="J47" s="16"/>
      <c r="K47" s="16"/>
      <c r="L47" s="14" t="s">
        <v>39</v>
      </c>
      <c r="M47" s="13"/>
      <c r="N47" s="14"/>
      <c r="O47" s="12"/>
      <c r="P47" s="12"/>
      <c r="Q47" s="12"/>
      <c r="R47" s="12"/>
      <c r="S47" s="12"/>
      <c r="T47" s="12"/>
      <c r="U47" s="12"/>
      <c r="V47" s="13"/>
      <c r="W47" s="13" t="s">
        <v>39</v>
      </c>
      <c r="X47" s="13"/>
      <c r="Y47" s="13"/>
      <c r="Z47" s="13"/>
      <c r="AA47" s="13"/>
      <c r="AB47" s="13"/>
      <c r="AC47" s="13"/>
      <c r="AD47" s="13"/>
      <c r="AE47" s="13"/>
      <c r="AF47" s="13"/>
    </row>
    <row r="48" spans="1:32" ht="19" x14ac:dyDescent="0.2">
      <c r="A48" s="9">
        <f t="shared" si="0"/>
        <v>42</v>
      </c>
      <c r="B48" s="9">
        <v>1</v>
      </c>
      <c r="C48" s="10" t="s">
        <v>73</v>
      </c>
      <c r="D48" s="11" t="s">
        <v>113</v>
      </c>
      <c r="E48" s="14" t="s">
        <v>114</v>
      </c>
      <c r="F48" s="16"/>
      <c r="G48" s="17"/>
      <c r="H48" s="16"/>
      <c r="I48" s="16"/>
      <c r="J48" s="16"/>
      <c r="K48" s="16"/>
      <c r="L48" s="14" t="s">
        <v>39</v>
      </c>
      <c r="M48" s="13"/>
      <c r="N48" s="14"/>
      <c r="O48" s="12"/>
      <c r="P48" s="12"/>
      <c r="Q48" s="12"/>
      <c r="R48" s="12"/>
      <c r="S48" s="12"/>
      <c r="T48" s="12"/>
      <c r="U48" s="12"/>
      <c r="V48" s="13"/>
      <c r="W48" s="13" t="s">
        <v>39</v>
      </c>
      <c r="X48" s="13"/>
      <c r="Y48" s="13"/>
      <c r="Z48" s="13"/>
      <c r="AA48" s="13"/>
      <c r="AB48" s="13"/>
      <c r="AC48" s="13"/>
      <c r="AD48" s="13"/>
      <c r="AE48" s="13"/>
      <c r="AF48" s="13"/>
    </row>
    <row r="49" spans="1:32" ht="19" x14ac:dyDescent="0.2">
      <c r="A49" s="9">
        <f t="shared" si="0"/>
        <v>43</v>
      </c>
      <c r="B49" s="9">
        <v>1</v>
      </c>
      <c r="C49" s="10" t="s">
        <v>73</v>
      </c>
      <c r="D49" s="11" t="s">
        <v>115</v>
      </c>
      <c r="E49" s="14" t="s">
        <v>116</v>
      </c>
      <c r="F49" s="16"/>
      <c r="G49" s="17"/>
      <c r="H49" s="16"/>
      <c r="I49" s="16"/>
      <c r="J49" s="16"/>
      <c r="K49" s="16"/>
      <c r="L49" s="14" t="s">
        <v>39</v>
      </c>
      <c r="M49" s="13"/>
      <c r="N49" s="14"/>
      <c r="O49" s="12"/>
      <c r="P49" s="12"/>
      <c r="Q49" s="12"/>
      <c r="R49" s="12"/>
      <c r="S49" s="12"/>
      <c r="T49" s="12"/>
      <c r="U49" s="12"/>
      <c r="V49" s="13"/>
      <c r="W49" s="13" t="s">
        <v>39</v>
      </c>
      <c r="X49" s="13"/>
      <c r="Y49" s="13"/>
      <c r="Z49" s="13"/>
      <c r="AA49" s="13"/>
      <c r="AB49" s="13"/>
      <c r="AC49" s="13"/>
      <c r="AD49" s="13"/>
      <c r="AE49" s="13"/>
      <c r="AF49" s="13"/>
    </row>
    <row r="50" spans="1:32" ht="19" x14ac:dyDescent="0.2">
      <c r="A50" s="9">
        <f t="shared" si="0"/>
        <v>44</v>
      </c>
      <c r="B50" s="9">
        <v>1</v>
      </c>
      <c r="C50" s="10" t="s">
        <v>73</v>
      </c>
      <c r="D50" s="11" t="s">
        <v>117</v>
      </c>
      <c r="E50" s="14" t="s">
        <v>118</v>
      </c>
      <c r="F50" s="16"/>
      <c r="G50" s="17"/>
      <c r="H50" s="16"/>
      <c r="I50" s="16"/>
      <c r="J50" s="16"/>
      <c r="K50" s="16"/>
      <c r="L50" s="14" t="s">
        <v>39</v>
      </c>
      <c r="M50" s="13"/>
      <c r="N50" s="14"/>
      <c r="O50" s="12"/>
      <c r="P50" s="12"/>
      <c r="Q50" s="12"/>
      <c r="R50" s="12"/>
      <c r="S50" s="12"/>
      <c r="T50" s="12"/>
      <c r="U50" s="12"/>
      <c r="V50" s="13"/>
      <c r="W50" s="13" t="s">
        <v>39</v>
      </c>
      <c r="X50" s="13"/>
      <c r="Y50" s="13"/>
      <c r="Z50" s="13"/>
      <c r="AA50" s="13"/>
      <c r="AB50" s="13"/>
      <c r="AC50" s="13"/>
      <c r="AD50" s="13"/>
      <c r="AE50" s="13"/>
      <c r="AF50" s="13"/>
    </row>
    <row r="51" spans="1:32" ht="19" x14ac:dyDescent="0.2">
      <c r="A51" s="9">
        <f t="shared" si="0"/>
        <v>45</v>
      </c>
      <c r="B51" s="9">
        <v>1</v>
      </c>
      <c r="C51" s="10" t="s">
        <v>73</v>
      </c>
      <c r="D51" s="11" t="s">
        <v>119</v>
      </c>
      <c r="E51" s="14" t="s">
        <v>120</v>
      </c>
      <c r="F51" s="16"/>
      <c r="G51" s="17"/>
      <c r="H51" s="16"/>
      <c r="I51" s="16"/>
      <c r="J51" s="16"/>
      <c r="K51" s="16"/>
      <c r="L51" s="14" t="s">
        <v>39</v>
      </c>
      <c r="M51" s="13"/>
      <c r="N51" s="14"/>
      <c r="O51" s="12"/>
      <c r="P51" s="12"/>
      <c r="Q51" s="12"/>
      <c r="R51" s="12"/>
      <c r="S51" s="12"/>
      <c r="T51" s="12"/>
      <c r="U51" s="12"/>
      <c r="V51" s="13"/>
      <c r="W51" s="13" t="s">
        <v>39</v>
      </c>
      <c r="X51" s="13"/>
      <c r="Y51" s="13"/>
      <c r="Z51" s="13"/>
      <c r="AA51" s="13"/>
      <c r="AB51" s="13"/>
      <c r="AC51" s="13"/>
      <c r="AD51" s="13"/>
      <c r="AE51" s="13"/>
      <c r="AF51" s="13"/>
    </row>
    <row r="52" spans="1:32" ht="38" x14ac:dyDescent="0.2">
      <c r="A52" s="9">
        <f t="shared" si="0"/>
        <v>46</v>
      </c>
      <c r="B52" s="9">
        <v>1</v>
      </c>
      <c r="C52" s="10" t="s">
        <v>73</v>
      </c>
      <c r="D52" s="11" t="s">
        <v>121</v>
      </c>
      <c r="E52" s="14" t="s">
        <v>122</v>
      </c>
      <c r="F52" s="16"/>
      <c r="G52" s="17"/>
      <c r="H52" s="16"/>
      <c r="I52" s="16"/>
      <c r="J52" s="16"/>
      <c r="K52" s="16"/>
      <c r="L52" s="14" t="s">
        <v>39</v>
      </c>
      <c r="M52" s="13"/>
      <c r="N52" s="14"/>
      <c r="O52" s="12"/>
      <c r="P52" s="12"/>
      <c r="Q52" s="12"/>
      <c r="R52" s="12"/>
      <c r="S52" s="12"/>
      <c r="T52" s="12"/>
      <c r="U52" s="12"/>
      <c r="V52" s="13"/>
      <c r="W52" s="13" t="s">
        <v>39</v>
      </c>
      <c r="X52" s="13"/>
      <c r="Y52" s="13"/>
      <c r="Z52" s="13"/>
      <c r="AA52" s="13"/>
      <c r="AB52" s="13"/>
      <c r="AC52" s="13"/>
      <c r="AD52" s="13"/>
      <c r="AE52" s="13"/>
      <c r="AF52" s="13"/>
    </row>
    <row r="53" spans="1:32" ht="19" x14ac:dyDescent="0.2">
      <c r="A53" s="9">
        <f t="shared" si="0"/>
        <v>47</v>
      </c>
      <c r="B53" s="9">
        <v>1</v>
      </c>
      <c r="C53" s="10" t="s">
        <v>73</v>
      </c>
      <c r="D53" s="11" t="s">
        <v>123</v>
      </c>
      <c r="E53" s="14" t="s">
        <v>122</v>
      </c>
      <c r="F53" s="16"/>
      <c r="G53" s="17"/>
      <c r="H53" s="16"/>
      <c r="I53" s="16"/>
      <c r="J53" s="16"/>
      <c r="K53" s="16"/>
      <c r="L53" s="14" t="s">
        <v>39</v>
      </c>
      <c r="M53" s="13"/>
      <c r="N53" s="14"/>
      <c r="O53" s="12"/>
      <c r="P53" s="12"/>
      <c r="Q53" s="12"/>
      <c r="R53" s="12"/>
      <c r="S53" s="12"/>
      <c r="T53" s="12"/>
      <c r="U53" s="12"/>
      <c r="V53" s="13"/>
      <c r="W53" s="13" t="s">
        <v>39</v>
      </c>
      <c r="X53" s="13"/>
      <c r="Y53" s="13"/>
      <c r="Z53" s="13"/>
      <c r="AA53" s="13"/>
      <c r="AB53" s="13"/>
      <c r="AC53" s="13"/>
      <c r="AD53" s="13"/>
      <c r="AE53" s="13"/>
      <c r="AF53" s="13"/>
    </row>
    <row r="54" spans="1:32" ht="19" x14ac:dyDescent="0.2">
      <c r="A54" s="9">
        <f t="shared" si="0"/>
        <v>48</v>
      </c>
      <c r="B54" s="9">
        <v>1</v>
      </c>
      <c r="C54" s="10" t="s">
        <v>73</v>
      </c>
      <c r="D54" s="11" t="s">
        <v>124</v>
      </c>
      <c r="E54" s="14" t="s">
        <v>125</v>
      </c>
      <c r="F54" s="16"/>
      <c r="G54" s="17"/>
      <c r="H54" s="16"/>
      <c r="I54" s="16"/>
      <c r="J54" s="16"/>
      <c r="K54" s="16"/>
      <c r="L54" s="14" t="s">
        <v>39</v>
      </c>
      <c r="M54" s="13"/>
      <c r="N54" s="14"/>
      <c r="O54" s="12"/>
      <c r="P54" s="12"/>
      <c r="Q54" s="12"/>
      <c r="R54" s="12"/>
      <c r="S54" s="12"/>
      <c r="T54" s="12"/>
      <c r="U54" s="12"/>
      <c r="V54" s="13"/>
      <c r="W54" s="13" t="s">
        <v>39</v>
      </c>
      <c r="X54" s="13"/>
      <c r="Y54" s="13"/>
      <c r="Z54" s="13"/>
      <c r="AA54" s="13"/>
      <c r="AB54" s="13"/>
      <c r="AC54" s="13"/>
      <c r="AD54" s="13"/>
      <c r="AE54" s="13"/>
      <c r="AF54" s="13"/>
    </row>
    <row r="55" spans="1:32" ht="19" x14ac:dyDescent="0.2">
      <c r="A55" s="9">
        <f t="shared" si="0"/>
        <v>49</v>
      </c>
      <c r="B55" s="9">
        <v>1</v>
      </c>
      <c r="C55" s="10" t="s">
        <v>73</v>
      </c>
      <c r="D55" s="11" t="s">
        <v>126</v>
      </c>
      <c r="E55" s="14" t="s">
        <v>122</v>
      </c>
      <c r="F55" s="16"/>
      <c r="G55" s="17"/>
      <c r="H55" s="16"/>
      <c r="I55" s="16"/>
      <c r="J55" s="16"/>
      <c r="K55" s="16"/>
      <c r="L55" s="14" t="s">
        <v>39</v>
      </c>
      <c r="M55" s="13"/>
      <c r="N55" s="14"/>
      <c r="O55" s="12"/>
      <c r="P55" s="12"/>
      <c r="Q55" s="12"/>
      <c r="R55" s="12"/>
      <c r="S55" s="12"/>
      <c r="T55" s="12"/>
      <c r="U55" s="12"/>
      <c r="V55" s="13"/>
      <c r="W55" s="13" t="s">
        <v>39</v>
      </c>
      <c r="X55" s="13"/>
      <c r="Y55" s="13"/>
      <c r="Z55" s="13"/>
      <c r="AA55" s="13"/>
      <c r="AB55" s="13"/>
      <c r="AC55" s="13"/>
      <c r="AD55" s="13"/>
      <c r="AE55" s="13"/>
      <c r="AF55" s="13"/>
    </row>
    <row r="56" spans="1:32" ht="19" x14ac:dyDescent="0.2">
      <c r="A56" s="9">
        <f t="shared" si="0"/>
        <v>50</v>
      </c>
      <c r="B56" s="9">
        <v>1</v>
      </c>
      <c r="C56" s="10" t="s">
        <v>73</v>
      </c>
      <c r="D56" s="11" t="s">
        <v>127</v>
      </c>
      <c r="E56" s="20" t="s">
        <v>128</v>
      </c>
      <c r="F56" s="16"/>
      <c r="G56" s="17"/>
      <c r="H56" s="16"/>
      <c r="I56" s="16"/>
      <c r="J56" s="16"/>
      <c r="K56" s="16"/>
      <c r="L56" s="14" t="s">
        <v>39</v>
      </c>
      <c r="M56" s="13"/>
      <c r="N56" s="14"/>
      <c r="O56" s="12"/>
      <c r="P56" s="12"/>
      <c r="Q56" s="12"/>
      <c r="R56" s="12"/>
      <c r="S56" s="12"/>
      <c r="T56" s="12"/>
      <c r="U56" s="12"/>
      <c r="V56" s="13"/>
      <c r="W56" s="13" t="s">
        <v>39</v>
      </c>
      <c r="X56" s="13"/>
      <c r="Y56" s="13"/>
      <c r="Z56" s="13"/>
      <c r="AA56" s="13"/>
      <c r="AB56" s="13"/>
      <c r="AC56" s="13"/>
      <c r="AD56" s="13"/>
      <c r="AE56" s="13"/>
      <c r="AF56" s="13"/>
    </row>
    <row r="57" spans="1:32" ht="19" x14ac:dyDescent="0.2">
      <c r="A57" s="9">
        <f t="shared" si="0"/>
        <v>51</v>
      </c>
      <c r="B57" s="9">
        <v>1</v>
      </c>
      <c r="C57" s="10" t="s">
        <v>73</v>
      </c>
      <c r="D57" s="11" t="s">
        <v>129</v>
      </c>
      <c r="E57" s="14" t="s">
        <v>130</v>
      </c>
      <c r="F57" s="16"/>
      <c r="G57" s="17"/>
      <c r="H57" s="16"/>
      <c r="I57" s="16"/>
      <c r="J57" s="16"/>
      <c r="K57" s="16"/>
      <c r="L57" s="14" t="s">
        <v>39</v>
      </c>
      <c r="M57" s="13"/>
      <c r="N57" s="14"/>
      <c r="O57" s="12"/>
      <c r="P57" s="12"/>
      <c r="Q57" s="12"/>
      <c r="R57" s="12"/>
      <c r="S57" s="12"/>
      <c r="T57" s="12"/>
      <c r="U57" s="12"/>
      <c r="V57" s="13"/>
      <c r="W57" s="13" t="s">
        <v>39</v>
      </c>
      <c r="X57" s="13"/>
      <c r="Y57" s="13"/>
      <c r="Z57" s="13"/>
      <c r="AA57" s="13"/>
      <c r="AB57" s="13"/>
      <c r="AC57" s="13"/>
      <c r="AD57" s="13"/>
      <c r="AE57" s="13"/>
      <c r="AF57" s="13"/>
    </row>
    <row r="58" spans="1:32" ht="19" x14ac:dyDescent="0.2">
      <c r="A58" s="9">
        <f t="shared" si="0"/>
        <v>52</v>
      </c>
      <c r="B58" s="9">
        <v>1</v>
      </c>
      <c r="C58" s="10" t="s">
        <v>73</v>
      </c>
      <c r="D58" s="11" t="s">
        <v>131</v>
      </c>
      <c r="E58" s="14" t="s">
        <v>128</v>
      </c>
      <c r="F58" s="16"/>
      <c r="G58" s="17"/>
      <c r="H58" s="16"/>
      <c r="I58" s="16"/>
      <c r="J58" s="16"/>
      <c r="K58" s="16"/>
      <c r="L58" s="14" t="s">
        <v>39</v>
      </c>
      <c r="M58" s="13"/>
      <c r="N58" s="14"/>
      <c r="O58" s="12"/>
      <c r="P58" s="12"/>
      <c r="Q58" s="12"/>
      <c r="R58" s="12"/>
      <c r="S58" s="12"/>
      <c r="T58" s="12"/>
      <c r="U58" s="12"/>
      <c r="V58" s="13"/>
      <c r="W58" s="13" t="s">
        <v>39</v>
      </c>
      <c r="X58" s="13"/>
      <c r="Y58" s="13"/>
      <c r="Z58" s="13"/>
      <c r="AA58" s="13"/>
      <c r="AB58" s="13"/>
      <c r="AC58" s="13"/>
      <c r="AD58" s="13"/>
      <c r="AE58" s="13"/>
      <c r="AF58" s="13"/>
    </row>
    <row r="59" spans="1:32" ht="19" x14ac:dyDescent="0.2">
      <c r="A59" s="9">
        <f t="shared" si="0"/>
        <v>53</v>
      </c>
      <c r="B59" s="9">
        <v>1</v>
      </c>
      <c r="C59" s="10" t="s">
        <v>73</v>
      </c>
      <c r="D59" s="11" t="s">
        <v>132</v>
      </c>
      <c r="E59" s="14" t="s">
        <v>130</v>
      </c>
      <c r="F59" s="16"/>
      <c r="G59" s="17"/>
      <c r="H59" s="16"/>
      <c r="I59" s="16"/>
      <c r="J59" s="16"/>
      <c r="K59" s="16"/>
      <c r="L59" s="14" t="s">
        <v>39</v>
      </c>
      <c r="M59" s="13"/>
      <c r="N59" s="14"/>
      <c r="O59" s="12"/>
      <c r="P59" s="12"/>
      <c r="Q59" s="12"/>
      <c r="R59" s="12"/>
      <c r="S59" s="12"/>
      <c r="T59" s="12"/>
      <c r="U59" s="12"/>
      <c r="V59" s="13"/>
      <c r="W59" s="13" t="s">
        <v>39</v>
      </c>
      <c r="X59" s="13"/>
      <c r="Y59" s="13"/>
      <c r="Z59" s="13"/>
      <c r="AA59" s="13"/>
      <c r="AB59" s="13"/>
      <c r="AC59" s="13"/>
      <c r="AD59" s="13"/>
      <c r="AE59" s="13"/>
      <c r="AF59" s="13"/>
    </row>
    <row r="60" spans="1:32" ht="19" x14ac:dyDescent="0.2">
      <c r="A60" s="9">
        <f t="shared" si="0"/>
        <v>54</v>
      </c>
      <c r="B60" s="9">
        <v>1</v>
      </c>
      <c r="C60" s="10" t="s">
        <v>73</v>
      </c>
      <c r="D60" s="11" t="s">
        <v>133</v>
      </c>
      <c r="E60" s="14" t="s">
        <v>134</v>
      </c>
      <c r="F60" s="16"/>
      <c r="G60" s="17"/>
      <c r="H60" s="16"/>
      <c r="I60" s="16"/>
      <c r="J60" s="16"/>
      <c r="K60" s="16"/>
      <c r="L60" s="14" t="s">
        <v>39</v>
      </c>
      <c r="M60" s="13"/>
      <c r="N60" s="14"/>
      <c r="O60" s="12"/>
      <c r="P60" s="12"/>
      <c r="Q60" s="12"/>
      <c r="R60" s="12"/>
      <c r="S60" s="12"/>
      <c r="T60" s="12"/>
      <c r="U60" s="12"/>
      <c r="V60" s="13"/>
      <c r="W60" s="13" t="s">
        <v>39</v>
      </c>
      <c r="X60" s="13"/>
      <c r="Y60" s="13"/>
      <c r="Z60" s="13"/>
      <c r="AA60" s="13"/>
      <c r="AB60" s="13"/>
      <c r="AC60" s="13"/>
      <c r="AD60" s="13"/>
      <c r="AE60" s="13"/>
      <c r="AF60" s="13"/>
    </row>
    <row r="61" spans="1:32" ht="19" x14ac:dyDescent="0.2">
      <c r="A61" s="9">
        <f t="shared" si="0"/>
        <v>55</v>
      </c>
      <c r="B61" s="9">
        <v>1</v>
      </c>
      <c r="C61" s="10" t="s">
        <v>73</v>
      </c>
      <c r="D61" s="11" t="s">
        <v>135</v>
      </c>
      <c r="E61" s="14" t="s">
        <v>136</v>
      </c>
      <c r="F61" s="16"/>
      <c r="G61" s="17"/>
      <c r="H61" s="16"/>
      <c r="I61" s="16"/>
      <c r="J61" s="16"/>
      <c r="K61" s="16"/>
      <c r="L61" s="14" t="s">
        <v>39</v>
      </c>
      <c r="M61" s="13"/>
      <c r="N61" s="14"/>
      <c r="O61" s="12"/>
      <c r="P61" s="12"/>
      <c r="Q61" s="12"/>
      <c r="R61" s="12"/>
      <c r="S61" s="12"/>
      <c r="T61" s="12"/>
      <c r="U61" s="12"/>
      <c r="V61" s="13"/>
      <c r="W61" s="13" t="s">
        <v>39</v>
      </c>
      <c r="X61" s="13"/>
      <c r="Y61" s="13"/>
      <c r="Z61" s="13"/>
      <c r="AA61" s="13"/>
      <c r="AB61" s="13"/>
      <c r="AC61" s="13"/>
      <c r="AD61" s="13"/>
      <c r="AE61" s="13"/>
      <c r="AF61" s="13"/>
    </row>
    <row r="62" spans="1:32" ht="19" x14ac:dyDescent="0.2">
      <c r="A62" s="9">
        <f t="shared" si="0"/>
        <v>56</v>
      </c>
      <c r="B62" s="9">
        <v>1</v>
      </c>
      <c r="C62" s="10" t="s">
        <v>73</v>
      </c>
      <c r="D62" s="11" t="s">
        <v>137</v>
      </c>
      <c r="E62" s="14" t="s">
        <v>136</v>
      </c>
      <c r="F62" s="16"/>
      <c r="G62" s="17"/>
      <c r="H62" s="16"/>
      <c r="I62" s="16"/>
      <c r="J62" s="16"/>
      <c r="K62" s="16"/>
      <c r="L62" s="14" t="s">
        <v>39</v>
      </c>
      <c r="M62" s="13"/>
      <c r="N62" s="14"/>
      <c r="O62" s="12"/>
      <c r="P62" s="12"/>
      <c r="Q62" s="12"/>
      <c r="R62" s="12"/>
      <c r="S62" s="12"/>
      <c r="T62" s="12"/>
      <c r="U62" s="12"/>
      <c r="V62" s="13"/>
      <c r="W62" s="13" t="s">
        <v>39</v>
      </c>
      <c r="X62" s="13"/>
      <c r="Y62" s="13"/>
      <c r="Z62" s="13"/>
      <c r="AA62" s="13"/>
      <c r="AB62" s="13"/>
      <c r="AC62" s="13"/>
      <c r="AD62" s="13"/>
      <c r="AE62" s="13"/>
      <c r="AF62" s="13"/>
    </row>
    <row r="63" spans="1:32" ht="19" x14ac:dyDescent="0.2">
      <c r="A63" s="9">
        <f t="shared" si="0"/>
        <v>57</v>
      </c>
      <c r="B63" s="9">
        <v>1</v>
      </c>
      <c r="C63" s="10" t="s">
        <v>73</v>
      </c>
      <c r="D63" s="11" t="s">
        <v>138</v>
      </c>
      <c r="E63" s="14" t="s">
        <v>139</v>
      </c>
      <c r="F63" s="16"/>
      <c r="G63" s="17"/>
      <c r="H63" s="16"/>
      <c r="I63" s="16"/>
      <c r="J63" s="16"/>
      <c r="K63" s="16"/>
      <c r="L63" s="14" t="s">
        <v>39</v>
      </c>
      <c r="M63" s="13"/>
      <c r="N63" s="14"/>
      <c r="O63" s="12"/>
      <c r="P63" s="12"/>
      <c r="Q63" s="12"/>
      <c r="R63" s="12"/>
      <c r="S63" s="12"/>
      <c r="T63" s="12"/>
      <c r="U63" s="12"/>
      <c r="V63" s="13"/>
      <c r="W63" s="13" t="s">
        <v>39</v>
      </c>
      <c r="X63" s="13"/>
      <c r="Y63" s="13"/>
      <c r="Z63" s="13"/>
      <c r="AA63" s="13"/>
      <c r="AB63" s="13"/>
      <c r="AC63" s="13"/>
      <c r="AD63" s="13"/>
      <c r="AE63" s="13"/>
      <c r="AF63" s="13"/>
    </row>
    <row r="64" spans="1:32" ht="19" x14ac:dyDescent="0.2">
      <c r="A64" s="9">
        <f t="shared" si="0"/>
        <v>58</v>
      </c>
      <c r="B64" s="9">
        <v>1</v>
      </c>
      <c r="C64" s="10" t="s">
        <v>73</v>
      </c>
      <c r="D64" s="11" t="s">
        <v>140</v>
      </c>
      <c r="E64" s="14" t="s">
        <v>141</v>
      </c>
      <c r="F64" s="16"/>
      <c r="G64" s="17"/>
      <c r="H64" s="16"/>
      <c r="I64" s="16"/>
      <c r="J64" s="16"/>
      <c r="K64" s="16"/>
      <c r="L64" s="14"/>
      <c r="M64" s="13"/>
      <c r="N64" s="14"/>
      <c r="O64" s="12"/>
      <c r="P64" s="12"/>
      <c r="Q64" s="12"/>
      <c r="R64" s="12"/>
      <c r="S64" s="12"/>
      <c r="T64" s="12"/>
      <c r="U64" s="12"/>
      <c r="V64" s="13"/>
      <c r="W64" s="13" t="s">
        <v>39</v>
      </c>
      <c r="X64" s="13"/>
      <c r="Y64" s="13"/>
      <c r="Z64" s="13"/>
      <c r="AA64" s="13"/>
      <c r="AB64" s="13"/>
      <c r="AC64" s="13"/>
      <c r="AD64" s="13"/>
      <c r="AE64" s="13"/>
      <c r="AF64" s="13"/>
    </row>
    <row r="65" spans="1:32" ht="19" x14ac:dyDescent="0.2">
      <c r="A65" s="9">
        <f t="shared" si="0"/>
        <v>59</v>
      </c>
      <c r="B65" s="9">
        <v>1</v>
      </c>
      <c r="C65" s="10" t="s">
        <v>73</v>
      </c>
      <c r="D65" s="11" t="s">
        <v>142</v>
      </c>
      <c r="E65" s="14" t="s">
        <v>143</v>
      </c>
      <c r="F65" s="16"/>
      <c r="G65" s="17"/>
      <c r="H65" s="16"/>
      <c r="I65" s="16"/>
      <c r="J65" s="16"/>
      <c r="K65" s="16"/>
      <c r="L65" s="14"/>
      <c r="M65" s="13"/>
      <c r="N65" s="14"/>
      <c r="O65" s="12"/>
      <c r="P65" s="12"/>
      <c r="Q65" s="12"/>
      <c r="R65" s="12"/>
      <c r="S65" s="12"/>
      <c r="T65" s="12"/>
      <c r="U65" s="12"/>
      <c r="V65" s="13"/>
      <c r="W65" s="13" t="s">
        <v>39</v>
      </c>
      <c r="X65" s="13"/>
      <c r="Y65" s="13"/>
      <c r="Z65" s="13"/>
      <c r="AA65" s="13"/>
      <c r="AB65" s="13"/>
      <c r="AC65" s="13"/>
      <c r="AD65" s="13"/>
      <c r="AE65" s="13"/>
      <c r="AF65" s="13"/>
    </row>
    <row r="66" spans="1:32" ht="38" x14ac:dyDescent="0.2">
      <c r="A66" s="9">
        <f t="shared" si="0"/>
        <v>60</v>
      </c>
      <c r="B66" s="9">
        <v>1</v>
      </c>
      <c r="C66" s="10" t="s">
        <v>73</v>
      </c>
      <c r="D66" s="11" t="s">
        <v>144</v>
      </c>
      <c r="E66" s="20" t="s">
        <v>145</v>
      </c>
      <c r="F66" s="16"/>
      <c r="G66" s="17"/>
      <c r="H66" s="16"/>
      <c r="I66" s="16"/>
      <c r="J66" s="16"/>
      <c r="K66" s="16"/>
      <c r="L66" s="14"/>
      <c r="M66" s="13"/>
      <c r="N66" s="14"/>
      <c r="O66" s="12"/>
      <c r="P66" s="12"/>
      <c r="Q66" s="12"/>
      <c r="R66" s="12"/>
      <c r="S66" s="12"/>
      <c r="T66" s="12"/>
      <c r="U66" s="12"/>
      <c r="V66" s="13"/>
      <c r="W66" s="13" t="s">
        <v>39</v>
      </c>
      <c r="X66" s="13"/>
      <c r="Y66" s="13"/>
      <c r="Z66" s="13"/>
      <c r="AA66" s="13"/>
      <c r="AB66" s="13"/>
      <c r="AC66" s="13"/>
      <c r="AD66" s="13"/>
      <c r="AE66" s="13"/>
      <c r="AF66" s="13"/>
    </row>
    <row r="67" spans="1:32" ht="19" x14ac:dyDescent="0.2">
      <c r="A67" s="9">
        <f>A66+1</f>
        <v>61</v>
      </c>
      <c r="B67" s="9">
        <v>1</v>
      </c>
      <c r="C67" s="10" t="s">
        <v>73</v>
      </c>
      <c r="D67" s="11" t="s">
        <v>146</v>
      </c>
      <c r="E67" s="14" t="s">
        <v>81</v>
      </c>
      <c r="F67" s="16"/>
      <c r="G67" s="17"/>
      <c r="H67" s="16"/>
      <c r="I67" s="16"/>
      <c r="J67" s="16"/>
      <c r="K67" s="16"/>
      <c r="L67" s="14"/>
      <c r="M67" s="13"/>
      <c r="N67" s="14"/>
      <c r="O67" s="12"/>
      <c r="P67" s="12"/>
      <c r="Q67" s="12"/>
      <c r="R67" s="12"/>
      <c r="S67" s="12"/>
      <c r="T67" s="12"/>
      <c r="U67" s="12"/>
      <c r="V67" s="13"/>
      <c r="W67" s="13" t="s">
        <v>39</v>
      </c>
      <c r="X67" s="13"/>
      <c r="Y67" s="13"/>
      <c r="Z67" s="13"/>
      <c r="AA67" s="13"/>
      <c r="AB67" s="13"/>
      <c r="AC67" s="13"/>
      <c r="AD67" s="13"/>
      <c r="AE67" s="13"/>
      <c r="AF67" s="13"/>
    </row>
    <row r="68" spans="1:32" ht="19" x14ac:dyDescent="0.2">
      <c r="A68" s="9">
        <f t="shared" ref="A68:A131" si="1">A67+1</f>
        <v>62</v>
      </c>
      <c r="B68" s="9">
        <v>1</v>
      </c>
      <c r="C68" s="10" t="s">
        <v>73</v>
      </c>
      <c r="D68" s="11" t="s">
        <v>147</v>
      </c>
      <c r="E68" s="14" t="s">
        <v>122</v>
      </c>
      <c r="F68" s="16"/>
      <c r="G68" s="17"/>
      <c r="H68" s="16"/>
      <c r="I68" s="16"/>
      <c r="J68" s="16"/>
      <c r="K68" s="16"/>
      <c r="L68" s="14"/>
      <c r="M68" s="13"/>
      <c r="N68" s="14"/>
      <c r="O68" s="12"/>
      <c r="P68" s="12"/>
      <c r="Q68" s="12"/>
      <c r="R68" s="12"/>
      <c r="S68" s="12"/>
      <c r="T68" s="12"/>
      <c r="U68" s="12"/>
      <c r="V68" s="13"/>
      <c r="W68" s="13" t="s">
        <v>39</v>
      </c>
      <c r="X68" s="13"/>
      <c r="Y68" s="13"/>
      <c r="Z68" s="13"/>
      <c r="AA68" s="13"/>
      <c r="AB68" s="13"/>
      <c r="AC68" s="13"/>
      <c r="AD68" s="13"/>
      <c r="AE68" s="13"/>
      <c r="AF68" s="13"/>
    </row>
    <row r="69" spans="1:32" ht="19" x14ac:dyDescent="0.2">
      <c r="A69" s="9">
        <f t="shared" si="1"/>
        <v>63</v>
      </c>
      <c r="B69" s="9">
        <v>1</v>
      </c>
      <c r="C69" s="10" t="s">
        <v>73</v>
      </c>
      <c r="D69" s="11" t="s">
        <v>148</v>
      </c>
      <c r="E69" s="19"/>
      <c r="F69" s="16"/>
      <c r="G69" s="17"/>
      <c r="H69" s="16"/>
      <c r="I69" s="16"/>
      <c r="J69" s="16"/>
      <c r="K69" s="16"/>
      <c r="L69" s="14"/>
      <c r="M69" s="13"/>
      <c r="N69" s="14"/>
      <c r="O69" s="12"/>
      <c r="P69" s="12"/>
      <c r="Q69" s="12"/>
      <c r="R69" s="12"/>
      <c r="S69" s="12"/>
      <c r="T69" s="12"/>
      <c r="U69" s="12"/>
      <c r="V69" s="13"/>
      <c r="W69" s="13" t="s">
        <v>39</v>
      </c>
      <c r="X69" s="13"/>
      <c r="Y69" s="13"/>
      <c r="Z69" s="13"/>
      <c r="AA69" s="13"/>
      <c r="AB69" s="13"/>
      <c r="AC69" s="13"/>
      <c r="AD69" s="13"/>
      <c r="AE69" s="13"/>
      <c r="AF69" s="13"/>
    </row>
    <row r="70" spans="1:32" ht="19" x14ac:dyDescent="0.2">
      <c r="A70" s="9">
        <f t="shared" si="1"/>
        <v>64</v>
      </c>
      <c r="B70" s="9">
        <v>1</v>
      </c>
      <c r="C70" s="10" t="s">
        <v>149</v>
      </c>
      <c r="D70" s="11" t="s">
        <v>150</v>
      </c>
      <c r="E70" s="14" t="s">
        <v>151</v>
      </c>
      <c r="F70" s="16"/>
      <c r="G70" s="17"/>
      <c r="H70" s="16"/>
      <c r="I70" s="16"/>
      <c r="J70" s="16"/>
      <c r="K70" s="16"/>
      <c r="L70" s="14"/>
      <c r="M70" s="13"/>
      <c r="N70" s="14"/>
      <c r="O70" s="12"/>
      <c r="P70" s="12"/>
      <c r="Q70" s="12"/>
      <c r="R70" s="12"/>
      <c r="S70" s="12"/>
      <c r="T70" s="12"/>
      <c r="U70" s="12"/>
      <c r="V70" s="13"/>
      <c r="W70" s="13" t="s">
        <v>39</v>
      </c>
      <c r="X70" s="13"/>
      <c r="Y70" s="13"/>
      <c r="Z70" s="13"/>
      <c r="AA70" s="13"/>
      <c r="AB70" s="13"/>
      <c r="AC70" s="13"/>
      <c r="AD70" s="13"/>
      <c r="AE70" s="13"/>
      <c r="AF70" s="13"/>
    </row>
    <row r="71" spans="1:32" ht="19" x14ac:dyDescent="0.2">
      <c r="A71" s="9">
        <f t="shared" si="1"/>
        <v>65</v>
      </c>
      <c r="B71" s="9">
        <v>1</v>
      </c>
      <c r="C71" s="10" t="s">
        <v>149</v>
      </c>
      <c r="D71" s="11" t="s">
        <v>152</v>
      </c>
      <c r="E71" s="20" t="s">
        <v>153</v>
      </c>
      <c r="F71" s="16"/>
      <c r="G71" s="17"/>
      <c r="H71" s="16"/>
      <c r="I71" s="16"/>
      <c r="J71" s="16"/>
      <c r="K71" s="16"/>
      <c r="L71" s="14"/>
      <c r="M71" s="13"/>
      <c r="N71" s="14"/>
      <c r="O71" s="12"/>
      <c r="P71" s="12"/>
      <c r="Q71" s="12"/>
      <c r="R71" s="12"/>
      <c r="S71" s="12"/>
      <c r="T71" s="12"/>
      <c r="U71" s="12"/>
      <c r="V71" s="13"/>
      <c r="W71" s="13" t="s">
        <v>39</v>
      </c>
      <c r="X71" s="13"/>
      <c r="Y71" s="13"/>
      <c r="Z71" s="13"/>
      <c r="AA71" s="13"/>
      <c r="AB71" s="13"/>
      <c r="AC71" s="13"/>
      <c r="AD71" s="13"/>
      <c r="AE71" s="13"/>
      <c r="AF71" s="13"/>
    </row>
    <row r="72" spans="1:32" ht="19" x14ac:dyDescent="0.2">
      <c r="A72" s="9">
        <f t="shared" si="1"/>
        <v>66</v>
      </c>
      <c r="B72" s="9">
        <v>1</v>
      </c>
      <c r="C72" s="10" t="s">
        <v>149</v>
      </c>
      <c r="D72" s="11" t="s">
        <v>154</v>
      </c>
      <c r="E72" s="14" t="s">
        <v>155</v>
      </c>
      <c r="F72" s="16"/>
      <c r="G72" s="17"/>
      <c r="H72" s="16"/>
      <c r="I72" s="16"/>
      <c r="J72" s="16"/>
      <c r="K72" s="16"/>
      <c r="L72" s="14"/>
      <c r="M72" s="13"/>
      <c r="N72" s="14"/>
      <c r="O72" s="12"/>
      <c r="P72" s="12"/>
      <c r="Q72" s="12"/>
      <c r="R72" s="12"/>
      <c r="S72" s="12"/>
      <c r="T72" s="12"/>
      <c r="U72" s="12"/>
      <c r="V72" s="13"/>
      <c r="W72" s="13" t="s">
        <v>39</v>
      </c>
      <c r="X72" s="13"/>
      <c r="Y72" s="13"/>
      <c r="Z72" s="13"/>
      <c r="AA72" s="13"/>
      <c r="AB72" s="13"/>
      <c r="AC72" s="13"/>
      <c r="AD72" s="13"/>
      <c r="AE72" s="13"/>
      <c r="AF72" s="13"/>
    </row>
    <row r="73" spans="1:32" ht="19" x14ac:dyDescent="0.2">
      <c r="A73" s="9">
        <f t="shared" si="1"/>
        <v>67</v>
      </c>
      <c r="B73" s="9">
        <v>1</v>
      </c>
      <c r="C73" s="10" t="s">
        <v>149</v>
      </c>
      <c r="D73" s="11" t="s">
        <v>156</v>
      </c>
      <c r="E73" s="14" t="s">
        <v>157</v>
      </c>
      <c r="F73" s="16"/>
      <c r="G73" s="17"/>
      <c r="H73" s="16"/>
      <c r="I73" s="16"/>
      <c r="J73" s="16"/>
      <c r="K73" s="16"/>
      <c r="L73" s="14"/>
      <c r="M73" s="13"/>
      <c r="N73" s="14"/>
      <c r="O73" s="12"/>
      <c r="P73" s="12"/>
      <c r="Q73" s="12"/>
      <c r="R73" s="12"/>
      <c r="S73" s="12"/>
      <c r="T73" s="12"/>
      <c r="U73" s="12"/>
      <c r="V73" s="13"/>
      <c r="W73" s="13" t="s">
        <v>39</v>
      </c>
      <c r="X73" s="13"/>
      <c r="Y73" s="13"/>
      <c r="Z73" s="13"/>
      <c r="AA73" s="13"/>
      <c r="AB73" s="13"/>
      <c r="AC73" s="13"/>
      <c r="AD73" s="13"/>
      <c r="AE73" s="13"/>
      <c r="AF73" s="13"/>
    </row>
    <row r="74" spans="1:32" ht="19" x14ac:dyDescent="0.2">
      <c r="A74" s="9">
        <f t="shared" si="1"/>
        <v>68</v>
      </c>
      <c r="B74" s="9">
        <v>1</v>
      </c>
      <c r="C74" s="10" t="s">
        <v>149</v>
      </c>
      <c r="D74" s="11" t="s">
        <v>158</v>
      </c>
      <c r="E74" s="14" t="s">
        <v>159</v>
      </c>
      <c r="F74" s="16"/>
      <c r="G74" s="17"/>
      <c r="H74" s="16"/>
      <c r="I74" s="16"/>
      <c r="J74" s="16"/>
      <c r="K74" s="16"/>
      <c r="L74" s="14"/>
      <c r="M74" s="13"/>
      <c r="N74" s="14"/>
      <c r="O74" s="12"/>
      <c r="P74" s="12"/>
      <c r="Q74" s="12"/>
      <c r="R74" s="12"/>
      <c r="S74" s="12"/>
      <c r="T74" s="12"/>
      <c r="U74" s="12"/>
      <c r="V74" s="13"/>
      <c r="W74" s="13" t="s">
        <v>39</v>
      </c>
      <c r="X74" s="13"/>
      <c r="Y74" s="13"/>
      <c r="Z74" s="13"/>
      <c r="AA74" s="13"/>
      <c r="AB74" s="13"/>
      <c r="AC74" s="13"/>
      <c r="AD74" s="13"/>
      <c r="AE74" s="13"/>
      <c r="AF74" s="13"/>
    </row>
    <row r="75" spans="1:32" ht="19" x14ac:dyDescent="0.2">
      <c r="A75" s="9">
        <f t="shared" si="1"/>
        <v>69</v>
      </c>
      <c r="B75" s="9">
        <v>1</v>
      </c>
      <c r="C75" s="10" t="s">
        <v>149</v>
      </c>
      <c r="D75" s="11" t="s">
        <v>160</v>
      </c>
      <c r="E75" s="20" t="s">
        <v>159</v>
      </c>
      <c r="F75" s="16"/>
      <c r="G75" s="17"/>
      <c r="H75" s="16"/>
      <c r="I75" s="16"/>
      <c r="J75" s="16"/>
      <c r="K75" s="16"/>
      <c r="L75" s="14"/>
      <c r="M75" s="13"/>
      <c r="N75" s="14"/>
      <c r="O75" s="12"/>
      <c r="P75" s="12"/>
      <c r="Q75" s="12"/>
      <c r="R75" s="12"/>
      <c r="S75" s="12"/>
      <c r="T75" s="12"/>
      <c r="U75" s="12"/>
      <c r="V75" s="13"/>
      <c r="W75" s="13" t="s">
        <v>39</v>
      </c>
      <c r="X75" s="13"/>
      <c r="Y75" s="13"/>
      <c r="Z75" s="13"/>
      <c r="AA75" s="13"/>
      <c r="AB75" s="13"/>
      <c r="AC75" s="13"/>
      <c r="AD75" s="13"/>
      <c r="AE75" s="13"/>
      <c r="AF75" s="13"/>
    </row>
    <row r="76" spans="1:32" ht="19" x14ac:dyDescent="0.2">
      <c r="A76" s="9">
        <f t="shared" si="1"/>
        <v>70</v>
      </c>
      <c r="B76" s="9">
        <v>1</v>
      </c>
      <c r="C76" s="10" t="s">
        <v>149</v>
      </c>
      <c r="D76" s="11" t="s">
        <v>161</v>
      </c>
      <c r="E76" s="14" t="s">
        <v>159</v>
      </c>
      <c r="F76" s="16"/>
      <c r="G76" s="17"/>
      <c r="H76" s="16"/>
      <c r="I76" s="16"/>
      <c r="J76" s="16"/>
      <c r="K76" s="16"/>
      <c r="L76" s="14"/>
      <c r="M76" s="13"/>
      <c r="N76" s="14"/>
      <c r="O76" s="12"/>
      <c r="P76" s="12"/>
      <c r="Q76" s="12"/>
      <c r="R76" s="12"/>
      <c r="S76" s="12"/>
      <c r="T76" s="12"/>
      <c r="U76" s="12"/>
      <c r="V76" s="13"/>
      <c r="W76" s="13" t="s">
        <v>39</v>
      </c>
      <c r="X76" s="13"/>
      <c r="Y76" s="13"/>
      <c r="Z76" s="13"/>
      <c r="AA76" s="13"/>
      <c r="AB76" s="13"/>
      <c r="AC76" s="13"/>
      <c r="AD76" s="13"/>
      <c r="AE76" s="13"/>
      <c r="AF76" s="13"/>
    </row>
    <row r="77" spans="1:32" ht="19" x14ac:dyDescent="0.2">
      <c r="A77" s="9">
        <f t="shared" si="1"/>
        <v>71</v>
      </c>
      <c r="B77" s="9">
        <v>1</v>
      </c>
      <c r="C77" s="10" t="s">
        <v>149</v>
      </c>
      <c r="D77" s="11" t="s">
        <v>162</v>
      </c>
      <c r="E77" s="14" t="s">
        <v>163</v>
      </c>
      <c r="F77" s="16"/>
      <c r="G77" s="17"/>
      <c r="H77" s="16"/>
      <c r="I77" s="16"/>
      <c r="J77" s="16"/>
      <c r="K77" s="16"/>
      <c r="L77" s="14"/>
      <c r="M77" s="13"/>
      <c r="N77" s="14"/>
      <c r="O77" s="12"/>
      <c r="P77" s="12"/>
      <c r="Q77" s="12"/>
      <c r="R77" s="12"/>
      <c r="S77" s="12"/>
      <c r="T77" s="12"/>
      <c r="U77" s="12"/>
      <c r="V77" s="13"/>
      <c r="W77" s="13" t="s">
        <v>39</v>
      </c>
      <c r="X77" s="13"/>
      <c r="Y77" s="13"/>
      <c r="Z77" s="13"/>
      <c r="AA77" s="13"/>
      <c r="AB77" s="13"/>
      <c r="AC77" s="13"/>
      <c r="AD77" s="13"/>
      <c r="AE77" s="13"/>
      <c r="AF77" s="13"/>
    </row>
    <row r="78" spans="1:32" ht="19" x14ac:dyDescent="0.2">
      <c r="A78" s="9">
        <f t="shared" si="1"/>
        <v>72</v>
      </c>
      <c r="B78" s="9">
        <v>1</v>
      </c>
      <c r="C78" s="10" t="s">
        <v>149</v>
      </c>
      <c r="D78" s="11" t="s">
        <v>164</v>
      </c>
      <c r="E78" s="14" t="s">
        <v>165</v>
      </c>
      <c r="F78" s="16"/>
      <c r="G78" s="17"/>
      <c r="H78" s="16"/>
      <c r="I78" s="16"/>
      <c r="J78" s="16"/>
      <c r="K78" s="16"/>
      <c r="L78" s="14"/>
      <c r="M78" s="13"/>
      <c r="N78" s="14"/>
      <c r="O78" s="12"/>
      <c r="P78" s="12"/>
      <c r="Q78" s="12"/>
      <c r="R78" s="12"/>
      <c r="S78" s="12"/>
      <c r="T78" s="12"/>
      <c r="U78" s="12"/>
      <c r="V78" s="13"/>
      <c r="W78" s="13" t="s">
        <v>39</v>
      </c>
      <c r="X78" s="13"/>
      <c r="Y78" s="13"/>
      <c r="Z78" s="13"/>
      <c r="AA78" s="13"/>
      <c r="AB78" s="13"/>
      <c r="AC78" s="13"/>
      <c r="AD78" s="13"/>
      <c r="AE78" s="13"/>
      <c r="AF78" s="13"/>
    </row>
    <row r="79" spans="1:32" ht="19" x14ac:dyDescent="0.2">
      <c r="A79" s="9">
        <f t="shared" si="1"/>
        <v>73</v>
      </c>
      <c r="B79" s="9">
        <v>1</v>
      </c>
      <c r="C79" s="10" t="s">
        <v>149</v>
      </c>
      <c r="D79" s="11" t="s">
        <v>166</v>
      </c>
      <c r="E79" s="14" t="s">
        <v>167</v>
      </c>
      <c r="F79" s="16"/>
      <c r="G79" s="17"/>
      <c r="H79" s="16"/>
      <c r="I79" s="16"/>
      <c r="J79" s="16"/>
      <c r="K79" s="16"/>
      <c r="L79" s="14"/>
      <c r="M79" s="13"/>
      <c r="N79" s="14"/>
      <c r="O79" s="12"/>
      <c r="P79" s="12"/>
      <c r="Q79" s="12"/>
      <c r="R79" s="12"/>
      <c r="S79" s="12"/>
      <c r="T79" s="12"/>
      <c r="U79" s="12"/>
      <c r="V79" s="13"/>
      <c r="W79" s="13" t="s">
        <v>39</v>
      </c>
      <c r="X79" s="13"/>
      <c r="Y79" s="13"/>
      <c r="Z79" s="13"/>
      <c r="AA79" s="13"/>
      <c r="AB79" s="13"/>
      <c r="AC79" s="13"/>
      <c r="AD79" s="13"/>
      <c r="AE79" s="13"/>
      <c r="AF79" s="13"/>
    </row>
    <row r="80" spans="1:32" ht="19" x14ac:dyDescent="0.2">
      <c r="A80" s="9">
        <f t="shared" si="1"/>
        <v>74</v>
      </c>
      <c r="B80" s="9">
        <v>1</v>
      </c>
      <c r="C80" s="10" t="s">
        <v>149</v>
      </c>
      <c r="D80" s="11" t="s">
        <v>168</v>
      </c>
      <c r="E80" s="14" t="s">
        <v>169</v>
      </c>
      <c r="F80" s="16"/>
      <c r="G80" s="17"/>
      <c r="H80" s="16"/>
      <c r="I80" s="16"/>
      <c r="J80" s="16"/>
      <c r="K80" s="16"/>
      <c r="L80" s="14"/>
      <c r="M80" s="13"/>
      <c r="N80" s="14"/>
      <c r="O80" s="12"/>
      <c r="P80" s="12"/>
      <c r="Q80" s="12"/>
      <c r="R80" s="12"/>
      <c r="S80" s="12"/>
      <c r="T80" s="12"/>
      <c r="U80" s="12"/>
      <c r="V80" s="13"/>
      <c r="W80" s="13" t="s">
        <v>39</v>
      </c>
      <c r="X80" s="13"/>
      <c r="Y80" s="13"/>
      <c r="Z80" s="13"/>
      <c r="AA80" s="13"/>
      <c r="AB80" s="13"/>
      <c r="AC80" s="13"/>
      <c r="AD80" s="13"/>
      <c r="AE80" s="13"/>
      <c r="AF80" s="13"/>
    </row>
    <row r="81" spans="1:32" ht="19" x14ac:dyDescent="0.2">
      <c r="A81" s="9">
        <f t="shared" si="1"/>
        <v>75</v>
      </c>
      <c r="B81" s="9">
        <v>1</v>
      </c>
      <c r="C81" s="10" t="s">
        <v>149</v>
      </c>
      <c r="D81" s="11" t="s">
        <v>170</v>
      </c>
      <c r="E81" s="14" t="s">
        <v>171</v>
      </c>
      <c r="F81" s="16"/>
      <c r="G81" s="17"/>
      <c r="H81" s="16"/>
      <c r="I81" s="16"/>
      <c r="J81" s="16"/>
      <c r="K81" s="16"/>
      <c r="L81" s="14"/>
      <c r="M81" s="13"/>
      <c r="N81" s="14"/>
      <c r="O81" s="12"/>
      <c r="P81" s="12"/>
      <c r="Q81" s="12"/>
      <c r="R81" s="12"/>
      <c r="S81" s="12"/>
      <c r="T81" s="12"/>
      <c r="U81" s="12"/>
      <c r="V81" s="13"/>
      <c r="W81" s="13" t="s">
        <v>39</v>
      </c>
      <c r="X81" s="13"/>
      <c r="Y81" s="13"/>
      <c r="Z81" s="13"/>
      <c r="AA81" s="13"/>
      <c r="AB81" s="13"/>
      <c r="AC81" s="13"/>
      <c r="AD81" s="13"/>
      <c r="AE81" s="13"/>
      <c r="AF81" s="13"/>
    </row>
    <row r="82" spans="1:32" ht="19" x14ac:dyDescent="0.2">
      <c r="A82" s="9">
        <f t="shared" si="1"/>
        <v>76</v>
      </c>
      <c r="B82" s="9">
        <v>1</v>
      </c>
      <c r="C82" s="10" t="s">
        <v>149</v>
      </c>
      <c r="D82" s="11" t="s">
        <v>172</v>
      </c>
      <c r="E82" s="14" t="s">
        <v>173</v>
      </c>
      <c r="F82" s="16"/>
      <c r="G82" s="17"/>
      <c r="H82" s="16"/>
      <c r="I82" s="16"/>
      <c r="J82" s="16"/>
      <c r="K82" s="16"/>
      <c r="L82" s="14"/>
      <c r="M82" s="13"/>
      <c r="N82" s="14"/>
      <c r="O82" s="12"/>
      <c r="P82" s="12"/>
      <c r="Q82" s="12"/>
      <c r="R82" s="12"/>
      <c r="S82" s="12"/>
      <c r="T82" s="12"/>
      <c r="U82" s="12"/>
      <c r="V82" s="13"/>
      <c r="W82" s="13" t="s">
        <v>39</v>
      </c>
      <c r="X82" s="13"/>
      <c r="Y82" s="13"/>
      <c r="Z82" s="13"/>
      <c r="AA82" s="13"/>
      <c r="AB82" s="13"/>
      <c r="AC82" s="13"/>
      <c r="AD82" s="13"/>
      <c r="AE82" s="13"/>
      <c r="AF82" s="13"/>
    </row>
    <row r="83" spans="1:32" ht="19" x14ac:dyDescent="0.2">
      <c r="A83" s="9">
        <f t="shared" si="1"/>
        <v>77</v>
      </c>
      <c r="B83" s="9">
        <v>1</v>
      </c>
      <c r="C83" s="10" t="s">
        <v>149</v>
      </c>
      <c r="D83" s="11" t="s">
        <v>174</v>
      </c>
      <c r="E83" s="14" t="s">
        <v>175</v>
      </c>
      <c r="F83" s="16"/>
      <c r="G83" s="17"/>
      <c r="H83" s="16"/>
      <c r="I83" s="16"/>
      <c r="J83" s="16"/>
      <c r="K83" s="16"/>
      <c r="L83" s="14"/>
      <c r="M83" s="13"/>
      <c r="N83" s="14"/>
      <c r="O83" s="12"/>
      <c r="P83" s="12"/>
      <c r="Q83" s="12"/>
      <c r="R83" s="12"/>
      <c r="S83" s="12"/>
      <c r="T83" s="12"/>
      <c r="U83" s="12"/>
      <c r="V83" s="13"/>
      <c r="W83" s="13" t="s">
        <v>39</v>
      </c>
      <c r="X83" s="13"/>
      <c r="Y83" s="13"/>
      <c r="Z83" s="13"/>
      <c r="AA83" s="13"/>
      <c r="AB83" s="13"/>
      <c r="AC83" s="13"/>
      <c r="AD83" s="13"/>
      <c r="AE83" s="13"/>
      <c r="AF83" s="13"/>
    </row>
    <row r="84" spans="1:32" ht="19" x14ac:dyDescent="0.2">
      <c r="A84" s="9">
        <f t="shared" si="1"/>
        <v>78</v>
      </c>
      <c r="B84" s="9">
        <v>1</v>
      </c>
      <c r="C84" s="10" t="s">
        <v>176</v>
      </c>
      <c r="D84" s="11" t="s">
        <v>177</v>
      </c>
      <c r="E84" s="14" t="s">
        <v>178</v>
      </c>
      <c r="F84" s="16"/>
      <c r="G84" s="17"/>
      <c r="H84" s="16"/>
      <c r="I84" s="16"/>
      <c r="J84" s="16"/>
      <c r="K84" s="16"/>
      <c r="L84" s="14"/>
      <c r="M84" s="13"/>
      <c r="N84" s="14"/>
      <c r="O84" s="12"/>
      <c r="P84" s="12"/>
      <c r="Q84" s="12"/>
      <c r="R84" s="12"/>
      <c r="S84" s="12"/>
      <c r="T84" s="12"/>
      <c r="U84" s="12"/>
      <c r="V84" s="13"/>
      <c r="W84" s="13" t="s">
        <v>39</v>
      </c>
      <c r="X84" s="13"/>
      <c r="Y84" s="13"/>
      <c r="Z84" s="13"/>
      <c r="AA84" s="13"/>
      <c r="AB84" s="13"/>
      <c r="AC84" s="13"/>
      <c r="AD84" s="13"/>
      <c r="AE84" s="13"/>
      <c r="AF84" s="13"/>
    </row>
    <row r="85" spans="1:32" ht="19" x14ac:dyDescent="0.2">
      <c r="A85" s="9">
        <f t="shared" si="1"/>
        <v>79</v>
      </c>
      <c r="B85" s="9">
        <v>1</v>
      </c>
      <c r="C85" s="10" t="s">
        <v>176</v>
      </c>
      <c r="D85" s="11" t="s">
        <v>179</v>
      </c>
      <c r="E85" s="14" t="s">
        <v>180</v>
      </c>
      <c r="F85" s="16"/>
      <c r="G85" s="17"/>
      <c r="H85" s="16"/>
      <c r="I85" s="16"/>
      <c r="J85" s="16"/>
      <c r="K85" s="16"/>
      <c r="L85" s="14"/>
      <c r="M85" s="13"/>
      <c r="N85" s="14"/>
      <c r="O85" s="12"/>
      <c r="P85" s="12"/>
      <c r="Q85" s="12"/>
      <c r="R85" s="12"/>
      <c r="S85" s="12"/>
      <c r="T85" s="12"/>
      <c r="U85" s="12"/>
      <c r="V85" s="13"/>
      <c r="W85" s="13" t="s">
        <v>39</v>
      </c>
      <c r="X85" s="13"/>
      <c r="Y85" s="13"/>
      <c r="Z85" s="13"/>
      <c r="AA85" s="13"/>
      <c r="AB85" s="13"/>
      <c r="AC85" s="13"/>
      <c r="AD85" s="13"/>
      <c r="AE85" s="13"/>
      <c r="AF85" s="13"/>
    </row>
    <row r="86" spans="1:32" ht="19" x14ac:dyDescent="0.2">
      <c r="A86" s="9">
        <f t="shared" si="1"/>
        <v>80</v>
      </c>
      <c r="B86" s="9">
        <v>1</v>
      </c>
      <c r="C86" s="10" t="s">
        <v>176</v>
      </c>
      <c r="D86" s="11" t="s">
        <v>181</v>
      </c>
      <c r="E86" s="14" t="s">
        <v>182</v>
      </c>
      <c r="F86" s="16"/>
      <c r="G86" s="17"/>
      <c r="H86" s="16"/>
      <c r="I86" s="16"/>
      <c r="J86" s="16"/>
      <c r="K86" s="16"/>
      <c r="L86" s="14"/>
      <c r="M86" s="13"/>
      <c r="N86" s="14"/>
      <c r="O86" s="12"/>
      <c r="P86" s="12"/>
      <c r="Q86" s="12"/>
      <c r="R86" s="12"/>
      <c r="S86" s="12"/>
      <c r="T86" s="12"/>
      <c r="U86" s="12"/>
      <c r="V86" s="13"/>
      <c r="W86" s="13" t="s">
        <v>39</v>
      </c>
      <c r="X86" s="13"/>
      <c r="Y86" s="13"/>
      <c r="Z86" s="13"/>
      <c r="AA86" s="13"/>
      <c r="AB86" s="13"/>
      <c r="AC86" s="13"/>
      <c r="AD86" s="13"/>
      <c r="AE86" s="13"/>
      <c r="AF86" s="13"/>
    </row>
    <row r="87" spans="1:32" ht="19" x14ac:dyDescent="0.2">
      <c r="A87" s="9">
        <f t="shared" si="1"/>
        <v>81</v>
      </c>
      <c r="B87" s="9">
        <v>1</v>
      </c>
      <c r="C87" s="10" t="s">
        <v>176</v>
      </c>
      <c r="D87" s="11" t="s">
        <v>183</v>
      </c>
      <c r="E87" s="14" t="s">
        <v>184</v>
      </c>
      <c r="F87" s="16"/>
      <c r="G87" s="17"/>
      <c r="H87" s="16"/>
      <c r="I87" s="16"/>
      <c r="J87" s="16"/>
      <c r="K87" s="16"/>
      <c r="L87" s="14"/>
      <c r="M87" s="13"/>
      <c r="N87" s="14"/>
      <c r="O87" s="12"/>
      <c r="P87" s="12"/>
      <c r="Q87" s="12"/>
      <c r="R87" s="12"/>
      <c r="S87" s="12"/>
      <c r="T87" s="12"/>
      <c r="U87" s="12"/>
      <c r="V87" s="13"/>
      <c r="W87" s="13" t="s">
        <v>39</v>
      </c>
      <c r="X87" s="13"/>
      <c r="Y87" s="13"/>
      <c r="Z87" s="13"/>
      <c r="AA87" s="13"/>
      <c r="AB87" s="13"/>
      <c r="AC87" s="13"/>
      <c r="AD87" s="13"/>
      <c r="AE87" s="13"/>
      <c r="AF87" s="13"/>
    </row>
    <row r="88" spans="1:32" ht="19" x14ac:dyDescent="0.2">
      <c r="A88" s="9">
        <f t="shared" si="1"/>
        <v>82</v>
      </c>
      <c r="B88" s="9">
        <v>1</v>
      </c>
      <c r="C88" s="10" t="s">
        <v>176</v>
      </c>
      <c r="D88" s="11" t="s">
        <v>185</v>
      </c>
      <c r="E88" s="14" t="s">
        <v>186</v>
      </c>
      <c r="F88" s="16"/>
      <c r="G88" s="17"/>
      <c r="H88" s="16"/>
      <c r="I88" s="16"/>
      <c r="J88" s="16"/>
      <c r="K88" s="16"/>
      <c r="L88" s="14"/>
      <c r="M88" s="13"/>
      <c r="N88" s="14"/>
      <c r="O88" s="12"/>
      <c r="P88" s="12"/>
      <c r="Q88" s="12"/>
      <c r="R88" s="12"/>
      <c r="S88" s="12"/>
      <c r="T88" s="12"/>
      <c r="U88" s="12"/>
      <c r="V88" s="13"/>
      <c r="W88" s="13" t="s">
        <v>39</v>
      </c>
      <c r="X88" s="13"/>
      <c r="Y88" s="13"/>
      <c r="Z88" s="13"/>
      <c r="AA88" s="13"/>
      <c r="AB88" s="13"/>
      <c r="AC88" s="13"/>
      <c r="AD88" s="13"/>
      <c r="AE88" s="13"/>
      <c r="AF88" s="13"/>
    </row>
    <row r="89" spans="1:32" ht="19" x14ac:dyDescent="0.2">
      <c r="A89" s="9">
        <f t="shared" si="1"/>
        <v>83</v>
      </c>
      <c r="B89" s="9">
        <v>1</v>
      </c>
      <c r="C89" s="10" t="s">
        <v>176</v>
      </c>
      <c r="D89" s="11" t="s">
        <v>187</v>
      </c>
      <c r="E89" s="14" t="s">
        <v>188</v>
      </c>
      <c r="F89" s="16"/>
      <c r="G89" s="17"/>
      <c r="H89" s="16"/>
      <c r="I89" s="16"/>
      <c r="J89" s="16"/>
      <c r="K89" s="16"/>
      <c r="L89" s="14"/>
      <c r="M89" s="13"/>
      <c r="N89" s="14"/>
      <c r="O89" s="12"/>
      <c r="P89" s="12"/>
      <c r="Q89" s="12"/>
      <c r="R89" s="12"/>
      <c r="S89" s="12"/>
      <c r="T89" s="12"/>
      <c r="U89" s="12"/>
      <c r="V89" s="13"/>
      <c r="W89" s="13" t="s">
        <v>39</v>
      </c>
      <c r="X89" s="13"/>
      <c r="Y89" s="13"/>
      <c r="Z89" s="13"/>
      <c r="AA89" s="13"/>
      <c r="AB89" s="13"/>
      <c r="AC89" s="13"/>
      <c r="AD89" s="13"/>
      <c r="AE89" s="13"/>
      <c r="AF89" s="13"/>
    </row>
    <row r="90" spans="1:32" ht="19" x14ac:dyDescent="0.2">
      <c r="A90" s="9">
        <f t="shared" si="1"/>
        <v>84</v>
      </c>
      <c r="B90" s="9">
        <v>1</v>
      </c>
      <c r="C90" s="10" t="s">
        <v>176</v>
      </c>
      <c r="D90" s="11" t="s">
        <v>189</v>
      </c>
      <c r="E90" s="14" t="s">
        <v>190</v>
      </c>
      <c r="F90" s="16"/>
      <c r="G90" s="17"/>
      <c r="H90" s="16"/>
      <c r="I90" s="16"/>
      <c r="J90" s="16"/>
      <c r="K90" s="16"/>
      <c r="L90" s="14"/>
      <c r="M90" s="13"/>
      <c r="N90" s="14"/>
      <c r="O90" s="12"/>
      <c r="P90" s="12"/>
      <c r="Q90" s="12"/>
      <c r="R90" s="12"/>
      <c r="S90" s="12"/>
      <c r="T90" s="12"/>
      <c r="U90" s="12"/>
      <c r="V90" s="13"/>
      <c r="W90" s="13" t="s">
        <v>39</v>
      </c>
      <c r="X90" s="13"/>
      <c r="Y90" s="13"/>
      <c r="Z90" s="13"/>
      <c r="AA90" s="13"/>
      <c r="AB90" s="13"/>
      <c r="AC90" s="13"/>
      <c r="AD90" s="13"/>
      <c r="AE90" s="13"/>
      <c r="AF90" s="13"/>
    </row>
    <row r="91" spans="1:32" ht="19" x14ac:dyDescent="0.2">
      <c r="A91" s="9">
        <f t="shared" si="1"/>
        <v>85</v>
      </c>
      <c r="B91" s="9">
        <v>1</v>
      </c>
      <c r="C91" s="10" t="s">
        <v>176</v>
      </c>
      <c r="D91" s="11" t="s">
        <v>191</v>
      </c>
      <c r="E91" s="14" t="s">
        <v>192</v>
      </c>
      <c r="F91" s="16"/>
      <c r="G91" s="17"/>
      <c r="H91" s="16"/>
      <c r="I91" s="16"/>
      <c r="J91" s="16"/>
      <c r="K91" s="16"/>
      <c r="L91" s="14"/>
      <c r="M91" s="13"/>
      <c r="N91" s="14"/>
      <c r="O91" s="12"/>
      <c r="P91" s="12"/>
      <c r="Q91" s="12"/>
      <c r="R91" s="12"/>
      <c r="S91" s="12"/>
      <c r="T91" s="12"/>
      <c r="U91" s="12"/>
      <c r="V91" s="13"/>
      <c r="W91" s="13" t="s">
        <v>39</v>
      </c>
      <c r="X91" s="13"/>
      <c r="Y91" s="13"/>
      <c r="Z91" s="13"/>
      <c r="AA91" s="13"/>
      <c r="AB91" s="13"/>
      <c r="AC91" s="13"/>
      <c r="AD91" s="13"/>
      <c r="AE91" s="13"/>
      <c r="AF91" s="13"/>
    </row>
    <row r="92" spans="1:32" ht="19" x14ac:dyDescent="0.2">
      <c r="A92" s="9">
        <f t="shared" si="1"/>
        <v>86</v>
      </c>
      <c r="B92" s="9">
        <v>1</v>
      </c>
      <c r="C92" s="10" t="s">
        <v>176</v>
      </c>
      <c r="D92" s="11" t="s">
        <v>193</v>
      </c>
      <c r="E92" s="13"/>
      <c r="F92" s="16"/>
      <c r="G92" s="17"/>
      <c r="H92" s="16"/>
      <c r="I92" s="16"/>
      <c r="J92" s="16"/>
      <c r="K92" s="16"/>
      <c r="L92" s="14"/>
      <c r="M92" s="13"/>
      <c r="N92" s="14"/>
      <c r="O92" s="12"/>
      <c r="P92" s="12"/>
      <c r="Q92" s="12"/>
      <c r="R92" s="12"/>
      <c r="S92" s="12"/>
      <c r="T92" s="12"/>
      <c r="U92" s="12"/>
      <c r="V92" s="13"/>
      <c r="W92" s="13" t="s">
        <v>39</v>
      </c>
      <c r="X92" s="13"/>
      <c r="Y92" s="13"/>
      <c r="Z92" s="13"/>
      <c r="AA92" s="13"/>
      <c r="AB92" s="13"/>
      <c r="AC92" s="13"/>
      <c r="AD92" s="13"/>
      <c r="AE92" s="13"/>
      <c r="AF92" s="13"/>
    </row>
    <row r="93" spans="1:32" ht="19" x14ac:dyDescent="0.2">
      <c r="A93" s="9">
        <f t="shared" si="1"/>
        <v>87</v>
      </c>
      <c r="B93" s="9">
        <v>1</v>
      </c>
      <c r="C93" s="10" t="s">
        <v>194</v>
      </c>
      <c r="D93" s="11" t="s">
        <v>195</v>
      </c>
      <c r="E93" s="14" t="s">
        <v>196</v>
      </c>
      <c r="F93" s="16"/>
      <c r="G93" s="17"/>
      <c r="H93" s="16"/>
      <c r="I93" s="16"/>
      <c r="J93" s="16"/>
      <c r="K93" s="16"/>
      <c r="L93" s="14"/>
      <c r="M93" s="13"/>
      <c r="N93" s="14"/>
      <c r="O93" s="12"/>
      <c r="P93" s="12"/>
      <c r="Q93" s="12"/>
      <c r="R93" s="12"/>
      <c r="S93" s="12"/>
      <c r="T93" s="12"/>
      <c r="U93" s="12"/>
      <c r="V93" s="13"/>
      <c r="W93" s="13" t="s">
        <v>39</v>
      </c>
      <c r="X93" s="13"/>
      <c r="Y93" s="13"/>
      <c r="Z93" s="13"/>
      <c r="AA93" s="13"/>
      <c r="AB93" s="13"/>
      <c r="AC93" s="13"/>
      <c r="AD93" s="13"/>
      <c r="AE93" s="13"/>
      <c r="AF93" s="13"/>
    </row>
    <row r="94" spans="1:32" ht="19" x14ac:dyDescent="0.2">
      <c r="A94" s="9">
        <f t="shared" si="1"/>
        <v>88</v>
      </c>
      <c r="B94" s="9">
        <v>1</v>
      </c>
      <c r="C94" s="10" t="s">
        <v>194</v>
      </c>
      <c r="D94" s="11" t="s">
        <v>197</v>
      </c>
      <c r="E94" s="14" t="s">
        <v>198</v>
      </c>
      <c r="F94" s="16"/>
      <c r="G94" s="17"/>
      <c r="H94" s="16"/>
      <c r="I94" s="16"/>
      <c r="J94" s="16"/>
      <c r="K94" s="16"/>
      <c r="L94" s="14"/>
      <c r="M94" s="13"/>
      <c r="N94" s="14"/>
      <c r="O94" s="12"/>
      <c r="P94" s="12"/>
      <c r="Q94" s="12"/>
      <c r="R94" s="12"/>
      <c r="S94" s="12"/>
      <c r="T94" s="12"/>
      <c r="U94" s="12"/>
      <c r="V94" s="13"/>
      <c r="W94" s="13" t="s">
        <v>39</v>
      </c>
      <c r="X94" s="13"/>
      <c r="Y94" s="13"/>
      <c r="Z94" s="13"/>
      <c r="AA94" s="13"/>
      <c r="AB94" s="13"/>
      <c r="AC94" s="13"/>
      <c r="AD94" s="13"/>
      <c r="AE94" s="13"/>
      <c r="AF94" s="13"/>
    </row>
    <row r="95" spans="1:32" ht="19" x14ac:dyDescent="0.2">
      <c r="A95" s="9">
        <f t="shared" si="1"/>
        <v>89</v>
      </c>
      <c r="B95" s="9">
        <v>1</v>
      </c>
      <c r="C95" s="10" t="s">
        <v>194</v>
      </c>
      <c r="D95" s="11" t="s">
        <v>199</v>
      </c>
      <c r="E95" s="14" t="s">
        <v>200</v>
      </c>
      <c r="F95" s="16"/>
      <c r="G95" s="17"/>
      <c r="H95" s="16"/>
      <c r="I95" s="16"/>
      <c r="J95" s="16"/>
      <c r="K95" s="16"/>
      <c r="L95" s="14"/>
      <c r="M95" s="13"/>
      <c r="N95" s="14"/>
      <c r="O95" s="12"/>
      <c r="P95" s="12"/>
      <c r="Q95" s="12"/>
      <c r="R95" s="12"/>
      <c r="S95" s="12"/>
      <c r="T95" s="12"/>
      <c r="U95" s="12"/>
      <c r="V95" s="13"/>
      <c r="W95" s="13" t="s">
        <v>39</v>
      </c>
      <c r="X95" s="13"/>
      <c r="Y95" s="13"/>
      <c r="Z95" s="13"/>
      <c r="AA95" s="13"/>
      <c r="AB95" s="13"/>
      <c r="AC95" s="13"/>
      <c r="AD95" s="13"/>
      <c r="AE95" s="13"/>
      <c r="AF95" s="13"/>
    </row>
    <row r="96" spans="1:32" ht="19" x14ac:dyDescent="0.2">
      <c r="A96" s="9">
        <f t="shared" si="1"/>
        <v>90</v>
      </c>
      <c r="B96" s="9">
        <v>1</v>
      </c>
      <c r="C96" s="10" t="s">
        <v>201</v>
      </c>
      <c r="D96" s="11" t="s">
        <v>202</v>
      </c>
      <c r="E96" s="14" t="s">
        <v>203</v>
      </c>
      <c r="F96" s="16"/>
      <c r="G96" s="17"/>
      <c r="H96" s="16"/>
      <c r="I96" s="16"/>
      <c r="J96" s="16"/>
      <c r="K96" s="16"/>
      <c r="L96" s="14"/>
      <c r="M96" s="13"/>
      <c r="N96" s="14"/>
      <c r="O96" s="12"/>
      <c r="P96" s="12"/>
      <c r="Q96" s="12"/>
      <c r="R96" s="12"/>
      <c r="S96" s="12"/>
      <c r="T96" s="12"/>
      <c r="U96" s="12"/>
      <c r="V96" s="13"/>
      <c r="W96" s="13" t="s">
        <v>39</v>
      </c>
      <c r="X96" s="13"/>
      <c r="Y96" s="13"/>
      <c r="Z96" s="13"/>
      <c r="AA96" s="13"/>
      <c r="AB96" s="13"/>
      <c r="AC96" s="13"/>
      <c r="AD96" s="13"/>
      <c r="AE96" s="13"/>
      <c r="AF96" s="13"/>
    </row>
    <row r="97" spans="1:32" ht="19" x14ac:dyDescent="0.2">
      <c r="A97" s="9">
        <f t="shared" si="1"/>
        <v>91</v>
      </c>
      <c r="B97" s="9">
        <v>1</v>
      </c>
      <c r="C97" s="10" t="s">
        <v>201</v>
      </c>
      <c r="D97" s="11" t="s">
        <v>204</v>
      </c>
      <c r="E97" s="14" t="s">
        <v>205</v>
      </c>
      <c r="F97" s="16"/>
      <c r="G97" s="17"/>
      <c r="H97" s="16"/>
      <c r="I97" s="16"/>
      <c r="J97" s="16"/>
      <c r="K97" s="16"/>
      <c r="L97" s="14"/>
      <c r="M97" s="13"/>
      <c r="N97" s="14"/>
      <c r="O97" s="12"/>
      <c r="P97" s="12"/>
      <c r="Q97" s="12"/>
      <c r="R97" s="12"/>
      <c r="S97" s="12"/>
      <c r="T97" s="12"/>
      <c r="U97" s="12"/>
      <c r="V97" s="13"/>
      <c r="W97" s="13" t="s">
        <v>39</v>
      </c>
      <c r="X97" s="13"/>
      <c r="Y97" s="13"/>
      <c r="Z97" s="13"/>
      <c r="AA97" s="13"/>
      <c r="AB97" s="13"/>
      <c r="AC97" s="13"/>
      <c r="AD97" s="13"/>
      <c r="AE97" s="13"/>
      <c r="AF97" s="13"/>
    </row>
    <row r="98" spans="1:32" ht="19" x14ac:dyDescent="0.2">
      <c r="A98" s="9">
        <f t="shared" si="1"/>
        <v>92</v>
      </c>
      <c r="B98" s="9">
        <v>1</v>
      </c>
      <c r="C98" s="10" t="s">
        <v>201</v>
      </c>
      <c r="D98" s="11" t="s">
        <v>206</v>
      </c>
      <c r="E98" s="14" t="s">
        <v>207</v>
      </c>
      <c r="F98" s="16"/>
      <c r="G98" s="17"/>
      <c r="H98" s="16"/>
      <c r="I98" s="16"/>
      <c r="J98" s="16"/>
      <c r="K98" s="16"/>
      <c r="L98" s="14"/>
      <c r="M98" s="13"/>
      <c r="N98" s="14"/>
      <c r="O98" s="12"/>
      <c r="P98" s="12"/>
      <c r="Q98" s="12"/>
      <c r="R98" s="12"/>
      <c r="S98" s="12"/>
      <c r="T98" s="12"/>
      <c r="U98" s="12"/>
      <c r="V98" s="13"/>
      <c r="W98" s="13" t="s">
        <v>39</v>
      </c>
      <c r="X98" s="13"/>
      <c r="Y98" s="13"/>
      <c r="Z98" s="13"/>
      <c r="AA98" s="13"/>
      <c r="AB98" s="13"/>
      <c r="AC98" s="13"/>
      <c r="AD98" s="13"/>
      <c r="AE98" s="13"/>
      <c r="AF98" s="13"/>
    </row>
    <row r="99" spans="1:32" ht="19" x14ac:dyDescent="0.2">
      <c r="A99" s="9">
        <f t="shared" si="1"/>
        <v>93</v>
      </c>
      <c r="B99" s="9">
        <v>1</v>
      </c>
      <c r="C99" s="10" t="s">
        <v>201</v>
      </c>
      <c r="D99" s="11" t="s">
        <v>208</v>
      </c>
      <c r="E99" s="14" t="s">
        <v>207</v>
      </c>
      <c r="F99" s="16"/>
      <c r="G99" s="17"/>
      <c r="H99" s="16"/>
      <c r="I99" s="16"/>
      <c r="J99" s="16"/>
      <c r="K99" s="16"/>
      <c r="L99" s="14"/>
      <c r="M99" s="13"/>
      <c r="N99" s="14"/>
      <c r="O99" s="12"/>
      <c r="P99" s="12"/>
      <c r="Q99" s="12"/>
      <c r="R99" s="12"/>
      <c r="S99" s="12"/>
      <c r="T99" s="12"/>
      <c r="U99" s="12"/>
      <c r="V99" s="13"/>
      <c r="W99" s="13" t="s">
        <v>39</v>
      </c>
      <c r="X99" s="13"/>
      <c r="Y99" s="13"/>
      <c r="Z99" s="13"/>
      <c r="AA99" s="13"/>
      <c r="AB99" s="13"/>
      <c r="AC99" s="13"/>
      <c r="AD99" s="13"/>
      <c r="AE99" s="13"/>
      <c r="AF99" s="13"/>
    </row>
    <row r="100" spans="1:32" ht="18.5" customHeight="1" x14ac:dyDescent="0.2">
      <c r="A100" s="9">
        <f t="shared" si="1"/>
        <v>94</v>
      </c>
      <c r="B100" s="9">
        <v>1</v>
      </c>
      <c r="C100" s="10" t="s">
        <v>201</v>
      </c>
      <c r="D100" s="11" t="s">
        <v>209</v>
      </c>
      <c r="E100" s="14" t="s">
        <v>207</v>
      </c>
      <c r="F100" s="16"/>
      <c r="G100" s="17"/>
      <c r="H100" s="16"/>
      <c r="I100" s="16"/>
      <c r="J100" s="16"/>
      <c r="K100" s="16"/>
      <c r="L100" s="14"/>
      <c r="M100" s="13"/>
      <c r="N100" s="14"/>
      <c r="O100" s="12"/>
      <c r="P100" s="12"/>
      <c r="Q100" s="12"/>
      <c r="R100" s="12"/>
      <c r="S100" s="12"/>
      <c r="T100" s="12"/>
      <c r="U100" s="12"/>
      <c r="V100" s="13"/>
      <c r="W100" s="13" t="s">
        <v>39</v>
      </c>
      <c r="X100" s="13"/>
      <c r="Y100" s="13"/>
      <c r="Z100" s="13"/>
      <c r="AA100" s="13"/>
      <c r="AB100" s="13"/>
      <c r="AC100" s="13"/>
      <c r="AD100" s="13"/>
      <c r="AE100" s="13"/>
      <c r="AF100" s="13"/>
    </row>
    <row r="101" spans="1:32" ht="19" x14ac:dyDescent="0.2">
      <c r="A101" s="9">
        <f t="shared" si="1"/>
        <v>95</v>
      </c>
      <c r="B101" s="9">
        <v>1</v>
      </c>
      <c r="C101" s="10" t="s">
        <v>201</v>
      </c>
      <c r="D101" s="11" t="s">
        <v>210</v>
      </c>
      <c r="E101" s="14" t="s">
        <v>211</v>
      </c>
      <c r="F101" s="16"/>
      <c r="G101" s="17"/>
      <c r="H101" s="16"/>
      <c r="I101" s="16"/>
      <c r="J101" s="16"/>
      <c r="K101" s="16"/>
      <c r="L101" s="14"/>
      <c r="M101" s="13"/>
      <c r="N101" s="14"/>
      <c r="O101" s="12"/>
      <c r="P101" s="12"/>
      <c r="Q101" s="12"/>
      <c r="R101" s="12"/>
      <c r="S101" s="12"/>
      <c r="T101" s="12"/>
      <c r="U101" s="12"/>
      <c r="V101" s="13"/>
      <c r="W101" s="13" t="s">
        <v>39</v>
      </c>
      <c r="X101" s="13"/>
      <c r="Y101" s="13"/>
      <c r="Z101" s="13"/>
      <c r="AA101" s="13"/>
      <c r="AB101" s="13"/>
      <c r="AC101" s="13"/>
      <c r="AD101" s="13"/>
      <c r="AE101" s="13"/>
      <c r="AF101" s="13"/>
    </row>
    <row r="102" spans="1:32" ht="19" x14ac:dyDescent="0.2">
      <c r="A102" s="9">
        <f t="shared" si="1"/>
        <v>96</v>
      </c>
      <c r="B102" s="9">
        <v>1</v>
      </c>
      <c r="C102" s="10" t="s">
        <v>201</v>
      </c>
      <c r="D102" s="11" t="s">
        <v>212</v>
      </c>
      <c r="E102" s="14" t="s">
        <v>211</v>
      </c>
      <c r="F102" s="16"/>
      <c r="G102" s="17"/>
      <c r="H102" s="16"/>
      <c r="I102" s="16"/>
      <c r="J102" s="16"/>
      <c r="K102" s="16"/>
      <c r="L102" s="14"/>
      <c r="M102" s="13"/>
      <c r="N102" s="14"/>
      <c r="O102" s="12"/>
      <c r="P102" s="12"/>
      <c r="Q102" s="12"/>
      <c r="R102" s="12"/>
      <c r="S102" s="12"/>
      <c r="T102" s="12"/>
      <c r="U102" s="12"/>
      <c r="V102" s="13"/>
      <c r="W102" s="13" t="s">
        <v>39</v>
      </c>
      <c r="X102" s="13"/>
      <c r="Y102" s="13"/>
      <c r="Z102" s="13"/>
      <c r="AA102" s="13"/>
      <c r="AB102" s="13"/>
      <c r="AC102" s="13"/>
      <c r="AD102" s="13"/>
      <c r="AE102" s="13"/>
      <c r="AF102" s="13"/>
    </row>
    <row r="103" spans="1:32" ht="19" x14ac:dyDescent="0.2">
      <c r="A103" s="9">
        <f t="shared" si="1"/>
        <v>97</v>
      </c>
      <c r="B103" s="9">
        <v>1</v>
      </c>
      <c r="C103" s="10" t="s">
        <v>201</v>
      </c>
      <c r="D103" s="11" t="s">
        <v>213</v>
      </c>
      <c r="E103" s="14" t="s">
        <v>214</v>
      </c>
      <c r="F103" s="16"/>
      <c r="G103" s="17"/>
      <c r="H103" s="16"/>
      <c r="I103" s="16"/>
      <c r="J103" s="16"/>
      <c r="K103" s="16"/>
      <c r="L103" s="14"/>
      <c r="M103" s="13"/>
      <c r="N103" s="14"/>
      <c r="O103" s="12"/>
      <c r="P103" s="12"/>
      <c r="Q103" s="12"/>
      <c r="R103" s="12"/>
      <c r="S103" s="12"/>
      <c r="T103" s="12"/>
      <c r="U103" s="12"/>
      <c r="V103" s="13"/>
      <c r="W103" s="13" t="s">
        <v>39</v>
      </c>
      <c r="X103" s="13"/>
      <c r="Y103" s="13"/>
      <c r="Z103" s="13"/>
      <c r="AA103" s="13"/>
      <c r="AB103" s="13"/>
      <c r="AC103" s="13"/>
      <c r="AD103" s="13"/>
      <c r="AE103" s="13"/>
      <c r="AF103" s="13"/>
    </row>
    <row r="104" spans="1:32" ht="19" x14ac:dyDescent="0.2">
      <c r="A104" s="9">
        <f t="shared" si="1"/>
        <v>98</v>
      </c>
      <c r="B104" s="9">
        <v>1</v>
      </c>
      <c r="C104" s="10" t="s">
        <v>201</v>
      </c>
      <c r="D104" s="11" t="s">
        <v>215</v>
      </c>
      <c r="E104" s="14" t="s">
        <v>207</v>
      </c>
      <c r="F104" s="16"/>
      <c r="G104" s="17"/>
      <c r="H104" s="16"/>
      <c r="I104" s="16"/>
      <c r="J104" s="16"/>
      <c r="K104" s="16"/>
      <c r="L104" s="14"/>
      <c r="M104" s="13"/>
      <c r="N104" s="14"/>
      <c r="O104" s="12"/>
      <c r="P104" s="12"/>
      <c r="Q104" s="12"/>
      <c r="R104" s="12"/>
      <c r="S104" s="12"/>
      <c r="T104" s="12"/>
      <c r="U104" s="12"/>
      <c r="V104" s="13"/>
      <c r="W104" s="13" t="s">
        <v>39</v>
      </c>
      <c r="X104" s="13"/>
      <c r="Y104" s="13"/>
      <c r="Z104" s="13"/>
      <c r="AA104" s="13"/>
      <c r="AB104" s="13"/>
      <c r="AC104" s="13"/>
      <c r="AD104" s="13"/>
      <c r="AE104" s="13"/>
      <c r="AF104" s="13"/>
    </row>
    <row r="105" spans="1:32" ht="19" x14ac:dyDescent="0.2">
      <c r="A105" s="9">
        <f t="shared" si="1"/>
        <v>99</v>
      </c>
      <c r="B105" s="9">
        <v>1</v>
      </c>
      <c r="C105" s="10" t="s">
        <v>201</v>
      </c>
      <c r="D105" s="11" t="s">
        <v>216</v>
      </c>
      <c r="E105" s="14" t="s">
        <v>203</v>
      </c>
      <c r="F105" s="16"/>
      <c r="G105" s="17"/>
      <c r="H105" s="16"/>
      <c r="I105" s="16"/>
      <c r="J105" s="16"/>
      <c r="K105" s="16"/>
      <c r="L105" s="14"/>
      <c r="M105" s="13"/>
      <c r="N105" s="14"/>
      <c r="O105" s="12"/>
      <c r="P105" s="12"/>
      <c r="Q105" s="12"/>
      <c r="R105" s="12"/>
      <c r="S105" s="12"/>
      <c r="T105" s="12"/>
      <c r="U105" s="12"/>
      <c r="V105" s="13"/>
      <c r="W105" s="13" t="s">
        <v>39</v>
      </c>
      <c r="X105" s="13"/>
      <c r="Y105" s="13"/>
      <c r="Z105" s="13"/>
      <c r="AA105" s="13"/>
      <c r="AB105" s="13"/>
      <c r="AC105" s="13"/>
      <c r="AD105" s="13"/>
      <c r="AE105" s="13"/>
      <c r="AF105" s="13"/>
    </row>
    <row r="106" spans="1:32" ht="19" x14ac:dyDescent="0.2">
      <c r="A106" s="9">
        <f t="shared" si="1"/>
        <v>100</v>
      </c>
      <c r="B106" s="9">
        <v>1</v>
      </c>
      <c r="C106" s="10" t="s">
        <v>201</v>
      </c>
      <c r="D106" s="11" t="s">
        <v>217</v>
      </c>
      <c r="E106" s="14" t="s">
        <v>218</v>
      </c>
      <c r="F106" s="16"/>
      <c r="G106" s="17"/>
      <c r="H106" s="16"/>
      <c r="I106" s="16"/>
      <c r="J106" s="16"/>
      <c r="K106" s="16"/>
      <c r="L106" s="14"/>
      <c r="M106" s="13"/>
      <c r="N106" s="14"/>
      <c r="O106" s="12"/>
      <c r="P106" s="12"/>
      <c r="Q106" s="12"/>
      <c r="R106" s="12"/>
      <c r="S106" s="12"/>
      <c r="T106" s="12"/>
      <c r="U106" s="12"/>
      <c r="V106" s="13"/>
      <c r="W106" s="13" t="s">
        <v>39</v>
      </c>
      <c r="X106" s="13"/>
      <c r="Y106" s="13"/>
      <c r="Z106" s="13"/>
      <c r="AA106" s="13"/>
      <c r="AB106" s="13"/>
      <c r="AC106" s="13"/>
      <c r="AD106" s="13"/>
      <c r="AE106" s="13"/>
      <c r="AF106" s="13"/>
    </row>
    <row r="107" spans="1:32" ht="19" x14ac:dyDescent="0.2">
      <c r="A107" s="9">
        <f t="shared" si="1"/>
        <v>101</v>
      </c>
      <c r="B107" s="9">
        <v>1</v>
      </c>
      <c r="C107" s="10" t="s">
        <v>201</v>
      </c>
      <c r="D107" s="11" t="s">
        <v>219</v>
      </c>
      <c r="E107" s="14" t="s">
        <v>220</v>
      </c>
      <c r="F107" s="16"/>
      <c r="G107" s="17"/>
      <c r="H107" s="16"/>
      <c r="I107" s="16"/>
      <c r="J107" s="16"/>
      <c r="K107" s="16"/>
      <c r="L107" s="14"/>
      <c r="M107" s="13"/>
      <c r="N107" s="14"/>
      <c r="O107" s="12"/>
      <c r="P107" s="12"/>
      <c r="Q107" s="12"/>
      <c r="R107" s="12"/>
      <c r="S107" s="12"/>
      <c r="T107" s="12"/>
      <c r="U107" s="12"/>
      <c r="V107" s="13"/>
      <c r="W107" s="13" t="s">
        <v>39</v>
      </c>
      <c r="X107" s="13"/>
      <c r="Y107" s="13"/>
      <c r="Z107" s="13"/>
      <c r="AA107" s="13"/>
      <c r="AB107" s="13"/>
      <c r="AC107" s="13"/>
      <c r="AD107" s="13"/>
      <c r="AE107" s="13"/>
      <c r="AF107" s="13"/>
    </row>
    <row r="108" spans="1:32" ht="19" x14ac:dyDescent="0.2">
      <c r="A108" s="9">
        <f t="shared" si="1"/>
        <v>102</v>
      </c>
      <c r="B108" s="9">
        <v>1</v>
      </c>
      <c r="C108" s="10" t="s">
        <v>201</v>
      </c>
      <c r="D108" s="11" t="s">
        <v>221</v>
      </c>
      <c r="E108" s="14" t="s">
        <v>222</v>
      </c>
      <c r="F108" s="16"/>
      <c r="G108" s="17"/>
      <c r="H108" s="16"/>
      <c r="I108" s="16"/>
      <c r="J108" s="16"/>
      <c r="K108" s="16"/>
      <c r="L108" s="14"/>
      <c r="M108" s="13"/>
      <c r="N108" s="14"/>
      <c r="O108" s="12"/>
      <c r="P108" s="12"/>
      <c r="Q108" s="12"/>
      <c r="R108" s="12"/>
      <c r="S108" s="12"/>
      <c r="T108" s="12"/>
      <c r="U108" s="12"/>
      <c r="V108" s="13"/>
      <c r="W108" s="13" t="s">
        <v>39</v>
      </c>
      <c r="X108" s="13"/>
      <c r="Y108" s="13"/>
      <c r="Z108" s="13"/>
      <c r="AA108" s="13"/>
      <c r="AB108" s="13"/>
      <c r="AC108" s="13"/>
      <c r="AD108" s="13"/>
      <c r="AE108" s="13"/>
      <c r="AF108" s="13"/>
    </row>
    <row r="109" spans="1:32" ht="19" x14ac:dyDescent="0.2">
      <c r="A109" s="9">
        <f t="shared" si="1"/>
        <v>103</v>
      </c>
      <c r="B109" s="9">
        <v>1</v>
      </c>
      <c r="C109" s="10" t="s">
        <v>201</v>
      </c>
      <c r="D109" s="11" t="s">
        <v>223</v>
      </c>
      <c r="E109" s="14" t="s">
        <v>224</v>
      </c>
      <c r="F109" s="16"/>
      <c r="G109" s="17"/>
      <c r="H109" s="16"/>
      <c r="I109" s="16"/>
      <c r="J109" s="16"/>
      <c r="K109" s="16"/>
      <c r="L109" s="14"/>
      <c r="M109" s="13"/>
      <c r="N109" s="14"/>
      <c r="O109" s="12"/>
      <c r="P109" s="12"/>
      <c r="Q109" s="12"/>
      <c r="R109" s="12"/>
      <c r="S109" s="12"/>
      <c r="T109" s="12"/>
      <c r="U109" s="12"/>
      <c r="V109" s="13"/>
      <c r="W109" s="13" t="s">
        <v>39</v>
      </c>
      <c r="X109" s="13"/>
      <c r="Y109" s="13"/>
      <c r="Z109" s="13"/>
      <c r="AA109" s="13"/>
      <c r="AB109" s="13"/>
      <c r="AC109" s="13"/>
      <c r="AD109" s="13"/>
      <c r="AE109" s="13"/>
      <c r="AF109" s="13"/>
    </row>
    <row r="110" spans="1:32" ht="19" x14ac:dyDescent="0.2">
      <c r="A110" s="9">
        <f t="shared" si="1"/>
        <v>104</v>
      </c>
      <c r="B110" s="9">
        <v>1</v>
      </c>
      <c r="C110" s="10" t="s">
        <v>201</v>
      </c>
      <c r="D110" s="11" t="s">
        <v>225</v>
      </c>
      <c r="E110" s="14" t="s">
        <v>205</v>
      </c>
      <c r="F110" s="16"/>
      <c r="G110" s="17"/>
      <c r="H110" s="16"/>
      <c r="I110" s="16"/>
      <c r="J110" s="16"/>
      <c r="K110" s="16"/>
      <c r="L110" s="14"/>
      <c r="M110" s="13"/>
      <c r="N110" s="14"/>
      <c r="O110" s="12"/>
      <c r="P110" s="12"/>
      <c r="Q110" s="12"/>
      <c r="R110" s="12"/>
      <c r="S110" s="12"/>
      <c r="T110" s="12"/>
      <c r="U110" s="12"/>
      <c r="V110" s="13"/>
      <c r="W110" s="13" t="s">
        <v>39</v>
      </c>
      <c r="X110" s="13"/>
      <c r="Y110" s="13"/>
      <c r="Z110" s="13"/>
      <c r="AA110" s="13"/>
      <c r="AB110" s="13"/>
      <c r="AC110" s="13"/>
      <c r="AD110" s="13"/>
      <c r="AE110" s="13"/>
      <c r="AF110" s="13"/>
    </row>
    <row r="111" spans="1:32" ht="19" x14ac:dyDescent="0.2">
      <c r="A111" s="9">
        <f t="shared" si="1"/>
        <v>105</v>
      </c>
      <c r="B111" s="9">
        <v>1</v>
      </c>
      <c r="C111" s="10" t="s">
        <v>201</v>
      </c>
      <c r="D111" s="11" t="s">
        <v>226</v>
      </c>
      <c r="E111" s="20" t="s">
        <v>224</v>
      </c>
      <c r="F111" s="16"/>
      <c r="G111" s="17"/>
      <c r="H111" s="16"/>
      <c r="I111" s="16"/>
      <c r="J111" s="16"/>
      <c r="K111" s="16"/>
      <c r="L111" s="14"/>
      <c r="M111" s="13"/>
      <c r="N111" s="14"/>
      <c r="O111" s="12"/>
      <c r="P111" s="12"/>
      <c r="Q111" s="12"/>
      <c r="R111" s="12"/>
      <c r="S111" s="12"/>
      <c r="T111" s="12"/>
      <c r="U111" s="12"/>
      <c r="V111" s="13"/>
      <c r="W111" s="13" t="s">
        <v>39</v>
      </c>
      <c r="X111" s="13"/>
      <c r="Y111" s="13"/>
      <c r="Z111" s="13"/>
      <c r="AA111" s="13"/>
      <c r="AB111" s="13"/>
      <c r="AC111" s="13"/>
      <c r="AD111" s="13"/>
      <c r="AE111" s="13"/>
      <c r="AF111" s="13"/>
    </row>
    <row r="112" spans="1:32" ht="19" x14ac:dyDescent="0.2">
      <c r="A112" s="9">
        <f t="shared" si="1"/>
        <v>106</v>
      </c>
      <c r="B112" s="9">
        <v>1</v>
      </c>
      <c r="C112" s="10" t="s">
        <v>201</v>
      </c>
      <c r="D112" s="11" t="s">
        <v>227</v>
      </c>
      <c r="E112" s="14" t="s">
        <v>228</v>
      </c>
      <c r="F112" s="16"/>
      <c r="G112" s="17"/>
      <c r="H112" s="16"/>
      <c r="I112" s="16"/>
      <c r="J112" s="16"/>
      <c r="K112" s="16"/>
      <c r="L112" s="14"/>
      <c r="M112" s="13"/>
      <c r="N112" s="14"/>
      <c r="O112" s="12"/>
      <c r="P112" s="12"/>
      <c r="Q112" s="12"/>
      <c r="R112" s="12"/>
      <c r="S112" s="12"/>
      <c r="T112" s="12"/>
      <c r="U112" s="12"/>
      <c r="V112" s="13"/>
      <c r="W112" s="13" t="s">
        <v>39</v>
      </c>
      <c r="X112" s="13"/>
      <c r="Y112" s="13"/>
      <c r="Z112" s="13"/>
      <c r="AA112" s="13"/>
      <c r="AB112" s="13"/>
      <c r="AC112" s="13"/>
      <c r="AD112" s="13"/>
      <c r="AE112" s="13"/>
      <c r="AF112" s="13"/>
    </row>
    <row r="113" spans="1:32" ht="19" x14ac:dyDescent="0.2">
      <c r="A113" s="9">
        <f t="shared" si="1"/>
        <v>107</v>
      </c>
      <c r="B113" s="9">
        <v>1</v>
      </c>
      <c r="C113" s="10" t="s">
        <v>201</v>
      </c>
      <c r="D113" s="11" t="s">
        <v>229</v>
      </c>
      <c r="E113" s="14" t="s">
        <v>230</v>
      </c>
      <c r="F113" s="16"/>
      <c r="G113" s="17"/>
      <c r="H113" s="16"/>
      <c r="I113" s="16"/>
      <c r="J113" s="16"/>
      <c r="K113" s="16"/>
      <c r="L113" s="14"/>
      <c r="M113" s="13"/>
      <c r="N113" s="14"/>
      <c r="O113" s="12"/>
      <c r="P113" s="12"/>
      <c r="Q113" s="12"/>
      <c r="R113" s="12"/>
      <c r="S113" s="12"/>
      <c r="T113" s="12"/>
      <c r="U113" s="12"/>
      <c r="V113" s="13"/>
      <c r="W113" s="13" t="s">
        <v>39</v>
      </c>
      <c r="X113" s="13"/>
      <c r="Y113" s="13"/>
      <c r="Z113" s="13"/>
      <c r="AA113" s="13"/>
      <c r="AB113" s="13"/>
      <c r="AC113" s="13"/>
      <c r="AD113" s="13"/>
      <c r="AE113" s="13"/>
      <c r="AF113" s="13"/>
    </row>
    <row r="114" spans="1:32" ht="19" x14ac:dyDescent="0.2">
      <c r="A114" s="9">
        <f t="shared" si="1"/>
        <v>108</v>
      </c>
      <c r="B114" s="9">
        <v>1</v>
      </c>
      <c r="C114" s="10" t="s">
        <v>201</v>
      </c>
      <c r="D114" s="11" t="s">
        <v>231</v>
      </c>
      <c r="E114" s="14" t="s">
        <v>232</v>
      </c>
      <c r="F114" s="16"/>
      <c r="G114" s="17"/>
      <c r="H114" s="16"/>
      <c r="I114" s="16"/>
      <c r="J114" s="16"/>
      <c r="K114" s="16"/>
      <c r="L114" s="14"/>
      <c r="M114" s="13"/>
      <c r="N114" s="14"/>
      <c r="O114" s="12"/>
      <c r="P114" s="12"/>
      <c r="Q114" s="12"/>
      <c r="R114" s="12"/>
      <c r="S114" s="12"/>
      <c r="T114" s="12"/>
      <c r="U114" s="12"/>
      <c r="V114" s="13"/>
      <c r="W114" s="13" t="s">
        <v>39</v>
      </c>
      <c r="X114" s="13"/>
      <c r="Y114" s="13"/>
      <c r="Z114" s="13"/>
      <c r="AA114" s="13"/>
      <c r="AB114" s="13"/>
      <c r="AC114" s="13"/>
      <c r="AD114" s="13"/>
      <c r="AE114" s="13"/>
      <c r="AF114" s="13"/>
    </row>
    <row r="115" spans="1:32" ht="19" x14ac:dyDescent="0.2">
      <c r="A115" s="9">
        <f t="shared" si="1"/>
        <v>109</v>
      </c>
      <c r="B115" s="9">
        <v>1</v>
      </c>
      <c r="C115" s="10" t="s">
        <v>201</v>
      </c>
      <c r="D115" s="11" t="s">
        <v>233</v>
      </c>
      <c r="E115" s="14" t="s">
        <v>234</v>
      </c>
      <c r="F115" s="16"/>
      <c r="G115" s="17"/>
      <c r="H115" s="16"/>
      <c r="I115" s="16"/>
      <c r="J115" s="16"/>
      <c r="K115" s="16"/>
      <c r="L115" s="14"/>
      <c r="M115" s="13"/>
      <c r="N115" s="14"/>
      <c r="O115" s="12"/>
      <c r="P115" s="12"/>
      <c r="Q115" s="12"/>
      <c r="R115" s="12"/>
      <c r="S115" s="12"/>
      <c r="T115" s="12"/>
      <c r="U115" s="12"/>
      <c r="V115" s="13"/>
      <c r="W115" s="13" t="s">
        <v>39</v>
      </c>
      <c r="X115" s="13"/>
      <c r="Y115" s="13"/>
      <c r="Z115" s="13"/>
      <c r="AA115" s="13"/>
      <c r="AB115" s="13"/>
      <c r="AC115" s="13"/>
      <c r="AD115" s="13"/>
      <c r="AE115" s="13"/>
      <c r="AF115" s="13"/>
    </row>
    <row r="116" spans="1:32" ht="19" x14ac:dyDescent="0.2">
      <c r="A116" s="9">
        <f t="shared" si="1"/>
        <v>110</v>
      </c>
      <c r="B116" s="9">
        <v>1</v>
      </c>
      <c r="C116" s="10" t="s">
        <v>201</v>
      </c>
      <c r="D116" s="11" t="s">
        <v>235</v>
      </c>
      <c r="E116" s="14" t="s">
        <v>236</v>
      </c>
      <c r="F116" s="16"/>
      <c r="G116" s="17"/>
      <c r="H116" s="16"/>
      <c r="I116" s="16"/>
      <c r="J116" s="16"/>
      <c r="K116" s="16"/>
      <c r="L116" s="14"/>
      <c r="M116" s="13"/>
      <c r="N116" s="14"/>
      <c r="O116" s="12"/>
      <c r="P116" s="12"/>
      <c r="Q116" s="12"/>
      <c r="R116" s="12"/>
      <c r="S116" s="12"/>
      <c r="T116" s="12"/>
      <c r="U116" s="12"/>
      <c r="V116" s="13"/>
      <c r="W116" s="13" t="s">
        <v>39</v>
      </c>
      <c r="X116" s="13"/>
      <c r="Y116" s="13"/>
      <c r="Z116" s="13"/>
      <c r="AA116" s="13"/>
      <c r="AB116" s="13"/>
      <c r="AC116" s="13"/>
      <c r="AD116" s="13"/>
      <c r="AE116" s="13"/>
      <c r="AF116" s="13"/>
    </row>
    <row r="117" spans="1:32" ht="19" x14ac:dyDescent="0.2">
      <c r="A117" s="9">
        <f t="shared" si="1"/>
        <v>111</v>
      </c>
      <c r="B117" s="9">
        <v>1</v>
      </c>
      <c r="C117" s="10" t="s">
        <v>201</v>
      </c>
      <c r="D117" s="11" t="s">
        <v>237</v>
      </c>
      <c r="E117" s="14" t="s">
        <v>238</v>
      </c>
      <c r="F117" s="16"/>
      <c r="G117" s="17"/>
      <c r="H117" s="16"/>
      <c r="I117" s="16"/>
      <c r="J117" s="16"/>
      <c r="K117" s="16"/>
      <c r="L117" s="14"/>
      <c r="M117" s="13"/>
      <c r="N117" s="14"/>
      <c r="O117" s="12"/>
      <c r="P117" s="12"/>
      <c r="Q117" s="12"/>
      <c r="R117" s="12"/>
      <c r="S117" s="12"/>
      <c r="T117" s="12"/>
      <c r="U117" s="12"/>
      <c r="V117" s="13"/>
      <c r="W117" s="13" t="s">
        <v>39</v>
      </c>
      <c r="X117" s="13"/>
      <c r="Y117" s="13"/>
      <c r="Z117" s="13"/>
      <c r="AA117" s="13"/>
      <c r="AB117" s="13"/>
      <c r="AC117" s="13"/>
      <c r="AD117" s="13"/>
      <c r="AE117" s="13"/>
      <c r="AF117" s="13"/>
    </row>
    <row r="118" spans="1:32" ht="19" x14ac:dyDescent="0.2">
      <c r="A118" s="9">
        <f t="shared" si="1"/>
        <v>112</v>
      </c>
      <c r="B118" s="9">
        <v>1</v>
      </c>
      <c r="C118" s="10" t="s">
        <v>201</v>
      </c>
      <c r="D118" s="11" t="s">
        <v>239</v>
      </c>
      <c r="E118" s="14" t="s">
        <v>240</v>
      </c>
      <c r="F118" s="16"/>
      <c r="G118" s="17"/>
      <c r="H118" s="16"/>
      <c r="I118" s="16"/>
      <c r="J118" s="16"/>
      <c r="K118" s="16"/>
      <c r="L118" s="14"/>
      <c r="M118" s="13"/>
      <c r="N118" s="14"/>
      <c r="O118" s="12"/>
      <c r="P118" s="12"/>
      <c r="Q118" s="12"/>
      <c r="R118" s="12"/>
      <c r="S118" s="12"/>
      <c r="T118" s="12"/>
      <c r="U118" s="12"/>
      <c r="V118" s="13"/>
      <c r="W118" s="13" t="s">
        <v>39</v>
      </c>
      <c r="X118" s="13"/>
      <c r="Y118" s="13"/>
      <c r="Z118" s="13"/>
      <c r="AA118" s="13"/>
      <c r="AB118" s="13"/>
      <c r="AC118" s="13"/>
      <c r="AD118" s="13"/>
      <c r="AE118" s="13"/>
      <c r="AF118" s="13"/>
    </row>
    <row r="119" spans="1:32" ht="19" x14ac:dyDescent="0.2">
      <c r="A119" s="9">
        <f t="shared" si="1"/>
        <v>113</v>
      </c>
      <c r="B119" s="9">
        <v>1</v>
      </c>
      <c r="C119" s="10" t="s">
        <v>201</v>
      </c>
      <c r="D119" s="11" t="s">
        <v>241</v>
      </c>
      <c r="E119" s="14" t="s">
        <v>242</v>
      </c>
      <c r="F119" s="16"/>
      <c r="G119" s="17"/>
      <c r="H119" s="16"/>
      <c r="I119" s="16"/>
      <c r="J119" s="16"/>
      <c r="K119" s="16"/>
      <c r="L119" s="14"/>
      <c r="M119" s="13"/>
      <c r="N119" s="14"/>
      <c r="O119" s="12"/>
      <c r="P119" s="12"/>
      <c r="Q119" s="12"/>
      <c r="R119" s="12"/>
      <c r="S119" s="12"/>
      <c r="T119" s="12"/>
      <c r="U119" s="12"/>
      <c r="V119" s="13"/>
      <c r="W119" s="13" t="s">
        <v>39</v>
      </c>
      <c r="X119" s="13"/>
      <c r="Y119" s="13"/>
      <c r="Z119" s="13"/>
      <c r="AA119" s="13"/>
      <c r="AB119" s="13"/>
      <c r="AC119" s="13"/>
      <c r="AD119" s="13"/>
      <c r="AE119" s="13"/>
      <c r="AF119" s="13"/>
    </row>
    <row r="120" spans="1:32" ht="19" x14ac:dyDescent="0.2">
      <c r="A120" s="9">
        <f t="shared" si="1"/>
        <v>114</v>
      </c>
      <c r="B120" s="9">
        <v>1</v>
      </c>
      <c r="C120" s="10" t="s">
        <v>201</v>
      </c>
      <c r="D120" s="11" t="s">
        <v>243</v>
      </c>
      <c r="E120" s="14" t="s">
        <v>244</v>
      </c>
      <c r="F120" s="16"/>
      <c r="G120" s="17"/>
      <c r="H120" s="16"/>
      <c r="I120" s="16"/>
      <c r="J120" s="16"/>
      <c r="K120" s="16"/>
      <c r="L120" s="14"/>
      <c r="M120" s="13"/>
      <c r="N120" s="14"/>
      <c r="O120" s="12"/>
      <c r="P120" s="12"/>
      <c r="Q120" s="12"/>
      <c r="R120" s="12"/>
      <c r="S120" s="12"/>
      <c r="T120" s="12"/>
      <c r="U120" s="12"/>
      <c r="V120" s="13"/>
      <c r="W120" s="13" t="s">
        <v>39</v>
      </c>
      <c r="X120" s="13"/>
      <c r="Y120" s="13"/>
      <c r="Z120" s="13"/>
      <c r="AA120" s="13"/>
      <c r="AB120" s="13"/>
      <c r="AC120" s="13"/>
      <c r="AD120" s="13"/>
      <c r="AE120" s="13"/>
      <c r="AF120" s="13"/>
    </row>
    <row r="121" spans="1:32" ht="19" x14ac:dyDescent="0.2">
      <c r="A121" s="9">
        <f t="shared" si="1"/>
        <v>115</v>
      </c>
      <c r="B121" s="9">
        <v>1</v>
      </c>
      <c r="C121" s="10" t="s">
        <v>201</v>
      </c>
      <c r="D121" s="11" t="s">
        <v>245</v>
      </c>
      <c r="E121" s="20" t="s">
        <v>246</v>
      </c>
      <c r="F121" s="16"/>
      <c r="G121" s="17"/>
      <c r="H121" s="16"/>
      <c r="I121" s="16"/>
      <c r="J121" s="16"/>
      <c r="K121" s="16"/>
      <c r="L121" s="14"/>
      <c r="M121" s="13"/>
      <c r="N121" s="14"/>
      <c r="O121" s="12"/>
      <c r="P121" s="12"/>
      <c r="Q121" s="12"/>
      <c r="R121" s="12"/>
      <c r="S121" s="12"/>
      <c r="T121" s="12"/>
      <c r="U121" s="12"/>
      <c r="V121" s="13"/>
      <c r="W121" s="13" t="s">
        <v>39</v>
      </c>
      <c r="X121" s="13"/>
      <c r="Y121" s="13"/>
      <c r="Z121" s="13"/>
      <c r="AA121" s="13"/>
      <c r="AB121" s="13"/>
      <c r="AC121" s="13"/>
      <c r="AD121" s="13"/>
      <c r="AE121" s="13"/>
      <c r="AF121" s="13"/>
    </row>
    <row r="122" spans="1:32" ht="19" x14ac:dyDescent="0.2">
      <c r="A122" s="9">
        <f t="shared" si="1"/>
        <v>116</v>
      </c>
      <c r="B122" s="9">
        <v>1</v>
      </c>
      <c r="C122" s="10" t="s">
        <v>201</v>
      </c>
      <c r="D122" s="11" t="s">
        <v>247</v>
      </c>
      <c r="E122" s="14" t="s">
        <v>248</v>
      </c>
      <c r="F122" s="16"/>
      <c r="G122" s="17"/>
      <c r="H122" s="16"/>
      <c r="I122" s="16"/>
      <c r="J122" s="16"/>
      <c r="K122" s="16"/>
      <c r="L122" s="14"/>
      <c r="M122" s="13"/>
      <c r="N122" s="14"/>
      <c r="O122" s="12"/>
      <c r="P122" s="12"/>
      <c r="Q122" s="12"/>
      <c r="R122" s="12"/>
      <c r="S122" s="12"/>
      <c r="T122" s="12"/>
      <c r="U122" s="12"/>
      <c r="V122" s="13"/>
      <c r="W122" s="13" t="s">
        <v>39</v>
      </c>
      <c r="X122" s="13"/>
      <c r="Y122" s="13"/>
      <c r="Z122" s="13"/>
      <c r="AA122" s="13"/>
      <c r="AB122" s="13"/>
      <c r="AC122" s="13"/>
      <c r="AD122" s="13"/>
      <c r="AE122" s="13"/>
      <c r="AF122" s="13"/>
    </row>
    <row r="123" spans="1:32" ht="19" x14ac:dyDescent="0.2">
      <c r="A123" s="9">
        <f t="shared" si="1"/>
        <v>117</v>
      </c>
      <c r="B123" s="9">
        <v>1</v>
      </c>
      <c r="C123" s="10" t="s">
        <v>201</v>
      </c>
      <c r="D123" s="11" t="s">
        <v>249</v>
      </c>
      <c r="E123" s="14" t="s">
        <v>250</v>
      </c>
      <c r="F123" s="16"/>
      <c r="G123" s="17"/>
      <c r="H123" s="16"/>
      <c r="I123" s="16"/>
      <c r="J123" s="16"/>
      <c r="K123" s="16"/>
      <c r="L123" s="14"/>
      <c r="M123" s="13"/>
      <c r="N123" s="14"/>
      <c r="O123" s="12"/>
      <c r="P123" s="12"/>
      <c r="Q123" s="12"/>
      <c r="R123" s="12"/>
      <c r="S123" s="12"/>
      <c r="T123" s="12"/>
      <c r="U123" s="12"/>
      <c r="V123" s="13"/>
      <c r="W123" s="13" t="s">
        <v>39</v>
      </c>
      <c r="X123" s="13"/>
      <c r="Y123" s="13"/>
      <c r="Z123" s="13"/>
      <c r="AA123" s="13"/>
      <c r="AB123" s="13"/>
      <c r="AC123" s="13"/>
      <c r="AD123" s="13"/>
      <c r="AE123" s="13"/>
      <c r="AF123" s="13"/>
    </row>
    <row r="124" spans="1:32" ht="19" x14ac:dyDescent="0.2">
      <c r="A124" s="9">
        <f t="shared" si="1"/>
        <v>118</v>
      </c>
      <c r="B124" s="9">
        <v>1</v>
      </c>
      <c r="C124" s="10" t="s">
        <v>201</v>
      </c>
      <c r="D124" s="11" t="s">
        <v>251</v>
      </c>
      <c r="E124" s="14" t="s">
        <v>252</v>
      </c>
      <c r="F124" s="16"/>
      <c r="G124" s="17"/>
      <c r="H124" s="16"/>
      <c r="I124" s="16"/>
      <c r="J124" s="16"/>
      <c r="K124" s="16"/>
      <c r="L124" s="14"/>
      <c r="M124" s="13"/>
      <c r="N124" s="14"/>
      <c r="O124" s="12"/>
      <c r="P124" s="12"/>
      <c r="Q124" s="12"/>
      <c r="R124" s="12"/>
      <c r="S124" s="12"/>
      <c r="T124" s="12"/>
      <c r="U124" s="12"/>
      <c r="V124" s="13"/>
      <c r="W124" s="13" t="s">
        <v>39</v>
      </c>
      <c r="X124" s="13"/>
      <c r="Y124" s="13"/>
      <c r="Z124" s="13"/>
      <c r="AA124" s="13"/>
      <c r="AB124" s="13"/>
      <c r="AC124" s="13"/>
      <c r="AD124" s="13"/>
      <c r="AE124" s="13"/>
      <c r="AF124" s="13"/>
    </row>
    <row r="125" spans="1:32" ht="19" x14ac:dyDescent="0.2">
      <c r="A125" s="9">
        <f t="shared" si="1"/>
        <v>119</v>
      </c>
      <c r="B125" s="9">
        <v>1</v>
      </c>
      <c r="C125" s="10" t="s">
        <v>201</v>
      </c>
      <c r="D125" s="11" t="s">
        <v>253</v>
      </c>
      <c r="E125" s="14" t="s">
        <v>254</v>
      </c>
      <c r="F125" s="16"/>
      <c r="G125" s="17"/>
      <c r="H125" s="16"/>
      <c r="I125" s="16"/>
      <c r="J125" s="16"/>
      <c r="K125" s="16"/>
      <c r="L125" s="14"/>
      <c r="M125" s="13"/>
      <c r="N125" s="14"/>
      <c r="O125" s="12"/>
      <c r="P125" s="12"/>
      <c r="Q125" s="12"/>
      <c r="R125" s="12"/>
      <c r="S125" s="12"/>
      <c r="T125" s="12"/>
      <c r="U125" s="12"/>
      <c r="V125" s="13"/>
      <c r="W125" s="13" t="s">
        <v>39</v>
      </c>
      <c r="X125" s="13"/>
      <c r="Y125" s="13"/>
      <c r="Z125" s="13"/>
      <c r="AA125" s="13"/>
      <c r="AB125" s="13"/>
      <c r="AC125" s="13"/>
      <c r="AD125" s="13"/>
      <c r="AE125" s="13"/>
      <c r="AF125" s="13"/>
    </row>
    <row r="126" spans="1:32" ht="19" x14ac:dyDescent="0.2">
      <c r="A126" s="9">
        <f t="shared" si="1"/>
        <v>120</v>
      </c>
      <c r="B126" s="9">
        <v>1</v>
      </c>
      <c r="C126" s="10" t="s">
        <v>201</v>
      </c>
      <c r="D126" s="11" t="s">
        <v>255</v>
      </c>
      <c r="E126" s="14" t="s">
        <v>256</v>
      </c>
      <c r="F126" s="16"/>
      <c r="G126" s="17"/>
      <c r="H126" s="16"/>
      <c r="I126" s="16"/>
      <c r="J126" s="16"/>
      <c r="K126" s="16"/>
      <c r="L126" s="14"/>
      <c r="M126" s="13"/>
      <c r="N126" s="14"/>
      <c r="O126" s="12"/>
      <c r="P126" s="12"/>
      <c r="Q126" s="12"/>
      <c r="R126" s="12"/>
      <c r="S126" s="12"/>
      <c r="T126" s="12"/>
      <c r="U126" s="12"/>
      <c r="V126" s="13"/>
      <c r="W126" s="13" t="s">
        <v>39</v>
      </c>
      <c r="X126" s="13"/>
      <c r="Y126" s="13"/>
      <c r="Z126" s="13"/>
      <c r="AA126" s="13"/>
      <c r="AB126" s="13"/>
      <c r="AC126" s="13"/>
      <c r="AD126" s="13"/>
      <c r="AE126" s="13"/>
      <c r="AF126" s="13"/>
    </row>
    <row r="127" spans="1:32" ht="19" x14ac:dyDescent="0.2">
      <c r="A127" s="9">
        <f t="shared" si="1"/>
        <v>121</v>
      </c>
      <c r="B127" s="9">
        <v>1</v>
      </c>
      <c r="C127" s="10" t="s">
        <v>201</v>
      </c>
      <c r="D127" s="11" t="s">
        <v>257</v>
      </c>
      <c r="E127" s="14" t="s">
        <v>256</v>
      </c>
      <c r="F127" s="16"/>
      <c r="G127" s="17"/>
      <c r="H127" s="16"/>
      <c r="I127" s="16"/>
      <c r="J127" s="16"/>
      <c r="K127" s="16"/>
      <c r="L127" s="14"/>
      <c r="M127" s="13"/>
      <c r="N127" s="14"/>
      <c r="O127" s="12"/>
      <c r="P127" s="12"/>
      <c r="Q127" s="12"/>
      <c r="R127" s="12"/>
      <c r="S127" s="12"/>
      <c r="T127" s="12"/>
      <c r="U127" s="12"/>
      <c r="V127" s="13"/>
      <c r="W127" s="13" t="s">
        <v>39</v>
      </c>
      <c r="X127" s="13"/>
      <c r="Y127" s="13"/>
      <c r="Z127" s="13"/>
      <c r="AA127" s="13"/>
      <c r="AB127" s="13"/>
      <c r="AC127" s="13"/>
      <c r="AD127" s="13"/>
      <c r="AE127" s="13"/>
      <c r="AF127" s="13"/>
    </row>
    <row r="128" spans="1:32" ht="19" x14ac:dyDescent="0.2">
      <c r="A128" s="9">
        <f t="shared" si="1"/>
        <v>122</v>
      </c>
      <c r="B128" s="9">
        <v>1</v>
      </c>
      <c r="C128" s="10" t="s">
        <v>201</v>
      </c>
      <c r="D128" s="11" t="s">
        <v>258</v>
      </c>
      <c r="E128" s="14" t="s">
        <v>259</v>
      </c>
      <c r="F128" s="16"/>
      <c r="G128" s="17"/>
      <c r="H128" s="16"/>
      <c r="I128" s="16"/>
      <c r="J128" s="16"/>
      <c r="K128" s="16"/>
      <c r="L128" s="14"/>
      <c r="M128" s="13"/>
      <c r="N128" s="14"/>
      <c r="O128" s="12"/>
      <c r="P128" s="12"/>
      <c r="Q128" s="12"/>
      <c r="R128" s="12"/>
      <c r="S128" s="12"/>
      <c r="T128" s="12"/>
      <c r="U128" s="12"/>
      <c r="V128" s="13"/>
      <c r="W128" s="13" t="s">
        <v>39</v>
      </c>
      <c r="X128" s="13"/>
      <c r="Y128" s="13"/>
      <c r="Z128" s="13"/>
      <c r="AA128" s="13"/>
      <c r="AB128" s="13"/>
      <c r="AC128" s="13"/>
      <c r="AD128" s="13"/>
      <c r="AE128" s="13"/>
      <c r="AF128" s="13"/>
    </row>
    <row r="129" spans="1:32" ht="19" x14ac:dyDescent="0.2">
      <c r="A129" s="9">
        <f t="shared" si="1"/>
        <v>123</v>
      </c>
      <c r="B129" s="9">
        <v>1</v>
      </c>
      <c r="C129" s="10" t="s">
        <v>201</v>
      </c>
      <c r="D129" s="11" t="s">
        <v>260</v>
      </c>
      <c r="E129" s="14" t="s">
        <v>261</v>
      </c>
      <c r="F129" s="16"/>
      <c r="G129" s="17"/>
      <c r="H129" s="16"/>
      <c r="I129" s="16"/>
      <c r="J129" s="16"/>
      <c r="K129" s="16"/>
      <c r="L129" s="14"/>
      <c r="M129" s="13"/>
      <c r="N129" s="14"/>
      <c r="O129" s="12"/>
      <c r="P129" s="12"/>
      <c r="Q129" s="12"/>
      <c r="R129" s="12"/>
      <c r="S129" s="12"/>
      <c r="T129" s="12"/>
      <c r="U129" s="12"/>
      <c r="V129" s="13"/>
      <c r="W129" s="13" t="s">
        <v>39</v>
      </c>
      <c r="X129" s="13"/>
      <c r="Y129" s="13"/>
      <c r="Z129" s="13"/>
      <c r="AA129" s="13"/>
      <c r="AB129" s="13"/>
      <c r="AC129" s="13"/>
      <c r="AD129" s="13"/>
      <c r="AE129" s="13"/>
      <c r="AF129" s="13"/>
    </row>
    <row r="130" spans="1:32" ht="19" x14ac:dyDescent="0.2">
      <c r="A130" s="9">
        <f t="shared" si="1"/>
        <v>124</v>
      </c>
      <c r="B130" s="9">
        <v>1</v>
      </c>
      <c r="C130" s="10" t="s">
        <v>201</v>
      </c>
      <c r="D130" s="11" t="s">
        <v>262</v>
      </c>
      <c r="E130" s="19"/>
      <c r="F130" s="16"/>
      <c r="G130" s="17"/>
      <c r="H130" s="16"/>
      <c r="I130" s="16"/>
      <c r="J130" s="16"/>
      <c r="K130" s="16"/>
      <c r="L130" s="14"/>
      <c r="M130" s="13"/>
      <c r="N130" s="14"/>
      <c r="O130" s="12"/>
      <c r="P130" s="12"/>
      <c r="Q130" s="12"/>
      <c r="R130" s="12"/>
      <c r="S130" s="12"/>
      <c r="T130" s="12"/>
      <c r="U130" s="12"/>
      <c r="V130" s="13"/>
      <c r="W130" s="13" t="s">
        <v>39</v>
      </c>
      <c r="X130" s="13"/>
      <c r="Y130" s="13"/>
      <c r="Z130" s="13"/>
      <c r="AA130" s="13"/>
      <c r="AB130" s="13"/>
      <c r="AC130" s="13"/>
      <c r="AD130" s="13"/>
      <c r="AE130" s="13"/>
      <c r="AF130" s="13"/>
    </row>
    <row r="131" spans="1:32" ht="19" x14ac:dyDescent="0.2">
      <c r="A131" s="9">
        <f t="shared" si="1"/>
        <v>125</v>
      </c>
      <c r="B131" s="9">
        <v>1</v>
      </c>
      <c r="C131" s="10" t="s">
        <v>201</v>
      </c>
      <c r="D131" s="11" t="s">
        <v>263</v>
      </c>
      <c r="E131" s="14" t="s">
        <v>244</v>
      </c>
      <c r="F131" s="16"/>
      <c r="G131" s="17"/>
      <c r="H131" s="16"/>
      <c r="I131" s="16"/>
      <c r="J131" s="16"/>
      <c r="K131" s="16"/>
      <c r="L131" s="14"/>
      <c r="M131" s="13"/>
      <c r="N131" s="14"/>
      <c r="O131" s="12"/>
      <c r="P131" s="12"/>
      <c r="Q131" s="12"/>
      <c r="R131" s="12"/>
      <c r="S131" s="12"/>
      <c r="T131" s="12"/>
      <c r="U131" s="12"/>
      <c r="V131" s="13"/>
      <c r="W131" s="13" t="s">
        <v>39</v>
      </c>
      <c r="X131" s="13"/>
      <c r="Y131" s="13"/>
      <c r="Z131" s="13"/>
      <c r="AA131" s="13"/>
      <c r="AB131" s="13"/>
      <c r="AC131" s="13"/>
      <c r="AD131" s="13"/>
      <c r="AE131" s="13"/>
      <c r="AF131" s="13"/>
    </row>
    <row r="132" spans="1:32" ht="19" x14ac:dyDescent="0.2">
      <c r="A132" s="9">
        <f t="shared" ref="A132:A195" si="2">A131+1</f>
        <v>126</v>
      </c>
      <c r="B132" s="9">
        <v>1</v>
      </c>
      <c r="C132" s="10" t="s">
        <v>264</v>
      </c>
      <c r="D132" s="11" t="s">
        <v>265</v>
      </c>
      <c r="E132" s="14" t="s">
        <v>266</v>
      </c>
      <c r="F132" s="16"/>
      <c r="G132" s="17"/>
      <c r="H132" s="16"/>
      <c r="I132" s="16"/>
      <c r="J132" s="16"/>
      <c r="K132" s="16"/>
      <c r="L132" s="14"/>
      <c r="M132" s="13"/>
      <c r="N132" s="14"/>
      <c r="O132" s="12"/>
      <c r="P132" s="12"/>
      <c r="Q132" s="12"/>
      <c r="R132" s="12"/>
      <c r="S132" s="12"/>
      <c r="T132" s="12"/>
      <c r="U132" s="12"/>
      <c r="V132" s="13"/>
      <c r="W132" s="13" t="s">
        <v>39</v>
      </c>
      <c r="X132" s="13"/>
      <c r="Y132" s="13"/>
      <c r="Z132" s="13"/>
      <c r="AA132" s="13"/>
      <c r="AB132" s="13"/>
      <c r="AC132" s="13"/>
      <c r="AD132" s="13"/>
      <c r="AE132" s="13"/>
      <c r="AF132" s="13"/>
    </row>
    <row r="133" spans="1:32" ht="19" x14ac:dyDescent="0.2">
      <c r="A133" s="9">
        <f t="shared" si="2"/>
        <v>127</v>
      </c>
      <c r="B133" s="9">
        <v>1</v>
      </c>
      <c r="C133" s="10" t="s">
        <v>264</v>
      </c>
      <c r="D133" s="11" t="s">
        <v>267</v>
      </c>
      <c r="E133" s="14" t="s">
        <v>268</v>
      </c>
      <c r="F133" s="16"/>
      <c r="G133" s="17"/>
      <c r="H133" s="16"/>
      <c r="I133" s="16"/>
      <c r="J133" s="16"/>
      <c r="K133" s="16"/>
      <c r="L133" s="14"/>
      <c r="M133" s="13"/>
      <c r="N133" s="14"/>
      <c r="O133" s="12"/>
      <c r="P133" s="12"/>
      <c r="Q133" s="12"/>
      <c r="R133" s="12"/>
      <c r="S133" s="12"/>
      <c r="T133" s="12"/>
      <c r="U133" s="12"/>
      <c r="V133" s="13"/>
      <c r="W133" s="13" t="s">
        <v>39</v>
      </c>
      <c r="X133" s="13"/>
      <c r="Y133" s="13"/>
      <c r="Z133" s="13"/>
      <c r="AA133" s="13"/>
      <c r="AB133" s="13"/>
      <c r="AC133" s="13"/>
      <c r="AD133" s="13"/>
      <c r="AE133" s="13"/>
      <c r="AF133" s="13"/>
    </row>
    <row r="134" spans="1:32" ht="19" x14ac:dyDescent="0.2">
      <c r="A134" s="9">
        <f t="shared" si="2"/>
        <v>128</v>
      </c>
      <c r="B134" s="9">
        <v>1</v>
      </c>
      <c r="C134" s="10" t="s">
        <v>264</v>
      </c>
      <c r="D134" s="11" t="s">
        <v>269</v>
      </c>
      <c r="E134" s="14" t="s">
        <v>270</v>
      </c>
      <c r="F134" s="16"/>
      <c r="G134" s="17"/>
      <c r="H134" s="16"/>
      <c r="I134" s="16"/>
      <c r="J134" s="16"/>
      <c r="K134" s="16"/>
      <c r="L134" s="14"/>
      <c r="M134" s="13"/>
      <c r="N134" s="14"/>
      <c r="O134" s="12"/>
      <c r="P134" s="12"/>
      <c r="Q134" s="12"/>
      <c r="R134" s="12"/>
      <c r="S134" s="12"/>
      <c r="T134" s="12"/>
      <c r="U134" s="12"/>
      <c r="V134" s="13"/>
      <c r="W134" s="13" t="s">
        <v>39</v>
      </c>
      <c r="X134" s="13"/>
      <c r="Y134" s="13"/>
      <c r="Z134" s="13"/>
      <c r="AA134" s="13"/>
      <c r="AB134" s="13"/>
      <c r="AC134" s="13"/>
      <c r="AD134" s="13"/>
      <c r="AE134" s="13"/>
      <c r="AF134" s="13"/>
    </row>
    <row r="135" spans="1:32" ht="19" x14ac:dyDescent="0.2">
      <c r="A135" s="9">
        <f t="shared" si="2"/>
        <v>129</v>
      </c>
      <c r="B135" s="9">
        <v>1</v>
      </c>
      <c r="C135" s="10" t="s">
        <v>264</v>
      </c>
      <c r="D135" s="11" t="s">
        <v>271</v>
      </c>
      <c r="E135" s="14" t="s">
        <v>272</v>
      </c>
      <c r="F135" s="16"/>
      <c r="G135" s="17"/>
      <c r="H135" s="16"/>
      <c r="I135" s="16"/>
      <c r="J135" s="16"/>
      <c r="K135" s="16"/>
      <c r="L135" s="14"/>
      <c r="M135" s="13"/>
      <c r="N135" s="14"/>
      <c r="O135" s="12"/>
      <c r="P135" s="12"/>
      <c r="Q135" s="12"/>
      <c r="R135" s="12"/>
      <c r="S135" s="12"/>
      <c r="T135" s="12"/>
      <c r="U135" s="12"/>
      <c r="V135" s="13"/>
      <c r="W135" s="13" t="s">
        <v>39</v>
      </c>
      <c r="X135" s="13"/>
      <c r="Y135" s="13"/>
      <c r="Z135" s="13"/>
      <c r="AA135" s="13"/>
      <c r="AB135" s="13"/>
      <c r="AC135" s="13"/>
      <c r="AD135" s="13"/>
      <c r="AE135" s="13"/>
      <c r="AF135" s="13"/>
    </row>
    <row r="136" spans="1:32" ht="19" x14ac:dyDescent="0.2">
      <c r="A136" s="9">
        <f t="shared" si="2"/>
        <v>130</v>
      </c>
      <c r="B136" s="9">
        <v>1</v>
      </c>
      <c r="C136" s="10" t="s">
        <v>264</v>
      </c>
      <c r="D136" s="11" t="s">
        <v>273</v>
      </c>
      <c r="E136" s="14" t="s">
        <v>274</v>
      </c>
      <c r="F136" s="16"/>
      <c r="G136" s="17"/>
      <c r="H136" s="16"/>
      <c r="I136" s="16"/>
      <c r="J136" s="16"/>
      <c r="K136" s="16"/>
      <c r="L136" s="14"/>
      <c r="M136" s="13"/>
      <c r="N136" s="14"/>
      <c r="O136" s="12"/>
      <c r="P136" s="12"/>
      <c r="Q136" s="12"/>
      <c r="R136" s="12"/>
      <c r="S136" s="12"/>
      <c r="T136" s="12"/>
      <c r="U136" s="12"/>
      <c r="V136" s="13"/>
      <c r="W136" s="13" t="s">
        <v>39</v>
      </c>
      <c r="X136" s="13"/>
      <c r="Y136" s="13"/>
      <c r="Z136" s="13"/>
      <c r="AA136" s="13"/>
      <c r="AB136" s="13"/>
      <c r="AC136" s="13"/>
      <c r="AD136" s="13"/>
      <c r="AE136" s="13"/>
      <c r="AF136" s="13"/>
    </row>
    <row r="137" spans="1:32" ht="19" x14ac:dyDescent="0.2">
      <c r="A137" s="9">
        <f t="shared" si="2"/>
        <v>131</v>
      </c>
      <c r="B137" s="9">
        <v>1</v>
      </c>
      <c r="C137" s="10" t="s">
        <v>264</v>
      </c>
      <c r="D137" s="11" t="s">
        <v>275</v>
      </c>
      <c r="E137" s="14" t="s">
        <v>276</v>
      </c>
      <c r="F137" s="16"/>
      <c r="G137" s="17"/>
      <c r="H137" s="16"/>
      <c r="I137" s="16"/>
      <c r="J137" s="16"/>
      <c r="K137" s="16"/>
      <c r="L137" s="14"/>
      <c r="M137" s="13"/>
      <c r="N137" s="14"/>
      <c r="O137" s="12"/>
      <c r="P137" s="12"/>
      <c r="Q137" s="12"/>
      <c r="R137" s="12"/>
      <c r="S137" s="12"/>
      <c r="T137" s="12"/>
      <c r="U137" s="12"/>
      <c r="V137" s="13"/>
      <c r="W137" s="13" t="s">
        <v>39</v>
      </c>
      <c r="X137" s="13"/>
      <c r="Y137" s="13"/>
      <c r="Z137" s="13"/>
      <c r="AA137" s="13"/>
      <c r="AB137" s="13"/>
      <c r="AC137" s="13"/>
      <c r="AD137" s="13"/>
      <c r="AE137" s="13"/>
      <c r="AF137" s="13"/>
    </row>
    <row r="138" spans="1:32" ht="19" x14ac:dyDescent="0.2">
      <c r="A138" s="9">
        <f t="shared" si="2"/>
        <v>132</v>
      </c>
      <c r="B138" s="9">
        <v>1</v>
      </c>
      <c r="C138" s="10" t="s">
        <v>264</v>
      </c>
      <c r="D138" s="11" t="s">
        <v>277</v>
      </c>
      <c r="E138" s="14" t="s">
        <v>278</v>
      </c>
      <c r="F138" s="16"/>
      <c r="G138" s="17"/>
      <c r="H138" s="16"/>
      <c r="I138" s="16"/>
      <c r="J138" s="16"/>
      <c r="K138" s="16"/>
      <c r="L138" s="14"/>
      <c r="M138" s="13"/>
      <c r="N138" s="14"/>
      <c r="O138" s="12"/>
      <c r="P138" s="12"/>
      <c r="Q138" s="12"/>
      <c r="R138" s="12"/>
      <c r="S138" s="12"/>
      <c r="T138" s="12"/>
      <c r="U138" s="12"/>
      <c r="V138" s="13"/>
      <c r="W138" s="13" t="s">
        <v>39</v>
      </c>
      <c r="X138" s="13"/>
      <c r="Y138" s="13"/>
      <c r="Z138" s="13"/>
      <c r="AA138" s="13"/>
      <c r="AB138" s="13"/>
      <c r="AC138" s="13"/>
      <c r="AD138" s="13"/>
      <c r="AE138" s="13"/>
      <c r="AF138" s="13"/>
    </row>
    <row r="139" spans="1:32" ht="19" x14ac:dyDescent="0.2">
      <c r="A139" s="9">
        <f t="shared" si="2"/>
        <v>133</v>
      </c>
      <c r="B139" s="9">
        <v>1</v>
      </c>
      <c r="C139" s="10" t="s">
        <v>264</v>
      </c>
      <c r="D139" s="11" t="s">
        <v>279</v>
      </c>
      <c r="E139" s="14" t="s">
        <v>280</v>
      </c>
      <c r="F139" s="16"/>
      <c r="G139" s="17"/>
      <c r="H139" s="16"/>
      <c r="I139" s="16"/>
      <c r="J139" s="16"/>
      <c r="K139" s="16"/>
      <c r="L139" s="14"/>
      <c r="M139" s="13"/>
      <c r="N139" s="14"/>
      <c r="O139" s="12"/>
      <c r="P139" s="12"/>
      <c r="Q139" s="12"/>
      <c r="R139" s="12"/>
      <c r="S139" s="12"/>
      <c r="T139" s="12"/>
      <c r="U139" s="12"/>
      <c r="V139" s="13"/>
      <c r="W139" s="13" t="s">
        <v>39</v>
      </c>
      <c r="X139" s="13"/>
      <c r="Y139" s="13"/>
      <c r="Z139" s="13"/>
      <c r="AA139" s="13"/>
      <c r="AB139" s="13"/>
      <c r="AC139" s="13"/>
      <c r="AD139" s="13"/>
      <c r="AE139" s="13"/>
      <c r="AF139" s="13"/>
    </row>
    <row r="140" spans="1:32" ht="19" x14ac:dyDescent="0.2">
      <c r="A140" s="9">
        <f t="shared" si="2"/>
        <v>134</v>
      </c>
      <c r="B140" s="9">
        <v>1</v>
      </c>
      <c r="C140" s="10" t="s">
        <v>264</v>
      </c>
      <c r="D140" s="11" t="s">
        <v>281</v>
      </c>
      <c r="E140" s="14" t="s">
        <v>282</v>
      </c>
      <c r="F140" s="16"/>
      <c r="G140" s="17"/>
      <c r="H140" s="16"/>
      <c r="I140" s="16"/>
      <c r="J140" s="16"/>
      <c r="K140" s="16"/>
      <c r="L140" s="14"/>
      <c r="M140" s="13"/>
      <c r="N140" s="14"/>
      <c r="O140" s="12"/>
      <c r="P140" s="12"/>
      <c r="Q140" s="12"/>
      <c r="R140" s="12"/>
      <c r="S140" s="12"/>
      <c r="T140" s="12"/>
      <c r="U140" s="12"/>
      <c r="V140" s="13"/>
      <c r="W140" s="13" t="s">
        <v>39</v>
      </c>
      <c r="X140" s="13"/>
      <c r="Y140" s="13"/>
      <c r="Z140" s="13"/>
      <c r="AA140" s="13"/>
      <c r="AB140" s="13"/>
      <c r="AC140" s="13"/>
      <c r="AD140" s="13"/>
      <c r="AE140" s="13"/>
      <c r="AF140" s="13"/>
    </row>
    <row r="141" spans="1:32" ht="19" x14ac:dyDescent="0.2">
      <c r="A141" s="9">
        <f t="shared" si="2"/>
        <v>135</v>
      </c>
      <c r="B141" s="9">
        <v>1</v>
      </c>
      <c r="C141" s="10" t="s">
        <v>264</v>
      </c>
      <c r="D141" s="11" t="s">
        <v>283</v>
      </c>
      <c r="E141" s="14" t="s">
        <v>284</v>
      </c>
      <c r="F141" s="16"/>
      <c r="G141" s="17"/>
      <c r="H141" s="16"/>
      <c r="I141" s="16"/>
      <c r="J141" s="16"/>
      <c r="K141" s="16"/>
      <c r="L141" s="14"/>
      <c r="M141" s="13"/>
      <c r="N141" s="14"/>
      <c r="O141" s="12"/>
      <c r="P141" s="12"/>
      <c r="Q141" s="12"/>
      <c r="R141" s="12"/>
      <c r="S141" s="12"/>
      <c r="T141" s="12"/>
      <c r="U141" s="12"/>
      <c r="V141" s="13"/>
      <c r="W141" s="13" t="s">
        <v>39</v>
      </c>
      <c r="X141" s="13"/>
      <c r="Y141" s="13"/>
      <c r="Z141" s="13"/>
      <c r="AA141" s="13"/>
      <c r="AB141" s="13"/>
      <c r="AC141" s="13"/>
      <c r="AD141" s="13"/>
      <c r="AE141" s="13"/>
      <c r="AF141" s="13"/>
    </row>
    <row r="142" spans="1:32" ht="19" x14ac:dyDescent="0.2">
      <c r="A142" s="9">
        <f t="shared" si="2"/>
        <v>136</v>
      </c>
      <c r="B142" s="9">
        <v>1</v>
      </c>
      <c r="C142" s="10" t="s">
        <v>285</v>
      </c>
      <c r="D142" s="11" t="s">
        <v>286</v>
      </c>
      <c r="E142" s="14" t="s">
        <v>287</v>
      </c>
      <c r="F142" s="16"/>
      <c r="G142" s="17"/>
      <c r="H142" s="16"/>
      <c r="I142" s="16"/>
      <c r="J142" s="16"/>
      <c r="K142" s="16"/>
      <c r="L142" s="14"/>
      <c r="M142" s="13"/>
      <c r="N142" s="14"/>
      <c r="O142" s="12"/>
      <c r="P142" s="12"/>
      <c r="Q142" s="12"/>
      <c r="R142" s="12"/>
      <c r="S142" s="12"/>
      <c r="T142" s="12"/>
      <c r="U142" s="12"/>
      <c r="V142" s="13"/>
      <c r="W142" s="13" t="s">
        <v>39</v>
      </c>
      <c r="X142" s="13"/>
      <c r="Y142" s="13"/>
      <c r="Z142" s="13"/>
      <c r="AA142" s="13"/>
      <c r="AB142" s="13"/>
      <c r="AC142" s="13"/>
      <c r="AD142" s="13"/>
      <c r="AE142" s="13"/>
      <c r="AF142" s="13"/>
    </row>
    <row r="143" spans="1:32" ht="19" x14ac:dyDescent="0.2">
      <c r="A143" s="9">
        <f t="shared" si="2"/>
        <v>137</v>
      </c>
      <c r="B143" s="9">
        <v>1</v>
      </c>
      <c r="C143" s="10" t="s">
        <v>285</v>
      </c>
      <c r="D143" s="11" t="s">
        <v>288</v>
      </c>
      <c r="E143" s="14" t="s">
        <v>289</v>
      </c>
      <c r="F143" s="16"/>
      <c r="G143" s="17"/>
      <c r="H143" s="16"/>
      <c r="I143" s="16"/>
      <c r="J143" s="16"/>
      <c r="K143" s="16"/>
      <c r="L143" s="14"/>
      <c r="M143" s="13"/>
      <c r="N143" s="14"/>
      <c r="O143" s="12"/>
      <c r="P143" s="12"/>
      <c r="Q143" s="12"/>
      <c r="R143" s="12"/>
      <c r="S143" s="12"/>
      <c r="T143" s="12"/>
      <c r="U143" s="12"/>
      <c r="V143" s="13"/>
      <c r="W143" s="13" t="s">
        <v>39</v>
      </c>
      <c r="X143" s="13"/>
      <c r="Y143" s="13"/>
      <c r="Z143" s="13"/>
      <c r="AA143" s="13"/>
      <c r="AB143" s="13"/>
      <c r="AC143" s="13"/>
      <c r="AD143" s="13"/>
      <c r="AE143" s="13"/>
      <c r="AF143" s="13"/>
    </row>
    <row r="144" spans="1:32" ht="19" x14ac:dyDescent="0.2">
      <c r="A144" s="9">
        <f t="shared" si="2"/>
        <v>138</v>
      </c>
      <c r="B144" s="9">
        <v>1</v>
      </c>
      <c r="C144" s="10" t="s">
        <v>285</v>
      </c>
      <c r="D144" s="11" t="s">
        <v>290</v>
      </c>
      <c r="E144" s="14" t="s">
        <v>291</v>
      </c>
      <c r="F144" s="16"/>
      <c r="G144" s="17"/>
      <c r="H144" s="16"/>
      <c r="I144" s="16"/>
      <c r="J144" s="16"/>
      <c r="K144" s="16"/>
      <c r="L144" s="14"/>
      <c r="M144" s="13"/>
      <c r="N144" s="14"/>
      <c r="O144" s="12"/>
      <c r="P144" s="12"/>
      <c r="Q144" s="12"/>
      <c r="R144" s="12"/>
      <c r="S144" s="12"/>
      <c r="T144" s="12"/>
      <c r="U144" s="12"/>
      <c r="V144" s="13"/>
      <c r="W144" s="13" t="s">
        <v>39</v>
      </c>
      <c r="X144" s="13"/>
      <c r="Y144" s="13"/>
      <c r="Z144" s="13"/>
      <c r="AA144" s="13"/>
      <c r="AB144" s="13"/>
      <c r="AC144" s="13"/>
      <c r="AD144" s="13"/>
      <c r="AE144" s="13"/>
      <c r="AF144" s="13"/>
    </row>
    <row r="145" spans="1:32" ht="19" x14ac:dyDescent="0.2">
      <c r="A145" s="9">
        <f t="shared" si="2"/>
        <v>139</v>
      </c>
      <c r="B145" s="9">
        <v>1</v>
      </c>
      <c r="C145" s="10" t="s">
        <v>285</v>
      </c>
      <c r="D145" s="11" t="s">
        <v>292</v>
      </c>
      <c r="E145" s="14" t="s">
        <v>293</v>
      </c>
      <c r="F145" s="16"/>
      <c r="G145" s="17"/>
      <c r="H145" s="16"/>
      <c r="I145" s="16"/>
      <c r="J145" s="16"/>
      <c r="K145" s="16"/>
      <c r="L145" s="14"/>
      <c r="M145" s="13"/>
      <c r="N145" s="14"/>
      <c r="O145" s="12"/>
      <c r="P145" s="12"/>
      <c r="Q145" s="12"/>
      <c r="R145" s="12"/>
      <c r="S145" s="12"/>
      <c r="T145" s="12"/>
      <c r="U145" s="12"/>
      <c r="V145" s="13"/>
      <c r="W145" s="13" t="s">
        <v>39</v>
      </c>
      <c r="X145" s="13"/>
      <c r="Y145" s="13"/>
      <c r="Z145" s="13"/>
      <c r="AA145" s="13"/>
      <c r="AB145" s="13"/>
      <c r="AC145" s="13"/>
      <c r="AD145" s="13"/>
      <c r="AE145" s="13"/>
      <c r="AF145" s="13"/>
    </row>
    <row r="146" spans="1:32" ht="19" x14ac:dyDescent="0.2">
      <c r="A146" s="9">
        <f t="shared" si="2"/>
        <v>140</v>
      </c>
      <c r="B146" s="9">
        <v>1</v>
      </c>
      <c r="C146" s="10" t="s">
        <v>285</v>
      </c>
      <c r="D146" s="11" t="s">
        <v>294</v>
      </c>
      <c r="E146" s="14" t="s">
        <v>295</v>
      </c>
      <c r="F146" s="16"/>
      <c r="G146" s="17"/>
      <c r="H146" s="16"/>
      <c r="I146" s="16"/>
      <c r="J146" s="16"/>
      <c r="K146" s="16"/>
      <c r="L146" s="14"/>
      <c r="M146" s="13"/>
      <c r="N146" s="14"/>
      <c r="O146" s="12"/>
      <c r="P146" s="12"/>
      <c r="Q146" s="12"/>
      <c r="R146" s="12"/>
      <c r="S146" s="12"/>
      <c r="T146" s="12"/>
      <c r="U146" s="12"/>
      <c r="V146" s="13"/>
      <c r="W146" s="13" t="s">
        <v>39</v>
      </c>
      <c r="X146" s="13"/>
      <c r="Y146" s="13"/>
      <c r="Z146" s="13"/>
      <c r="AA146" s="13"/>
      <c r="AB146" s="13"/>
      <c r="AC146" s="13"/>
      <c r="AD146" s="13"/>
      <c r="AE146" s="13"/>
      <c r="AF146" s="13"/>
    </row>
    <row r="147" spans="1:32" ht="19" x14ac:dyDescent="0.2">
      <c r="A147" s="9">
        <f t="shared" si="2"/>
        <v>141</v>
      </c>
      <c r="B147" s="9">
        <v>1</v>
      </c>
      <c r="C147" s="10" t="s">
        <v>285</v>
      </c>
      <c r="D147" s="11" t="s">
        <v>296</v>
      </c>
      <c r="E147" s="14" t="s">
        <v>297</v>
      </c>
      <c r="F147" s="16"/>
      <c r="G147" s="17"/>
      <c r="H147" s="16"/>
      <c r="I147" s="16"/>
      <c r="J147" s="16"/>
      <c r="K147" s="16"/>
      <c r="L147" s="14"/>
      <c r="M147" s="13"/>
      <c r="N147" s="14"/>
      <c r="O147" s="12"/>
      <c r="P147" s="12"/>
      <c r="Q147" s="12"/>
      <c r="R147" s="12"/>
      <c r="S147" s="12"/>
      <c r="T147" s="12"/>
      <c r="U147" s="12"/>
      <c r="V147" s="13"/>
      <c r="W147" s="13" t="s">
        <v>39</v>
      </c>
      <c r="X147" s="13"/>
      <c r="Y147" s="13"/>
      <c r="Z147" s="13"/>
      <c r="AA147" s="13"/>
      <c r="AB147" s="13"/>
      <c r="AC147" s="13"/>
      <c r="AD147" s="13"/>
      <c r="AE147" s="13"/>
      <c r="AF147" s="13"/>
    </row>
    <row r="148" spans="1:32" ht="19" x14ac:dyDescent="0.2">
      <c r="A148" s="9">
        <f t="shared" si="2"/>
        <v>142</v>
      </c>
      <c r="B148" s="9">
        <v>1</v>
      </c>
      <c r="C148" s="10" t="s">
        <v>298</v>
      </c>
      <c r="D148" s="11" t="s">
        <v>299</v>
      </c>
      <c r="E148" s="14" t="s">
        <v>300</v>
      </c>
      <c r="F148" s="16"/>
      <c r="G148" s="17"/>
      <c r="H148" s="16"/>
      <c r="I148" s="16"/>
      <c r="J148" s="16"/>
      <c r="K148" s="16"/>
      <c r="L148" s="14"/>
      <c r="M148" s="13"/>
      <c r="N148" s="14"/>
      <c r="O148" s="12"/>
      <c r="P148" s="12"/>
      <c r="Q148" s="12"/>
      <c r="R148" s="12"/>
      <c r="S148" s="12"/>
      <c r="T148" s="12"/>
      <c r="U148" s="12"/>
      <c r="V148" s="13"/>
      <c r="W148" s="13" t="s">
        <v>39</v>
      </c>
      <c r="X148" s="13"/>
      <c r="Y148" s="13"/>
      <c r="Z148" s="13"/>
      <c r="AA148" s="13"/>
      <c r="AB148" s="13"/>
      <c r="AC148" s="13"/>
      <c r="AD148" s="13"/>
      <c r="AE148" s="13"/>
      <c r="AF148" s="13"/>
    </row>
    <row r="149" spans="1:32" ht="19" x14ac:dyDescent="0.2">
      <c r="A149" s="9">
        <f t="shared" si="2"/>
        <v>143</v>
      </c>
      <c r="B149" s="9">
        <v>1</v>
      </c>
      <c r="C149" s="10" t="s">
        <v>298</v>
      </c>
      <c r="D149" s="11" t="s">
        <v>301</v>
      </c>
      <c r="E149" s="14" t="s">
        <v>302</v>
      </c>
      <c r="F149" s="16"/>
      <c r="G149" s="17"/>
      <c r="H149" s="16"/>
      <c r="I149" s="16"/>
      <c r="J149" s="16"/>
      <c r="K149" s="16"/>
      <c r="L149" s="14"/>
      <c r="M149" s="13"/>
      <c r="N149" s="14"/>
      <c r="O149" s="12"/>
      <c r="P149" s="12"/>
      <c r="Q149" s="12"/>
      <c r="R149" s="12"/>
      <c r="S149" s="12"/>
      <c r="T149" s="12"/>
      <c r="U149" s="12"/>
      <c r="V149" s="13"/>
      <c r="W149" s="13" t="s">
        <v>39</v>
      </c>
      <c r="X149" s="13"/>
      <c r="Y149" s="13"/>
      <c r="Z149" s="13"/>
      <c r="AA149" s="13"/>
      <c r="AB149" s="13"/>
      <c r="AC149" s="13"/>
      <c r="AD149" s="13"/>
      <c r="AE149" s="13"/>
      <c r="AF149" s="13"/>
    </row>
    <row r="150" spans="1:32" ht="19" x14ac:dyDescent="0.2">
      <c r="A150" s="9">
        <f t="shared" si="2"/>
        <v>144</v>
      </c>
      <c r="B150" s="9">
        <v>1</v>
      </c>
      <c r="C150" s="10" t="s">
        <v>298</v>
      </c>
      <c r="D150" s="11" t="s">
        <v>303</v>
      </c>
      <c r="E150" s="14" t="s">
        <v>304</v>
      </c>
      <c r="F150" s="16"/>
      <c r="G150" s="17"/>
      <c r="H150" s="16"/>
      <c r="I150" s="16"/>
      <c r="J150" s="16"/>
      <c r="K150" s="16"/>
      <c r="L150" s="14"/>
      <c r="M150" s="13"/>
      <c r="N150" s="14"/>
      <c r="O150" s="12"/>
      <c r="P150" s="12"/>
      <c r="Q150" s="12"/>
      <c r="R150" s="12"/>
      <c r="S150" s="12"/>
      <c r="T150" s="12"/>
      <c r="U150" s="12"/>
      <c r="V150" s="13"/>
      <c r="W150" s="13" t="s">
        <v>39</v>
      </c>
      <c r="X150" s="13"/>
      <c r="Y150" s="13"/>
      <c r="Z150" s="13"/>
      <c r="AA150" s="13"/>
      <c r="AB150" s="13"/>
      <c r="AC150" s="13"/>
      <c r="AD150" s="13"/>
      <c r="AE150" s="13"/>
      <c r="AF150" s="13"/>
    </row>
    <row r="151" spans="1:32" ht="19" x14ac:dyDescent="0.2">
      <c r="A151" s="9">
        <f t="shared" si="2"/>
        <v>145</v>
      </c>
      <c r="B151" s="9">
        <v>1</v>
      </c>
      <c r="C151" s="10" t="s">
        <v>298</v>
      </c>
      <c r="D151" s="11" t="s">
        <v>305</v>
      </c>
      <c r="E151" s="14" t="s">
        <v>306</v>
      </c>
      <c r="F151" s="16"/>
      <c r="G151" s="17"/>
      <c r="H151" s="16"/>
      <c r="I151" s="16"/>
      <c r="J151" s="16"/>
      <c r="K151" s="16"/>
      <c r="L151" s="14"/>
      <c r="M151" s="13"/>
      <c r="N151" s="14"/>
      <c r="O151" s="12"/>
      <c r="P151" s="12"/>
      <c r="Q151" s="12"/>
      <c r="R151" s="12"/>
      <c r="S151" s="12"/>
      <c r="T151" s="12"/>
      <c r="U151" s="12"/>
      <c r="V151" s="13"/>
      <c r="W151" s="13" t="s">
        <v>39</v>
      </c>
      <c r="X151" s="13"/>
      <c r="Y151" s="13"/>
      <c r="Z151" s="13"/>
      <c r="AA151" s="13"/>
      <c r="AB151" s="13"/>
      <c r="AC151" s="13"/>
      <c r="AD151" s="13"/>
      <c r="AE151" s="13"/>
      <c r="AF151" s="13"/>
    </row>
    <row r="152" spans="1:32" ht="19" x14ac:dyDescent="0.2">
      <c r="A152" s="9">
        <f t="shared" si="2"/>
        <v>146</v>
      </c>
      <c r="B152" s="9">
        <v>1</v>
      </c>
      <c r="C152" s="10" t="s">
        <v>298</v>
      </c>
      <c r="D152" s="11" t="s">
        <v>307</v>
      </c>
      <c r="E152" s="14" t="s">
        <v>308</v>
      </c>
      <c r="F152" s="16"/>
      <c r="G152" s="17"/>
      <c r="H152" s="16"/>
      <c r="I152" s="16"/>
      <c r="J152" s="16"/>
      <c r="K152" s="16"/>
      <c r="L152" s="14"/>
      <c r="M152" s="13"/>
      <c r="N152" s="14"/>
      <c r="O152" s="12"/>
      <c r="P152" s="12"/>
      <c r="Q152" s="12"/>
      <c r="R152" s="12"/>
      <c r="S152" s="12"/>
      <c r="T152" s="12"/>
      <c r="U152" s="12"/>
      <c r="V152" s="13"/>
      <c r="W152" s="13" t="s">
        <v>39</v>
      </c>
      <c r="X152" s="13"/>
      <c r="Y152" s="13"/>
      <c r="Z152" s="13"/>
      <c r="AA152" s="13"/>
      <c r="AB152" s="13"/>
      <c r="AC152" s="13"/>
      <c r="AD152" s="13"/>
      <c r="AE152" s="13"/>
      <c r="AF152" s="13"/>
    </row>
    <row r="153" spans="1:32" ht="19" x14ac:dyDescent="0.2">
      <c r="A153" s="9">
        <f t="shared" si="2"/>
        <v>147</v>
      </c>
      <c r="B153" s="9">
        <v>1</v>
      </c>
      <c r="C153" s="10" t="s">
        <v>298</v>
      </c>
      <c r="D153" s="11" t="s">
        <v>309</v>
      </c>
      <c r="E153" s="14" t="s">
        <v>308</v>
      </c>
      <c r="F153" s="16"/>
      <c r="G153" s="17"/>
      <c r="H153" s="16"/>
      <c r="I153" s="16"/>
      <c r="J153" s="16"/>
      <c r="K153" s="16"/>
      <c r="L153" s="14"/>
      <c r="M153" s="13"/>
      <c r="N153" s="14"/>
      <c r="O153" s="12"/>
      <c r="P153" s="12"/>
      <c r="Q153" s="12"/>
      <c r="R153" s="12"/>
      <c r="S153" s="12"/>
      <c r="T153" s="12"/>
      <c r="U153" s="12"/>
      <c r="V153" s="13"/>
      <c r="W153" s="13" t="s">
        <v>39</v>
      </c>
      <c r="X153" s="13"/>
      <c r="Y153" s="13"/>
      <c r="Z153" s="13"/>
      <c r="AA153" s="13"/>
      <c r="AB153" s="13"/>
      <c r="AC153" s="13"/>
      <c r="AD153" s="13"/>
      <c r="AE153" s="13"/>
      <c r="AF153" s="13"/>
    </row>
    <row r="154" spans="1:32" ht="19" x14ac:dyDescent="0.2">
      <c r="A154" s="9">
        <f t="shared" si="2"/>
        <v>148</v>
      </c>
      <c r="B154" s="9">
        <v>1</v>
      </c>
      <c r="C154" s="10" t="s">
        <v>298</v>
      </c>
      <c r="D154" s="11" t="s">
        <v>310</v>
      </c>
      <c r="E154" s="14" t="s">
        <v>311</v>
      </c>
      <c r="F154" s="16"/>
      <c r="G154" s="17"/>
      <c r="H154" s="16"/>
      <c r="I154" s="16"/>
      <c r="J154" s="16"/>
      <c r="K154" s="16"/>
      <c r="L154" s="14"/>
      <c r="M154" s="13"/>
      <c r="N154" s="14"/>
      <c r="O154" s="12"/>
      <c r="P154" s="12"/>
      <c r="Q154" s="12"/>
      <c r="R154" s="12"/>
      <c r="S154" s="12"/>
      <c r="T154" s="12"/>
      <c r="U154" s="12"/>
      <c r="V154" s="13"/>
      <c r="W154" s="13" t="s">
        <v>39</v>
      </c>
      <c r="X154" s="13"/>
      <c r="Y154" s="13"/>
      <c r="Z154" s="13"/>
      <c r="AA154" s="13"/>
      <c r="AB154" s="13"/>
      <c r="AC154" s="13"/>
      <c r="AD154" s="13"/>
      <c r="AE154" s="13"/>
      <c r="AF154" s="13"/>
    </row>
    <row r="155" spans="1:32" ht="19" x14ac:dyDescent="0.2">
      <c r="A155" s="9">
        <f t="shared" si="2"/>
        <v>149</v>
      </c>
      <c r="B155" s="9">
        <v>1</v>
      </c>
      <c r="C155" s="10" t="s">
        <v>298</v>
      </c>
      <c r="D155" s="11" t="s">
        <v>312</v>
      </c>
      <c r="E155" s="14" t="s">
        <v>313</v>
      </c>
      <c r="F155" s="16"/>
      <c r="G155" s="17"/>
      <c r="H155" s="16"/>
      <c r="I155" s="16"/>
      <c r="J155" s="16"/>
      <c r="K155" s="16"/>
      <c r="L155" s="14"/>
      <c r="M155" s="13"/>
      <c r="N155" s="14"/>
      <c r="O155" s="12"/>
      <c r="P155" s="12"/>
      <c r="Q155" s="12"/>
      <c r="R155" s="12"/>
      <c r="S155" s="12"/>
      <c r="T155" s="12"/>
      <c r="U155" s="12"/>
      <c r="V155" s="13"/>
      <c r="W155" s="13" t="s">
        <v>39</v>
      </c>
      <c r="X155" s="13"/>
      <c r="Y155" s="13"/>
      <c r="Z155" s="13"/>
      <c r="AA155" s="13"/>
      <c r="AB155" s="13"/>
      <c r="AC155" s="13"/>
      <c r="AD155" s="13"/>
      <c r="AE155" s="13"/>
      <c r="AF155" s="13"/>
    </row>
    <row r="156" spans="1:32" ht="19" x14ac:dyDescent="0.2">
      <c r="A156" s="9">
        <f t="shared" si="2"/>
        <v>150</v>
      </c>
      <c r="B156" s="9">
        <v>1</v>
      </c>
      <c r="C156" s="10" t="s">
        <v>298</v>
      </c>
      <c r="D156" s="11" t="s">
        <v>314</v>
      </c>
      <c r="E156" s="14" t="s">
        <v>315</v>
      </c>
      <c r="F156" s="16"/>
      <c r="G156" s="17"/>
      <c r="H156" s="16"/>
      <c r="I156" s="16"/>
      <c r="J156" s="16"/>
      <c r="K156" s="16"/>
      <c r="L156" s="14"/>
      <c r="M156" s="13"/>
      <c r="N156" s="14"/>
      <c r="O156" s="12"/>
      <c r="P156" s="12"/>
      <c r="Q156" s="12"/>
      <c r="R156" s="12"/>
      <c r="S156" s="12"/>
      <c r="T156" s="12"/>
      <c r="U156" s="12"/>
      <c r="V156" s="13"/>
      <c r="W156" s="13" t="s">
        <v>39</v>
      </c>
      <c r="X156" s="13"/>
      <c r="Y156" s="13"/>
      <c r="Z156" s="13"/>
      <c r="AA156" s="13"/>
      <c r="AB156" s="13"/>
      <c r="AC156" s="13"/>
      <c r="AD156" s="13"/>
      <c r="AE156" s="13"/>
      <c r="AF156" s="13"/>
    </row>
    <row r="157" spans="1:32" ht="19" x14ac:dyDescent="0.2">
      <c r="A157" s="9">
        <f t="shared" si="2"/>
        <v>151</v>
      </c>
      <c r="B157" s="9">
        <v>1</v>
      </c>
      <c r="C157" s="10" t="s">
        <v>298</v>
      </c>
      <c r="D157" s="11" t="s">
        <v>316</v>
      </c>
      <c r="E157" s="20" t="s">
        <v>317</v>
      </c>
      <c r="F157" s="16"/>
      <c r="G157" s="17"/>
      <c r="H157" s="16"/>
      <c r="I157" s="16"/>
      <c r="J157" s="16"/>
      <c r="K157" s="16"/>
      <c r="L157" s="14"/>
      <c r="M157" s="13"/>
      <c r="N157" s="14"/>
      <c r="O157" s="12"/>
      <c r="P157" s="12"/>
      <c r="Q157" s="12"/>
      <c r="R157" s="12"/>
      <c r="S157" s="12"/>
      <c r="T157" s="12"/>
      <c r="U157" s="12"/>
      <c r="V157" s="13"/>
      <c r="W157" s="13" t="s">
        <v>39</v>
      </c>
      <c r="X157" s="13"/>
      <c r="Y157" s="13"/>
      <c r="Z157" s="13"/>
      <c r="AA157" s="13"/>
      <c r="AB157" s="13"/>
      <c r="AC157" s="13"/>
      <c r="AD157" s="13"/>
      <c r="AE157" s="13"/>
      <c r="AF157" s="13"/>
    </row>
    <row r="158" spans="1:32" ht="19" x14ac:dyDescent="0.2">
      <c r="A158" s="9">
        <f t="shared" si="2"/>
        <v>152</v>
      </c>
      <c r="B158" s="9">
        <v>1</v>
      </c>
      <c r="C158" s="10" t="s">
        <v>298</v>
      </c>
      <c r="D158" s="11" t="s">
        <v>318</v>
      </c>
      <c r="E158" s="20" t="s">
        <v>319</v>
      </c>
      <c r="F158" s="16"/>
      <c r="G158" s="17"/>
      <c r="H158" s="16"/>
      <c r="I158" s="16"/>
      <c r="J158" s="16"/>
      <c r="K158" s="16"/>
      <c r="L158" s="14"/>
      <c r="M158" s="13"/>
      <c r="N158" s="14"/>
      <c r="O158" s="12"/>
      <c r="P158" s="12"/>
      <c r="Q158" s="12"/>
      <c r="R158" s="12"/>
      <c r="S158" s="12"/>
      <c r="T158" s="12"/>
      <c r="U158" s="12"/>
      <c r="V158" s="13"/>
      <c r="W158" s="13" t="s">
        <v>39</v>
      </c>
      <c r="X158" s="13"/>
      <c r="Y158" s="13"/>
      <c r="Z158" s="13"/>
      <c r="AA158" s="13"/>
      <c r="AB158" s="13"/>
      <c r="AC158" s="13"/>
      <c r="AD158" s="13"/>
      <c r="AE158" s="13"/>
      <c r="AF158" s="13"/>
    </row>
    <row r="159" spans="1:32" ht="19" x14ac:dyDescent="0.2">
      <c r="A159" s="9">
        <f t="shared" si="2"/>
        <v>153</v>
      </c>
      <c r="B159" s="9">
        <v>1</v>
      </c>
      <c r="C159" s="10" t="s">
        <v>298</v>
      </c>
      <c r="D159" s="11" t="s">
        <v>320</v>
      </c>
      <c r="E159" s="21" t="s">
        <v>321</v>
      </c>
      <c r="F159" s="16"/>
      <c r="G159" s="17"/>
      <c r="H159" s="16"/>
      <c r="I159" s="16"/>
      <c r="J159" s="16"/>
      <c r="K159" s="16"/>
      <c r="L159" s="14"/>
      <c r="M159" s="13"/>
      <c r="N159" s="14"/>
      <c r="O159" s="12"/>
      <c r="P159" s="12"/>
      <c r="Q159" s="12"/>
      <c r="R159" s="12"/>
      <c r="S159" s="12"/>
      <c r="T159" s="12"/>
      <c r="U159" s="12"/>
      <c r="V159" s="13"/>
      <c r="W159" s="13" t="s">
        <v>39</v>
      </c>
      <c r="X159" s="13"/>
      <c r="Y159" s="13"/>
      <c r="Z159" s="13"/>
      <c r="AA159" s="13"/>
      <c r="AB159" s="13"/>
      <c r="AC159" s="13"/>
      <c r="AD159" s="13"/>
      <c r="AE159" s="13"/>
      <c r="AF159" s="13"/>
    </row>
    <row r="160" spans="1:32" ht="19" x14ac:dyDescent="0.2">
      <c r="A160" s="9">
        <f t="shared" si="2"/>
        <v>154</v>
      </c>
      <c r="B160" s="9">
        <v>1</v>
      </c>
      <c r="C160" s="10" t="s">
        <v>298</v>
      </c>
      <c r="D160" s="11" t="s">
        <v>322</v>
      </c>
      <c r="E160" s="21" t="s">
        <v>323</v>
      </c>
      <c r="F160" s="16"/>
      <c r="G160" s="17"/>
      <c r="H160" s="16"/>
      <c r="I160" s="16"/>
      <c r="J160" s="16"/>
      <c r="K160" s="16"/>
      <c r="L160" s="14"/>
      <c r="M160" s="13"/>
      <c r="N160" s="14"/>
      <c r="O160" s="12"/>
      <c r="P160" s="12"/>
      <c r="Q160" s="12"/>
      <c r="R160" s="12"/>
      <c r="S160" s="12"/>
      <c r="T160" s="12"/>
      <c r="U160" s="12"/>
      <c r="V160" s="13"/>
      <c r="W160" s="13" t="s">
        <v>39</v>
      </c>
      <c r="X160" s="13"/>
      <c r="Y160" s="13"/>
      <c r="Z160" s="13"/>
      <c r="AA160" s="13"/>
      <c r="AB160" s="13"/>
      <c r="AC160" s="13"/>
      <c r="AD160" s="13"/>
      <c r="AE160" s="13"/>
      <c r="AF160" s="13"/>
    </row>
    <row r="161" spans="1:32" ht="19" x14ac:dyDescent="0.2">
      <c r="A161" s="9">
        <f t="shared" si="2"/>
        <v>155</v>
      </c>
      <c r="B161" s="9">
        <v>1</v>
      </c>
      <c r="C161" s="10" t="s">
        <v>298</v>
      </c>
      <c r="D161" s="11" t="s">
        <v>324</v>
      </c>
      <c r="E161" s="20" t="s">
        <v>306</v>
      </c>
      <c r="F161" s="16"/>
      <c r="G161" s="17"/>
      <c r="H161" s="16"/>
      <c r="I161" s="16"/>
      <c r="J161" s="16"/>
      <c r="K161" s="16"/>
      <c r="L161" s="14"/>
      <c r="M161" s="13"/>
      <c r="N161" s="14"/>
      <c r="O161" s="12"/>
      <c r="P161" s="12"/>
      <c r="Q161" s="12"/>
      <c r="R161" s="12"/>
      <c r="S161" s="12"/>
      <c r="T161" s="12"/>
      <c r="U161" s="12"/>
      <c r="V161" s="13"/>
      <c r="W161" s="13" t="s">
        <v>39</v>
      </c>
      <c r="X161" s="13"/>
      <c r="Y161" s="13"/>
      <c r="Z161" s="13"/>
      <c r="AA161" s="13"/>
      <c r="AB161" s="13"/>
      <c r="AC161" s="13"/>
      <c r="AD161" s="13"/>
      <c r="AE161" s="13"/>
      <c r="AF161" s="13"/>
    </row>
    <row r="162" spans="1:32" ht="19" x14ac:dyDescent="0.2">
      <c r="A162" s="9">
        <f t="shared" si="2"/>
        <v>156</v>
      </c>
      <c r="B162" s="9">
        <v>1</v>
      </c>
      <c r="C162" s="10" t="s">
        <v>298</v>
      </c>
      <c r="D162" s="11" t="s">
        <v>325</v>
      </c>
      <c r="E162" s="11"/>
      <c r="F162" s="16"/>
      <c r="G162" s="17"/>
      <c r="H162" s="16"/>
      <c r="I162" s="16"/>
      <c r="J162" s="16"/>
      <c r="K162" s="16"/>
      <c r="L162" s="14"/>
      <c r="M162" s="13"/>
      <c r="N162" s="14"/>
      <c r="O162" s="12"/>
      <c r="P162" s="12"/>
      <c r="Q162" s="12"/>
      <c r="R162" s="12"/>
      <c r="S162" s="12"/>
      <c r="T162" s="12"/>
      <c r="U162" s="12"/>
      <c r="V162" s="13"/>
      <c r="W162" s="13" t="s">
        <v>39</v>
      </c>
      <c r="X162" s="13"/>
      <c r="Y162" s="13"/>
      <c r="Z162" s="13"/>
      <c r="AA162" s="13"/>
      <c r="AB162" s="13"/>
      <c r="AC162" s="13"/>
      <c r="AD162" s="13"/>
      <c r="AE162" s="13"/>
      <c r="AF162" s="13"/>
    </row>
    <row r="163" spans="1:32" ht="95" x14ac:dyDescent="0.2">
      <c r="A163" s="9">
        <f t="shared" si="2"/>
        <v>157</v>
      </c>
      <c r="B163" s="9">
        <v>2</v>
      </c>
      <c r="C163" s="11" t="s">
        <v>326</v>
      </c>
      <c r="D163" s="11" t="s">
        <v>327</v>
      </c>
      <c r="E163" s="22" t="s">
        <v>328</v>
      </c>
      <c r="F163" s="16">
        <v>43</v>
      </c>
      <c r="G163" s="17"/>
      <c r="H163" s="16" t="s">
        <v>329</v>
      </c>
      <c r="I163" s="16"/>
      <c r="J163" s="23"/>
      <c r="K163" s="23"/>
      <c r="L163" s="14"/>
      <c r="M163" s="13"/>
      <c r="N163" s="14">
        <v>2</v>
      </c>
      <c r="O163" s="12">
        <v>6</v>
      </c>
      <c r="P163" s="12">
        <v>9</v>
      </c>
      <c r="Q163" s="12">
        <v>8</v>
      </c>
      <c r="R163" s="12">
        <v>12</v>
      </c>
      <c r="S163" s="12"/>
      <c r="T163" s="12">
        <v>8</v>
      </c>
      <c r="U163" s="12"/>
      <c r="V163" s="13"/>
      <c r="W163" s="13" t="s">
        <v>330</v>
      </c>
      <c r="X163" s="11" t="s">
        <v>331</v>
      </c>
      <c r="Y163" s="13" t="s">
        <v>332</v>
      </c>
      <c r="Z163" s="61" t="str">
        <f t="shared" ref="Z163:Z189" si="3">HYPERLINK("#", "https://www.city.kawagoe.saitama.jp/jigyoshamuke/shogyojoho/jigyohogo.html")</f>
        <v>https://www.city.kawagoe.saitama.jp/jigyoshamuke/shogyojoho/jigyohogo.html</v>
      </c>
      <c r="AA163" s="13"/>
      <c r="AB163" s="13"/>
      <c r="AC163" s="13"/>
      <c r="AD163" s="13"/>
      <c r="AE163" s="13"/>
      <c r="AF163" s="13"/>
    </row>
    <row r="164" spans="1:32" ht="95" x14ac:dyDescent="0.2">
      <c r="A164" s="9">
        <f t="shared" si="2"/>
        <v>158</v>
      </c>
      <c r="B164" s="9">
        <v>2</v>
      </c>
      <c r="C164" s="11" t="s">
        <v>326</v>
      </c>
      <c r="D164" s="11" t="s">
        <v>333</v>
      </c>
      <c r="E164" s="22" t="s">
        <v>334</v>
      </c>
      <c r="F164" s="16">
        <v>12</v>
      </c>
      <c r="G164" s="17"/>
      <c r="H164" s="16" t="s">
        <v>335</v>
      </c>
      <c r="I164" s="16"/>
      <c r="J164" s="16"/>
      <c r="K164" s="16"/>
      <c r="L164" s="14"/>
      <c r="M164" s="13"/>
      <c r="N164" s="14">
        <v>1</v>
      </c>
      <c r="O164" s="12">
        <v>3</v>
      </c>
      <c r="P164" s="12"/>
      <c r="Q164" s="12">
        <v>5</v>
      </c>
      <c r="R164" s="12">
        <v>1</v>
      </c>
      <c r="S164" s="12"/>
      <c r="T164" s="12">
        <v>3</v>
      </c>
      <c r="U164" s="12"/>
      <c r="V164" s="13"/>
      <c r="W164" s="13" t="s">
        <v>39</v>
      </c>
      <c r="X164" s="11" t="s">
        <v>331</v>
      </c>
      <c r="Y164" s="13" t="s">
        <v>332</v>
      </c>
      <c r="Z164" s="61" t="str">
        <f t="shared" si="3"/>
        <v>https://www.city.kawagoe.saitama.jp/jigyoshamuke/shogyojoho/jigyohogo.html</v>
      </c>
      <c r="AA164" s="13"/>
      <c r="AB164" s="13"/>
      <c r="AC164" s="13"/>
      <c r="AD164" s="13"/>
      <c r="AE164" s="13"/>
      <c r="AF164" s="13"/>
    </row>
    <row r="165" spans="1:32" ht="95" x14ac:dyDescent="0.2">
      <c r="A165" s="9">
        <f t="shared" si="2"/>
        <v>159</v>
      </c>
      <c r="B165" s="9">
        <v>2</v>
      </c>
      <c r="C165" s="11" t="s">
        <v>326</v>
      </c>
      <c r="D165" s="11" t="s">
        <v>336</v>
      </c>
      <c r="E165" s="22" t="s">
        <v>337</v>
      </c>
      <c r="F165" s="16">
        <v>18</v>
      </c>
      <c r="G165" s="17"/>
      <c r="H165" s="16"/>
      <c r="I165" s="16"/>
      <c r="J165" s="16"/>
      <c r="K165" s="16"/>
      <c r="L165" s="14"/>
      <c r="M165" s="13"/>
      <c r="N165" s="14">
        <v>2</v>
      </c>
      <c r="O165" s="12">
        <v>2</v>
      </c>
      <c r="P165" s="12"/>
      <c r="Q165" s="12">
        <v>12</v>
      </c>
      <c r="R165" s="12">
        <v>2</v>
      </c>
      <c r="S165" s="12"/>
      <c r="T165" s="12">
        <v>2</v>
      </c>
      <c r="U165" s="12"/>
      <c r="V165" s="13"/>
      <c r="W165" s="13" t="s">
        <v>338</v>
      </c>
      <c r="X165" s="11" t="s">
        <v>331</v>
      </c>
      <c r="Y165" s="13" t="s">
        <v>332</v>
      </c>
      <c r="Z165" s="61" t="str">
        <f t="shared" si="3"/>
        <v>https://www.city.kawagoe.saitama.jp/jigyoshamuke/shogyojoho/jigyohogo.html</v>
      </c>
      <c r="AA165" s="13"/>
      <c r="AB165" s="13"/>
      <c r="AC165" s="13"/>
      <c r="AD165" s="13"/>
      <c r="AE165" s="13"/>
      <c r="AF165" s="13"/>
    </row>
    <row r="166" spans="1:32" ht="95" x14ac:dyDescent="0.2">
      <c r="A166" s="9">
        <f t="shared" si="2"/>
        <v>160</v>
      </c>
      <c r="B166" s="9">
        <v>2</v>
      </c>
      <c r="C166" s="11" t="s">
        <v>326</v>
      </c>
      <c r="D166" s="11" t="s">
        <v>339</v>
      </c>
      <c r="E166" s="22" t="s">
        <v>340</v>
      </c>
      <c r="F166" s="16">
        <v>24</v>
      </c>
      <c r="G166" s="17"/>
      <c r="H166" s="16" t="s">
        <v>341</v>
      </c>
      <c r="I166" s="16"/>
      <c r="J166" s="23"/>
      <c r="K166" s="23"/>
      <c r="L166" s="14"/>
      <c r="M166" s="13"/>
      <c r="N166" s="14" t="s">
        <v>342</v>
      </c>
      <c r="O166" s="12">
        <v>11</v>
      </c>
      <c r="P166" s="12"/>
      <c r="Q166" s="12">
        <v>9</v>
      </c>
      <c r="R166" s="12">
        <v>3</v>
      </c>
      <c r="S166" s="12"/>
      <c r="T166" s="12">
        <v>1</v>
      </c>
      <c r="U166" s="12"/>
      <c r="V166" s="13" t="s">
        <v>343</v>
      </c>
      <c r="W166" s="13" t="s">
        <v>344</v>
      </c>
      <c r="X166" s="11" t="s">
        <v>331</v>
      </c>
      <c r="Y166" s="13" t="s">
        <v>332</v>
      </c>
      <c r="Z166" s="61" t="str">
        <f t="shared" si="3"/>
        <v>https://www.city.kawagoe.saitama.jp/jigyoshamuke/shogyojoho/jigyohogo.html</v>
      </c>
      <c r="AA166" s="13"/>
      <c r="AB166" s="13"/>
      <c r="AC166" s="13"/>
      <c r="AD166" s="13"/>
      <c r="AE166" s="13"/>
      <c r="AF166" s="13"/>
    </row>
    <row r="167" spans="1:32" ht="95" x14ac:dyDescent="0.2">
      <c r="A167" s="9">
        <f t="shared" si="2"/>
        <v>161</v>
      </c>
      <c r="B167" s="9">
        <v>2</v>
      </c>
      <c r="C167" s="11" t="s">
        <v>326</v>
      </c>
      <c r="D167" s="11" t="s">
        <v>345</v>
      </c>
      <c r="E167" s="22" t="s">
        <v>346</v>
      </c>
      <c r="F167" s="16">
        <v>113</v>
      </c>
      <c r="G167" s="17"/>
      <c r="H167" s="16" t="s">
        <v>347</v>
      </c>
      <c r="I167" s="16"/>
      <c r="J167" s="16"/>
      <c r="K167" s="16"/>
      <c r="L167" s="14"/>
      <c r="M167" s="13" t="s">
        <v>348</v>
      </c>
      <c r="N167" s="14" t="s">
        <v>349</v>
      </c>
      <c r="O167" s="12">
        <v>56</v>
      </c>
      <c r="P167" s="12"/>
      <c r="Q167" s="12">
        <v>30</v>
      </c>
      <c r="R167" s="12">
        <v>19</v>
      </c>
      <c r="S167" s="12"/>
      <c r="T167" s="12">
        <v>8</v>
      </c>
      <c r="U167" s="12"/>
      <c r="V167" s="13"/>
      <c r="W167" s="13" t="s">
        <v>350</v>
      </c>
      <c r="X167" s="11" t="s">
        <v>331</v>
      </c>
      <c r="Y167" s="13" t="s">
        <v>332</v>
      </c>
      <c r="Z167" s="61" t="str">
        <f t="shared" si="3"/>
        <v>https://www.city.kawagoe.saitama.jp/jigyoshamuke/shogyojoho/jigyohogo.html</v>
      </c>
      <c r="AA167" s="13"/>
      <c r="AB167" s="13"/>
      <c r="AC167" s="13"/>
      <c r="AD167" s="13"/>
      <c r="AE167" s="13"/>
      <c r="AF167" s="13"/>
    </row>
    <row r="168" spans="1:32" ht="95" x14ac:dyDescent="0.2">
      <c r="A168" s="9">
        <f t="shared" si="2"/>
        <v>162</v>
      </c>
      <c r="B168" s="9">
        <v>2</v>
      </c>
      <c r="C168" s="11" t="s">
        <v>326</v>
      </c>
      <c r="D168" s="11" t="s">
        <v>351</v>
      </c>
      <c r="E168" s="24" t="s">
        <v>352</v>
      </c>
      <c r="F168" s="16">
        <v>80</v>
      </c>
      <c r="G168" s="17"/>
      <c r="H168" s="16" t="s">
        <v>347</v>
      </c>
      <c r="I168" s="16"/>
      <c r="J168" s="23"/>
      <c r="K168" s="23"/>
      <c r="L168" s="14"/>
      <c r="M168" s="13"/>
      <c r="N168" s="14" t="s">
        <v>353</v>
      </c>
      <c r="O168" s="12">
        <v>16</v>
      </c>
      <c r="P168" s="12"/>
      <c r="Q168" s="12">
        <v>34</v>
      </c>
      <c r="R168" s="12">
        <v>14</v>
      </c>
      <c r="S168" s="12"/>
      <c r="T168" s="12">
        <v>16</v>
      </c>
      <c r="U168" s="12">
        <v>3</v>
      </c>
      <c r="V168" s="13" t="s">
        <v>354</v>
      </c>
      <c r="W168" s="13" t="s">
        <v>355</v>
      </c>
      <c r="X168" s="11" t="s">
        <v>331</v>
      </c>
      <c r="Y168" s="13" t="s">
        <v>332</v>
      </c>
      <c r="Z168" s="61" t="str">
        <f t="shared" si="3"/>
        <v>https://www.city.kawagoe.saitama.jp/jigyoshamuke/shogyojoho/jigyohogo.html</v>
      </c>
      <c r="AA168" s="13"/>
      <c r="AB168" s="13"/>
      <c r="AC168" s="13"/>
      <c r="AD168" s="13"/>
      <c r="AE168" s="13"/>
      <c r="AF168" s="13"/>
    </row>
    <row r="169" spans="1:32" ht="95" x14ac:dyDescent="0.2">
      <c r="A169" s="9">
        <f t="shared" si="2"/>
        <v>163</v>
      </c>
      <c r="B169" s="9">
        <v>2</v>
      </c>
      <c r="C169" s="11" t="s">
        <v>326</v>
      </c>
      <c r="D169" s="11" t="s">
        <v>356</v>
      </c>
      <c r="E169" s="22" t="s">
        <v>357</v>
      </c>
      <c r="F169" s="16">
        <v>24</v>
      </c>
      <c r="G169" s="17"/>
      <c r="H169" s="16" t="s">
        <v>335</v>
      </c>
      <c r="I169" s="16"/>
      <c r="J169" s="16"/>
      <c r="K169" s="16"/>
      <c r="L169" s="14"/>
      <c r="M169" s="13"/>
      <c r="N169" s="14" t="s">
        <v>342</v>
      </c>
      <c r="O169" s="12">
        <v>20</v>
      </c>
      <c r="P169" s="12"/>
      <c r="Q169" s="12">
        <v>3</v>
      </c>
      <c r="R169" s="12">
        <v>1</v>
      </c>
      <c r="S169" s="12"/>
      <c r="T169" s="12"/>
      <c r="U169" s="12"/>
      <c r="V169" s="13"/>
      <c r="W169" s="13" t="s">
        <v>39</v>
      </c>
      <c r="X169" s="11" t="s">
        <v>331</v>
      </c>
      <c r="Y169" s="13" t="s">
        <v>332</v>
      </c>
      <c r="Z169" s="61" t="str">
        <f t="shared" si="3"/>
        <v>https://www.city.kawagoe.saitama.jp/jigyoshamuke/shogyojoho/jigyohogo.html</v>
      </c>
      <c r="AA169" s="13"/>
      <c r="AB169" s="13"/>
      <c r="AC169" s="13"/>
      <c r="AD169" s="13"/>
      <c r="AE169" s="13"/>
      <c r="AF169" s="13"/>
    </row>
    <row r="170" spans="1:32" ht="95" x14ac:dyDescent="0.2">
      <c r="A170" s="9">
        <f t="shared" si="2"/>
        <v>164</v>
      </c>
      <c r="B170" s="9">
        <v>2</v>
      </c>
      <c r="C170" s="11" t="s">
        <v>326</v>
      </c>
      <c r="D170" s="11" t="s">
        <v>358</v>
      </c>
      <c r="E170" s="22" t="s">
        <v>328</v>
      </c>
      <c r="F170" s="16">
        <v>67</v>
      </c>
      <c r="G170" s="17"/>
      <c r="H170" s="16" t="s">
        <v>359</v>
      </c>
      <c r="I170" s="16"/>
      <c r="J170" s="23"/>
      <c r="K170" s="23"/>
      <c r="L170" s="14"/>
      <c r="M170" s="13"/>
      <c r="N170" s="14">
        <v>2</v>
      </c>
      <c r="O170" s="12">
        <v>20</v>
      </c>
      <c r="P170" s="12"/>
      <c r="Q170" s="12">
        <v>20</v>
      </c>
      <c r="R170" s="12">
        <v>10</v>
      </c>
      <c r="S170" s="12"/>
      <c r="T170" s="12">
        <v>17</v>
      </c>
      <c r="U170" s="12">
        <v>2</v>
      </c>
      <c r="V170" s="13" t="s">
        <v>360</v>
      </c>
      <c r="W170" s="13" t="s">
        <v>361</v>
      </c>
      <c r="X170" s="11" t="s">
        <v>331</v>
      </c>
      <c r="Y170" s="13" t="s">
        <v>332</v>
      </c>
      <c r="Z170" s="61" t="str">
        <f t="shared" si="3"/>
        <v>https://www.city.kawagoe.saitama.jp/jigyoshamuke/shogyojoho/jigyohogo.html</v>
      </c>
      <c r="AA170" s="13"/>
      <c r="AB170" s="13"/>
      <c r="AC170" s="13"/>
      <c r="AD170" s="13"/>
      <c r="AE170" s="13"/>
      <c r="AF170" s="13"/>
    </row>
    <row r="171" spans="1:32" ht="95" x14ac:dyDescent="0.2">
      <c r="A171" s="9">
        <f t="shared" si="2"/>
        <v>165</v>
      </c>
      <c r="B171" s="9">
        <v>2</v>
      </c>
      <c r="C171" s="11" t="s">
        <v>326</v>
      </c>
      <c r="D171" s="11" t="s">
        <v>362</v>
      </c>
      <c r="E171" s="24" t="s">
        <v>363</v>
      </c>
      <c r="F171" s="16">
        <v>20</v>
      </c>
      <c r="G171" s="17"/>
      <c r="H171" s="16" t="s">
        <v>335</v>
      </c>
      <c r="I171" s="16"/>
      <c r="J171" s="23"/>
      <c r="K171" s="23"/>
      <c r="L171" s="14"/>
      <c r="M171" s="13"/>
      <c r="N171" s="14">
        <v>1</v>
      </c>
      <c r="O171" s="12">
        <v>7</v>
      </c>
      <c r="P171" s="12"/>
      <c r="Q171" s="12">
        <v>3</v>
      </c>
      <c r="R171" s="12">
        <v>3</v>
      </c>
      <c r="S171" s="12"/>
      <c r="T171" s="12">
        <v>7</v>
      </c>
      <c r="U171" s="12"/>
      <c r="V171" s="13"/>
      <c r="W171" s="13" t="s">
        <v>364</v>
      </c>
      <c r="X171" s="11" t="s">
        <v>331</v>
      </c>
      <c r="Y171" s="13" t="s">
        <v>332</v>
      </c>
      <c r="Z171" s="61" t="str">
        <f t="shared" si="3"/>
        <v>https://www.city.kawagoe.saitama.jp/jigyoshamuke/shogyojoho/jigyohogo.html</v>
      </c>
      <c r="AA171" s="13"/>
      <c r="AB171" s="13"/>
      <c r="AC171" s="13"/>
      <c r="AD171" s="13"/>
      <c r="AE171" s="13"/>
      <c r="AF171" s="13"/>
    </row>
    <row r="172" spans="1:32" ht="95" x14ac:dyDescent="0.2">
      <c r="A172" s="9">
        <f t="shared" si="2"/>
        <v>166</v>
      </c>
      <c r="B172" s="9">
        <v>2</v>
      </c>
      <c r="C172" s="11" t="s">
        <v>326</v>
      </c>
      <c r="D172" s="11" t="s">
        <v>365</v>
      </c>
      <c r="E172" s="24" t="s">
        <v>366</v>
      </c>
      <c r="F172" s="16">
        <v>48</v>
      </c>
      <c r="G172" s="17"/>
      <c r="H172" s="16" t="s">
        <v>335</v>
      </c>
      <c r="I172" s="16"/>
      <c r="J172" s="23"/>
      <c r="K172" s="23"/>
      <c r="L172" s="14"/>
      <c r="M172" s="13"/>
      <c r="N172" s="14">
        <v>1</v>
      </c>
      <c r="O172" s="12">
        <v>23</v>
      </c>
      <c r="P172" s="12"/>
      <c r="Q172" s="12">
        <v>9</v>
      </c>
      <c r="R172" s="12">
        <v>13</v>
      </c>
      <c r="S172" s="12"/>
      <c r="T172" s="12">
        <v>3</v>
      </c>
      <c r="U172" s="12"/>
      <c r="V172" s="13"/>
      <c r="W172" s="13" t="s">
        <v>39</v>
      </c>
      <c r="X172" s="11" t="s">
        <v>331</v>
      </c>
      <c r="Y172" s="13" t="s">
        <v>332</v>
      </c>
      <c r="Z172" s="61" t="str">
        <f t="shared" si="3"/>
        <v>https://www.city.kawagoe.saitama.jp/jigyoshamuke/shogyojoho/jigyohogo.html</v>
      </c>
      <c r="AA172" s="13"/>
      <c r="AB172" s="13"/>
      <c r="AC172" s="13"/>
      <c r="AD172" s="13"/>
      <c r="AE172" s="13"/>
      <c r="AF172" s="13"/>
    </row>
    <row r="173" spans="1:32" ht="95" x14ac:dyDescent="0.2">
      <c r="A173" s="9">
        <f t="shared" si="2"/>
        <v>167</v>
      </c>
      <c r="B173" s="9">
        <v>2</v>
      </c>
      <c r="C173" s="11" t="s">
        <v>326</v>
      </c>
      <c r="D173" s="11" t="s">
        <v>367</v>
      </c>
      <c r="E173" s="22" t="s">
        <v>368</v>
      </c>
      <c r="F173" s="16">
        <v>172</v>
      </c>
      <c r="G173" s="17"/>
      <c r="H173" s="16" t="s">
        <v>369</v>
      </c>
      <c r="I173" s="16"/>
      <c r="J173" s="23"/>
      <c r="K173" s="23"/>
      <c r="L173" s="14"/>
      <c r="M173" s="13"/>
      <c r="N173" s="14">
        <v>4</v>
      </c>
      <c r="O173" s="12">
        <v>62</v>
      </c>
      <c r="P173" s="12"/>
      <c r="Q173" s="12">
        <v>43</v>
      </c>
      <c r="R173" s="12">
        <v>16</v>
      </c>
      <c r="S173" s="12"/>
      <c r="T173" s="12">
        <v>51</v>
      </c>
      <c r="U173" s="12"/>
      <c r="V173" s="13" t="s">
        <v>370</v>
      </c>
      <c r="W173" s="13" t="s">
        <v>371</v>
      </c>
      <c r="X173" s="11" t="s">
        <v>331</v>
      </c>
      <c r="Y173" s="13" t="s">
        <v>332</v>
      </c>
      <c r="Z173" s="61" t="str">
        <f t="shared" si="3"/>
        <v>https://www.city.kawagoe.saitama.jp/jigyoshamuke/shogyojoho/jigyohogo.html</v>
      </c>
      <c r="AA173" s="13"/>
      <c r="AB173" s="13"/>
      <c r="AC173" s="13"/>
      <c r="AD173" s="13"/>
      <c r="AE173" s="13"/>
      <c r="AF173" s="13"/>
    </row>
    <row r="174" spans="1:32" ht="95" x14ac:dyDescent="0.2">
      <c r="A174" s="9">
        <f t="shared" si="2"/>
        <v>168</v>
      </c>
      <c r="B174" s="9">
        <v>2</v>
      </c>
      <c r="C174" s="11" t="s">
        <v>326</v>
      </c>
      <c r="D174" s="11" t="s">
        <v>372</v>
      </c>
      <c r="E174" s="11" t="s">
        <v>373</v>
      </c>
      <c r="F174" s="16">
        <v>38</v>
      </c>
      <c r="G174" s="17"/>
      <c r="H174" s="16"/>
      <c r="I174" s="16"/>
      <c r="J174" s="16"/>
      <c r="K174" s="16"/>
      <c r="L174" s="14"/>
      <c r="M174" s="13"/>
      <c r="N174" s="14">
        <v>2</v>
      </c>
      <c r="O174" s="12">
        <v>13</v>
      </c>
      <c r="P174" s="12"/>
      <c r="Q174" s="12">
        <v>11</v>
      </c>
      <c r="R174" s="12">
        <v>0</v>
      </c>
      <c r="S174" s="12"/>
      <c r="T174" s="12">
        <v>14</v>
      </c>
      <c r="U174" s="12"/>
      <c r="V174" s="13"/>
      <c r="W174" s="13" t="s">
        <v>374</v>
      </c>
      <c r="X174" s="11" t="s">
        <v>331</v>
      </c>
      <c r="Y174" s="13" t="s">
        <v>332</v>
      </c>
      <c r="Z174" s="61" t="str">
        <f t="shared" si="3"/>
        <v>https://www.city.kawagoe.saitama.jp/jigyoshamuke/shogyojoho/jigyohogo.html</v>
      </c>
      <c r="AA174" s="13"/>
      <c r="AB174" s="13"/>
      <c r="AC174" s="13"/>
      <c r="AD174" s="13"/>
      <c r="AE174" s="13"/>
      <c r="AF174" s="13"/>
    </row>
    <row r="175" spans="1:32" ht="95" x14ac:dyDescent="0.2">
      <c r="A175" s="9">
        <f t="shared" si="2"/>
        <v>169</v>
      </c>
      <c r="B175" s="9">
        <v>2</v>
      </c>
      <c r="C175" s="11" t="s">
        <v>326</v>
      </c>
      <c r="D175" s="11" t="s">
        <v>375</v>
      </c>
      <c r="E175" s="22" t="s">
        <v>376</v>
      </c>
      <c r="F175" s="16">
        <v>16</v>
      </c>
      <c r="G175" s="17"/>
      <c r="H175" s="16" t="s">
        <v>329</v>
      </c>
      <c r="I175" s="16"/>
      <c r="J175" s="23"/>
      <c r="K175" s="23"/>
      <c r="L175" s="14"/>
      <c r="M175" s="13"/>
      <c r="N175" s="14">
        <v>2</v>
      </c>
      <c r="O175" s="12">
        <v>5</v>
      </c>
      <c r="P175" s="12"/>
      <c r="Q175" s="12">
        <v>10</v>
      </c>
      <c r="R175" s="12">
        <v>0</v>
      </c>
      <c r="S175" s="12"/>
      <c r="T175" s="12">
        <v>1</v>
      </c>
      <c r="U175" s="12"/>
      <c r="V175" s="13"/>
      <c r="W175" s="13" t="s">
        <v>377</v>
      </c>
      <c r="X175" s="11" t="s">
        <v>331</v>
      </c>
      <c r="Y175" s="13" t="s">
        <v>332</v>
      </c>
      <c r="Z175" s="61" t="str">
        <f t="shared" si="3"/>
        <v>https://www.city.kawagoe.saitama.jp/jigyoshamuke/shogyojoho/jigyohogo.html</v>
      </c>
      <c r="AA175" s="13"/>
      <c r="AB175" s="13"/>
      <c r="AC175" s="13"/>
      <c r="AD175" s="13"/>
      <c r="AE175" s="13"/>
      <c r="AF175" s="13"/>
    </row>
    <row r="176" spans="1:32" ht="95" x14ac:dyDescent="0.2">
      <c r="A176" s="9">
        <f t="shared" si="2"/>
        <v>170</v>
      </c>
      <c r="B176" s="9">
        <v>2</v>
      </c>
      <c r="C176" s="11" t="s">
        <v>326</v>
      </c>
      <c r="D176" s="11" t="s">
        <v>378</v>
      </c>
      <c r="E176" s="24" t="s">
        <v>379</v>
      </c>
      <c r="F176" s="16">
        <v>42</v>
      </c>
      <c r="G176" s="17"/>
      <c r="H176" s="16" t="s">
        <v>329</v>
      </c>
      <c r="I176" s="16"/>
      <c r="J176" s="16"/>
      <c r="K176" s="16"/>
      <c r="L176" s="14"/>
      <c r="M176" s="13"/>
      <c r="N176" s="14">
        <v>3</v>
      </c>
      <c r="O176" s="12"/>
      <c r="P176" s="12"/>
      <c r="Q176" s="12"/>
      <c r="R176" s="12"/>
      <c r="S176" s="12"/>
      <c r="T176" s="12"/>
      <c r="U176" s="12"/>
      <c r="V176" s="13"/>
      <c r="W176" s="13" t="s">
        <v>330</v>
      </c>
      <c r="X176" s="11" t="s">
        <v>331</v>
      </c>
      <c r="Y176" s="13" t="s">
        <v>332</v>
      </c>
      <c r="Z176" s="61" t="str">
        <f t="shared" si="3"/>
        <v>https://www.city.kawagoe.saitama.jp/jigyoshamuke/shogyojoho/jigyohogo.html</v>
      </c>
      <c r="AA176" s="13"/>
      <c r="AB176" s="13"/>
      <c r="AC176" s="13"/>
      <c r="AD176" s="13"/>
      <c r="AE176" s="13"/>
      <c r="AF176" s="13"/>
    </row>
    <row r="177" spans="1:32" ht="95" x14ac:dyDescent="0.2">
      <c r="A177" s="9">
        <f t="shared" si="2"/>
        <v>171</v>
      </c>
      <c r="B177" s="9">
        <v>2</v>
      </c>
      <c r="C177" s="11" t="s">
        <v>326</v>
      </c>
      <c r="D177" s="11" t="s">
        <v>380</v>
      </c>
      <c r="E177" s="22" t="s">
        <v>376</v>
      </c>
      <c r="F177" s="16">
        <v>41</v>
      </c>
      <c r="G177" s="17"/>
      <c r="H177" s="16"/>
      <c r="I177" s="16"/>
      <c r="J177" s="16"/>
      <c r="K177" s="16"/>
      <c r="L177" s="14"/>
      <c r="M177" s="13"/>
      <c r="N177" s="14">
        <v>3</v>
      </c>
      <c r="O177" s="12">
        <v>15</v>
      </c>
      <c r="P177" s="12"/>
      <c r="Q177" s="12">
        <v>17</v>
      </c>
      <c r="R177" s="12">
        <v>7</v>
      </c>
      <c r="S177" s="12"/>
      <c r="T177" s="12">
        <v>2</v>
      </c>
      <c r="U177" s="12"/>
      <c r="V177" s="13"/>
      <c r="W177" s="13" t="s">
        <v>381</v>
      </c>
      <c r="X177" s="11" t="s">
        <v>331</v>
      </c>
      <c r="Y177" s="13" t="s">
        <v>332</v>
      </c>
      <c r="Z177" s="61" t="str">
        <f t="shared" si="3"/>
        <v>https://www.city.kawagoe.saitama.jp/jigyoshamuke/shogyojoho/jigyohogo.html</v>
      </c>
      <c r="AA177" s="13"/>
      <c r="AB177" s="13"/>
      <c r="AC177" s="13"/>
      <c r="AD177" s="13"/>
      <c r="AE177" s="13"/>
      <c r="AF177" s="13"/>
    </row>
    <row r="178" spans="1:32" ht="95" x14ac:dyDescent="0.2">
      <c r="A178" s="9">
        <f t="shared" si="2"/>
        <v>172</v>
      </c>
      <c r="B178" s="9">
        <v>2</v>
      </c>
      <c r="C178" s="11" t="s">
        <v>326</v>
      </c>
      <c r="D178" s="11" t="s">
        <v>382</v>
      </c>
      <c r="E178" s="22" t="s">
        <v>383</v>
      </c>
      <c r="F178" s="16">
        <v>30</v>
      </c>
      <c r="G178" s="17"/>
      <c r="H178" s="16"/>
      <c r="I178" s="16"/>
      <c r="J178" s="23"/>
      <c r="K178" s="23"/>
      <c r="L178" s="14"/>
      <c r="M178" s="13"/>
      <c r="N178" s="14">
        <v>3</v>
      </c>
      <c r="O178" s="12">
        <v>9</v>
      </c>
      <c r="P178" s="12"/>
      <c r="Q178" s="12">
        <v>2</v>
      </c>
      <c r="R178" s="12">
        <v>10</v>
      </c>
      <c r="S178" s="12"/>
      <c r="T178" s="12">
        <v>9</v>
      </c>
      <c r="U178" s="12"/>
      <c r="V178" s="13"/>
      <c r="W178" s="13" t="s">
        <v>39</v>
      </c>
      <c r="X178" s="11" t="s">
        <v>331</v>
      </c>
      <c r="Y178" s="13" t="s">
        <v>332</v>
      </c>
      <c r="Z178" s="61" t="str">
        <f t="shared" si="3"/>
        <v>https://www.city.kawagoe.saitama.jp/jigyoshamuke/shogyojoho/jigyohogo.html</v>
      </c>
      <c r="AA178" s="13"/>
      <c r="AB178" s="13"/>
      <c r="AC178" s="13"/>
      <c r="AD178" s="13"/>
      <c r="AE178" s="13"/>
      <c r="AF178" s="13"/>
    </row>
    <row r="179" spans="1:32" ht="95" x14ac:dyDescent="0.2">
      <c r="A179" s="9">
        <f t="shared" si="2"/>
        <v>173</v>
      </c>
      <c r="B179" s="9">
        <v>2</v>
      </c>
      <c r="C179" s="11" t="s">
        <v>326</v>
      </c>
      <c r="D179" s="11" t="s">
        <v>384</v>
      </c>
      <c r="E179" s="22" t="s">
        <v>385</v>
      </c>
      <c r="F179" s="16">
        <v>13</v>
      </c>
      <c r="G179" s="17"/>
      <c r="H179" s="16" t="s">
        <v>329</v>
      </c>
      <c r="I179" s="16"/>
      <c r="J179" s="23"/>
      <c r="K179" s="23"/>
      <c r="L179" s="14"/>
      <c r="M179" s="13"/>
      <c r="N179" s="14">
        <v>1</v>
      </c>
      <c r="O179" s="12">
        <v>2</v>
      </c>
      <c r="P179" s="12">
        <v>1</v>
      </c>
      <c r="Q179" s="12">
        <v>1</v>
      </c>
      <c r="R179" s="12">
        <v>5</v>
      </c>
      <c r="S179" s="12"/>
      <c r="T179" s="12">
        <v>3</v>
      </c>
      <c r="U179" s="12"/>
      <c r="V179" s="13"/>
      <c r="W179" s="13" t="s">
        <v>39</v>
      </c>
      <c r="X179" s="11" t="s">
        <v>331</v>
      </c>
      <c r="Y179" s="13" t="s">
        <v>332</v>
      </c>
      <c r="Z179" s="61" t="str">
        <f t="shared" si="3"/>
        <v>https://www.city.kawagoe.saitama.jp/jigyoshamuke/shogyojoho/jigyohogo.html</v>
      </c>
      <c r="AA179" s="13"/>
      <c r="AB179" s="13"/>
      <c r="AC179" s="13"/>
      <c r="AD179" s="13"/>
      <c r="AE179" s="13"/>
      <c r="AF179" s="13"/>
    </row>
    <row r="180" spans="1:32" ht="95" x14ac:dyDescent="0.2">
      <c r="A180" s="9">
        <f t="shared" si="2"/>
        <v>174</v>
      </c>
      <c r="B180" s="9">
        <v>2</v>
      </c>
      <c r="C180" s="11" t="s">
        <v>326</v>
      </c>
      <c r="D180" s="11" t="s">
        <v>386</v>
      </c>
      <c r="E180" s="22" t="s">
        <v>387</v>
      </c>
      <c r="F180" s="16">
        <v>37</v>
      </c>
      <c r="G180" s="17"/>
      <c r="H180" s="16"/>
      <c r="I180" s="16"/>
      <c r="J180" s="23"/>
      <c r="K180" s="23"/>
      <c r="L180" s="14"/>
      <c r="M180" s="13"/>
      <c r="N180" s="14">
        <v>3</v>
      </c>
      <c r="O180" s="12">
        <v>12</v>
      </c>
      <c r="P180" s="12"/>
      <c r="Q180" s="12">
        <v>9</v>
      </c>
      <c r="R180" s="12">
        <v>9</v>
      </c>
      <c r="S180" s="12"/>
      <c r="T180" s="12">
        <v>7</v>
      </c>
      <c r="U180" s="12"/>
      <c r="V180" s="13"/>
      <c r="W180" s="13" t="s">
        <v>388</v>
      </c>
      <c r="X180" s="11" t="s">
        <v>331</v>
      </c>
      <c r="Y180" s="13" t="s">
        <v>332</v>
      </c>
      <c r="Z180" s="61" t="str">
        <f t="shared" si="3"/>
        <v>https://www.city.kawagoe.saitama.jp/jigyoshamuke/shogyojoho/jigyohogo.html</v>
      </c>
      <c r="AA180" s="13"/>
      <c r="AB180" s="13"/>
      <c r="AC180" s="13"/>
      <c r="AD180" s="13"/>
      <c r="AE180" s="13"/>
      <c r="AF180" s="13"/>
    </row>
    <row r="181" spans="1:32" ht="95" x14ac:dyDescent="0.2">
      <c r="A181" s="9">
        <f t="shared" si="2"/>
        <v>175</v>
      </c>
      <c r="B181" s="9">
        <v>2</v>
      </c>
      <c r="C181" s="11" t="s">
        <v>326</v>
      </c>
      <c r="D181" s="11" t="s">
        <v>389</v>
      </c>
      <c r="E181" s="22" t="s">
        <v>390</v>
      </c>
      <c r="F181" s="16">
        <v>10</v>
      </c>
      <c r="G181" s="17"/>
      <c r="H181" s="16" t="s">
        <v>335</v>
      </c>
      <c r="I181" s="16"/>
      <c r="J181" s="23"/>
      <c r="K181" s="23"/>
      <c r="L181" s="14"/>
      <c r="M181" s="13"/>
      <c r="N181" s="14">
        <v>1</v>
      </c>
      <c r="O181" s="12">
        <v>3</v>
      </c>
      <c r="P181" s="12"/>
      <c r="Q181" s="12">
        <v>4</v>
      </c>
      <c r="R181" s="12">
        <v>2</v>
      </c>
      <c r="S181" s="12"/>
      <c r="T181" s="12">
        <v>1</v>
      </c>
      <c r="U181" s="12"/>
      <c r="V181" s="13"/>
      <c r="W181" s="13" t="s">
        <v>391</v>
      </c>
      <c r="X181" s="11" t="s">
        <v>331</v>
      </c>
      <c r="Y181" s="13" t="s">
        <v>332</v>
      </c>
      <c r="Z181" s="61" t="str">
        <f t="shared" si="3"/>
        <v>https://www.city.kawagoe.saitama.jp/jigyoshamuke/shogyojoho/jigyohogo.html</v>
      </c>
      <c r="AA181" s="13"/>
      <c r="AB181" s="13"/>
      <c r="AC181" s="13"/>
      <c r="AD181" s="13"/>
      <c r="AE181" s="13"/>
      <c r="AF181" s="13"/>
    </row>
    <row r="182" spans="1:32" ht="95" x14ac:dyDescent="0.2">
      <c r="A182" s="9">
        <f t="shared" si="2"/>
        <v>176</v>
      </c>
      <c r="B182" s="9">
        <v>2</v>
      </c>
      <c r="C182" s="11" t="s">
        <v>326</v>
      </c>
      <c r="D182" s="11" t="s">
        <v>392</v>
      </c>
      <c r="E182" s="22" t="s">
        <v>393</v>
      </c>
      <c r="F182" s="16">
        <v>34</v>
      </c>
      <c r="G182" s="17"/>
      <c r="H182" s="16" t="s">
        <v>394</v>
      </c>
      <c r="I182" s="16"/>
      <c r="J182" s="23"/>
      <c r="K182" s="23"/>
      <c r="L182" s="14"/>
      <c r="M182" s="13"/>
      <c r="N182" s="14">
        <v>4</v>
      </c>
      <c r="O182" s="12">
        <v>22</v>
      </c>
      <c r="P182" s="12"/>
      <c r="Q182" s="12">
        <v>8</v>
      </c>
      <c r="R182" s="12">
        <v>2</v>
      </c>
      <c r="S182" s="12"/>
      <c r="T182" s="12">
        <v>2</v>
      </c>
      <c r="U182" s="12"/>
      <c r="V182" s="13"/>
      <c r="W182" s="13" t="s">
        <v>39</v>
      </c>
      <c r="X182" s="11" t="s">
        <v>331</v>
      </c>
      <c r="Y182" s="13" t="s">
        <v>332</v>
      </c>
      <c r="Z182" s="61" t="str">
        <f t="shared" si="3"/>
        <v>https://www.city.kawagoe.saitama.jp/jigyoshamuke/shogyojoho/jigyohogo.html</v>
      </c>
      <c r="AA182" s="13"/>
      <c r="AB182" s="13"/>
      <c r="AC182" s="13"/>
      <c r="AD182" s="13"/>
      <c r="AE182" s="13"/>
      <c r="AF182" s="13"/>
    </row>
    <row r="183" spans="1:32" ht="95" x14ac:dyDescent="0.2">
      <c r="A183" s="9">
        <f t="shared" si="2"/>
        <v>177</v>
      </c>
      <c r="B183" s="9">
        <v>2</v>
      </c>
      <c r="C183" s="11" t="s">
        <v>326</v>
      </c>
      <c r="D183" s="11" t="s">
        <v>395</v>
      </c>
      <c r="E183" s="22" t="s">
        <v>396</v>
      </c>
      <c r="F183" s="16"/>
      <c r="G183" s="17"/>
      <c r="H183" s="16"/>
      <c r="I183" s="16"/>
      <c r="J183" s="16"/>
      <c r="K183" s="16"/>
      <c r="L183" s="14"/>
      <c r="M183" s="13"/>
      <c r="N183" s="14">
        <v>1</v>
      </c>
      <c r="O183" s="12"/>
      <c r="P183" s="12"/>
      <c r="Q183" s="12"/>
      <c r="R183" s="12"/>
      <c r="S183" s="12"/>
      <c r="T183" s="12"/>
      <c r="U183" s="12"/>
      <c r="V183" s="13"/>
      <c r="W183" s="13" t="s">
        <v>39</v>
      </c>
      <c r="X183" s="11" t="s">
        <v>331</v>
      </c>
      <c r="Y183" s="13" t="s">
        <v>332</v>
      </c>
      <c r="Z183" s="61" t="str">
        <f t="shared" si="3"/>
        <v>https://www.city.kawagoe.saitama.jp/jigyoshamuke/shogyojoho/jigyohogo.html</v>
      </c>
      <c r="AA183" s="13"/>
      <c r="AB183" s="13"/>
      <c r="AC183" s="13"/>
      <c r="AD183" s="13"/>
      <c r="AE183" s="13"/>
      <c r="AF183" s="13"/>
    </row>
    <row r="184" spans="1:32" ht="95" x14ac:dyDescent="0.2">
      <c r="A184" s="9">
        <f t="shared" si="2"/>
        <v>178</v>
      </c>
      <c r="B184" s="9">
        <v>2</v>
      </c>
      <c r="C184" s="11" t="s">
        <v>326</v>
      </c>
      <c r="D184" s="11" t="s">
        <v>397</v>
      </c>
      <c r="E184" s="22" t="s">
        <v>393</v>
      </c>
      <c r="F184" s="16">
        <v>26</v>
      </c>
      <c r="G184" s="17"/>
      <c r="H184" s="16" t="s">
        <v>335</v>
      </c>
      <c r="I184" s="16"/>
      <c r="J184" s="23"/>
      <c r="K184" s="23"/>
      <c r="L184" s="14"/>
      <c r="M184" s="13"/>
      <c r="N184" s="14">
        <v>1</v>
      </c>
      <c r="O184" s="12">
        <v>15</v>
      </c>
      <c r="P184" s="12"/>
      <c r="Q184" s="12">
        <v>8</v>
      </c>
      <c r="R184" s="12">
        <v>3</v>
      </c>
      <c r="S184" s="12"/>
      <c r="T184" s="12"/>
      <c r="U184" s="12"/>
      <c r="V184" s="13"/>
      <c r="W184" s="13" t="s">
        <v>350</v>
      </c>
      <c r="X184" s="11" t="s">
        <v>331</v>
      </c>
      <c r="Y184" s="13" t="s">
        <v>332</v>
      </c>
      <c r="Z184" s="61" t="str">
        <f t="shared" si="3"/>
        <v>https://www.city.kawagoe.saitama.jp/jigyoshamuke/shogyojoho/jigyohogo.html</v>
      </c>
      <c r="AA184" s="13"/>
      <c r="AB184" s="13"/>
      <c r="AC184" s="13"/>
      <c r="AD184" s="13"/>
      <c r="AE184" s="13"/>
      <c r="AF184" s="13"/>
    </row>
    <row r="185" spans="1:32" ht="95" x14ac:dyDescent="0.2">
      <c r="A185" s="9">
        <f t="shared" si="2"/>
        <v>179</v>
      </c>
      <c r="B185" s="9">
        <v>2</v>
      </c>
      <c r="C185" s="11" t="s">
        <v>326</v>
      </c>
      <c r="D185" s="11" t="s">
        <v>398</v>
      </c>
      <c r="E185" s="22" t="s">
        <v>399</v>
      </c>
      <c r="F185" s="16">
        <v>68</v>
      </c>
      <c r="G185" s="17"/>
      <c r="H185" s="16" t="s">
        <v>400</v>
      </c>
      <c r="I185" s="16"/>
      <c r="J185" s="23"/>
      <c r="K185" s="23"/>
      <c r="L185" s="14"/>
      <c r="M185" s="13"/>
      <c r="N185" s="14">
        <v>2</v>
      </c>
      <c r="O185" s="12">
        <v>7</v>
      </c>
      <c r="P185" s="12"/>
      <c r="Q185" s="12">
        <v>26</v>
      </c>
      <c r="R185" s="12">
        <v>8</v>
      </c>
      <c r="S185" s="12"/>
      <c r="T185" s="12">
        <v>26</v>
      </c>
      <c r="U185" s="12"/>
      <c r="V185" s="13"/>
      <c r="W185" s="13" t="s">
        <v>39</v>
      </c>
      <c r="X185" s="11" t="s">
        <v>331</v>
      </c>
      <c r="Y185" s="13" t="s">
        <v>332</v>
      </c>
      <c r="Z185" s="61" t="str">
        <f t="shared" si="3"/>
        <v>https://www.city.kawagoe.saitama.jp/jigyoshamuke/shogyojoho/jigyohogo.html</v>
      </c>
      <c r="AA185" s="13"/>
      <c r="AB185" s="13"/>
      <c r="AC185" s="13"/>
      <c r="AD185" s="13"/>
      <c r="AE185" s="13"/>
      <c r="AF185" s="13"/>
    </row>
    <row r="186" spans="1:32" ht="95" x14ac:dyDescent="0.2">
      <c r="A186" s="9">
        <f t="shared" si="2"/>
        <v>180</v>
      </c>
      <c r="B186" s="9">
        <v>2</v>
      </c>
      <c r="C186" s="11" t="s">
        <v>326</v>
      </c>
      <c r="D186" s="11" t="s">
        <v>401</v>
      </c>
      <c r="E186" s="22" t="s">
        <v>402</v>
      </c>
      <c r="F186" s="16">
        <v>21</v>
      </c>
      <c r="G186" s="17"/>
      <c r="H186" s="16"/>
      <c r="I186" s="16"/>
      <c r="J186" s="23"/>
      <c r="K186" s="23"/>
      <c r="L186" s="14"/>
      <c r="M186" s="13"/>
      <c r="N186" s="14">
        <v>1</v>
      </c>
      <c r="O186" s="12">
        <v>6</v>
      </c>
      <c r="P186" s="12"/>
      <c r="Q186" s="12">
        <v>6</v>
      </c>
      <c r="R186" s="12">
        <v>4</v>
      </c>
      <c r="S186" s="12"/>
      <c r="T186" s="12">
        <v>5</v>
      </c>
      <c r="U186" s="12"/>
      <c r="V186" s="13"/>
      <c r="W186" s="13" t="s">
        <v>39</v>
      </c>
      <c r="X186" s="11" t="s">
        <v>331</v>
      </c>
      <c r="Y186" s="13" t="s">
        <v>332</v>
      </c>
      <c r="Z186" s="61" t="str">
        <f t="shared" si="3"/>
        <v>https://www.city.kawagoe.saitama.jp/jigyoshamuke/shogyojoho/jigyohogo.html</v>
      </c>
      <c r="AA186" s="13"/>
      <c r="AB186" s="13"/>
      <c r="AC186" s="13"/>
      <c r="AD186" s="13"/>
      <c r="AE186" s="13"/>
      <c r="AF186" s="13"/>
    </row>
    <row r="187" spans="1:32" ht="95" x14ac:dyDescent="0.2">
      <c r="A187" s="9">
        <f t="shared" si="2"/>
        <v>181</v>
      </c>
      <c r="B187" s="9">
        <v>2</v>
      </c>
      <c r="C187" s="11" t="s">
        <v>326</v>
      </c>
      <c r="D187" s="11" t="s">
        <v>403</v>
      </c>
      <c r="E187" s="22" t="s">
        <v>404</v>
      </c>
      <c r="F187" s="16">
        <v>67</v>
      </c>
      <c r="G187" s="17"/>
      <c r="H187" s="16" t="s">
        <v>405</v>
      </c>
      <c r="I187" s="16"/>
      <c r="J187" s="23"/>
      <c r="K187" s="23"/>
      <c r="L187" s="14"/>
      <c r="M187" s="13"/>
      <c r="N187" s="14">
        <v>1</v>
      </c>
      <c r="O187" s="12">
        <v>10</v>
      </c>
      <c r="P187" s="12"/>
      <c r="Q187" s="12">
        <v>2</v>
      </c>
      <c r="R187" s="12">
        <v>25</v>
      </c>
      <c r="S187" s="12"/>
      <c r="T187" s="12">
        <v>30</v>
      </c>
      <c r="U187" s="12"/>
      <c r="V187" s="13"/>
      <c r="W187" s="13" t="s">
        <v>39</v>
      </c>
      <c r="X187" s="11" t="s">
        <v>331</v>
      </c>
      <c r="Y187" s="13" t="s">
        <v>332</v>
      </c>
      <c r="Z187" s="61" t="str">
        <f t="shared" si="3"/>
        <v>https://www.city.kawagoe.saitama.jp/jigyoshamuke/shogyojoho/jigyohogo.html</v>
      </c>
      <c r="AA187" s="13"/>
      <c r="AB187" s="13"/>
      <c r="AC187" s="13"/>
      <c r="AD187" s="13"/>
      <c r="AE187" s="13"/>
      <c r="AF187" s="13"/>
    </row>
    <row r="188" spans="1:32" ht="95" x14ac:dyDescent="0.2">
      <c r="A188" s="9">
        <f t="shared" si="2"/>
        <v>182</v>
      </c>
      <c r="B188" s="9">
        <v>2</v>
      </c>
      <c r="C188" s="11" t="s">
        <v>326</v>
      </c>
      <c r="D188" s="11" t="s">
        <v>406</v>
      </c>
      <c r="E188" s="22" t="s">
        <v>407</v>
      </c>
      <c r="F188" s="16">
        <v>36</v>
      </c>
      <c r="G188" s="17"/>
      <c r="H188" s="16" t="s">
        <v>400</v>
      </c>
      <c r="I188" s="16"/>
      <c r="J188" s="23"/>
      <c r="K188" s="23"/>
      <c r="L188" s="14"/>
      <c r="M188" s="13"/>
      <c r="N188" s="14">
        <v>1</v>
      </c>
      <c r="O188" s="12">
        <v>12</v>
      </c>
      <c r="P188" s="12"/>
      <c r="Q188" s="12">
        <v>13</v>
      </c>
      <c r="R188" s="12">
        <v>6</v>
      </c>
      <c r="S188" s="12"/>
      <c r="T188" s="12">
        <v>5</v>
      </c>
      <c r="U188" s="12"/>
      <c r="V188" s="13"/>
      <c r="W188" s="13" t="s">
        <v>408</v>
      </c>
      <c r="X188" s="11" t="s">
        <v>331</v>
      </c>
      <c r="Y188" s="13" t="s">
        <v>332</v>
      </c>
      <c r="Z188" s="61" t="str">
        <f t="shared" si="3"/>
        <v>https://www.city.kawagoe.saitama.jp/jigyoshamuke/shogyojoho/jigyohogo.html</v>
      </c>
      <c r="AA188" s="13"/>
      <c r="AB188" s="13"/>
      <c r="AC188" s="13"/>
      <c r="AD188" s="13"/>
      <c r="AE188" s="13"/>
      <c r="AF188" s="13"/>
    </row>
    <row r="189" spans="1:32" ht="95" x14ac:dyDescent="0.2">
      <c r="A189" s="9">
        <f t="shared" si="2"/>
        <v>183</v>
      </c>
      <c r="B189" s="9">
        <v>2</v>
      </c>
      <c r="C189" s="11" t="s">
        <v>326</v>
      </c>
      <c r="D189" s="11" t="s">
        <v>409</v>
      </c>
      <c r="E189" s="22" t="s">
        <v>410</v>
      </c>
      <c r="F189" s="16">
        <v>10</v>
      </c>
      <c r="G189" s="17"/>
      <c r="H189" s="16"/>
      <c r="I189" s="16"/>
      <c r="J189" s="16"/>
      <c r="K189" s="16"/>
      <c r="L189" s="14"/>
      <c r="M189" s="13"/>
      <c r="N189" s="14">
        <v>3</v>
      </c>
      <c r="O189" s="12">
        <v>4</v>
      </c>
      <c r="P189" s="12"/>
      <c r="Q189" s="12">
        <v>2</v>
      </c>
      <c r="R189" s="12">
        <v>3</v>
      </c>
      <c r="S189" s="12"/>
      <c r="T189" s="12">
        <v>1</v>
      </c>
      <c r="U189" s="12"/>
      <c r="V189" s="13"/>
      <c r="W189" s="13" t="s">
        <v>39</v>
      </c>
      <c r="X189" s="11" t="s">
        <v>331</v>
      </c>
      <c r="Y189" s="13" t="s">
        <v>332</v>
      </c>
      <c r="Z189" s="61" t="str">
        <f t="shared" si="3"/>
        <v>https://www.city.kawagoe.saitama.jp/jigyoshamuke/shogyojoho/jigyohogo.html</v>
      </c>
      <c r="AA189" s="13"/>
      <c r="AB189" s="13"/>
      <c r="AC189" s="13"/>
      <c r="AD189" s="13"/>
      <c r="AE189" s="13"/>
      <c r="AF189" s="13"/>
    </row>
    <row r="190" spans="1:32" ht="95" x14ac:dyDescent="0.2">
      <c r="A190" s="9">
        <f t="shared" si="2"/>
        <v>184</v>
      </c>
      <c r="B190" s="9">
        <v>2</v>
      </c>
      <c r="C190" s="11" t="s">
        <v>326</v>
      </c>
      <c r="D190" s="11" t="s">
        <v>411</v>
      </c>
      <c r="E190" s="22" t="s">
        <v>337</v>
      </c>
      <c r="F190" s="16">
        <v>18</v>
      </c>
      <c r="G190" s="17"/>
      <c r="H190" s="16" t="s">
        <v>335</v>
      </c>
      <c r="I190" s="16"/>
      <c r="J190" s="23"/>
      <c r="K190" s="23"/>
      <c r="L190" s="14"/>
      <c r="M190" s="13"/>
      <c r="N190" s="14">
        <v>3</v>
      </c>
      <c r="O190" s="12">
        <v>3</v>
      </c>
      <c r="P190" s="12"/>
      <c r="Q190" s="12">
        <v>1</v>
      </c>
      <c r="R190" s="12">
        <v>2</v>
      </c>
      <c r="S190" s="12"/>
      <c r="T190" s="12">
        <v>12</v>
      </c>
      <c r="U190" s="12"/>
      <c r="V190" s="13"/>
      <c r="W190" s="13" t="s">
        <v>39</v>
      </c>
      <c r="X190" s="11" t="s">
        <v>331</v>
      </c>
      <c r="Y190" s="13" t="s">
        <v>332</v>
      </c>
      <c r="Z190" s="61" t="str">
        <f>HYPERLINK("#", "https://www.city.kawagoe.saitama.jp/jigyoshamuke/shogyojoho/jigyohogo.html")</f>
        <v>https://www.city.kawagoe.saitama.jp/jigyoshamuke/shogyojoho/jigyohogo.html</v>
      </c>
      <c r="AA190" s="13"/>
      <c r="AB190" s="13"/>
      <c r="AC190" s="13"/>
      <c r="AD190" s="13"/>
      <c r="AE190" s="13"/>
      <c r="AF190" s="13"/>
    </row>
    <row r="191" spans="1:32" ht="95" x14ac:dyDescent="0.2">
      <c r="A191" s="9">
        <f t="shared" si="2"/>
        <v>185</v>
      </c>
      <c r="B191" s="9">
        <v>2</v>
      </c>
      <c r="C191" s="11" t="s">
        <v>326</v>
      </c>
      <c r="D191" s="11" t="s">
        <v>412</v>
      </c>
      <c r="E191" s="22" t="s">
        <v>413</v>
      </c>
      <c r="F191" s="16">
        <v>91</v>
      </c>
      <c r="G191" s="17"/>
      <c r="H191" s="16" t="s">
        <v>335</v>
      </c>
      <c r="I191" s="16"/>
      <c r="J191" s="23"/>
      <c r="K191" s="23"/>
      <c r="L191" s="14"/>
      <c r="M191" s="13"/>
      <c r="N191" s="14">
        <v>2</v>
      </c>
      <c r="O191" s="12">
        <v>13</v>
      </c>
      <c r="P191" s="12"/>
      <c r="Q191" s="12">
        <v>24</v>
      </c>
      <c r="R191" s="12">
        <v>34</v>
      </c>
      <c r="S191" s="12"/>
      <c r="T191" s="12">
        <v>20</v>
      </c>
      <c r="U191" s="12"/>
      <c r="V191" s="13"/>
      <c r="W191" s="13" t="s">
        <v>414</v>
      </c>
      <c r="X191" s="11" t="s">
        <v>331</v>
      </c>
      <c r="Y191" s="13" t="s">
        <v>332</v>
      </c>
      <c r="Z191" s="61" t="str">
        <f>HYPERLINK("#", "https://www.city.kawagoe.saitama.jp/jigyoshamuke/shogyojoho/jigyohogo.html")</f>
        <v>https://www.city.kawagoe.saitama.jp/jigyoshamuke/shogyojoho/jigyohogo.html</v>
      </c>
      <c r="AA191" s="13"/>
      <c r="AB191" s="13"/>
      <c r="AC191" s="13"/>
      <c r="AD191" s="13"/>
      <c r="AE191" s="13"/>
      <c r="AF191" s="13"/>
    </row>
    <row r="192" spans="1:32" ht="95" x14ac:dyDescent="0.2">
      <c r="A192" s="9">
        <f t="shared" si="2"/>
        <v>186</v>
      </c>
      <c r="B192" s="9">
        <v>2</v>
      </c>
      <c r="C192" s="11" t="s">
        <v>326</v>
      </c>
      <c r="D192" s="11" t="s">
        <v>415</v>
      </c>
      <c r="E192" s="24" t="s">
        <v>416</v>
      </c>
      <c r="F192" s="16">
        <v>43</v>
      </c>
      <c r="G192" s="17"/>
      <c r="H192" s="16" t="s">
        <v>417</v>
      </c>
      <c r="I192" s="16"/>
      <c r="J192" s="23"/>
      <c r="K192" s="23"/>
      <c r="L192" s="14"/>
      <c r="M192" s="13"/>
      <c r="N192" s="14" t="s">
        <v>342</v>
      </c>
      <c r="O192" s="12">
        <v>10</v>
      </c>
      <c r="P192" s="12"/>
      <c r="Q192" s="12">
        <v>20</v>
      </c>
      <c r="R192" s="12">
        <v>6</v>
      </c>
      <c r="S192" s="12"/>
      <c r="T192" s="12">
        <v>7</v>
      </c>
      <c r="U192" s="12"/>
      <c r="V192" s="13"/>
      <c r="W192" s="13" t="s">
        <v>418</v>
      </c>
      <c r="X192" s="11" t="s">
        <v>331</v>
      </c>
      <c r="Y192" s="13" t="s">
        <v>332</v>
      </c>
      <c r="Z192" s="61" t="str">
        <f>HYPERLINK("#", "https://www.city.kawagoe.saitama.jp/jigyoshamuke/shogyojoho/jigyohogo.html")</f>
        <v>https://www.city.kawagoe.saitama.jp/jigyoshamuke/shogyojoho/jigyohogo.html</v>
      </c>
      <c r="AA192" s="13"/>
      <c r="AB192" s="13"/>
      <c r="AC192" s="13"/>
      <c r="AD192" s="13"/>
      <c r="AE192" s="13"/>
      <c r="AF192" s="13"/>
    </row>
    <row r="193" spans="1:32" ht="95" x14ac:dyDescent="0.2">
      <c r="A193" s="9">
        <f t="shared" si="2"/>
        <v>187</v>
      </c>
      <c r="B193" s="9">
        <v>2</v>
      </c>
      <c r="C193" s="11" t="s">
        <v>326</v>
      </c>
      <c r="D193" s="11" t="s">
        <v>419</v>
      </c>
      <c r="E193" s="22" t="s">
        <v>376</v>
      </c>
      <c r="F193" s="16">
        <v>24</v>
      </c>
      <c r="G193" s="17"/>
      <c r="H193" s="16" t="s">
        <v>417</v>
      </c>
      <c r="I193" s="16"/>
      <c r="J193" s="23"/>
      <c r="K193" s="23"/>
      <c r="L193" s="14"/>
      <c r="M193" s="13"/>
      <c r="N193" s="14">
        <v>4</v>
      </c>
      <c r="O193" s="12">
        <v>3</v>
      </c>
      <c r="P193" s="12">
        <v>7</v>
      </c>
      <c r="Q193" s="12">
        <v>11</v>
      </c>
      <c r="R193" s="12">
        <v>1</v>
      </c>
      <c r="S193" s="12"/>
      <c r="T193" s="12">
        <v>2</v>
      </c>
      <c r="U193" s="12"/>
      <c r="V193" s="13"/>
      <c r="W193" s="13" t="s">
        <v>420</v>
      </c>
      <c r="X193" s="11" t="s">
        <v>331</v>
      </c>
      <c r="Y193" s="13" t="s">
        <v>332</v>
      </c>
      <c r="Z193" s="61" t="str">
        <f t="shared" ref="Z193:Z200" si="4">HYPERLINK("#", "https://www.city.kawagoe.saitama.jp/jigyoshamuke/shogyojoho/jigyohogo.html")</f>
        <v>https://www.city.kawagoe.saitama.jp/jigyoshamuke/shogyojoho/jigyohogo.html</v>
      </c>
      <c r="AA193" s="13"/>
      <c r="AB193" s="13"/>
      <c r="AC193" s="13"/>
      <c r="AD193" s="13"/>
      <c r="AE193" s="13"/>
      <c r="AF193" s="13"/>
    </row>
    <row r="194" spans="1:32" ht="95" x14ac:dyDescent="0.2">
      <c r="A194" s="9">
        <f t="shared" si="2"/>
        <v>188</v>
      </c>
      <c r="B194" s="9">
        <v>2</v>
      </c>
      <c r="C194" s="11" t="s">
        <v>326</v>
      </c>
      <c r="D194" s="11" t="s">
        <v>421</v>
      </c>
      <c r="E194" s="22" t="s">
        <v>422</v>
      </c>
      <c r="F194" s="16">
        <v>71</v>
      </c>
      <c r="G194" s="17"/>
      <c r="H194" s="16" t="s">
        <v>423</v>
      </c>
      <c r="I194" s="16"/>
      <c r="J194" s="23"/>
      <c r="K194" s="23"/>
      <c r="L194" s="14"/>
      <c r="M194" s="13"/>
      <c r="N194" s="14">
        <v>2</v>
      </c>
      <c r="O194" s="12">
        <v>15</v>
      </c>
      <c r="P194" s="12"/>
      <c r="Q194" s="12">
        <v>13</v>
      </c>
      <c r="R194" s="12">
        <v>18</v>
      </c>
      <c r="S194" s="12"/>
      <c r="T194" s="12">
        <v>25</v>
      </c>
      <c r="U194" s="12"/>
      <c r="V194" s="13"/>
      <c r="W194" s="13" t="s">
        <v>424</v>
      </c>
      <c r="X194" s="11" t="s">
        <v>331</v>
      </c>
      <c r="Y194" s="13" t="s">
        <v>332</v>
      </c>
      <c r="Z194" s="61" t="str">
        <f t="shared" si="4"/>
        <v>https://www.city.kawagoe.saitama.jp/jigyoshamuke/shogyojoho/jigyohogo.html</v>
      </c>
      <c r="AA194" s="13"/>
      <c r="AB194" s="13"/>
      <c r="AC194" s="13"/>
      <c r="AD194" s="13"/>
      <c r="AE194" s="13"/>
      <c r="AF194" s="13"/>
    </row>
    <row r="195" spans="1:32" ht="95" x14ac:dyDescent="0.2">
      <c r="A195" s="9">
        <f t="shared" si="2"/>
        <v>189</v>
      </c>
      <c r="B195" s="9">
        <v>2</v>
      </c>
      <c r="C195" s="11" t="s">
        <v>326</v>
      </c>
      <c r="D195" s="11" t="s">
        <v>425</v>
      </c>
      <c r="E195" s="22" t="s">
        <v>376</v>
      </c>
      <c r="F195" s="16">
        <v>38</v>
      </c>
      <c r="G195" s="17"/>
      <c r="H195" s="16"/>
      <c r="I195" s="16"/>
      <c r="J195" s="23"/>
      <c r="K195" s="23"/>
      <c r="L195" s="14"/>
      <c r="M195" s="13"/>
      <c r="N195" s="14">
        <v>4</v>
      </c>
      <c r="O195" s="12">
        <v>12</v>
      </c>
      <c r="P195" s="12"/>
      <c r="Q195" s="12">
        <v>10</v>
      </c>
      <c r="R195" s="12">
        <v>9</v>
      </c>
      <c r="S195" s="12"/>
      <c r="T195" s="12">
        <v>7</v>
      </c>
      <c r="U195" s="12"/>
      <c r="V195" s="13"/>
      <c r="W195" s="13" t="s">
        <v>39</v>
      </c>
      <c r="X195" s="11" t="s">
        <v>331</v>
      </c>
      <c r="Y195" s="13" t="s">
        <v>332</v>
      </c>
      <c r="Z195" s="61" t="str">
        <f t="shared" si="4"/>
        <v>https://www.city.kawagoe.saitama.jp/jigyoshamuke/shogyojoho/jigyohogo.html</v>
      </c>
      <c r="AA195" s="13"/>
      <c r="AB195" s="13"/>
      <c r="AC195" s="13"/>
      <c r="AD195" s="13"/>
      <c r="AE195" s="13"/>
      <c r="AF195" s="13"/>
    </row>
    <row r="196" spans="1:32" ht="95" x14ac:dyDescent="0.2">
      <c r="A196" s="9">
        <f t="shared" ref="A196:A259" si="5">A195+1</f>
        <v>190</v>
      </c>
      <c r="B196" s="9">
        <v>2</v>
      </c>
      <c r="C196" s="11" t="s">
        <v>326</v>
      </c>
      <c r="D196" s="11" t="s">
        <v>426</v>
      </c>
      <c r="E196" s="24" t="s">
        <v>427</v>
      </c>
      <c r="F196" s="16">
        <v>27</v>
      </c>
      <c r="G196" s="17"/>
      <c r="H196" s="16" t="s">
        <v>335</v>
      </c>
      <c r="I196" s="16"/>
      <c r="J196" s="16"/>
      <c r="K196" s="16"/>
      <c r="L196" s="14"/>
      <c r="M196" s="13"/>
      <c r="N196" s="14">
        <v>2</v>
      </c>
      <c r="O196" s="12">
        <v>4</v>
      </c>
      <c r="P196" s="12"/>
      <c r="Q196" s="12">
        <v>9</v>
      </c>
      <c r="R196" s="12">
        <v>4</v>
      </c>
      <c r="S196" s="12"/>
      <c r="T196" s="12">
        <v>10</v>
      </c>
      <c r="U196" s="12"/>
      <c r="V196" s="13"/>
      <c r="W196" s="13" t="s">
        <v>428</v>
      </c>
      <c r="X196" s="11" t="s">
        <v>331</v>
      </c>
      <c r="Y196" s="13" t="s">
        <v>332</v>
      </c>
      <c r="Z196" s="61" t="str">
        <f t="shared" si="4"/>
        <v>https://www.city.kawagoe.saitama.jp/jigyoshamuke/shogyojoho/jigyohogo.html</v>
      </c>
      <c r="AA196" s="13"/>
      <c r="AB196" s="13"/>
      <c r="AC196" s="13"/>
      <c r="AD196" s="13"/>
      <c r="AE196" s="13"/>
      <c r="AF196" s="13"/>
    </row>
    <row r="197" spans="1:32" ht="95" x14ac:dyDescent="0.2">
      <c r="A197" s="9">
        <f t="shared" si="5"/>
        <v>191</v>
      </c>
      <c r="B197" s="9">
        <v>2</v>
      </c>
      <c r="C197" s="11" t="s">
        <v>326</v>
      </c>
      <c r="D197" s="11" t="s">
        <v>429</v>
      </c>
      <c r="E197" s="22" t="s">
        <v>430</v>
      </c>
      <c r="F197" s="16">
        <v>30</v>
      </c>
      <c r="G197" s="17"/>
      <c r="H197" s="16"/>
      <c r="I197" s="16"/>
      <c r="J197" s="16"/>
      <c r="K197" s="16"/>
      <c r="L197" s="14"/>
      <c r="M197" s="13"/>
      <c r="N197" s="14">
        <v>3</v>
      </c>
      <c r="O197" s="12"/>
      <c r="P197" s="12"/>
      <c r="Q197" s="12"/>
      <c r="R197" s="12"/>
      <c r="S197" s="12"/>
      <c r="T197" s="12"/>
      <c r="U197" s="12"/>
      <c r="V197" s="13"/>
      <c r="W197" s="13" t="s">
        <v>431</v>
      </c>
      <c r="X197" s="11" t="s">
        <v>331</v>
      </c>
      <c r="Y197" s="13" t="s">
        <v>332</v>
      </c>
      <c r="Z197" s="61" t="str">
        <f t="shared" si="4"/>
        <v>https://www.city.kawagoe.saitama.jp/jigyoshamuke/shogyojoho/jigyohogo.html</v>
      </c>
      <c r="AA197" s="13"/>
      <c r="AB197" s="13"/>
      <c r="AC197" s="13"/>
      <c r="AD197" s="13"/>
      <c r="AE197" s="13"/>
      <c r="AF197" s="13"/>
    </row>
    <row r="198" spans="1:32" ht="95" x14ac:dyDescent="0.2">
      <c r="A198" s="9">
        <f t="shared" si="5"/>
        <v>192</v>
      </c>
      <c r="B198" s="9">
        <v>2</v>
      </c>
      <c r="C198" s="11" t="s">
        <v>326</v>
      </c>
      <c r="D198" s="11" t="s">
        <v>432</v>
      </c>
      <c r="E198" s="22" t="s">
        <v>433</v>
      </c>
      <c r="F198" s="16">
        <v>23</v>
      </c>
      <c r="G198" s="17"/>
      <c r="H198" s="16" t="s">
        <v>341</v>
      </c>
      <c r="I198" s="16"/>
      <c r="J198" s="23"/>
      <c r="K198" s="23"/>
      <c r="L198" s="14"/>
      <c r="M198" s="13"/>
      <c r="N198" s="14">
        <v>1</v>
      </c>
      <c r="O198" s="12">
        <v>5</v>
      </c>
      <c r="P198" s="12"/>
      <c r="Q198" s="12">
        <v>2</v>
      </c>
      <c r="R198" s="12">
        <v>16</v>
      </c>
      <c r="S198" s="12"/>
      <c r="T198" s="12"/>
      <c r="U198" s="12"/>
      <c r="V198" s="13"/>
      <c r="W198" s="13" t="s">
        <v>39</v>
      </c>
      <c r="X198" s="11" t="s">
        <v>331</v>
      </c>
      <c r="Y198" s="13" t="s">
        <v>332</v>
      </c>
      <c r="Z198" s="61" t="str">
        <f t="shared" si="4"/>
        <v>https://www.city.kawagoe.saitama.jp/jigyoshamuke/shogyojoho/jigyohogo.html</v>
      </c>
      <c r="AA198" s="13"/>
      <c r="AB198" s="13"/>
      <c r="AC198" s="13"/>
      <c r="AD198" s="13"/>
      <c r="AE198" s="13"/>
      <c r="AF198" s="13"/>
    </row>
    <row r="199" spans="1:32" ht="95" x14ac:dyDescent="0.2">
      <c r="A199" s="9">
        <f t="shared" si="5"/>
        <v>193</v>
      </c>
      <c r="B199" s="9">
        <v>2</v>
      </c>
      <c r="C199" s="11" t="s">
        <v>326</v>
      </c>
      <c r="D199" s="11" t="s">
        <v>434</v>
      </c>
      <c r="E199" s="22" t="s">
        <v>435</v>
      </c>
      <c r="F199" s="16">
        <v>17</v>
      </c>
      <c r="G199" s="17"/>
      <c r="H199" s="16" t="s">
        <v>341</v>
      </c>
      <c r="I199" s="16"/>
      <c r="J199" s="23"/>
      <c r="K199" s="23"/>
      <c r="L199" s="14"/>
      <c r="M199" s="13"/>
      <c r="N199" s="14">
        <v>2</v>
      </c>
      <c r="O199" s="12">
        <v>2</v>
      </c>
      <c r="P199" s="12">
        <v>1</v>
      </c>
      <c r="Q199" s="12">
        <v>17</v>
      </c>
      <c r="R199" s="12">
        <v>3</v>
      </c>
      <c r="S199" s="12"/>
      <c r="T199" s="12"/>
      <c r="U199" s="12"/>
      <c r="V199" s="13"/>
      <c r="W199" s="13" t="s">
        <v>436</v>
      </c>
      <c r="X199" s="11" t="s">
        <v>331</v>
      </c>
      <c r="Y199" s="13" t="s">
        <v>332</v>
      </c>
      <c r="Z199" s="61" t="str">
        <f t="shared" si="4"/>
        <v>https://www.city.kawagoe.saitama.jp/jigyoshamuke/shogyojoho/jigyohogo.html</v>
      </c>
      <c r="AA199" s="13"/>
      <c r="AB199" s="13"/>
      <c r="AC199" s="13"/>
      <c r="AD199" s="13"/>
      <c r="AE199" s="13"/>
      <c r="AF199" s="13"/>
    </row>
    <row r="200" spans="1:32" ht="95" x14ac:dyDescent="0.2">
      <c r="A200" s="9">
        <f t="shared" si="5"/>
        <v>194</v>
      </c>
      <c r="B200" s="9">
        <v>2</v>
      </c>
      <c r="C200" s="11" t="s">
        <v>326</v>
      </c>
      <c r="D200" s="11" t="s">
        <v>437</v>
      </c>
      <c r="E200" s="22" t="s">
        <v>393</v>
      </c>
      <c r="F200" s="16"/>
      <c r="G200" s="17"/>
      <c r="H200" s="16"/>
      <c r="I200" s="16"/>
      <c r="J200" s="16"/>
      <c r="K200" s="16"/>
      <c r="L200" s="14"/>
      <c r="M200" s="13"/>
      <c r="N200" s="14"/>
      <c r="O200" s="12"/>
      <c r="P200" s="12"/>
      <c r="Q200" s="12"/>
      <c r="R200" s="12"/>
      <c r="S200" s="12"/>
      <c r="T200" s="12"/>
      <c r="U200" s="12"/>
      <c r="V200" s="13"/>
      <c r="W200" s="13" t="s">
        <v>39</v>
      </c>
      <c r="X200" s="11" t="s">
        <v>331</v>
      </c>
      <c r="Y200" s="13" t="s">
        <v>332</v>
      </c>
      <c r="Z200" s="61" t="str">
        <f t="shared" si="4"/>
        <v>https://www.city.kawagoe.saitama.jp/jigyoshamuke/shogyojoho/jigyohogo.html</v>
      </c>
      <c r="AA200" s="13"/>
      <c r="AB200" s="13"/>
      <c r="AC200" s="13"/>
      <c r="AD200" s="13"/>
      <c r="AE200" s="13"/>
      <c r="AF200" s="13"/>
    </row>
    <row r="201" spans="1:32" ht="19" x14ac:dyDescent="0.2">
      <c r="A201" s="9">
        <f t="shared" si="5"/>
        <v>195</v>
      </c>
      <c r="B201" s="9">
        <v>2</v>
      </c>
      <c r="C201" s="11" t="s">
        <v>438</v>
      </c>
      <c r="D201" s="11" t="s">
        <v>439</v>
      </c>
      <c r="E201" s="22" t="s">
        <v>440</v>
      </c>
      <c r="F201" s="16"/>
      <c r="G201" s="17"/>
      <c r="H201" s="16"/>
      <c r="I201" s="16"/>
      <c r="J201" s="16"/>
      <c r="K201" s="16"/>
      <c r="L201" s="14"/>
      <c r="M201" s="13"/>
      <c r="N201" s="14"/>
      <c r="O201" s="12"/>
      <c r="P201" s="12"/>
      <c r="Q201" s="12"/>
      <c r="R201" s="12"/>
      <c r="S201" s="12"/>
      <c r="T201" s="12"/>
      <c r="U201" s="12"/>
      <c r="V201" s="13"/>
      <c r="W201" s="13"/>
      <c r="X201" s="11"/>
      <c r="Y201" s="13"/>
      <c r="Z201" s="61"/>
      <c r="AA201" s="13"/>
      <c r="AB201" s="13"/>
      <c r="AC201" s="13"/>
      <c r="AD201" s="13"/>
      <c r="AE201" s="13"/>
      <c r="AF201" s="13"/>
    </row>
    <row r="202" spans="1:32" ht="152" x14ac:dyDescent="0.2">
      <c r="A202" s="9">
        <f t="shared" si="5"/>
        <v>196</v>
      </c>
      <c r="B202" s="9">
        <v>3</v>
      </c>
      <c r="C202" s="11" t="s">
        <v>441</v>
      </c>
      <c r="D202" s="11" t="s">
        <v>442</v>
      </c>
      <c r="E202" s="11" t="s">
        <v>443</v>
      </c>
      <c r="F202" s="16">
        <v>17</v>
      </c>
      <c r="G202" s="17">
        <v>31370</v>
      </c>
      <c r="H202" s="16" t="s">
        <v>444</v>
      </c>
      <c r="I202" s="16"/>
      <c r="J202" s="16" t="s">
        <v>445</v>
      </c>
      <c r="K202" s="16"/>
      <c r="L202" s="25"/>
      <c r="M202" s="11" t="s">
        <v>446</v>
      </c>
      <c r="N202" s="14" t="s">
        <v>447</v>
      </c>
      <c r="O202" s="12">
        <v>1</v>
      </c>
      <c r="P202" s="12"/>
      <c r="Q202" s="12">
        <v>2</v>
      </c>
      <c r="R202" s="12">
        <v>2</v>
      </c>
      <c r="S202" s="12"/>
      <c r="T202" s="12">
        <v>12</v>
      </c>
      <c r="U202" s="12"/>
      <c r="V202" s="13"/>
      <c r="W202" s="13" t="s">
        <v>448</v>
      </c>
      <c r="X202" s="13" t="s">
        <v>449</v>
      </c>
      <c r="Y202" s="13" t="s">
        <v>450</v>
      </c>
      <c r="Z202" s="61" t="str">
        <f t="shared" ref="Z202:Z208" si="6">HYPERLINK("#", "https://www.city.kumagaya.lg.jp/about/soshiki/sangyo/shogyokanko/s-oshirase/akitenpo.html")</f>
        <v>https://www.city.kumagaya.lg.jp/about/soshiki/sangyo/shogyokanko/s-oshirase/akitenpo.html</v>
      </c>
      <c r="AA202" s="13"/>
      <c r="AB202" s="13"/>
      <c r="AC202" s="13"/>
      <c r="AD202" s="13"/>
      <c r="AE202" s="13"/>
      <c r="AF202" s="13"/>
    </row>
    <row r="203" spans="1:32" ht="152" x14ac:dyDescent="0.2">
      <c r="A203" s="9">
        <f t="shared" si="5"/>
        <v>197</v>
      </c>
      <c r="B203" s="9">
        <v>3</v>
      </c>
      <c r="C203" s="11" t="s">
        <v>441</v>
      </c>
      <c r="D203" s="11" t="s">
        <v>305</v>
      </c>
      <c r="E203" s="11" t="s">
        <v>451</v>
      </c>
      <c r="F203" s="16">
        <v>21</v>
      </c>
      <c r="G203" s="17">
        <v>21641</v>
      </c>
      <c r="H203" s="16" t="s">
        <v>452</v>
      </c>
      <c r="I203" s="16"/>
      <c r="J203" s="16" t="s">
        <v>445</v>
      </c>
      <c r="K203" s="16"/>
      <c r="L203" s="14" t="s">
        <v>453</v>
      </c>
      <c r="M203" s="11" t="s">
        <v>454</v>
      </c>
      <c r="N203" s="14" t="s">
        <v>455</v>
      </c>
      <c r="O203" s="12"/>
      <c r="P203" s="12">
        <v>3</v>
      </c>
      <c r="Q203" s="12"/>
      <c r="R203" s="12"/>
      <c r="S203" s="12"/>
      <c r="T203" s="12">
        <v>2</v>
      </c>
      <c r="U203" s="12"/>
      <c r="V203" s="13" t="s">
        <v>456</v>
      </c>
      <c r="W203" s="13" t="s">
        <v>457</v>
      </c>
      <c r="X203" s="13" t="s">
        <v>449</v>
      </c>
      <c r="Y203" s="13" t="s">
        <v>450</v>
      </c>
      <c r="Z203" s="61" t="str">
        <f t="shared" si="6"/>
        <v>https://www.city.kumagaya.lg.jp/about/soshiki/sangyo/shogyokanko/s-oshirase/akitenpo.html</v>
      </c>
      <c r="AA203" s="13"/>
      <c r="AB203" s="13"/>
      <c r="AC203" s="13"/>
      <c r="AD203" s="13"/>
      <c r="AE203" s="13"/>
      <c r="AF203" s="13"/>
    </row>
    <row r="204" spans="1:32" ht="152" x14ac:dyDescent="0.2">
      <c r="A204" s="9">
        <f t="shared" si="5"/>
        <v>198</v>
      </c>
      <c r="B204" s="9">
        <v>3</v>
      </c>
      <c r="C204" s="11" t="s">
        <v>441</v>
      </c>
      <c r="D204" s="11" t="s">
        <v>458</v>
      </c>
      <c r="E204" s="11" t="s">
        <v>459</v>
      </c>
      <c r="F204" s="16">
        <v>24</v>
      </c>
      <c r="G204" s="17">
        <v>25385</v>
      </c>
      <c r="H204" s="16"/>
      <c r="I204" s="16"/>
      <c r="J204" s="16" t="s">
        <v>460</v>
      </c>
      <c r="K204" s="16"/>
      <c r="L204" s="14" t="s">
        <v>461</v>
      </c>
      <c r="M204" s="11"/>
      <c r="N204" s="14" t="s">
        <v>462</v>
      </c>
      <c r="O204" s="12"/>
      <c r="P204" s="12"/>
      <c r="Q204" s="12"/>
      <c r="R204" s="12"/>
      <c r="S204" s="12"/>
      <c r="T204" s="12"/>
      <c r="U204" s="12"/>
      <c r="V204" s="13"/>
      <c r="W204" s="13" t="s">
        <v>463</v>
      </c>
      <c r="X204" s="13" t="s">
        <v>449</v>
      </c>
      <c r="Y204" s="13" t="s">
        <v>450</v>
      </c>
      <c r="Z204" s="61" t="str">
        <f t="shared" si="6"/>
        <v>https://www.city.kumagaya.lg.jp/about/soshiki/sangyo/shogyokanko/s-oshirase/akitenpo.html</v>
      </c>
      <c r="AA204" s="13"/>
      <c r="AB204" s="13"/>
      <c r="AC204" s="13"/>
      <c r="AD204" s="13"/>
      <c r="AE204" s="13"/>
      <c r="AF204" s="13"/>
    </row>
    <row r="205" spans="1:32" ht="152" x14ac:dyDescent="0.2">
      <c r="A205" s="9">
        <f t="shared" si="5"/>
        <v>199</v>
      </c>
      <c r="B205" s="9">
        <v>3</v>
      </c>
      <c r="C205" s="11" t="s">
        <v>441</v>
      </c>
      <c r="D205" s="11" t="s">
        <v>464</v>
      </c>
      <c r="E205" s="11" t="s">
        <v>465</v>
      </c>
      <c r="F205" s="16">
        <v>10</v>
      </c>
      <c r="G205" s="17">
        <v>23132</v>
      </c>
      <c r="H205" s="16"/>
      <c r="I205" s="16"/>
      <c r="J205" s="16" t="s">
        <v>466</v>
      </c>
      <c r="K205" s="16"/>
      <c r="L205" s="14" t="s">
        <v>467</v>
      </c>
      <c r="M205" s="11"/>
      <c r="N205" s="14" t="s">
        <v>468</v>
      </c>
      <c r="O205" s="12"/>
      <c r="P205" s="12"/>
      <c r="Q205" s="12"/>
      <c r="R205" s="12"/>
      <c r="S205" s="12"/>
      <c r="T205" s="12"/>
      <c r="U205" s="12"/>
      <c r="V205" s="13"/>
      <c r="W205" s="13" t="s">
        <v>469</v>
      </c>
      <c r="X205" s="13" t="s">
        <v>449</v>
      </c>
      <c r="Y205" s="13" t="s">
        <v>450</v>
      </c>
      <c r="Z205" s="61" t="str">
        <f t="shared" si="6"/>
        <v>https://www.city.kumagaya.lg.jp/about/soshiki/sangyo/shogyokanko/s-oshirase/akitenpo.html</v>
      </c>
      <c r="AA205" s="13"/>
      <c r="AB205" s="13"/>
      <c r="AC205" s="13"/>
      <c r="AD205" s="13"/>
      <c r="AE205" s="13"/>
      <c r="AF205" s="13"/>
    </row>
    <row r="206" spans="1:32" ht="152" x14ac:dyDescent="0.2">
      <c r="A206" s="9">
        <f t="shared" si="5"/>
        <v>200</v>
      </c>
      <c r="B206" s="9">
        <v>3</v>
      </c>
      <c r="C206" s="11" t="s">
        <v>441</v>
      </c>
      <c r="D206" s="11" t="s">
        <v>470</v>
      </c>
      <c r="E206" s="11" t="s">
        <v>471</v>
      </c>
      <c r="F206" s="16">
        <v>43</v>
      </c>
      <c r="G206" s="17">
        <v>26794</v>
      </c>
      <c r="H206" s="16"/>
      <c r="I206" s="16"/>
      <c r="J206" s="16" t="s">
        <v>472</v>
      </c>
      <c r="K206" s="16"/>
      <c r="L206" s="14"/>
      <c r="M206" s="11" t="s">
        <v>473</v>
      </c>
      <c r="N206" s="14" t="s">
        <v>462</v>
      </c>
      <c r="O206" s="12"/>
      <c r="P206" s="12"/>
      <c r="Q206" s="12"/>
      <c r="R206" s="12"/>
      <c r="S206" s="12"/>
      <c r="T206" s="12"/>
      <c r="U206" s="12"/>
      <c r="V206" s="13"/>
      <c r="W206" s="13" t="s">
        <v>39</v>
      </c>
      <c r="X206" s="13" t="s">
        <v>449</v>
      </c>
      <c r="Y206" s="13" t="s">
        <v>450</v>
      </c>
      <c r="Z206" s="61" t="str">
        <f t="shared" si="6"/>
        <v>https://www.city.kumagaya.lg.jp/about/soshiki/sangyo/shogyokanko/s-oshirase/akitenpo.html</v>
      </c>
      <c r="AA206" s="13"/>
      <c r="AB206" s="13"/>
      <c r="AC206" s="13"/>
      <c r="AD206" s="13"/>
      <c r="AE206" s="13"/>
      <c r="AF206" s="13"/>
    </row>
    <row r="207" spans="1:32" ht="152" x14ac:dyDescent="0.2">
      <c r="A207" s="9">
        <f t="shared" si="5"/>
        <v>201</v>
      </c>
      <c r="B207" s="9">
        <v>3</v>
      </c>
      <c r="C207" s="11" t="s">
        <v>441</v>
      </c>
      <c r="D207" s="11" t="s">
        <v>474</v>
      </c>
      <c r="E207" s="11" t="s">
        <v>475</v>
      </c>
      <c r="F207" s="16">
        <v>9</v>
      </c>
      <c r="G207" s="17">
        <v>23285</v>
      </c>
      <c r="H207" s="16" t="s">
        <v>476</v>
      </c>
      <c r="I207" s="16"/>
      <c r="J207" s="16" t="s">
        <v>477</v>
      </c>
      <c r="K207" s="16"/>
      <c r="L207" s="13" t="s">
        <v>3090</v>
      </c>
      <c r="M207" s="11" t="s">
        <v>478</v>
      </c>
      <c r="N207" s="14" t="s">
        <v>447</v>
      </c>
      <c r="O207" s="12">
        <v>2</v>
      </c>
      <c r="P207" s="12">
        <v>2</v>
      </c>
      <c r="Q207" s="12">
        <v>2</v>
      </c>
      <c r="R207" s="12">
        <v>1</v>
      </c>
      <c r="S207" s="12"/>
      <c r="T207" s="12">
        <v>2</v>
      </c>
      <c r="U207" s="12"/>
      <c r="V207" s="13"/>
      <c r="W207" s="13" t="s">
        <v>479</v>
      </c>
      <c r="X207" s="13" t="s">
        <v>449</v>
      </c>
      <c r="Y207" s="13" t="s">
        <v>450</v>
      </c>
      <c r="Z207" s="61" t="str">
        <f t="shared" si="6"/>
        <v>https://www.city.kumagaya.lg.jp/about/soshiki/sangyo/shogyokanko/s-oshirase/akitenpo.html</v>
      </c>
      <c r="AA207" s="13"/>
      <c r="AB207" s="13"/>
      <c r="AC207" s="13"/>
      <c r="AD207" s="13"/>
      <c r="AE207" s="13"/>
      <c r="AF207" s="13"/>
    </row>
    <row r="208" spans="1:32" ht="152" x14ac:dyDescent="0.2">
      <c r="A208" s="9">
        <f t="shared" si="5"/>
        <v>202</v>
      </c>
      <c r="B208" s="9">
        <v>3</v>
      </c>
      <c r="C208" s="11" t="s">
        <v>441</v>
      </c>
      <c r="D208" s="11" t="s">
        <v>480</v>
      </c>
      <c r="E208" s="11"/>
      <c r="F208" s="16">
        <v>35</v>
      </c>
      <c r="G208" s="17">
        <v>33388</v>
      </c>
      <c r="H208" s="16"/>
      <c r="I208" s="16"/>
      <c r="J208" s="16" t="s">
        <v>481</v>
      </c>
      <c r="K208" s="16"/>
      <c r="L208" s="26" t="s">
        <v>482</v>
      </c>
      <c r="M208" s="11"/>
      <c r="N208" s="14" t="s">
        <v>462</v>
      </c>
      <c r="O208" s="12"/>
      <c r="P208" s="12"/>
      <c r="Q208" s="12"/>
      <c r="R208" s="12"/>
      <c r="S208" s="12"/>
      <c r="T208" s="12"/>
      <c r="U208" s="12"/>
      <c r="V208" s="13"/>
      <c r="W208" s="13" t="s">
        <v>483</v>
      </c>
      <c r="X208" s="13" t="s">
        <v>449</v>
      </c>
      <c r="Y208" s="13" t="s">
        <v>450</v>
      </c>
      <c r="Z208" s="61" t="str">
        <f t="shared" si="6"/>
        <v>https://www.city.kumagaya.lg.jp/about/soshiki/sangyo/shogyokanko/s-oshirase/akitenpo.html</v>
      </c>
      <c r="AA208" s="13"/>
      <c r="AB208" s="13"/>
      <c r="AC208" s="13"/>
      <c r="AD208" s="13"/>
      <c r="AE208" s="13"/>
      <c r="AF208" s="13"/>
    </row>
    <row r="209" spans="1:32" ht="152" x14ac:dyDescent="0.2">
      <c r="A209" s="9">
        <f t="shared" si="5"/>
        <v>203</v>
      </c>
      <c r="B209" s="9">
        <v>3</v>
      </c>
      <c r="C209" s="11" t="s">
        <v>441</v>
      </c>
      <c r="D209" s="11" t="s">
        <v>484</v>
      </c>
      <c r="E209" s="11" t="s">
        <v>485</v>
      </c>
      <c r="F209" s="16">
        <v>14</v>
      </c>
      <c r="G209" s="17">
        <v>25447</v>
      </c>
      <c r="H209" s="16"/>
      <c r="I209" s="16"/>
      <c r="J209" s="16" t="s">
        <v>486</v>
      </c>
      <c r="K209" s="16"/>
      <c r="L209" s="14" t="s">
        <v>487</v>
      </c>
      <c r="M209" s="11"/>
      <c r="N209" s="14" t="s">
        <v>462</v>
      </c>
      <c r="O209" s="12"/>
      <c r="P209" s="12"/>
      <c r="Q209" s="12"/>
      <c r="R209" s="12"/>
      <c r="S209" s="12">
        <v>1</v>
      </c>
      <c r="T209" s="12">
        <v>11</v>
      </c>
      <c r="U209" s="12">
        <v>3</v>
      </c>
      <c r="V209" s="13" t="s">
        <v>488</v>
      </c>
      <c r="W209" s="13" t="s">
        <v>489</v>
      </c>
      <c r="X209" s="13" t="s">
        <v>449</v>
      </c>
      <c r="Y209" s="13" t="s">
        <v>450</v>
      </c>
      <c r="Z209" s="61" t="str">
        <f>HYPERLINK("#", "https://www.city.kumagaya.lg.jp/about/soshiki/sangyo/shogyokanko/s-oshirase/akitenpo.html")</f>
        <v>https://www.city.kumagaya.lg.jp/about/soshiki/sangyo/shogyokanko/s-oshirase/akitenpo.html</v>
      </c>
      <c r="AA209" s="13"/>
      <c r="AB209" s="13"/>
      <c r="AC209" s="13"/>
      <c r="AD209" s="13"/>
      <c r="AE209" s="13"/>
      <c r="AF209" s="13"/>
    </row>
    <row r="210" spans="1:32" ht="152" x14ac:dyDescent="0.2">
      <c r="A210" s="9">
        <f t="shared" si="5"/>
        <v>204</v>
      </c>
      <c r="B210" s="9">
        <v>3</v>
      </c>
      <c r="C210" s="11" t="s">
        <v>441</v>
      </c>
      <c r="D210" s="11" t="s">
        <v>490</v>
      </c>
      <c r="E210" s="11" t="s">
        <v>491</v>
      </c>
      <c r="F210" s="16">
        <v>6</v>
      </c>
      <c r="G210" s="17">
        <v>19115</v>
      </c>
      <c r="H210" s="16"/>
      <c r="I210" s="16"/>
      <c r="J210" s="16" t="s">
        <v>492</v>
      </c>
      <c r="K210" s="16"/>
      <c r="L210" s="14"/>
      <c r="M210" s="11"/>
      <c r="N210" s="14" t="s">
        <v>493</v>
      </c>
      <c r="O210" s="12"/>
      <c r="P210" s="12"/>
      <c r="Q210" s="12"/>
      <c r="R210" s="12"/>
      <c r="S210" s="12"/>
      <c r="T210" s="12"/>
      <c r="U210" s="12"/>
      <c r="V210" s="13"/>
      <c r="W210" s="13" t="s">
        <v>494</v>
      </c>
      <c r="X210" s="13" t="s">
        <v>449</v>
      </c>
      <c r="Y210" s="13" t="s">
        <v>450</v>
      </c>
      <c r="Z210" s="61" t="str">
        <f>HYPERLINK("#", "https://www.city.kumagaya.lg.jp/about/soshiki/sangyo/shogyokanko/s-oshirase/akitenpo.html")</f>
        <v>https://www.city.kumagaya.lg.jp/about/soshiki/sangyo/shogyokanko/s-oshirase/akitenpo.html</v>
      </c>
      <c r="AA210" s="13"/>
      <c r="AB210" s="13"/>
      <c r="AC210" s="13"/>
      <c r="AD210" s="13"/>
      <c r="AE210" s="13"/>
      <c r="AF210" s="13"/>
    </row>
    <row r="211" spans="1:32" ht="152" x14ac:dyDescent="0.2">
      <c r="A211" s="9">
        <f t="shared" si="5"/>
        <v>205</v>
      </c>
      <c r="B211" s="9">
        <v>3</v>
      </c>
      <c r="C211" s="11" t="s">
        <v>441</v>
      </c>
      <c r="D211" s="11" t="s">
        <v>495</v>
      </c>
      <c r="E211" s="11" t="s">
        <v>496</v>
      </c>
      <c r="F211" s="16">
        <v>17</v>
      </c>
      <c r="G211" s="17">
        <v>22981</v>
      </c>
      <c r="H211" s="16"/>
      <c r="I211" s="16"/>
      <c r="J211" s="16" t="s">
        <v>497</v>
      </c>
      <c r="K211" s="16"/>
      <c r="L211" s="14"/>
      <c r="M211" s="11"/>
      <c r="N211" s="14" t="s">
        <v>468</v>
      </c>
      <c r="O211" s="12"/>
      <c r="P211" s="12"/>
      <c r="Q211" s="12"/>
      <c r="R211" s="12"/>
      <c r="S211" s="12"/>
      <c r="T211" s="12"/>
      <c r="U211" s="12"/>
      <c r="V211" s="13"/>
      <c r="W211" s="13" t="s">
        <v>498</v>
      </c>
      <c r="X211" s="13" t="s">
        <v>449</v>
      </c>
      <c r="Y211" s="13" t="s">
        <v>450</v>
      </c>
      <c r="Z211" s="61" t="str">
        <f>HYPERLINK("#", "https://www.city.kumagaya.lg.jp/about/soshiki/sangyo/shogyokanko/s-oshirase/akitenpo.html")</f>
        <v>https://www.city.kumagaya.lg.jp/about/soshiki/sangyo/shogyokanko/s-oshirase/akitenpo.html</v>
      </c>
      <c r="AA211" s="13"/>
      <c r="AB211" s="13"/>
      <c r="AC211" s="13"/>
      <c r="AD211" s="13"/>
      <c r="AE211" s="13"/>
      <c r="AF211" s="13"/>
    </row>
    <row r="212" spans="1:32" ht="152" x14ac:dyDescent="0.2">
      <c r="A212" s="9">
        <f t="shared" si="5"/>
        <v>206</v>
      </c>
      <c r="B212" s="9">
        <v>3</v>
      </c>
      <c r="C212" s="11" t="s">
        <v>441</v>
      </c>
      <c r="D212" s="11" t="s">
        <v>500</v>
      </c>
      <c r="E212" s="11" t="s">
        <v>501</v>
      </c>
      <c r="F212" s="16">
        <v>22</v>
      </c>
      <c r="G212" s="17">
        <v>27426</v>
      </c>
      <c r="H212" s="16" t="s">
        <v>502</v>
      </c>
      <c r="I212" s="16"/>
      <c r="J212" s="16" t="s">
        <v>503</v>
      </c>
      <c r="K212" s="16"/>
      <c r="L212" s="14"/>
      <c r="M212" s="11"/>
      <c r="N212" s="14" t="s">
        <v>504</v>
      </c>
      <c r="O212" s="12">
        <v>4</v>
      </c>
      <c r="P212" s="12">
        <v>1</v>
      </c>
      <c r="Q212" s="12"/>
      <c r="R212" s="12"/>
      <c r="S212" s="12"/>
      <c r="T212" s="12">
        <v>9</v>
      </c>
      <c r="U212" s="12"/>
      <c r="V212" s="13" t="s">
        <v>505</v>
      </c>
      <c r="W212" s="13" t="s">
        <v>506</v>
      </c>
      <c r="X212" s="13" t="s">
        <v>449</v>
      </c>
      <c r="Y212" s="13" t="s">
        <v>450</v>
      </c>
      <c r="Z212" s="61" t="str">
        <f>HYPERLINK("#", "https://www.city.kumagaya.lg.jp/about/soshiki/sangyo/shogyokanko/s-oshirase/akitenpo.html")</f>
        <v>https://www.city.kumagaya.lg.jp/about/soshiki/sangyo/shogyokanko/s-oshirase/akitenpo.html</v>
      </c>
      <c r="AA212" s="13"/>
      <c r="AB212" s="13"/>
      <c r="AC212" s="13"/>
      <c r="AD212" s="13"/>
      <c r="AE212" s="13"/>
      <c r="AF212" s="13"/>
    </row>
    <row r="213" spans="1:32" ht="152" x14ac:dyDescent="0.2">
      <c r="A213" s="9">
        <f t="shared" si="5"/>
        <v>207</v>
      </c>
      <c r="B213" s="9">
        <v>3</v>
      </c>
      <c r="C213" s="11" t="s">
        <v>441</v>
      </c>
      <c r="D213" s="11" t="s">
        <v>507</v>
      </c>
      <c r="E213" s="11" t="s">
        <v>508</v>
      </c>
      <c r="F213" s="16">
        <v>6</v>
      </c>
      <c r="G213" s="17">
        <v>20576</v>
      </c>
      <c r="H213" s="16"/>
      <c r="I213" s="16"/>
      <c r="J213" s="16" t="s">
        <v>445</v>
      </c>
      <c r="K213" s="16"/>
      <c r="L213" s="14"/>
      <c r="M213" s="11"/>
      <c r="N213" s="14" t="s">
        <v>455</v>
      </c>
      <c r="O213" s="12"/>
      <c r="P213" s="12"/>
      <c r="Q213" s="12"/>
      <c r="R213" s="12"/>
      <c r="S213" s="12"/>
      <c r="T213" s="12"/>
      <c r="U213" s="12"/>
      <c r="V213" s="13"/>
      <c r="W213" s="13" t="s">
        <v>463</v>
      </c>
      <c r="X213" s="13" t="s">
        <v>449</v>
      </c>
      <c r="Y213" s="13" t="s">
        <v>450</v>
      </c>
      <c r="Z213" s="61" t="str">
        <f>HYPERLINK("#", "https://www.city.kumagaya.lg.jp/about/soshiki/sangyo/shogyokanko/s-oshirase/akitenpo.html")</f>
        <v>https://www.city.kumagaya.lg.jp/about/soshiki/sangyo/shogyokanko/s-oshirase/akitenpo.html</v>
      </c>
      <c r="AA213" s="13"/>
      <c r="AB213" s="13"/>
      <c r="AC213" s="13"/>
      <c r="AD213" s="13"/>
      <c r="AE213" s="13"/>
      <c r="AF213" s="13"/>
    </row>
    <row r="214" spans="1:32" ht="152" x14ac:dyDescent="0.2">
      <c r="A214" s="9">
        <f t="shared" si="5"/>
        <v>208</v>
      </c>
      <c r="B214" s="9">
        <v>3</v>
      </c>
      <c r="C214" s="11" t="s">
        <v>441</v>
      </c>
      <c r="D214" s="11" t="s">
        <v>509</v>
      </c>
      <c r="E214" s="11" t="s">
        <v>510</v>
      </c>
      <c r="F214" s="16">
        <v>5</v>
      </c>
      <c r="G214" s="17">
        <v>29312</v>
      </c>
      <c r="H214" s="16"/>
      <c r="I214" s="16"/>
      <c r="J214" s="16" t="s">
        <v>511</v>
      </c>
      <c r="K214" s="16"/>
      <c r="L214" s="14"/>
      <c r="M214" s="11"/>
      <c r="N214" s="14" t="s">
        <v>504</v>
      </c>
      <c r="O214" s="12"/>
      <c r="P214" s="12"/>
      <c r="Q214" s="12"/>
      <c r="R214" s="12"/>
      <c r="S214" s="12"/>
      <c r="T214" s="12"/>
      <c r="U214" s="12"/>
      <c r="V214" s="13"/>
      <c r="W214" s="13" t="s">
        <v>463</v>
      </c>
      <c r="X214" s="13" t="s">
        <v>449</v>
      </c>
      <c r="Y214" s="13" t="s">
        <v>450</v>
      </c>
      <c r="Z214" s="61" t="str">
        <f t="shared" ref="Z214:Z230" si="7">HYPERLINK("#", "https://www.city.kumagaya.lg.jp/about/soshiki/sangyo/shogyokanko/s-oshirase/akitenpo.html")</f>
        <v>https://www.city.kumagaya.lg.jp/about/soshiki/sangyo/shogyokanko/s-oshirase/akitenpo.html</v>
      </c>
      <c r="AA214" s="13"/>
      <c r="AB214" s="13"/>
      <c r="AC214" s="13"/>
      <c r="AD214" s="13"/>
      <c r="AE214" s="13"/>
      <c r="AF214" s="13"/>
    </row>
    <row r="215" spans="1:32" ht="152" x14ac:dyDescent="0.2">
      <c r="A215" s="9">
        <f t="shared" si="5"/>
        <v>209</v>
      </c>
      <c r="B215" s="9">
        <v>3</v>
      </c>
      <c r="C215" s="11" t="s">
        <v>512</v>
      </c>
      <c r="D215" s="11" t="s">
        <v>513</v>
      </c>
      <c r="E215" s="11" t="s">
        <v>514</v>
      </c>
      <c r="F215" s="16">
        <v>7</v>
      </c>
      <c r="G215" s="17">
        <v>23264</v>
      </c>
      <c r="H215" s="16">
        <v>1</v>
      </c>
      <c r="I215" s="16"/>
      <c r="J215" s="16" t="s">
        <v>497</v>
      </c>
      <c r="K215" s="16"/>
      <c r="L215" s="14" t="s">
        <v>515</v>
      </c>
      <c r="M215" s="11"/>
      <c r="N215" s="14" t="s">
        <v>504</v>
      </c>
      <c r="O215" s="12"/>
      <c r="P215" s="12"/>
      <c r="Q215" s="12">
        <v>2</v>
      </c>
      <c r="R215" s="12">
        <v>1</v>
      </c>
      <c r="S215" s="12"/>
      <c r="T215" s="12"/>
      <c r="U215" s="12"/>
      <c r="V215" s="13"/>
      <c r="W215" s="13" t="s">
        <v>39</v>
      </c>
      <c r="X215" s="13" t="s">
        <v>449</v>
      </c>
      <c r="Y215" s="13" t="s">
        <v>450</v>
      </c>
      <c r="Z215" s="61" t="str">
        <f t="shared" si="7"/>
        <v>https://www.city.kumagaya.lg.jp/about/soshiki/sangyo/shogyokanko/s-oshirase/akitenpo.html</v>
      </c>
      <c r="AA215" s="13"/>
      <c r="AB215" s="13"/>
      <c r="AC215" s="13"/>
      <c r="AD215" s="13"/>
      <c r="AE215" s="13"/>
      <c r="AF215" s="13"/>
    </row>
    <row r="216" spans="1:32" ht="152" x14ac:dyDescent="0.2">
      <c r="A216" s="9">
        <f t="shared" si="5"/>
        <v>210</v>
      </c>
      <c r="B216" s="9">
        <v>3</v>
      </c>
      <c r="C216" s="11" t="s">
        <v>441</v>
      </c>
      <c r="D216" s="11" t="s">
        <v>516</v>
      </c>
      <c r="E216" s="11" t="s">
        <v>517</v>
      </c>
      <c r="F216" s="16">
        <v>10</v>
      </c>
      <c r="G216" s="17">
        <v>24228</v>
      </c>
      <c r="H216" s="16">
        <v>0</v>
      </c>
      <c r="I216" s="16"/>
      <c r="J216" s="16" t="s">
        <v>518</v>
      </c>
      <c r="K216" s="16"/>
      <c r="L216" s="14" t="s">
        <v>515</v>
      </c>
      <c r="M216" s="11" t="s">
        <v>519</v>
      </c>
      <c r="N216" s="14" t="s">
        <v>504</v>
      </c>
      <c r="O216" s="12"/>
      <c r="P216" s="12"/>
      <c r="Q216" s="12">
        <v>2</v>
      </c>
      <c r="R216" s="12">
        <v>1</v>
      </c>
      <c r="S216" s="12"/>
      <c r="T216" s="12">
        <v>1</v>
      </c>
      <c r="U216" s="12"/>
      <c r="V216" s="13"/>
      <c r="W216" s="13" t="s">
        <v>520</v>
      </c>
      <c r="X216" s="13" t="s">
        <v>449</v>
      </c>
      <c r="Y216" s="13" t="s">
        <v>450</v>
      </c>
      <c r="Z216" s="61" t="str">
        <f t="shared" si="7"/>
        <v>https://www.city.kumagaya.lg.jp/about/soshiki/sangyo/shogyokanko/s-oshirase/akitenpo.html</v>
      </c>
      <c r="AA216" s="13"/>
      <c r="AB216" s="13"/>
      <c r="AC216" s="13"/>
      <c r="AD216" s="13"/>
      <c r="AE216" s="13"/>
      <c r="AF216" s="13"/>
    </row>
    <row r="217" spans="1:32" ht="152" x14ac:dyDescent="0.2">
      <c r="A217" s="9">
        <f t="shared" si="5"/>
        <v>211</v>
      </c>
      <c r="B217" s="9">
        <v>3</v>
      </c>
      <c r="C217" s="11" t="s">
        <v>441</v>
      </c>
      <c r="D217" s="11" t="s">
        <v>521</v>
      </c>
      <c r="E217" s="11" t="s">
        <v>522</v>
      </c>
      <c r="F217" s="16">
        <v>3</v>
      </c>
      <c r="G217" s="17">
        <v>19511</v>
      </c>
      <c r="H217" s="16"/>
      <c r="I217" s="16"/>
      <c r="J217" s="16" t="s">
        <v>497</v>
      </c>
      <c r="K217" s="16"/>
      <c r="L217" s="14"/>
      <c r="M217" s="11"/>
      <c r="N217" s="14" t="s">
        <v>504</v>
      </c>
      <c r="O217" s="12"/>
      <c r="P217" s="12"/>
      <c r="Q217" s="12"/>
      <c r="R217" s="12"/>
      <c r="S217" s="12"/>
      <c r="T217" s="12"/>
      <c r="U217" s="12"/>
      <c r="V217" s="13"/>
      <c r="W217" s="13" t="s">
        <v>523</v>
      </c>
      <c r="X217" s="13" t="s">
        <v>449</v>
      </c>
      <c r="Y217" s="13" t="s">
        <v>450</v>
      </c>
      <c r="Z217" s="61" t="str">
        <f t="shared" si="7"/>
        <v>https://www.city.kumagaya.lg.jp/about/soshiki/sangyo/shogyokanko/s-oshirase/akitenpo.html</v>
      </c>
      <c r="AA217" s="13"/>
      <c r="AB217" s="13"/>
      <c r="AC217" s="13"/>
      <c r="AD217" s="13"/>
      <c r="AE217" s="13"/>
      <c r="AF217" s="13"/>
    </row>
    <row r="218" spans="1:32" ht="152" x14ac:dyDescent="0.2">
      <c r="A218" s="9">
        <f t="shared" si="5"/>
        <v>212</v>
      </c>
      <c r="B218" s="9">
        <v>3</v>
      </c>
      <c r="C218" s="11" t="s">
        <v>441</v>
      </c>
      <c r="D218" s="11" t="s">
        <v>524</v>
      </c>
      <c r="E218" s="11" t="s">
        <v>514</v>
      </c>
      <c r="F218" s="16">
        <v>47</v>
      </c>
      <c r="G218" s="17">
        <v>24289</v>
      </c>
      <c r="H218" s="16"/>
      <c r="I218" s="16"/>
      <c r="J218" s="16"/>
      <c r="K218" s="16"/>
      <c r="L218" s="14" t="s">
        <v>525</v>
      </c>
      <c r="M218" s="11"/>
      <c r="N218" s="14" t="s">
        <v>526</v>
      </c>
      <c r="O218" s="12"/>
      <c r="P218" s="12"/>
      <c r="Q218" s="12"/>
      <c r="R218" s="12"/>
      <c r="S218" s="12"/>
      <c r="T218" s="12"/>
      <c r="U218" s="12"/>
      <c r="V218" s="13"/>
      <c r="W218" s="13" t="s">
        <v>527</v>
      </c>
      <c r="X218" s="13" t="s">
        <v>449</v>
      </c>
      <c r="Y218" s="13" t="s">
        <v>450</v>
      </c>
      <c r="Z218" s="61" t="str">
        <f t="shared" si="7"/>
        <v>https://www.city.kumagaya.lg.jp/about/soshiki/sangyo/shogyokanko/s-oshirase/akitenpo.html</v>
      </c>
      <c r="AA218" s="13"/>
      <c r="AB218" s="13"/>
      <c r="AC218" s="13"/>
      <c r="AD218" s="13"/>
      <c r="AE218" s="13"/>
      <c r="AF218" s="13"/>
    </row>
    <row r="219" spans="1:32" ht="152" x14ac:dyDescent="0.2">
      <c r="A219" s="9">
        <f t="shared" si="5"/>
        <v>213</v>
      </c>
      <c r="B219" s="9">
        <v>3</v>
      </c>
      <c r="C219" s="11" t="s">
        <v>441</v>
      </c>
      <c r="D219" s="11" t="s">
        <v>528</v>
      </c>
      <c r="E219" s="11" t="s">
        <v>529</v>
      </c>
      <c r="F219" s="16">
        <v>49</v>
      </c>
      <c r="G219" s="17">
        <v>25294</v>
      </c>
      <c r="H219" s="16">
        <v>1</v>
      </c>
      <c r="I219" s="16"/>
      <c r="J219" s="16" t="s">
        <v>530</v>
      </c>
      <c r="K219" s="16"/>
      <c r="L219" s="14" t="s">
        <v>531</v>
      </c>
      <c r="M219" s="11" t="s">
        <v>532</v>
      </c>
      <c r="N219" s="14" t="s">
        <v>526</v>
      </c>
      <c r="O219" s="12">
        <v>1</v>
      </c>
      <c r="P219" s="12">
        <v>2</v>
      </c>
      <c r="Q219" s="12">
        <v>15</v>
      </c>
      <c r="R219" s="12">
        <v>6</v>
      </c>
      <c r="S219" s="12"/>
      <c r="T219" s="12">
        <v>10</v>
      </c>
      <c r="U219" s="12"/>
      <c r="V219" s="13"/>
      <c r="W219" s="13" t="s">
        <v>533</v>
      </c>
      <c r="X219" s="13" t="s">
        <v>449</v>
      </c>
      <c r="Y219" s="13" t="s">
        <v>450</v>
      </c>
      <c r="Z219" s="61" t="str">
        <f t="shared" si="7"/>
        <v>https://www.city.kumagaya.lg.jp/about/soshiki/sangyo/shogyokanko/s-oshirase/akitenpo.html</v>
      </c>
      <c r="AA219" s="13"/>
      <c r="AB219" s="13"/>
      <c r="AC219" s="13"/>
      <c r="AD219" s="13"/>
      <c r="AE219" s="13"/>
      <c r="AF219" s="13"/>
    </row>
    <row r="220" spans="1:32" ht="152" x14ac:dyDescent="0.2">
      <c r="A220" s="9">
        <f t="shared" si="5"/>
        <v>214</v>
      </c>
      <c r="B220" s="9">
        <v>3</v>
      </c>
      <c r="C220" s="11" t="s">
        <v>441</v>
      </c>
      <c r="D220" s="11" t="s">
        <v>534</v>
      </c>
      <c r="E220" s="11" t="s">
        <v>535</v>
      </c>
      <c r="F220" s="16">
        <v>12</v>
      </c>
      <c r="G220" s="17">
        <v>20149</v>
      </c>
      <c r="H220" s="16"/>
      <c r="I220" s="16"/>
      <c r="J220" s="16" t="s">
        <v>503</v>
      </c>
      <c r="K220" s="16"/>
      <c r="L220" s="14"/>
      <c r="M220" s="11"/>
      <c r="N220" s="14" t="s">
        <v>455</v>
      </c>
      <c r="O220" s="12"/>
      <c r="P220" s="12"/>
      <c r="Q220" s="12"/>
      <c r="R220" s="12"/>
      <c r="S220" s="12"/>
      <c r="T220" s="12"/>
      <c r="U220" s="12"/>
      <c r="V220" s="13"/>
      <c r="W220" s="13" t="s">
        <v>536</v>
      </c>
      <c r="X220" s="13" t="s">
        <v>449</v>
      </c>
      <c r="Y220" s="13" t="s">
        <v>450</v>
      </c>
      <c r="Z220" s="61" t="str">
        <f t="shared" si="7"/>
        <v>https://www.city.kumagaya.lg.jp/about/soshiki/sangyo/shogyokanko/s-oshirase/akitenpo.html</v>
      </c>
      <c r="AA220" s="13"/>
      <c r="AB220" s="13"/>
      <c r="AC220" s="13"/>
      <c r="AD220" s="13"/>
      <c r="AE220" s="13"/>
      <c r="AF220" s="13"/>
    </row>
    <row r="221" spans="1:32" ht="152" x14ac:dyDescent="0.2">
      <c r="A221" s="9">
        <f t="shared" si="5"/>
        <v>215</v>
      </c>
      <c r="B221" s="9">
        <v>3</v>
      </c>
      <c r="C221" s="11" t="s">
        <v>441</v>
      </c>
      <c r="D221" s="11" t="s">
        <v>537</v>
      </c>
      <c r="E221" s="11" t="s">
        <v>538</v>
      </c>
      <c r="F221" s="16">
        <v>6</v>
      </c>
      <c r="G221" s="17">
        <v>19268</v>
      </c>
      <c r="H221" s="16"/>
      <c r="I221" s="16"/>
      <c r="J221" s="16" t="s">
        <v>539</v>
      </c>
      <c r="K221" s="16"/>
      <c r="L221" s="14"/>
      <c r="M221" s="11"/>
      <c r="N221" s="14" t="s">
        <v>455</v>
      </c>
      <c r="O221" s="12"/>
      <c r="P221" s="12">
        <v>1</v>
      </c>
      <c r="Q221" s="12">
        <v>1</v>
      </c>
      <c r="R221" s="12"/>
      <c r="S221" s="12"/>
      <c r="T221" s="12">
        <v>1</v>
      </c>
      <c r="U221" s="12"/>
      <c r="V221" s="13"/>
      <c r="W221" s="13" t="s">
        <v>540</v>
      </c>
      <c r="X221" s="13" t="s">
        <v>449</v>
      </c>
      <c r="Y221" s="13" t="s">
        <v>450</v>
      </c>
      <c r="Z221" s="61" t="str">
        <f t="shared" si="7"/>
        <v>https://www.city.kumagaya.lg.jp/about/soshiki/sangyo/shogyokanko/s-oshirase/akitenpo.html</v>
      </c>
      <c r="AA221" s="13"/>
      <c r="AB221" s="13"/>
      <c r="AC221" s="13"/>
      <c r="AD221" s="13"/>
      <c r="AE221" s="13"/>
      <c r="AF221" s="13"/>
    </row>
    <row r="222" spans="1:32" ht="152" x14ac:dyDescent="0.2">
      <c r="A222" s="9">
        <f t="shared" si="5"/>
        <v>216</v>
      </c>
      <c r="B222" s="9">
        <v>3</v>
      </c>
      <c r="C222" s="11" t="s">
        <v>441</v>
      </c>
      <c r="D222" s="11" t="s">
        <v>541</v>
      </c>
      <c r="E222" s="11" t="s">
        <v>542</v>
      </c>
      <c r="F222" s="16">
        <v>14</v>
      </c>
      <c r="G222" s="17">
        <v>29312</v>
      </c>
      <c r="H222" s="16"/>
      <c r="I222" s="16"/>
      <c r="J222" s="16">
        <v>0</v>
      </c>
      <c r="K222" s="16"/>
      <c r="L222" s="14"/>
      <c r="M222" s="11"/>
      <c r="N222" s="14" t="s">
        <v>504</v>
      </c>
      <c r="O222" s="12"/>
      <c r="P222" s="12"/>
      <c r="Q222" s="12"/>
      <c r="R222" s="12"/>
      <c r="S222" s="12"/>
      <c r="T222" s="12"/>
      <c r="U222" s="12"/>
      <c r="V222" s="13"/>
      <c r="W222" s="13" t="s">
        <v>499</v>
      </c>
      <c r="X222" s="13" t="s">
        <v>449</v>
      </c>
      <c r="Y222" s="13" t="s">
        <v>450</v>
      </c>
      <c r="Z222" s="61" t="str">
        <f t="shared" si="7"/>
        <v>https://www.city.kumagaya.lg.jp/about/soshiki/sangyo/shogyokanko/s-oshirase/akitenpo.html</v>
      </c>
      <c r="AA222" s="13"/>
      <c r="AB222" s="13"/>
      <c r="AC222" s="13"/>
      <c r="AD222" s="13"/>
      <c r="AE222" s="13"/>
      <c r="AF222" s="13"/>
    </row>
    <row r="223" spans="1:32" ht="152" x14ac:dyDescent="0.2">
      <c r="A223" s="9">
        <f t="shared" si="5"/>
        <v>217</v>
      </c>
      <c r="B223" s="9">
        <v>3</v>
      </c>
      <c r="C223" s="11" t="s">
        <v>441</v>
      </c>
      <c r="D223" s="11" t="s">
        <v>543</v>
      </c>
      <c r="E223" s="11" t="s">
        <v>544</v>
      </c>
      <c r="F223" s="16">
        <v>9</v>
      </c>
      <c r="G223" s="17">
        <v>24108</v>
      </c>
      <c r="H223" s="16">
        <v>2</v>
      </c>
      <c r="I223" s="16"/>
      <c r="J223" s="16" t="s">
        <v>545</v>
      </c>
      <c r="K223" s="16"/>
      <c r="L223" s="14" t="s">
        <v>546</v>
      </c>
      <c r="M223" s="11"/>
      <c r="N223" s="14" t="s">
        <v>504</v>
      </c>
      <c r="O223" s="12">
        <v>1</v>
      </c>
      <c r="P223" s="12"/>
      <c r="Q223" s="12">
        <v>2</v>
      </c>
      <c r="R223" s="12"/>
      <c r="S223" s="12"/>
      <c r="T223" s="12">
        <v>6</v>
      </c>
      <c r="U223" s="12"/>
      <c r="V223" s="13"/>
      <c r="W223" s="13" t="s">
        <v>547</v>
      </c>
      <c r="X223" s="13" t="s">
        <v>449</v>
      </c>
      <c r="Y223" s="13" t="s">
        <v>450</v>
      </c>
      <c r="Z223" s="61" t="str">
        <f t="shared" si="7"/>
        <v>https://www.city.kumagaya.lg.jp/about/soshiki/sangyo/shogyokanko/s-oshirase/akitenpo.html</v>
      </c>
      <c r="AA223" s="13"/>
      <c r="AB223" s="13"/>
      <c r="AC223" s="13"/>
      <c r="AD223" s="13"/>
      <c r="AE223" s="13"/>
      <c r="AF223" s="13"/>
    </row>
    <row r="224" spans="1:32" ht="152" x14ac:dyDescent="0.2">
      <c r="A224" s="9">
        <f t="shared" si="5"/>
        <v>218</v>
      </c>
      <c r="B224" s="9">
        <v>3</v>
      </c>
      <c r="C224" s="11" t="s">
        <v>441</v>
      </c>
      <c r="D224" s="11" t="s">
        <v>548</v>
      </c>
      <c r="E224" s="11" t="s">
        <v>549</v>
      </c>
      <c r="F224" s="16">
        <v>18</v>
      </c>
      <c r="G224" s="17"/>
      <c r="H224" s="16"/>
      <c r="I224" s="16"/>
      <c r="J224" s="16"/>
      <c r="K224" s="16"/>
      <c r="L224" s="14"/>
      <c r="M224" s="11"/>
      <c r="N224" s="14" t="s">
        <v>550</v>
      </c>
      <c r="O224" s="12"/>
      <c r="P224" s="12"/>
      <c r="Q224" s="12"/>
      <c r="R224" s="12"/>
      <c r="S224" s="12"/>
      <c r="T224" s="12"/>
      <c r="U224" s="12"/>
      <c r="V224" s="13"/>
      <c r="W224" s="13" t="s">
        <v>551</v>
      </c>
      <c r="X224" s="13" t="s">
        <v>449</v>
      </c>
      <c r="Y224" s="13" t="s">
        <v>450</v>
      </c>
      <c r="Z224" s="61" t="str">
        <f t="shared" si="7"/>
        <v>https://www.city.kumagaya.lg.jp/about/soshiki/sangyo/shogyokanko/s-oshirase/akitenpo.html</v>
      </c>
      <c r="AA224" s="13"/>
      <c r="AB224" s="13"/>
      <c r="AC224" s="13"/>
      <c r="AD224" s="13"/>
      <c r="AE224" s="13"/>
      <c r="AF224" s="13"/>
    </row>
    <row r="225" spans="1:32" ht="152" x14ac:dyDescent="0.2">
      <c r="A225" s="9">
        <f t="shared" si="5"/>
        <v>219</v>
      </c>
      <c r="B225" s="9">
        <v>3</v>
      </c>
      <c r="C225" s="11" t="s">
        <v>441</v>
      </c>
      <c r="D225" s="11" t="s">
        <v>552</v>
      </c>
      <c r="E225" s="11" t="s">
        <v>549</v>
      </c>
      <c r="F225" s="16">
        <v>12</v>
      </c>
      <c r="G225" s="17"/>
      <c r="H225" s="16"/>
      <c r="I225" s="16"/>
      <c r="J225" s="16"/>
      <c r="K225" s="16"/>
      <c r="L225" s="14"/>
      <c r="M225" s="11"/>
      <c r="N225" s="14" t="s">
        <v>550</v>
      </c>
      <c r="O225" s="12"/>
      <c r="P225" s="12"/>
      <c r="Q225" s="12"/>
      <c r="R225" s="12"/>
      <c r="S225" s="12"/>
      <c r="T225" s="12"/>
      <c r="U225" s="12"/>
      <c r="V225" s="13"/>
      <c r="W225" s="13" t="s">
        <v>553</v>
      </c>
      <c r="X225" s="13" t="s">
        <v>449</v>
      </c>
      <c r="Y225" s="13" t="s">
        <v>450</v>
      </c>
      <c r="Z225" s="61" t="str">
        <f t="shared" si="7"/>
        <v>https://www.city.kumagaya.lg.jp/about/soshiki/sangyo/shogyokanko/s-oshirase/akitenpo.html</v>
      </c>
      <c r="AA225" s="13"/>
      <c r="AB225" s="13"/>
      <c r="AC225" s="13"/>
      <c r="AD225" s="13"/>
      <c r="AE225" s="13"/>
      <c r="AF225" s="13"/>
    </row>
    <row r="226" spans="1:32" ht="152" x14ac:dyDescent="0.2">
      <c r="A226" s="9">
        <f t="shared" si="5"/>
        <v>220</v>
      </c>
      <c r="B226" s="9">
        <v>3</v>
      </c>
      <c r="C226" s="11" t="s">
        <v>441</v>
      </c>
      <c r="D226" s="11" t="s">
        <v>554</v>
      </c>
      <c r="E226" s="11" t="s">
        <v>549</v>
      </c>
      <c r="F226" s="16">
        <v>16</v>
      </c>
      <c r="G226" s="17"/>
      <c r="H226" s="16"/>
      <c r="I226" s="16"/>
      <c r="J226" s="16"/>
      <c r="K226" s="16"/>
      <c r="L226" s="14"/>
      <c r="M226" s="11"/>
      <c r="N226" s="14" t="s">
        <v>550</v>
      </c>
      <c r="O226" s="12"/>
      <c r="P226" s="12"/>
      <c r="Q226" s="12"/>
      <c r="R226" s="12"/>
      <c r="S226" s="12"/>
      <c r="T226" s="12"/>
      <c r="U226" s="12"/>
      <c r="V226" s="13"/>
      <c r="W226" s="13" t="s">
        <v>555</v>
      </c>
      <c r="X226" s="13" t="s">
        <v>449</v>
      </c>
      <c r="Y226" s="13" t="s">
        <v>450</v>
      </c>
      <c r="Z226" s="61" t="str">
        <f t="shared" si="7"/>
        <v>https://www.city.kumagaya.lg.jp/about/soshiki/sangyo/shogyokanko/s-oshirase/akitenpo.html</v>
      </c>
      <c r="AA226" s="13"/>
      <c r="AB226" s="13"/>
      <c r="AC226" s="13"/>
      <c r="AD226" s="13"/>
      <c r="AE226" s="13"/>
      <c r="AF226" s="13"/>
    </row>
    <row r="227" spans="1:32" ht="152" x14ac:dyDescent="0.2">
      <c r="A227" s="9">
        <f t="shared" si="5"/>
        <v>221</v>
      </c>
      <c r="B227" s="9">
        <v>3</v>
      </c>
      <c r="C227" s="11" t="s">
        <v>441</v>
      </c>
      <c r="D227" s="11" t="s">
        <v>556</v>
      </c>
      <c r="E227" s="11" t="s">
        <v>557</v>
      </c>
      <c r="F227" s="16">
        <v>33</v>
      </c>
      <c r="G227" s="17"/>
      <c r="H227" s="16"/>
      <c r="I227" s="16"/>
      <c r="J227" s="16"/>
      <c r="K227" s="16"/>
      <c r="L227" s="14" t="s">
        <v>558</v>
      </c>
      <c r="M227" s="11"/>
      <c r="N227" s="14" t="s">
        <v>468</v>
      </c>
      <c r="O227" s="12"/>
      <c r="P227" s="12"/>
      <c r="Q227" s="12"/>
      <c r="R227" s="12"/>
      <c r="S227" s="12"/>
      <c r="T227" s="12"/>
      <c r="U227" s="12"/>
      <c r="V227" s="13"/>
      <c r="W227" s="13" t="s">
        <v>551</v>
      </c>
      <c r="X227" s="13" t="s">
        <v>449</v>
      </c>
      <c r="Y227" s="13" t="s">
        <v>450</v>
      </c>
      <c r="Z227" s="61" t="str">
        <f t="shared" si="7"/>
        <v>https://www.city.kumagaya.lg.jp/about/soshiki/sangyo/shogyokanko/s-oshirase/akitenpo.html</v>
      </c>
      <c r="AA227" s="13"/>
      <c r="AB227" s="13"/>
      <c r="AC227" s="13"/>
      <c r="AD227" s="13"/>
      <c r="AE227" s="13"/>
      <c r="AF227" s="13"/>
    </row>
    <row r="228" spans="1:32" ht="152" x14ac:dyDescent="0.2">
      <c r="A228" s="9">
        <f t="shared" si="5"/>
        <v>222</v>
      </c>
      <c r="B228" s="9">
        <v>3</v>
      </c>
      <c r="C228" s="11" t="s">
        <v>441</v>
      </c>
      <c r="D228" s="11" t="s">
        <v>559</v>
      </c>
      <c r="E228" s="25"/>
      <c r="F228" s="16" t="s">
        <v>560</v>
      </c>
      <c r="G228" s="17"/>
      <c r="H228" s="16"/>
      <c r="I228" s="16"/>
      <c r="J228" s="16"/>
      <c r="K228" s="16"/>
      <c r="L228" s="14"/>
      <c r="M228" s="11"/>
      <c r="N228" s="14" t="s">
        <v>462</v>
      </c>
      <c r="O228" s="12"/>
      <c r="P228" s="12"/>
      <c r="Q228" s="12"/>
      <c r="R228" s="12"/>
      <c r="S228" s="12"/>
      <c r="T228" s="12"/>
      <c r="U228" s="12"/>
      <c r="V228" s="13"/>
      <c r="W228" s="13" t="s">
        <v>561</v>
      </c>
      <c r="X228" s="13" t="s">
        <v>449</v>
      </c>
      <c r="Y228" s="13" t="s">
        <v>450</v>
      </c>
      <c r="Z228" s="61" t="str">
        <f t="shared" si="7"/>
        <v>https://www.city.kumagaya.lg.jp/about/soshiki/sangyo/shogyokanko/s-oshirase/akitenpo.html</v>
      </c>
      <c r="AA228" s="13"/>
      <c r="AB228" s="13"/>
      <c r="AC228" s="13"/>
      <c r="AD228" s="13"/>
      <c r="AE228" s="13"/>
      <c r="AF228" s="13"/>
    </row>
    <row r="229" spans="1:32" ht="152" x14ac:dyDescent="0.2">
      <c r="A229" s="9">
        <f t="shared" si="5"/>
        <v>223</v>
      </c>
      <c r="B229" s="9">
        <v>3</v>
      </c>
      <c r="C229" s="11" t="s">
        <v>441</v>
      </c>
      <c r="D229" s="11" t="s">
        <v>562</v>
      </c>
      <c r="E229" s="25"/>
      <c r="F229" s="16">
        <v>10</v>
      </c>
      <c r="G229" s="17"/>
      <c r="H229" s="16"/>
      <c r="I229" s="16"/>
      <c r="J229" s="16"/>
      <c r="K229" s="16"/>
      <c r="L229" s="14" t="s">
        <v>563</v>
      </c>
      <c r="M229" s="14"/>
      <c r="N229" s="14" t="s">
        <v>504</v>
      </c>
      <c r="O229" s="12"/>
      <c r="P229" s="12"/>
      <c r="Q229" s="12"/>
      <c r="R229" s="12"/>
      <c r="S229" s="12"/>
      <c r="T229" s="12"/>
      <c r="U229" s="12"/>
      <c r="V229" s="13"/>
      <c r="W229" s="13" t="s">
        <v>564</v>
      </c>
      <c r="X229" s="13" t="s">
        <v>449</v>
      </c>
      <c r="Y229" s="13" t="s">
        <v>450</v>
      </c>
      <c r="Z229" s="61" t="str">
        <f t="shared" si="7"/>
        <v>https://www.city.kumagaya.lg.jp/about/soshiki/sangyo/shogyokanko/s-oshirase/akitenpo.html</v>
      </c>
      <c r="AA229" s="13"/>
      <c r="AB229" s="13"/>
      <c r="AC229" s="13"/>
      <c r="AD229" s="13"/>
      <c r="AE229" s="13"/>
      <c r="AF229" s="13"/>
    </row>
    <row r="230" spans="1:32" ht="152" x14ac:dyDescent="0.2">
      <c r="A230" s="9">
        <f t="shared" si="5"/>
        <v>224</v>
      </c>
      <c r="B230" s="9">
        <v>3</v>
      </c>
      <c r="C230" s="11" t="s">
        <v>441</v>
      </c>
      <c r="D230" s="11" t="s">
        <v>565</v>
      </c>
      <c r="E230" s="25"/>
      <c r="F230" s="16" t="s">
        <v>560</v>
      </c>
      <c r="G230" s="17"/>
      <c r="H230" s="16"/>
      <c r="I230" s="16"/>
      <c r="J230" s="16"/>
      <c r="K230" s="16"/>
      <c r="L230" s="14"/>
      <c r="M230" s="14"/>
      <c r="N230" s="14" t="s">
        <v>504</v>
      </c>
      <c r="O230" s="12"/>
      <c r="P230" s="12"/>
      <c r="Q230" s="12"/>
      <c r="R230" s="12"/>
      <c r="S230" s="12"/>
      <c r="T230" s="12"/>
      <c r="U230" s="12"/>
      <c r="V230" s="13"/>
      <c r="W230" s="13" t="s">
        <v>39</v>
      </c>
      <c r="X230" s="13" t="s">
        <v>449</v>
      </c>
      <c r="Y230" s="13" t="s">
        <v>450</v>
      </c>
      <c r="Z230" s="61" t="str">
        <f t="shared" si="7"/>
        <v>https://www.city.kumagaya.lg.jp/about/soshiki/sangyo/shogyokanko/s-oshirase/akitenpo.html</v>
      </c>
      <c r="AA230" s="13"/>
      <c r="AB230" s="13"/>
      <c r="AC230" s="13"/>
      <c r="AD230" s="13"/>
      <c r="AE230" s="13"/>
      <c r="AF230" s="13"/>
    </row>
    <row r="231" spans="1:32" ht="152" x14ac:dyDescent="0.2">
      <c r="A231" s="9">
        <f t="shared" si="5"/>
        <v>225</v>
      </c>
      <c r="B231" s="9">
        <v>3</v>
      </c>
      <c r="C231" s="11" t="s">
        <v>441</v>
      </c>
      <c r="D231" s="11" t="s">
        <v>566</v>
      </c>
      <c r="E231" s="11" t="s">
        <v>567</v>
      </c>
      <c r="F231" s="16">
        <v>9</v>
      </c>
      <c r="G231" s="17">
        <v>30773</v>
      </c>
      <c r="H231" s="16"/>
      <c r="I231" s="16"/>
      <c r="J231" s="16" t="s">
        <v>568</v>
      </c>
      <c r="K231" s="16"/>
      <c r="L231" s="14"/>
      <c r="M231" s="11"/>
      <c r="N231" s="14" t="s">
        <v>504</v>
      </c>
      <c r="O231" s="12"/>
      <c r="P231" s="12"/>
      <c r="Q231" s="12"/>
      <c r="R231" s="12"/>
      <c r="S231" s="12"/>
      <c r="T231" s="12"/>
      <c r="U231" s="12"/>
      <c r="V231" s="13" t="s">
        <v>569</v>
      </c>
      <c r="W231" s="13" t="s">
        <v>39</v>
      </c>
      <c r="X231" s="13" t="s">
        <v>449</v>
      </c>
      <c r="Y231" s="13" t="s">
        <v>450</v>
      </c>
      <c r="Z231" s="61" t="str">
        <f>HYPERLINK("#", "https://www.city.kumagaya.lg.jp/about/soshiki/sangyo/shogyokanko/s-oshirase/akitenpo.html")</f>
        <v>https://www.city.kumagaya.lg.jp/about/soshiki/sangyo/shogyokanko/s-oshirase/akitenpo.html</v>
      </c>
      <c r="AA231" s="13"/>
      <c r="AB231" s="13"/>
      <c r="AC231" s="13"/>
      <c r="AD231" s="13"/>
      <c r="AE231" s="13"/>
      <c r="AF231" s="13"/>
    </row>
    <row r="232" spans="1:32" ht="152" x14ac:dyDescent="0.2">
      <c r="A232" s="9">
        <f t="shared" si="5"/>
        <v>226</v>
      </c>
      <c r="B232" s="9">
        <v>3</v>
      </c>
      <c r="C232" s="13" t="s">
        <v>570</v>
      </c>
      <c r="D232" s="13" t="s">
        <v>571</v>
      </c>
      <c r="E232" s="13" t="s">
        <v>572</v>
      </c>
      <c r="F232" s="16">
        <v>22</v>
      </c>
      <c r="G232" s="17"/>
      <c r="H232" s="16"/>
      <c r="I232" s="16"/>
      <c r="J232" s="16" t="s">
        <v>573</v>
      </c>
      <c r="K232" s="16"/>
      <c r="L232" s="14"/>
      <c r="M232" s="11"/>
      <c r="N232" s="14" t="s">
        <v>574</v>
      </c>
      <c r="O232" s="12"/>
      <c r="P232" s="12"/>
      <c r="Q232" s="12"/>
      <c r="R232" s="12"/>
      <c r="S232" s="12"/>
      <c r="T232" s="12"/>
      <c r="U232" s="12"/>
      <c r="V232" s="13"/>
      <c r="W232" s="13" t="s">
        <v>39</v>
      </c>
      <c r="X232" s="13" t="s">
        <v>449</v>
      </c>
      <c r="Y232" s="13" t="s">
        <v>450</v>
      </c>
      <c r="Z232" s="61" t="str">
        <f>HYPERLINK("#", "https://www.city.kumagaya.lg.jp/about/soshiki/sangyo/shogyokanko/s-oshirase/akitenpo.html")</f>
        <v>https://www.city.kumagaya.lg.jp/about/soshiki/sangyo/shogyokanko/s-oshirase/akitenpo.html</v>
      </c>
      <c r="AA232" s="13"/>
      <c r="AB232" s="13"/>
      <c r="AC232" s="13"/>
      <c r="AD232" s="13"/>
      <c r="AE232" s="13"/>
      <c r="AF232" s="13"/>
    </row>
    <row r="233" spans="1:32" ht="209" x14ac:dyDescent="0.2">
      <c r="A233" s="9">
        <f t="shared" si="5"/>
        <v>227</v>
      </c>
      <c r="B233" s="9">
        <v>4</v>
      </c>
      <c r="C233" s="27" t="s">
        <v>575</v>
      </c>
      <c r="D233" s="11" t="s">
        <v>576</v>
      </c>
      <c r="E233" s="11" t="s">
        <v>577</v>
      </c>
      <c r="F233" s="16">
        <v>29</v>
      </c>
      <c r="G233" s="17" t="s">
        <v>578</v>
      </c>
      <c r="H233" s="16" t="s">
        <v>579</v>
      </c>
      <c r="I233" s="16"/>
      <c r="J233" s="28" t="s">
        <v>580</v>
      </c>
      <c r="K233" s="28"/>
      <c r="L233" s="14"/>
      <c r="M233" s="13"/>
      <c r="N233" s="14" t="s">
        <v>581</v>
      </c>
      <c r="O233" s="12">
        <v>10</v>
      </c>
      <c r="P233" s="12">
        <v>1</v>
      </c>
      <c r="Q233" s="12">
        <v>3</v>
      </c>
      <c r="R233" s="12">
        <v>5</v>
      </c>
      <c r="S233" s="12">
        <v>1</v>
      </c>
      <c r="T233" s="12">
        <v>9</v>
      </c>
      <c r="U233" s="12">
        <v>4</v>
      </c>
      <c r="V233" s="13"/>
      <c r="W233" s="13" t="s">
        <v>39</v>
      </c>
      <c r="X233" s="13" t="s">
        <v>582</v>
      </c>
      <c r="Y233" s="13" t="s">
        <v>583</v>
      </c>
      <c r="Z233" s="61" t="str">
        <f t="shared" ref="Z233" si="8">HYPERLINK("#", "https://www.city.kawaguchi.lg.jp/soshiki/01110/030/2/2075.html")</f>
        <v>https://www.city.kawaguchi.lg.jp/soshiki/01110/030/2/2075.html</v>
      </c>
      <c r="AA233" s="13" t="s">
        <v>584</v>
      </c>
      <c r="AB233" s="13" t="s">
        <v>585</v>
      </c>
      <c r="AC233" s="61" t="str">
        <f t="shared" ref="AC233" si="9">HYPERLINK("#", "https://www.city.kawaguchi.lg.jp/soshiki/01110/021/11/11_2/11_2_1/7628.html")</f>
        <v>https://www.city.kawaguchi.lg.jp/soshiki/01110/021/11/11_2/11_2_1/7628.html</v>
      </c>
      <c r="AD233" s="13"/>
      <c r="AE233" s="13"/>
      <c r="AF233" s="13"/>
    </row>
    <row r="234" spans="1:32" ht="38" x14ac:dyDescent="0.2">
      <c r="A234" s="9">
        <f t="shared" si="5"/>
        <v>228</v>
      </c>
      <c r="B234" s="9">
        <v>4</v>
      </c>
      <c r="C234" s="27" t="s">
        <v>575</v>
      </c>
      <c r="D234" s="11" t="s">
        <v>586</v>
      </c>
      <c r="E234" s="11" t="s">
        <v>587</v>
      </c>
      <c r="F234" s="16">
        <v>15</v>
      </c>
      <c r="G234" s="17" t="s">
        <v>588</v>
      </c>
      <c r="H234" s="16" t="s">
        <v>589</v>
      </c>
      <c r="I234" s="16"/>
      <c r="J234" s="28" t="s">
        <v>590</v>
      </c>
      <c r="K234" s="28"/>
      <c r="L234" s="14"/>
      <c r="M234" s="13"/>
      <c r="N234" s="14" t="s">
        <v>591</v>
      </c>
      <c r="O234" s="12">
        <v>3</v>
      </c>
      <c r="P234" s="12"/>
      <c r="Q234" s="12">
        <v>2</v>
      </c>
      <c r="R234" s="12">
        <v>6</v>
      </c>
      <c r="S234" s="12">
        <v>1</v>
      </c>
      <c r="T234" s="12">
        <v>3</v>
      </c>
      <c r="U234" s="12">
        <v>1</v>
      </c>
      <c r="V234" s="13"/>
      <c r="W234" s="13" t="s">
        <v>39</v>
      </c>
      <c r="X234" s="13"/>
      <c r="Y234" s="13"/>
      <c r="Z234" s="61"/>
      <c r="AA234" s="13"/>
      <c r="AB234" s="13"/>
      <c r="AC234" s="61"/>
      <c r="AD234" s="13"/>
      <c r="AE234" s="13"/>
      <c r="AF234" s="13"/>
    </row>
    <row r="235" spans="1:32" ht="19" x14ac:dyDescent="0.2">
      <c r="A235" s="9">
        <f t="shared" si="5"/>
        <v>229</v>
      </c>
      <c r="B235" s="9">
        <v>4</v>
      </c>
      <c r="C235" s="27" t="s">
        <v>575</v>
      </c>
      <c r="D235" s="11" t="s">
        <v>592</v>
      </c>
      <c r="E235" s="11" t="s">
        <v>593</v>
      </c>
      <c r="F235" s="16">
        <v>8</v>
      </c>
      <c r="G235" s="17"/>
      <c r="H235" s="16" t="s">
        <v>594</v>
      </c>
      <c r="I235" s="16"/>
      <c r="J235" s="28" t="s">
        <v>486</v>
      </c>
      <c r="K235" s="28"/>
      <c r="L235" s="14"/>
      <c r="M235" s="13"/>
      <c r="N235" s="14" t="s">
        <v>504</v>
      </c>
      <c r="O235" s="12">
        <v>5</v>
      </c>
      <c r="P235" s="12"/>
      <c r="Q235" s="12">
        <v>3</v>
      </c>
      <c r="R235" s="12"/>
      <c r="S235" s="12">
        <v>1</v>
      </c>
      <c r="T235" s="12"/>
      <c r="U235" s="12">
        <v>1</v>
      </c>
      <c r="V235" s="13"/>
      <c r="W235" s="13" t="s">
        <v>39</v>
      </c>
      <c r="X235" s="13"/>
      <c r="Y235" s="13"/>
      <c r="Z235" s="61"/>
      <c r="AA235" s="13"/>
      <c r="AB235" s="13"/>
      <c r="AC235" s="61"/>
      <c r="AD235" s="13"/>
      <c r="AE235" s="13"/>
      <c r="AF235" s="13"/>
    </row>
    <row r="236" spans="1:32" ht="38" x14ac:dyDescent="0.2">
      <c r="A236" s="9">
        <f t="shared" si="5"/>
        <v>230</v>
      </c>
      <c r="B236" s="9">
        <v>4</v>
      </c>
      <c r="C236" s="27" t="s">
        <v>575</v>
      </c>
      <c r="D236" s="11" t="s">
        <v>595</v>
      </c>
      <c r="E236" s="11" t="s">
        <v>596</v>
      </c>
      <c r="F236" s="16">
        <v>16</v>
      </c>
      <c r="G236" s="17" t="s">
        <v>597</v>
      </c>
      <c r="H236" s="16" t="s">
        <v>598</v>
      </c>
      <c r="I236" s="16"/>
      <c r="J236" s="28" t="s">
        <v>486</v>
      </c>
      <c r="K236" s="28"/>
      <c r="L236" s="14"/>
      <c r="M236" s="13"/>
      <c r="N236" s="14" t="s">
        <v>591</v>
      </c>
      <c r="O236" s="12">
        <v>4</v>
      </c>
      <c r="P236" s="12">
        <v>1</v>
      </c>
      <c r="Q236" s="12">
        <v>3</v>
      </c>
      <c r="R236" s="12">
        <v>5</v>
      </c>
      <c r="S236" s="12"/>
      <c r="T236" s="12">
        <v>8</v>
      </c>
      <c r="U236" s="12">
        <v>2</v>
      </c>
      <c r="V236" s="13"/>
      <c r="W236" s="13" t="s">
        <v>39</v>
      </c>
      <c r="X236" s="13"/>
      <c r="Y236" s="13"/>
      <c r="Z236" s="61"/>
      <c r="AA236" s="13"/>
      <c r="AB236" s="13"/>
      <c r="AC236" s="61"/>
      <c r="AD236" s="13"/>
      <c r="AE236" s="13"/>
      <c r="AF236" s="13"/>
    </row>
    <row r="237" spans="1:32" ht="57" x14ac:dyDescent="0.2">
      <c r="A237" s="9">
        <f t="shared" si="5"/>
        <v>231</v>
      </c>
      <c r="B237" s="9">
        <v>4</v>
      </c>
      <c r="C237" s="27" t="s">
        <v>575</v>
      </c>
      <c r="D237" s="11" t="s">
        <v>599</v>
      </c>
      <c r="E237" s="11" t="s">
        <v>600</v>
      </c>
      <c r="F237" s="16">
        <v>59</v>
      </c>
      <c r="G237" s="17" t="s">
        <v>601</v>
      </c>
      <c r="H237" s="16" t="s">
        <v>602</v>
      </c>
      <c r="I237" s="16"/>
      <c r="J237" s="28" t="s">
        <v>603</v>
      </c>
      <c r="K237" s="62" t="s">
        <v>604</v>
      </c>
      <c r="L237" s="14"/>
      <c r="M237" s="13"/>
      <c r="N237" s="14" t="s">
        <v>605</v>
      </c>
      <c r="O237" s="12">
        <v>15</v>
      </c>
      <c r="P237" s="12"/>
      <c r="Q237" s="12">
        <v>12</v>
      </c>
      <c r="R237" s="12">
        <v>17</v>
      </c>
      <c r="S237" s="12"/>
      <c r="T237" s="12">
        <v>13</v>
      </c>
      <c r="U237" s="12">
        <v>50</v>
      </c>
      <c r="V237" s="13"/>
      <c r="W237" s="13" t="s">
        <v>39</v>
      </c>
      <c r="X237" s="13"/>
      <c r="Y237" s="13"/>
      <c r="Z237" s="61"/>
      <c r="AA237" s="13"/>
      <c r="AB237" s="13"/>
      <c r="AC237" s="61"/>
      <c r="AD237" s="13"/>
      <c r="AE237" s="13"/>
      <c r="AF237" s="13"/>
    </row>
    <row r="238" spans="1:32" ht="38" x14ac:dyDescent="0.2">
      <c r="A238" s="9">
        <f t="shared" si="5"/>
        <v>232</v>
      </c>
      <c r="B238" s="9">
        <v>4</v>
      </c>
      <c r="C238" s="27" t="s">
        <v>575</v>
      </c>
      <c r="D238" s="11" t="s">
        <v>606</v>
      </c>
      <c r="E238" s="11" t="s">
        <v>607</v>
      </c>
      <c r="F238" s="16">
        <v>23</v>
      </c>
      <c r="G238" s="17"/>
      <c r="H238" s="16" t="s">
        <v>598</v>
      </c>
      <c r="I238" s="16"/>
      <c r="J238" s="28" t="s">
        <v>608</v>
      </c>
      <c r="K238" s="28"/>
      <c r="L238" s="14"/>
      <c r="M238" s="13"/>
      <c r="N238" s="14" t="s">
        <v>609</v>
      </c>
      <c r="O238" s="12"/>
      <c r="P238" s="12"/>
      <c r="Q238" s="12"/>
      <c r="R238" s="12"/>
      <c r="S238" s="12"/>
      <c r="T238" s="12"/>
      <c r="U238" s="12"/>
      <c r="V238" s="13"/>
      <c r="W238" s="13" t="s">
        <v>39</v>
      </c>
      <c r="X238" s="13"/>
      <c r="Y238" s="13"/>
      <c r="Z238" s="61"/>
      <c r="AA238" s="13"/>
      <c r="AB238" s="13"/>
      <c r="AC238" s="61"/>
      <c r="AD238" s="13"/>
      <c r="AE238" s="13"/>
      <c r="AF238" s="13"/>
    </row>
    <row r="239" spans="1:32" ht="19" x14ac:dyDescent="0.2">
      <c r="A239" s="9">
        <f t="shared" si="5"/>
        <v>233</v>
      </c>
      <c r="B239" s="9">
        <v>4</v>
      </c>
      <c r="C239" s="27" t="s">
        <v>575</v>
      </c>
      <c r="D239" s="11" t="s">
        <v>610</v>
      </c>
      <c r="E239" s="11" t="s">
        <v>611</v>
      </c>
      <c r="F239" s="16">
        <v>20</v>
      </c>
      <c r="G239" s="17"/>
      <c r="H239" s="16" t="s">
        <v>612</v>
      </c>
      <c r="I239" s="16"/>
      <c r="J239" s="29" t="s">
        <v>486</v>
      </c>
      <c r="K239" s="29"/>
      <c r="L239" s="14"/>
      <c r="M239" s="13"/>
      <c r="N239" s="14" t="s">
        <v>613</v>
      </c>
      <c r="O239" s="12"/>
      <c r="P239" s="12"/>
      <c r="Q239" s="12"/>
      <c r="R239" s="12"/>
      <c r="S239" s="12"/>
      <c r="T239" s="12"/>
      <c r="U239" s="12"/>
      <c r="V239" s="13"/>
      <c r="W239" s="13" t="s">
        <v>39</v>
      </c>
      <c r="X239" s="13"/>
      <c r="Y239" s="13"/>
      <c r="Z239" s="61"/>
      <c r="AA239" s="13"/>
      <c r="AB239" s="13"/>
      <c r="AC239" s="61"/>
      <c r="AD239" s="13"/>
      <c r="AE239" s="13"/>
      <c r="AF239" s="13"/>
    </row>
    <row r="240" spans="1:32" ht="38" x14ac:dyDescent="0.2">
      <c r="A240" s="9">
        <f t="shared" si="5"/>
        <v>234</v>
      </c>
      <c r="B240" s="9">
        <v>4</v>
      </c>
      <c r="C240" s="27" t="s">
        <v>575</v>
      </c>
      <c r="D240" s="11" t="s">
        <v>614</v>
      </c>
      <c r="E240" s="11" t="s">
        <v>615</v>
      </c>
      <c r="F240" s="16">
        <v>22</v>
      </c>
      <c r="G240" s="17" t="s">
        <v>616</v>
      </c>
      <c r="H240" s="16" t="s">
        <v>617</v>
      </c>
      <c r="I240" s="16"/>
      <c r="J240" s="28" t="s">
        <v>590</v>
      </c>
      <c r="K240" s="28"/>
      <c r="L240" s="14"/>
      <c r="M240" s="13"/>
      <c r="N240" s="14" t="s">
        <v>618</v>
      </c>
      <c r="O240" s="12">
        <v>7</v>
      </c>
      <c r="P240" s="12">
        <v>5</v>
      </c>
      <c r="Q240" s="12">
        <v>5</v>
      </c>
      <c r="R240" s="12">
        <v>6</v>
      </c>
      <c r="S240" s="12">
        <v>3</v>
      </c>
      <c r="T240" s="12">
        <v>6</v>
      </c>
      <c r="U240" s="12">
        <v>19</v>
      </c>
      <c r="V240" s="13"/>
      <c r="W240" s="13" t="s">
        <v>619</v>
      </c>
      <c r="X240" s="13"/>
      <c r="Y240" s="13"/>
      <c r="Z240" s="13"/>
      <c r="AA240" s="13"/>
      <c r="AB240" s="13"/>
      <c r="AC240" s="61"/>
      <c r="AD240" s="13"/>
      <c r="AE240" s="13"/>
      <c r="AF240" s="13"/>
    </row>
    <row r="241" spans="1:32" ht="19" x14ac:dyDescent="0.2">
      <c r="A241" s="9">
        <f t="shared" si="5"/>
        <v>235</v>
      </c>
      <c r="B241" s="9">
        <v>4</v>
      </c>
      <c r="C241" s="27" t="s">
        <v>575</v>
      </c>
      <c r="D241" s="11" t="s">
        <v>620</v>
      </c>
      <c r="E241" s="11" t="s">
        <v>621</v>
      </c>
      <c r="F241" s="16">
        <v>37</v>
      </c>
      <c r="G241" s="17" t="s">
        <v>622</v>
      </c>
      <c r="H241" s="16" t="s">
        <v>623</v>
      </c>
      <c r="I241" s="16"/>
      <c r="J241" s="28" t="s">
        <v>590</v>
      </c>
      <c r="K241" s="28"/>
      <c r="L241" s="14"/>
      <c r="M241" s="13"/>
      <c r="N241" s="14" t="s">
        <v>504</v>
      </c>
      <c r="O241" s="12">
        <v>3</v>
      </c>
      <c r="P241" s="12">
        <v>2</v>
      </c>
      <c r="Q241" s="12">
        <v>8</v>
      </c>
      <c r="R241" s="12">
        <v>8</v>
      </c>
      <c r="S241" s="12">
        <v>1</v>
      </c>
      <c r="T241" s="12">
        <v>7</v>
      </c>
      <c r="U241" s="12">
        <v>4</v>
      </c>
      <c r="V241" s="13"/>
      <c r="W241" s="13" t="s">
        <v>39</v>
      </c>
      <c r="X241" s="13"/>
      <c r="Y241" s="13"/>
      <c r="Z241" s="61"/>
      <c r="AA241" s="13"/>
      <c r="AB241" s="13"/>
      <c r="AC241" s="61"/>
      <c r="AD241" s="13"/>
      <c r="AE241" s="13"/>
      <c r="AF241" s="13"/>
    </row>
    <row r="242" spans="1:32" ht="19" x14ac:dyDescent="0.2">
      <c r="A242" s="9">
        <f t="shared" si="5"/>
        <v>236</v>
      </c>
      <c r="B242" s="9">
        <v>4</v>
      </c>
      <c r="C242" s="27" t="s">
        <v>575</v>
      </c>
      <c r="D242" s="11" t="s">
        <v>624</v>
      </c>
      <c r="E242" s="11" t="s">
        <v>625</v>
      </c>
      <c r="F242" s="16">
        <v>16</v>
      </c>
      <c r="G242" s="17"/>
      <c r="H242" s="16" t="s">
        <v>598</v>
      </c>
      <c r="I242" s="16"/>
      <c r="J242" s="28" t="s">
        <v>626</v>
      </c>
      <c r="K242" s="28"/>
      <c r="L242" s="14"/>
      <c r="M242" s="13"/>
      <c r="N242" s="14" t="s">
        <v>504</v>
      </c>
      <c r="O242" s="12">
        <v>3</v>
      </c>
      <c r="P242" s="12"/>
      <c r="Q242" s="12"/>
      <c r="R242" s="12">
        <v>8</v>
      </c>
      <c r="S242" s="12">
        <v>5</v>
      </c>
      <c r="T242" s="12"/>
      <c r="U242" s="12">
        <v>1</v>
      </c>
      <c r="V242" s="13"/>
      <c r="W242" s="13" t="s">
        <v>39</v>
      </c>
      <c r="X242" s="13"/>
      <c r="Y242" s="13"/>
      <c r="Z242" s="61"/>
      <c r="AA242" s="13"/>
      <c r="AB242" s="13"/>
      <c r="AC242" s="61"/>
      <c r="AD242" s="13"/>
      <c r="AE242" s="13"/>
      <c r="AF242" s="13"/>
    </row>
    <row r="243" spans="1:32" ht="38" x14ac:dyDescent="0.2">
      <c r="A243" s="9">
        <f t="shared" si="5"/>
        <v>237</v>
      </c>
      <c r="B243" s="9">
        <v>4</v>
      </c>
      <c r="C243" s="27" t="s">
        <v>575</v>
      </c>
      <c r="D243" s="11" t="s">
        <v>627</v>
      </c>
      <c r="E243" s="11" t="s">
        <v>628</v>
      </c>
      <c r="F243" s="16">
        <v>25</v>
      </c>
      <c r="G243" s="17"/>
      <c r="H243" s="16" t="s">
        <v>629</v>
      </c>
      <c r="I243" s="16"/>
      <c r="J243" s="28" t="s">
        <v>590</v>
      </c>
      <c r="K243" s="28"/>
      <c r="L243" s="14"/>
      <c r="M243" s="13"/>
      <c r="N243" s="14" t="s">
        <v>630</v>
      </c>
      <c r="O243" s="12">
        <v>4</v>
      </c>
      <c r="P243" s="12">
        <v>2</v>
      </c>
      <c r="Q243" s="12">
        <v>2</v>
      </c>
      <c r="R243" s="12">
        <v>16</v>
      </c>
      <c r="S243" s="12"/>
      <c r="T243" s="12">
        <v>1</v>
      </c>
      <c r="U243" s="12">
        <v>7</v>
      </c>
      <c r="V243" s="13"/>
      <c r="W243" s="13" t="s">
        <v>39</v>
      </c>
      <c r="X243" s="13"/>
      <c r="Y243" s="13"/>
      <c r="Z243" s="61"/>
      <c r="AA243" s="13"/>
      <c r="AB243" s="13"/>
      <c r="AC243" s="61"/>
      <c r="AD243" s="13"/>
      <c r="AE243" s="13"/>
      <c r="AF243" s="13"/>
    </row>
    <row r="244" spans="1:32" ht="19" x14ac:dyDescent="0.2">
      <c r="A244" s="9">
        <f t="shared" si="5"/>
        <v>238</v>
      </c>
      <c r="B244" s="9">
        <v>4</v>
      </c>
      <c r="C244" s="27" t="s">
        <v>575</v>
      </c>
      <c r="D244" s="11" t="s">
        <v>631</v>
      </c>
      <c r="E244" s="11" t="s">
        <v>632</v>
      </c>
      <c r="F244" s="16">
        <v>25</v>
      </c>
      <c r="G244" s="17" t="s">
        <v>633</v>
      </c>
      <c r="H244" s="16" t="s">
        <v>634</v>
      </c>
      <c r="I244" s="16"/>
      <c r="J244" s="28" t="s">
        <v>635</v>
      </c>
      <c r="K244" s="28"/>
      <c r="L244" s="14"/>
      <c r="M244" s="13"/>
      <c r="N244" s="14" t="s">
        <v>504</v>
      </c>
      <c r="O244" s="12">
        <v>2</v>
      </c>
      <c r="P244" s="12">
        <v>1</v>
      </c>
      <c r="Q244" s="12">
        <v>2</v>
      </c>
      <c r="R244" s="12">
        <v>20</v>
      </c>
      <c r="S244" s="12">
        <v>2</v>
      </c>
      <c r="T244" s="12"/>
      <c r="U244" s="12">
        <v>3</v>
      </c>
      <c r="V244" s="13"/>
      <c r="W244" s="13" t="s">
        <v>39</v>
      </c>
      <c r="X244" s="13"/>
      <c r="Y244" s="13"/>
      <c r="Z244" s="61"/>
      <c r="AA244" s="13"/>
      <c r="AB244" s="13"/>
      <c r="AC244" s="61"/>
      <c r="AD244" s="13"/>
      <c r="AE244" s="13"/>
      <c r="AF244" s="13"/>
    </row>
    <row r="245" spans="1:32" ht="19" x14ac:dyDescent="0.2">
      <c r="A245" s="9">
        <f t="shared" si="5"/>
        <v>239</v>
      </c>
      <c r="B245" s="9">
        <v>4</v>
      </c>
      <c r="C245" s="27" t="s">
        <v>575</v>
      </c>
      <c r="D245" s="11" t="s">
        <v>638</v>
      </c>
      <c r="E245" s="11" t="s">
        <v>639</v>
      </c>
      <c r="F245" s="16">
        <v>51</v>
      </c>
      <c r="G245" s="17" t="s">
        <v>640</v>
      </c>
      <c r="H245" s="16" t="s">
        <v>641</v>
      </c>
      <c r="I245" s="16"/>
      <c r="J245" s="28" t="s">
        <v>590</v>
      </c>
      <c r="K245" s="28"/>
      <c r="L245" s="14"/>
      <c r="M245" s="13"/>
      <c r="N245" s="14" t="s">
        <v>504</v>
      </c>
      <c r="O245" s="12">
        <v>7</v>
      </c>
      <c r="P245" s="12">
        <v>1</v>
      </c>
      <c r="Q245" s="12">
        <v>8</v>
      </c>
      <c r="R245" s="12">
        <v>41</v>
      </c>
      <c r="S245" s="12"/>
      <c r="T245" s="12"/>
      <c r="U245" s="12">
        <v>2</v>
      </c>
      <c r="V245" s="13"/>
      <c r="W245" s="13" t="s">
        <v>39</v>
      </c>
      <c r="X245" s="13"/>
      <c r="Y245" s="13"/>
      <c r="Z245" s="61"/>
      <c r="AA245" s="13"/>
      <c r="AB245" s="13"/>
      <c r="AC245" s="61"/>
      <c r="AD245" s="13"/>
      <c r="AE245" s="13"/>
      <c r="AF245" s="13"/>
    </row>
    <row r="246" spans="1:32" ht="19" x14ac:dyDescent="0.2">
      <c r="A246" s="9">
        <f t="shared" si="5"/>
        <v>240</v>
      </c>
      <c r="B246" s="9">
        <v>4</v>
      </c>
      <c r="C246" s="27" t="s">
        <v>575</v>
      </c>
      <c r="D246" s="11" t="s">
        <v>642</v>
      </c>
      <c r="E246" s="11" t="s">
        <v>643</v>
      </c>
      <c r="F246" s="16">
        <v>7</v>
      </c>
      <c r="G246" s="17"/>
      <c r="H246" s="16" t="s">
        <v>644</v>
      </c>
      <c r="I246" s="16"/>
      <c r="J246" s="29" t="s">
        <v>645</v>
      </c>
      <c r="K246" s="29"/>
      <c r="L246" s="14"/>
      <c r="M246" s="13"/>
      <c r="N246" s="14" t="s">
        <v>613</v>
      </c>
      <c r="O246" s="12"/>
      <c r="P246" s="12">
        <v>3</v>
      </c>
      <c r="Q246" s="12">
        <v>1</v>
      </c>
      <c r="R246" s="12">
        <v>5</v>
      </c>
      <c r="S246" s="12"/>
      <c r="T246" s="12">
        <v>1</v>
      </c>
      <c r="U246" s="12">
        <v>1</v>
      </c>
      <c r="V246" s="13"/>
      <c r="W246" s="13" t="s">
        <v>39</v>
      </c>
      <c r="X246" s="13"/>
      <c r="Y246" s="13"/>
      <c r="Z246" s="61"/>
      <c r="AA246" s="13"/>
      <c r="AB246" s="13"/>
      <c r="AC246" s="61"/>
      <c r="AD246" s="13"/>
      <c r="AE246" s="13"/>
      <c r="AF246" s="13"/>
    </row>
    <row r="247" spans="1:32" ht="38" x14ac:dyDescent="0.2">
      <c r="A247" s="9">
        <f t="shared" si="5"/>
        <v>241</v>
      </c>
      <c r="B247" s="9">
        <v>4</v>
      </c>
      <c r="C247" s="27" t="s">
        <v>575</v>
      </c>
      <c r="D247" s="11" t="s">
        <v>646</v>
      </c>
      <c r="E247" s="11" t="s">
        <v>647</v>
      </c>
      <c r="F247" s="16">
        <v>42</v>
      </c>
      <c r="G247" s="17" t="s">
        <v>648</v>
      </c>
      <c r="H247" s="16" t="s">
        <v>649</v>
      </c>
      <c r="I247" s="16"/>
      <c r="J247" s="28" t="s">
        <v>650</v>
      </c>
      <c r="K247" s="28"/>
      <c r="L247" s="14"/>
      <c r="M247" s="13"/>
      <c r="N247" s="14" t="s">
        <v>504</v>
      </c>
      <c r="O247" s="12">
        <v>9</v>
      </c>
      <c r="P247" s="12">
        <v>7</v>
      </c>
      <c r="Q247" s="12">
        <v>10</v>
      </c>
      <c r="R247" s="12">
        <v>14</v>
      </c>
      <c r="S247" s="12">
        <v>2</v>
      </c>
      <c r="T247" s="12"/>
      <c r="U247" s="12">
        <v>2</v>
      </c>
      <c r="V247" s="13"/>
      <c r="W247" s="13" t="s">
        <v>39</v>
      </c>
      <c r="X247" s="13"/>
      <c r="Y247" s="13"/>
      <c r="Z247" s="61"/>
      <c r="AA247" s="13"/>
      <c r="AB247" s="13"/>
      <c r="AC247" s="61"/>
      <c r="AD247" s="13"/>
      <c r="AE247" s="13"/>
      <c r="AF247" s="13"/>
    </row>
    <row r="248" spans="1:32" ht="76" x14ac:dyDescent="0.2">
      <c r="A248" s="9">
        <f t="shared" si="5"/>
        <v>242</v>
      </c>
      <c r="B248" s="9">
        <v>4</v>
      </c>
      <c r="C248" s="27" t="s">
        <v>575</v>
      </c>
      <c r="D248" s="11" t="s">
        <v>651</v>
      </c>
      <c r="E248" s="11" t="s">
        <v>652</v>
      </c>
      <c r="F248" s="16">
        <v>15</v>
      </c>
      <c r="G248" s="17"/>
      <c r="H248" s="16" t="s">
        <v>598</v>
      </c>
      <c r="I248" s="16" t="s">
        <v>653</v>
      </c>
      <c r="J248" s="28" t="s">
        <v>654</v>
      </c>
      <c r="K248" s="28"/>
      <c r="L248" s="14"/>
      <c r="M248" s="13"/>
      <c r="N248" s="14" t="s">
        <v>655</v>
      </c>
      <c r="O248" s="12"/>
      <c r="P248" s="12"/>
      <c r="Q248" s="12"/>
      <c r="R248" s="12"/>
      <c r="S248" s="12">
        <v>1</v>
      </c>
      <c r="T248" s="12"/>
      <c r="U248" s="12">
        <v>0</v>
      </c>
      <c r="V248" s="13" t="s">
        <v>656</v>
      </c>
      <c r="W248" s="13" t="s">
        <v>39</v>
      </c>
      <c r="X248" s="13"/>
      <c r="Y248" s="13"/>
      <c r="Z248" s="61"/>
      <c r="AA248" s="13"/>
      <c r="AB248" s="13"/>
      <c r="AC248" s="61"/>
      <c r="AD248" s="13"/>
      <c r="AE248" s="13"/>
      <c r="AF248" s="13"/>
    </row>
    <row r="249" spans="1:32" ht="38" x14ac:dyDescent="0.2">
      <c r="A249" s="9">
        <f t="shared" si="5"/>
        <v>243</v>
      </c>
      <c r="B249" s="9">
        <v>4</v>
      </c>
      <c r="C249" s="27" t="s">
        <v>575</v>
      </c>
      <c r="D249" s="11" t="s">
        <v>657</v>
      </c>
      <c r="E249" s="11" t="s">
        <v>600</v>
      </c>
      <c r="F249" s="16">
        <v>30</v>
      </c>
      <c r="G249" s="17"/>
      <c r="H249" s="16" t="s">
        <v>658</v>
      </c>
      <c r="I249" s="16"/>
      <c r="J249" s="28" t="s">
        <v>659</v>
      </c>
      <c r="K249" s="28"/>
      <c r="L249" s="14"/>
      <c r="M249" s="13"/>
      <c r="N249" s="14"/>
      <c r="O249" s="12"/>
      <c r="P249" s="12">
        <v>8</v>
      </c>
      <c r="Q249" s="12">
        <v>13</v>
      </c>
      <c r="R249" s="12">
        <v>9</v>
      </c>
      <c r="S249" s="12"/>
      <c r="T249" s="12"/>
      <c r="U249" s="12">
        <v>21</v>
      </c>
      <c r="V249" s="13"/>
      <c r="W249" s="13" t="s">
        <v>39</v>
      </c>
      <c r="X249" s="13"/>
      <c r="Y249" s="13"/>
      <c r="Z249" s="61"/>
      <c r="AA249" s="13"/>
      <c r="AB249" s="13"/>
      <c r="AC249" s="61"/>
      <c r="AD249" s="13"/>
      <c r="AE249" s="13"/>
      <c r="AF249" s="13"/>
    </row>
    <row r="250" spans="1:32" ht="19" x14ac:dyDescent="0.2">
      <c r="A250" s="9">
        <f t="shared" si="5"/>
        <v>244</v>
      </c>
      <c r="B250" s="9">
        <v>4</v>
      </c>
      <c r="C250" s="27" t="s">
        <v>575</v>
      </c>
      <c r="D250" s="11" t="s">
        <v>660</v>
      </c>
      <c r="E250" s="11" t="s">
        <v>661</v>
      </c>
      <c r="F250" s="16">
        <v>14</v>
      </c>
      <c r="G250" s="17" t="s">
        <v>662</v>
      </c>
      <c r="H250" s="16" t="s">
        <v>644</v>
      </c>
      <c r="I250" s="16"/>
      <c r="J250" s="28" t="s">
        <v>663</v>
      </c>
      <c r="K250" s="28"/>
      <c r="L250" s="14"/>
      <c r="M250" s="13"/>
      <c r="N250" s="14" t="s">
        <v>504</v>
      </c>
      <c r="O250" s="12"/>
      <c r="P250" s="12">
        <v>1</v>
      </c>
      <c r="Q250" s="12">
        <v>5</v>
      </c>
      <c r="R250" s="12">
        <v>4</v>
      </c>
      <c r="S250" s="12">
        <v>1</v>
      </c>
      <c r="T250" s="12">
        <v>3</v>
      </c>
      <c r="U250" s="12">
        <v>1</v>
      </c>
      <c r="V250" s="13"/>
      <c r="W250" s="13" t="s">
        <v>39</v>
      </c>
      <c r="X250" s="13"/>
      <c r="Y250" s="13"/>
      <c r="Z250" s="61"/>
      <c r="AA250" s="13"/>
      <c r="AB250" s="13"/>
      <c r="AC250" s="61"/>
      <c r="AD250" s="13"/>
      <c r="AE250" s="13"/>
      <c r="AF250" s="13"/>
    </row>
    <row r="251" spans="1:32" ht="38" x14ac:dyDescent="0.2">
      <c r="A251" s="9">
        <f t="shared" si="5"/>
        <v>245</v>
      </c>
      <c r="B251" s="9">
        <v>4</v>
      </c>
      <c r="C251" s="27" t="s">
        <v>575</v>
      </c>
      <c r="D251" s="11" t="s">
        <v>664</v>
      </c>
      <c r="E251" s="11" t="s">
        <v>665</v>
      </c>
      <c r="F251" s="16">
        <v>18</v>
      </c>
      <c r="G251" s="17" t="s">
        <v>666</v>
      </c>
      <c r="H251" s="16" t="s">
        <v>667</v>
      </c>
      <c r="I251" s="16"/>
      <c r="J251" s="28" t="s">
        <v>637</v>
      </c>
      <c r="K251" s="28"/>
      <c r="L251" s="14"/>
      <c r="M251" s="13"/>
      <c r="N251" s="14" t="s">
        <v>504</v>
      </c>
      <c r="O251" s="12">
        <v>2</v>
      </c>
      <c r="P251" s="12">
        <v>1</v>
      </c>
      <c r="Q251" s="12">
        <v>3</v>
      </c>
      <c r="R251" s="12">
        <v>12</v>
      </c>
      <c r="S251" s="12">
        <v>1</v>
      </c>
      <c r="T251" s="12"/>
      <c r="U251" s="12"/>
      <c r="V251" s="13"/>
      <c r="W251" s="13" t="s">
        <v>39</v>
      </c>
      <c r="X251" s="13"/>
      <c r="Y251" s="13"/>
      <c r="Z251" s="61"/>
      <c r="AA251" s="13"/>
      <c r="AB251" s="13"/>
      <c r="AC251" s="61"/>
      <c r="AD251" s="13"/>
      <c r="AE251" s="13"/>
      <c r="AF251" s="13"/>
    </row>
    <row r="252" spans="1:32" ht="38" x14ac:dyDescent="0.2">
      <c r="A252" s="9">
        <f t="shared" si="5"/>
        <v>246</v>
      </c>
      <c r="B252" s="9">
        <v>4</v>
      </c>
      <c r="C252" s="27" t="s">
        <v>575</v>
      </c>
      <c r="D252" s="11" t="s">
        <v>668</v>
      </c>
      <c r="E252" s="11" t="s">
        <v>669</v>
      </c>
      <c r="F252" s="16">
        <v>9</v>
      </c>
      <c r="G252" s="17" t="s">
        <v>670</v>
      </c>
      <c r="H252" s="16" t="s">
        <v>589</v>
      </c>
      <c r="I252" s="16"/>
      <c r="J252" s="28" t="s">
        <v>671</v>
      </c>
      <c r="K252" s="28"/>
      <c r="L252" s="14"/>
      <c r="M252" s="13"/>
      <c r="N252" s="14" t="s">
        <v>504</v>
      </c>
      <c r="O252" s="12"/>
      <c r="P252" s="12">
        <v>3</v>
      </c>
      <c r="Q252" s="12">
        <v>3</v>
      </c>
      <c r="R252" s="12">
        <v>1</v>
      </c>
      <c r="S252" s="12"/>
      <c r="T252" s="12"/>
      <c r="U252" s="12"/>
      <c r="V252" s="13"/>
      <c r="W252" s="13" t="s">
        <v>39</v>
      </c>
      <c r="X252" s="13"/>
      <c r="Y252" s="13"/>
      <c r="Z252" s="61"/>
      <c r="AA252" s="13"/>
      <c r="AB252" s="13"/>
      <c r="AC252" s="61"/>
      <c r="AD252" s="13"/>
      <c r="AE252" s="13"/>
      <c r="AF252" s="13"/>
    </row>
    <row r="253" spans="1:32" ht="19" x14ac:dyDescent="0.2">
      <c r="A253" s="9">
        <f t="shared" si="5"/>
        <v>247</v>
      </c>
      <c r="B253" s="9">
        <v>4</v>
      </c>
      <c r="C253" s="27" t="s">
        <v>575</v>
      </c>
      <c r="D253" s="11" t="s">
        <v>672</v>
      </c>
      <c r="E253" s="11" t="s">
        <v>673</v>
      </c>
      <c r="F253" s="16">
        <v>20</v>
      </c>
      <c r="G253" s="17"/>
      <c r="H253" s="16" t="s">
        <v>634</v>
      </c>
      <c r="I253" s="16"/>
      <c r="J253" s="28" t="s">
        <v>608</v>
      </c>
      <c r="K253" s="28"/>
      <c r="L253" s="14"/>
      <c r="M253" s="13"/>
      <c r="N253" s="14" t="s">
        <v>504</v>
      </c>
      <c r="O253" s="12">
        <v>5</v>
      </c>
      <c r="P253" s="12"/>
      <c r="Q253" s="12">
        <v>5</v>
      </c>
      <c r="R253" s="12">
        <v>15</v>
      </c>
      <c r="S253" s="12"/>
      <c r="T253" s="12"/>
      <c r="U253" s="12">
        <v>2</v>
      </c>
      <c r="V253" s="13"/>
      <c r="W253" s="13" t="s">
        <v>39</v>
      </c>
      <c r="X253" s="13"/>
      <c r="Y253" s="13"/>
      <c r="Z253" s="61"/>
      <c r="AA253" s="13"/>
      <c r="AB253" s="13"/>
      <c r="AC253" s="61"/>
      <c r="AD253" s="13"/>
      <c r="AE253" s="13"/>
      <c r="AF253" s="13"/>
    </row>
    <row r="254" spans="1:32" ht="57" x14ac:dyDescent="0.2">
      <c r="A254" s="9">
        <f t="shared" si="5"/>
        <v>248</v>
      </c>
      <c r="B254" s="9">
        <v>4</v>
      </c>
      <c r="C254" s="27" t="s">
        <v>575</v>
      </c>
      <c r="D254" s="11" t="s">
        <v>674</v>
      </c>
      <c r="E254" s="11" t="s">
        <v>675</v>
      </c>
      <c r="F254" s="16">
        <v>85</v>
      </c>
      <c r="G254" s="17" t="s">
        <v>676</v>
      </c>
      <c r="H254" s="16" t="s">
        <v>636</v>
      </c>
      <c r="I254" s="16"/>
      <c r="J254" s="28" t="s">
        <v>677</v>
      </c>
      <c r="K254" s="28"/>
      <c r="L254" s="14"/>
      <c r="M254" s="13"/>
      <c r="N254" s="14" t="s">
        <v>678</v>
      </c>
      <c r="O254" s="12">
        <v>3</v>
      </c>
      <c r="P254" s="12">
        <v>5</v>
      </c>
      <c r="Q254" s="12">
        <v>12</v>
      </c>
      <c r="R254" s="12">
        <v>4</v>
      </c>
      <c r="S254" s="12"/>
      <c r="T254" s="12">
        <v>66</v>
      </c>
      <c r="U254" s="12">
        <v>1</v>
      </c>
      <c r="V254" s="13" t="s">
        <v>679</v>
      </c>
      <c r="W254" s="13" t="s">
        <v>39</v>
      </c>
      <c r="X254" s="13"/>
      <c r="Y254" s="13"/>
      <c r="Z254" s="61"/>
      <c r="AA254" s="13"/>
      <c r="AB254" s="13"/>
      <c r="AC254" s="61"/>
      <c r="AD254" s="13"/>
      <c r="AE254" s="13"/>
      <c r="AF254" s="13"/>
    </row>
    <row r="255" spans="1:32" ht="38" x14ac:dyDescent="0.2">
      <c r="A255" s="9">
        <f t="shared" si="5"/>
        <v>249</v>
      </c>
      <c r="B255" s="9">
        <v>4</v>
      </c>
      <c r="C255" s="27" t="s">
        <v>575</v>
      </c>
      <c r="D255" s="11" t="s">
        <v>680</v>
      </c>
      <c r="E255" s="11" t="s">
        <v>681</v>
      </c>
      <c r="F255" s="16">
        <v>19</v>
      </c>
      <c r="G255" s="17"/>
      <c r="H255" s="16"/>
      <c r="I255" s="16"/>
      <c r="J255" s="28" t="s">
        <v>682</v>
      </c>
      <c r="K255" s="28"/>
      <c r="L255" s="14"/>
      <c r="M255" s="13"/>
      <c r="N255" s="14" t="s">
        <v>618</v>
      </c>
      <c r="O255" s="12">
        <v>0</v>
      </c>
      <c r="P255" s="12">
        <v>6</v>
      </c>
      <c r="Q255" s="12">
        <v>2</v>
      </c>
      <c r="R255" s="12">
        <v>9</v>
      </c>
      <c r="S255" s="12">
        <v>0</v>
      </c>
      <c r="T255" s="12">
        <v>3</v>
      </c>
      <c r="U255" s="12">
        <v>9</v>
      </c>
      <c r="V255" s="13"/>
      <c r="W255" s="13" t="s">
        <v>39</v>
      </c>
      <c r="X255" s="13"/>
      <c r="Y255" s="13"/>
      <c r="Z255" s="61"/>
      <c r="AA255" s="13"/>
      <c r="AB255" s="13"/>
      <c r="AC255" s="61"/>
      <c r="AD255" s="13"/>
      <c r="AE255" s="13"/>
      <c r="AF255" s="13"/>
    </row>
    <row r="256" spans="1:32" ht="19" x14ac:dyDescent="0.2">
      <c r="A256" s="9">
        <f t="shared" si="5"/>
        <v>250</v>
      </c>
      <c r="B256" s="9">
        <v>4</v>
      </c>
      <c r="C256" s="27" t="s">
        <v>575</v>
      </c>
      <c r="D256" s="11" t="s">
        <v>683</v>
      </c>
      <c r="E256" s="11" t="s">
        <v>669</v>
      </c>
      <c r="F256" s="16">
        <v>14</v>
      </c>
      <c r="G256" s="17"/>
      <c r="H256" s="16" t="s">
        <v>634</v>
      </c>
      <c r="I256" s="16"/>
      <c r="J256" s="28" t="s">
        <v>590</v>
      </c>
      <c r="K256" s="28"/>
      <c r="L256" s="14"/>
      <c r="M256" s="13"/>
      <c r="N256" s="14" t="s">
        <v>462</v>
      </c>
      <c r="O256" s="12">
        <v>1</v>
      </c>
      <c r="P256" s="12"/>
      <c r="Q256" s="12">
        <v>4</v>
      </c>
      <c r="R256" s="12">
        <v>4</v>
      </c>
      <c r="S256" s="12">
        <v>1</v>
      </c>
      <c r="T256" s="12">
        <v>6</v>
      </c>
      <c r="U256" s="12">
        <v>2</v>
      </c>
      <c r="V256" s="13"/>
      <c r="W256" s="13" t="s">
        <v>39</v>
      </c>
      <c r="X256" s="13"/>
      <c r="Y256" s="13"/>
      <c r="Z256" s="61"/>
      <c r="AA256" s="13"/>
      <c r="AB256" s="13"/>
      <c r="AC256" s="61"/>
      <c r="AD256" s="13"/>
      <c r="AE256" s="13"/>
      <c r="AF256" s="13"/>
    </row>
    <row r="257" spans="1:32" ht="38" x14ac:dyDescent="0.2">
      <c r="A257" s="9">
        <f t="shared" si="5"/>
        <v>251</v>
      </c>
      <c r="B257" s="9">
        <v>4</v>
      </c>
      <c r="C257" s="27" t="s">
        <v>575</v>
      </c>
      <c r="D257" s="11" t="s">
        <v>684</v>
      </c>
      <c r="E257" s="11" t="s">
        <v>669</v>
      </c>
      <c r="F257" s="16">
        <v>29</v>
      </c>
      <c r="G257" s="17" t="s">
        <v>685</v>
      </c>
      <c r="H257" s="16" t="s">
        <v>686</v>
      </c>
      <c r="I257" s="16"/>
      <c r="J257" s="28" t="s">
        <v>590</v>
      </c>
      <c r="K257" s="28"/>
      <c r="L257" s="14"/>
      <c r="M257" s="13"/>
      <c r="N257" s="14" t="s">
        <v>618</v>
      </c>
      <c r="O257" s="12">
        <v>1</v>
      </c>
      <c r="P257" s="12"/>
      <c r="Q257" s="12">
        <v>26</v>
      </c>
      <c r="R257" s="12">
        <v>2</v>
      </c>
      <c r="S257" s="12"/>
      <c r="T257" s="12"/>
      <c r="U257" s="12"/>
      <c r="V257" s="13"/>
      <c r="W257" s="13" t="s">
        <v>39</v>
      </c>
      <c r="X257" s="13"/>
      <c r="Y257" s="13"/>
      <c r="Z257" s="61"/>
      <c r="AA257" s="13"/>
      <c r="AB257" s="13"/>
      <c r="AC257" s="61"/>
      <c r="AD257" s="13"/>
      <c r="AE257" s="13"/>
      <c r="AF257" s="13"/>
    </row>
    <row r="258" spans="1:32" ht="38" x14ac:dyDescent="0.2">
      <c r="A258" s="9">
        <f t="shared" si="5"/>
        <v>252</v>
      </c>
      <c r="B258" s="9">
        <v>4</v>
      </c>
      <c r="C258" s="27" t="s">
        <v>575</v>
      </c>
      <c r="D258" s="11" t="s">
        <v>687</v>
      </c>
      <c r="E258" s="11" t="s">
        <v>688</v>
      </c>
      <c r="F258" s="16">
        <v>72</v>
      </c>
      <c r="G258" s="17" t="s">
        <v>689</v>
      </c>
      <c r="H258" s="16" t="s">
        <v>690</v>
      </c>
      <c r="I258" s="16"/>
      <c r="J258" s="28" t="s">
        <v>682</v>
      </c>
      <c r="K258" s="28"/>
      <c r="L258" s="14"/>
      <c r="M258" s="13"/>
      <c r="N258" s="14" t="s">
        <v>618</v>
      </c>
      <c r="O258" s="12"/>
      <c r="P258" s="12">
        <v>15</v>
      </c>
      <c r="Q258" s="12">
        <v>29</v>
      </c>
      <c r="R258" s="12">
        <v>15</v>
      </c>
      <c r="S258" s="12"/>
      <c r="T258" s="12"/>
      <c r="U258" s="12"/>
      <c r="V258" s="13"/>
      <c r="W258" s="13" t="s">
        <v>39</v>
      </c>
      <c r="X258" s="13"/>
      <c r="Y258" s="13"/>
      <c r="Z258" s="61"/>
      <c r="AA258" s="13"/>
      <c r="AB258" s="13"/>
      <c r="AC258" s="61"/>
      <c r="AD258" s="13"/>
      <c r="AE258" s="13"/>
      <c r="AF258" s="13"/>
    </row>
    <row r="259" spans="1:32" ht="57" x14ac:dyDescent="0.2">
      <c r="A259" s="9">
        <f t="shared" si="5"/>
        <v>253</v>
      </c>
      <c r="B259" s="9">
        <v>4</v>
      </c>
      <c r="C259" s="27" t="s">
        <v>575</v>
      </c>
      <c r="D259" s="11" t="s">
        <v>691</v>
      </c>
      <c r="E259" s="11" t="s">
        <v>688</v>
      </c>
      <c r="F259" s="16">
        <v>38</v>
      </c>
      <c r="G259" s="17" t="s">
        <v>692</v>
      </c>
      <c r="H259" s="16" t="s">
        <v>636</v>
      </c>
      <c r="I259" s="16"/>
      <c r="J259" s="28" t="s">
        <v>693</v>
      </c>
      <c r="K259" s="28"/>
      <c r="L259" s="14"/>
      <c r="M259" s="13"/>
      <c r="N259" s="14" t="s">
        <v>694</v>
      </c>
      <c r="O259" s="12">
        <v>2</v>
      </c>
      <c r="P259" s="12">
        <v>8</v>
      </c>
      <c r="Q259" s="12">
        <v>4</v>
      </c>
      <c r="R259" s="12">
        <v>9</v>
      </c>
      <c r="S259" s="12">
        <v>4</v>
      </c>
      <c r="T259" s="12">
        <v>14</v>
      </c>
      <c r="U259" s="12">
        <v>20</v>
      </c>
      <c r="V259" s="13"/>
      <c r="W259" s="13" t="s">
        <v>39</v>
      </c>
      <c r="X259" s="13"/>
      <c r="Y259" s="13"/>
      <c r="Z259" s="61"/>
      <c r="AA259" s="13"/>
      <c r="AB259" s="13"/>
      <c r="AC259" s="61"/>
      <c r="AD259" s="13"/>
      <c r="AE259" s="13"/>
      <c r="AF259" s="13"/>
    </row>
    <row r="260" spans="1:32" ht="38" x14ac:dyDescent="0.2">
      <c r="A260" s="9">
        <f t="shared" ref="A260:A323" si="10">A259+1</f>
        <v>254</v>
      </c>
      <c r="B260" s="9">
        <v>4</v>
      </c>
      <c r="C260" s="27" t="s">
        <v>575</v>
      </c>
      <c r="D260" s="11" t="s">
        <v>695</v>
      </c>
      <c r="E260" s="11" t="s">
        <v>696</v>
      </c>
      <c r="F260" s="16">
        <v>30</v>
      </c>
      <c r="G260" s="17" t="s">
        <v>697</v>
      </c>
      <c r="H260" s="16" t="s">
        <v>636</v>
      </c>
      <c r="I260" s="16"/>
      <c r="J260" s="28" t="s">
        <v>682</v>
      </c>
      <c r="K260" s="28"/>
      <c r="L260" s="14"/>
      <c r="M260" s="13"/>
      <c r="N260" s="14" t="s">
        <v>618</v>
      </c>
      <c r="O260" s="12">
        <v>3</v>
      </c>
      <c r="P260" s="12">
        <v>1</v>
      </c>
      <c r="Q260" s="12">
        <v>4</v>
      </c>
      <c r="R260" s="12">
        <v>20</v>
      </c>
      <c r="S260" s="12">
        <v>2</v>
      </c>
      <c r="T260" s="12">
        <v>3</v>
      </c>
      <c r="U260" s="12">
        <v>1</v>
      </c>
      <c r="V260" s="13"/>
      <c r="W260" s="13" t="s">
        <v>39</v>
      </c>
      <c r="X260" s="13"/>
      <c r="Y260" s="13"/>
      <c r="Z260" s="61"/>
      <c r="AA260" s="13"/>
      <c r="AB260" s="13"/>
      <c r="AC260" s="61"/>
      <c r="AD260" s="13"/>
      <c r="AE260" s="13"/>
      <c r="AF260" s="13"/>
    </row>
    <row r="261" spans="1:32" ht="19" x14ac:dyDescent="0.2">
      <c r="A261" s="9">
        <f t="shared" si="10"/>
        <v>255</v>
      </c>
      <c r="B261" s="9">
        <v>4</v>
      </c>
      <c r="C261" s="27" t="s">
        <v>575</v>
      </c>
      <c r="D261" s="11" t="s">
        <v>698</v>
      </c>
      <c r="E261" s="11" t="s">
        <v>699</v>
      </c>
      <c r="F261" s="16">
        <v>15</v>
      </c>
      <c r="G261" s="17"/>
      <c r="H261" s="16" t="s">
        <v>700</v>
      </c>
      <c r="I261" s="16"/>
      <c r="J261" s="29" t="s">
        <v>626</v>
      </c>
      <c r="K261" s="29"/>
      <c r="L261" s="14"/>
      <c r="M261" s="13"/>
      <c r="N261" s="14" t="s">
        <v>504</v>
      </c>
      <c r="O261" s="12"/>
      <c r="P261" s="12">
        <v>3</v>
      </c>
      <c r="Q261" s="12">
        <v>3</v>
      </c>
      <c r="R261" s="12">
        <v>4</v>
      </c>
      <c r="S261" s="12"/>
      <c r="T261" s="12"/>
      <c r="U261" s="12">
        <v>1</v>
      </c>
      <c r="V261" s="13"/>
      <c r="W261" s="13" t="s">
        <v>39</v>
      </c>
      <c r="X261" s="13"/>
      <c r="Y261" s="13"/>
      <c r="Z261" s="61"/>
      <c r="AA261" s="13"/>
      <c r="AB261" s="13"/>
      <c r="AC261" s="61"/>
      <c r="AD261" s="13"/>
      <c r="AE261" s="13"/>
      <c r="AF261" s="13"/>
    </row>
    <row r="262" spans="1:32" ht="57" x14ac:dyDescent="0.2">
      <c r="A262" s="9">
        <f t="shared" si="10"/>
        <v>256</v>
      </c>
      <c r="B262" s="9">
        <v>4</v>
      </c>
      <c r="C262" s="27" t="s">
        <v>575</v>
      </c>
      <c r="D262" s="11" t="s">
        <v>701</v>
      </c>
      <c r="E262" s="11" t="s">
        <v>702</v>
      </c>
      <c r="F262" s="16">
        <v>31</v>
      </c>
      <c r="G262" s="17" t="s">
        <v>703</v>
      </c>
      <c r="H262" s="16" t="s">
        <v>704</v>
      </c>
      <c r="I262" s="16"/>
      <c r="J262" s="28" t="s">
        <v>590</v>
      </c>
      <c r="K262" s="28"/>
      <c r="L262" s="14"/>
      <c r="M262" s="13"/>
      <c r="N262" s="14" t="s">
        <v>705</v>
      </c>
      <c r="O262" s="12">
        <v>10</v>
      </c>
      <c r="P262" s="12"/>
      <c r="Q262" s="12">
        <v>3</v>
      </c>
      <c r="R262" s="12">
        <v>12</v>
      </c>
      <c r="S262" s="12">
        <v>3</v>
      </c>
      <c r="T262" s="12">
        <v>3</v>
      </c>
      <c r="U262" s="12">
        <v>8</v>
      </c>
      <c r="V262" s="13"/>
      <c r="W262" s="13" t="s">
        <v>39</v>
      </c>
      <c r="X262" s="13"/>
      <c r="Y262" s="13"/>
      <c r="Z262" s="61"/>
      <c r="AA262" s="13"/>
      <c r="AB262" s="13"/>
      <c r="AC262" s="61"/>
      <c r="AD262" s="13"/>
      <c r="AE262" s="13"/>
      <c r="AF262" s="13"/>
    </row>
    <row r="263" spans="1:32" ht="38" x14ac:dyDescent="0.2">
      <c r="A263" s="9">
        <f t="shared" si="10"/>
        <v>257</v>
      </c>
      <c r="B263" s="9">
        <v>4</v>
      </c>
      <c r="C263" s="27" t="s">
        <v>575</v>
      </c>
      <c r="D263" s="11" t="s">
        <v>706</v>
      </c>
      <c r="E263" s="11" t="s">
        <v>707</v>
      </c>
      <c r="F263" s="16">
        <v>70</v>
      </c>
      <c r="G263" s="17" t="s">
        <v>708</v>
      </c>
      <c r="H263" s="16" t="s">
        <v>709</v>
      </c>
      <c r="I263" s="16"/>
      <c r="J263" s="28" t="s">
        <v>710</v>
      </c>
      <c r="K263" s="62" t="s">
        <v>711</v>
      </c>
      <c r="L263" s="14"/>
      <c r="M263" s="13"/>
      <c r="N263" s="14" t="s">
        <v>712</v>
      </c>
      <c r="O263" s="12">
        <v>19</v>
      </c>
      <c r="P263" s="12">
        <v>1</v>
      </c>
      <c r="Q263" s="12">
        <v>25</v>
      </c>
      <c r="R263" s="12">
        <v>22</v>
      </c>
      <c r="S263" s="12">
        <v>2</v>
      </c>
      <c r="T263" s="12">
        <v>5</v>
      </c>
      <c r="U263" s="12">
        <v>1</v>
      </c>
      <c r="V263" s="13"/>
      <c r="W263" s="13" t="s">
        <v>39</v>
      </c>
      <c r="X263" s="13"/>
      <c r="Y263" s="13"/>
      <c r="Z263" s="61"/>
      <c r="AA263" s="13"/>
      <c r="AB263" s="13"/>
      <c r="AC263" s="61"/>
      <c r="AD263" s="13"/>
      <c r="AE263" s="13"/>
      <c r="AF263" s="13"/>
    </row>
    <row r="264" spans="1:32" ht="38" x14ac:dyDescent="0.2">
      <c r="A264" s="9">
        <f t="shared" si="10"/>
        <v>258</v>
      </c>
      <c r="B264" s="9">
        <v>4</v>
      </c>
      <c r="C264" s="27" t="s">
        <v>575</v>
      </c>
      <c r="D264" s="11" t="s">
        <v>713</v>
      </c>
      <c r="E264" s="11" t="s">
        <v>714</v>
      </c>
      <c r="F264" s="16">
        <v>25</v>
      </c>
      <c r="G264" s="17" t="s">
        <v>692</v>
      </c>
      <c r="H264" s="16" t="s">
        <v>634</v>
      </c>
      <c r="I264" s="16"/>
      <c r="J264" s="28" t="s">
        <v>715</v>
      </c>
      <c r="K264" s="28"/>
      <c r="L264" s="14"/>
      <c r="M264" s="13"/>
      <c r="N264" s="14" t="s">
        <v>591</v>
      </c>
      <c r="O264" s="12">
        <v>2</v>
      </c>
      <c r="P264" s="12">
        <v>10</v>
      </c>
      <c r="Q264" s="12">
        <v>2</v>
      </c>
      <c r="R264" s="12">
        <v>11</v>
      </c>
      <c r="S264" s="12"/>
      <c r="T264" s="12"/>
      <c r="U264" s="12">
        <v>10</v>
      </c>
      <c r="V264" s="13"/>
      <c r="W264" s="13" t="s">
        <v>39</v>
      </c>
      <c r="X264" s="13"/>
      <c r="Y264" s="13"/>
      <c r="Z264" s="61"/>
      <c r="AA264" s="13"/>
      <c r="AB264" s="13"/>
      <c r="AC264" s="61"/>
      <c r="AD264" s="13"/>
      <c r="AE264" s="13"/>
      <c r="AF264" s="13"/>
    </row>
    <row r="265" spans="1:32" ht="38" x14ac:dyDescent="0.2">
      <c r="A265" s="9">
        <f t="shared" si="10"/>
        <v>259</v>
      </c>
      <c r="B265" s="9">
        <v>4</v>
      </c>
      <c r="C265" s="27" t="s">
        <v>575</v>
      </c>
      <c r="D265" s="11" t="s">
        <v>716</v>
      </c>
      <c r="E265" s="11" t="s">
        <v>717</v>
      </c>
      <c r="F265" s="16">
        <v>10</v>
      </c>
      <c r="G265" s="17"/>
      <c r="H265" s="16"/>
      <c r="I265" s="16"/>
      <c r="J265" s="28" t="s">
        <v>608</v>
      </c>
      <c r="K265" s="28"/>
      <c r="L265" s="14"/>
      <c r="M265" s="13"/>
      <c r="N265" s="14" t="s">
        <v>655</v>
      </c>
      <c r="O265" s="12"/>
      <c r="P265" s="12">
        <v>7</v>
      </c>
      <c r="Q265" s="12"/>
      <c r="R265" s="12">
        <v>2</v>
      </c>
      <c r="S265" s="12"/>
      <c r="T265" s="12"/>
      <c r="U265" s="12"/>
      <c r="V265" s="13"/>
      <c r="W265" s="13" t="s">
        <v>718</v>
      </c>
      <c r="X265" s="13"/>
      <c r="Y265" s="13"/>
      <c r="Z265" s="61"/>
      <c r="AA265" s="13"/>
      <c r="AB265" s="13"/>
      <c r="AC265" s="61"/>
      <c r="AD265" s="13"/>
      <c r="AE265" s="13"/>
      <c r="AF265" s="13"/>
    </row>
    <row r="266" spans="1:32" ht="38" x14ac:dyDescent="0.2">
      <c r="A266" s="9">
        <f t="shared" si="10"/>
        <v>260</v>
      </c>
      <c r="B266" s="9">
        <v>4</v>
      </c>
      <c r="C266" s="27" t="s">
        <v>575</v>
      </c>
      <c r="D266" s="11" t="s">
        <v>719</v>
      </c>
      <c r="E266" s="11" t="s">
        <v>720</v>
      </c>
      <c r="F266" s="16">
        <v>40</v>
      </c>
      <c r="G266" s="17" t="s">
        <v>721</v>
      </c>
      <c r="H266" s="16" t="s">
        <v>641</v>
      </c>
      <c r="I266" s="16"/>
      <c r="J266" s="28" t="s">
        <v>590</v>
      </c>
      <c r="K266" s="28"/>
      <c r="L266" s="14"/>
      <c r="M266" s="13"/>
      <c r="N266" s="14" t="s">
        <v>722</v>
      </c>
      <c r="O266" s="12">
        <v>4</v>
      </c>
      <c r="P266" s="12">
        <v>3</v>
      </c>
      <c r="Q266" s="12">
        <v>13</v>
      </c>
      <c r="R266" s="12">
        <v>6</v>
      </c>
      <c r="S266" s="12">
        <v>1</v>
      </c>
      <c r="T266" s="12">
        <v>15</v>
      </c>
      <c r="U266" s="12">
        <v>7</v>
      </c>
      <c r="V266" s="13"/>
      <c r="W266" s="13" t="s">
        <v>39</v>
      </c>
      <c r="X266" s="13"/>
      <c r="Y266" s="13"/>
      <c r="Z266" s="61"/>
      <c r="AA266" s="13"/>
      <c r="AB266" s="13"/>
      <c r="AC266" s="61"/>
      <c r="AD266" s="13"/>
      <c r="AE266" s="13"/>
      <c r="AF266" s="13"/>
    </row>
    <row r="267" spans="1:32" ht="19" x14ac:dyDescent="0.2">
      <c r="A267" s="9">
        <f t="shared" si="10"/>
        <v>261</v>
      </c>
      <c r="B267" s="9">
        <v>4</v>
      </c>
      <c r="C267" s="27" t="s">
        <v>575</v>
      </c>
      <c r="D267" s="11" t="s">
        <v>723</v>
      </c>
      <c r="E267" s="11" t="s">
        <v>724</v>
      </c>
      <c r="F267" s="16">
        <v>2</v>
      </c>
      <c r="G267" s="17"/>
      <c r="H267" s="16"/>
      <c r="I267" s="16"/>
      <c r="J267" s="28" t="s">
        <v>486</v>
      </c>
      <c r="K267" s="28"/>
      <c r="L267" s="14"/>
      <c r="M267" s="13"/>
      <c r="N267" s="14" t="s">
        <v>725</v>
      </c>
      <c r="O267" s="12"/>
      <c r="P267" s="12">
        <v>2</v>
      </c>
      <c r="Q267" s="12"/>
      <c r="R267" s="12"/>
      <c r="S267" s="12"/>
      <c r="T267" s="12"/>
      <c r="U267" s="12">
        <v>0</v>
      </c>
      <c r="V267" s="13"/>
      <c r="W267" s="13" t="s">
        <v>39</v>
      </c>
      <c r="X267" s="13"/>
      <c r="Y267" s="13"/>
      <c r="Z267" s="61"/>
      <c r="AA267" s="13"/>
      <c r="AB267" s="13"/>
      <c r="AC267" s="61"/>
      <c r="AD267" s="13"/>
      <c r="AE267" s="13"/>
      <c r="AF267" s="13"/>
    </row>
    <row r="268" spans="1:32" ht="19" x14ac:dyDescent="0.2">
      <c r="A268" s="9">
        <f t="shared" si="10"/>
        <v>262</v>
      </c>
      <c r="B268" s="9">
        <v>4</v>
      </c>
      <c r="C268" s="27" t="s">
        <v>575</v>
      </c>
      <c r="D268" s="11" t="s">
        <v>726</v>
      </c>
      <c r="E268" s="11" t="s">
        <v>727</v>
      </c>
      <c r="F268" s="16"/>
      <c r="G268" s="17"/>
      <c r="H268" s="16"/>
      <c r="I268" s="16"/>
      <c r="J268" s="29"/>
      <c r="K268" s="29"/>
      <c r="L268" s="14"/>
      <c r="M268" s="13"/>
      <c r="N268" s="14" t="s">
        <v>504</v>
      </c>
      <c r="O268" s="12"/>
      <c r="P268" s="12">
        <v>11</v>
      </c>
      <c r="Q268" s="12">
        <v>3</v>
      </c>
      <c r="R268" s="12"/>
      <c r="S268" s="12"/>
      <c r="T268" s="12"/>
      <c r="U268" s="12">
        <v>2</v>
      </c>
      <c r="V268" s="13"/>
      <c r="W268" s="13" t="s">
        <v>39</v>
      </c>
      <c r="X268" s="13"/>
      <c r="Y268" s="13"/>
      <c r="Z268" s="61"/>
      <c r="AA268" s="13"/>
      <c r="AB268" s="13"/>
      <c r="AC268" s="61"/>
      <c r="AD268" s="13"/>
      <c r="AE268" s="13"/>
      <c r="AF268" s="13"/>
    </row>
    <row r="269" spans="1:32" ht="19" x14ac:dyDescent="0.2">
      <c r="A269" s="9">
        <f t="shared" si="10"/>
        <v>263</v>
      </c>
      <c r="B269" s="9">
        <v>4</v>
      </c>
      <c r="C269" s="27" t="s">
        <v>575</v>
      </c>
      <c r="D269" s="11" t="s">
        <v>728</v>
      </c>
      <c r="E269" s="11" t="s">
        <v>729</v>
      </c>
      <c r="F269" s="16">
        <v>51</v>
      </c>
      <c r="G269" s="17"/>
      <c r="H269" s="16" t="s">
        <v>641</v>
      </c>
      <c r="I269" s="16"/>
      <c r="J269" s="28" t="s">
        <v>590</v>
      </c>
      <c r="K269" s="28"/>
      <c r="L269" s="14"/>
      <c r="M269" s="13"/>
      <c r="N269" s="14" t="s">
        <v>462</v>
      </c>
      <c r="O269" s="12">
        <v>10</v>
      </c>
      <c r="P269" s="12">
        <v>2</v>
      </c>
      <c r="Q269" s="12">
        <v>8</v>
      </c>
      <c r="R269" s="12">
        <v>19</v>
      </c>
      <c r="S269" s="12">
        <v>2</v>
      </c>
      <c r="T269" s="12">
        <v>15</v>
      </c>
      <c r="U269" s="12">
        <v>13</v>
      </c>
      <c r="V269" s="13"/>
      <c r="W269" s="13" t="s">
        <v>39</v>
      </c>
      <c r="X269" s="13"/>
      <c r="Y269" s="13"/>
      <c r="Z269" s="61"/>
      <c r="AA269" s="13"/>
      <c r="AB269" s="13"/>
      <c r="AC269" s="61"/>
      <c r="AD269" s="13"/>
      <c r="AE269" s="13"/>
      <c r="AF269" s="13"/>
    </row>
    <row r="270" spans="1:32" ht="38" x14ac:dyDescent="0.2">
      <c r="A270" s="9">
        <f t="shared" si="10"/>
        <v>264</v>
      </c>
      <c r="B270" s="9">
        <v>4</v>
      </c>
      <c r="C270" s="27" t="s">
        <v>575</v>
      </c>
      <c r="D270" s="11" t="s">
        <v>730</v>
      </c>
      <c r="E270" s="11" t="s">
        <v>731</v>
      </c>
      <c r="F270" s="16">
        <v>5</v>
      </c>
      <c r="G270" s="17"/>
      <c r="H270" s="16" t="s">
        <v>732</v>
      </c>
      <c r="I270" s="16"/>
      <c r="J270" s="28" t="s">
        <v>663</v>
      </c>
      <c r="K270" s="28"/>
      <c r="L270" s="14"/>
      <c r="M270" s="13"/>
      <c r="N270" s="14" t="s">
        <v>733</v>
      </c>
      <c r="O270" s="12"/>
      <c r="P270" s="12"/>
      <c r="Q270" s="12"/>
      <c r="R270" s="12">
        <v>4</v>
      </c>
      <c r="S270" s="12"/>
      <c r="T270" s="12">
        <v>1</v>
      </c>
      <c r="U270" s="12"/>
      <c r="V270" s="13"/>
      <c r="W270" s="13" t="s">
        <v>39</v>
      </c>
      <c r="X270" s="13"/>
      <c r="Y270" s="13"/>
      <c r="Z270" s="61"/>
      <c r="AA270" s="13"/>
      <c r="AB270" s="13"/>
      <c r="AC270" s="61"/>
      <c r="AD270" s="13"/>
      <c r="AE270" s="13"/>
      <c r="AF270" s="13"/>
    </row>
    <row r="271" spans="1:32" ht="57" x14ac:dyDescent="0.2">
      <c r="A271" s="9">
        <f t="shared" si="10"/>
        <v>265</v>
      </c>
      <c r="B271" s="9">
        <v>4</v>
      </c>
      <c r="C271" s="27" t="s">
        <v>575</v>
      </c>
      <c r="D271" s="11" t="s">
        <v>734</v>
      </c>
      <c r="E271" s="11" t="s">
        <v>735</v>
      </c>
      <c r="F271" s="16">
        <v>43</v>
      </c>
      <c r="G271" s="17" t="s">
        <v>736</v>
      </c>
      <c r="H271" s="16" t="s">
        <v>502</v>
      </c>
      <c r="I271" s="16"/>
      <c r="J271" s="28" t="s">
        <v>715</v>
      </c>
      <c r="K271" s="28"/>
      <c r="L271" s="14"/>
      <c r="M271" s="13"/>
      <c r="N271" s="14" t="s">
        <v>737</v>
      </c>
      <c r="O271" s="12">
        <v>25</v>
      </c>
      <c r="P271" s="12">
        <v>2</v>
      </c>
      <c r="Q271" s="12">
        <v>8</v>
      </c>
      <c r="R271" s="12">
        <v>10</v>
      </c>
      <c r="S271" s="12">
        <v>0</v>
      </c>
      <c r="T271" s="12">
        <v>0</v>
      </c>
      <c r="U271" s="12">
        <v>8</v>
      </c>
      <c r="V271" s="13"/>
      <c r="W271" s="13" t="s">
        <v>39</v>
      </c>
      <c r="X271" s="13"/>
      <c r="Y271" s="13"/>
      <c r="Z271" s="61"/>
      <c r="AA271" s="13"/>
      <c r="AB271" s="13"/>
      <c r="AC271" s="61"/>
      <c r="AD271" s="13"/>
      <c r="AE271" s="13"/>
      <c r="AF271" s="13"/>
    </row>
    <row r="272" spans="1:32" ht="38" x14ac:dyDescent="0.2">
      <c r="A272" s="9">
        <f t="shared" si="10"/>
        <v>266</v>
      </c>
      <c r="B272" s="9">
        <v>4</v>
      </c>
      <c r="C272" s="27" t="s">
        <v>575</v>
      </c>
      <c r="D272" s="11" t="s">
        <v>738</v>
      </c>
      <c r="E272" s="11" t="s">
        <v>739</v>
      </c>
      <c r="F272" s="16">
        <v>25</v>
      </c>
      <c r="G272" s="17" t="s">
        <v>740</v>
      </c>
      <c r="H272" s="16" t="s">
        <v>623</v>
      </c>
      <c r="I272" s="16" t="s">
        <v>741</v>
      </c>
      <c r="J272" s="28" t="s">
        <v>637</v>
      </c>
      <c r="K272" s="28"/>
      <c r="L272" s="14"/>
      <c r="M272" s="13"/>
      <c r="N272" s="14" t="s">
        <v>655</v>
      </c>
      <c r="O272" s="12">
        <v>5</v>
      </c>
      <c r="P272" s="12">
        <v>10</v>
      </c>
      <c r="Q272" s="12">
        <v>4</v>
      </c>
      <c r="R272" s="12">
        <v>6</v>
      </c>
      <c r="S272" s="12">
        <v>1</v>
      </c>
      <c r="T272" s="12"/>
      <c r="U272" s="12">
        <v>2</v>
      </c>
      <c r="V272" s="13"/>
      <c r="W272" s="13" t="s">
        <v>39</v>
      </c>
      <c r="X272" s="13"/>
      <c r="Y272" s="13"/>
      <c r="Z272" s="61"/>
      <c r="AA272" s="13"/>
      <c r="AB272" s="13"/>
      <c r="AC272" s="61"/>
      <c r="AD272" s="13"/>
      <c r="AE272" s="13"/>
      <c r="AF272" s="13"/>
    </row>
    <row r="273" spans="1:32" ht="19" x14ac:dyDescent="0.2">
      <c r="A273" s="9">
        <f t="shared" si="10"/>
        <v>267</v>
      </c>
      <c r="B273" s="9">
        <v>4</v>
      </c>
      <c r="C273" s="27" t="s">
        <v>575</v>
      </c>
      <c r="D273" s="11" t="s">
        <v>742</v>
      </c>
      <c r="E273" s="11" t="s">
        <v>735</v>
      </c>
      <c r="F273" s="16">
        <v>8</v>
      </c>
      <c r="G273" s="17"/>
      <c r="H273" s="16" t="s">
        <v>641</v>
      </c>
      <c r="I273" s="16"/>
      <c r="J273" s="28" t="s">
        <v>590</v>
      </c>
      <c r="K273" s="28"/>
      <c r="L273" s="14"/>
      <c r="M273" s="13"/>
      <c r="N273" s="14" t="s">
        <v>733</v>
      </c>
      <c r="O273" s="12">
        <v>3</v>
      </c>
      <c r="P273" s="12">
        <v>2</v>
      </c>
      <c r="Q273" s="12">
        <v>2</v>
      </c>
      <c r="R273" s="12"/>
      <c r="S273" s="12">
        <v>1</v>
      </c>
      <c r="T273" s="12"/>
      <c r="U273" s="12">
        <v>1</v>
      </c>
      <c r="V273" s="13" t="s">
        <v>744</v>
      </c>
      <c r="W273" s="13" t="s">
        <v>745</v>
      </c>
      <c r="X273" s="13"/>
      <c r="Y273" s="13"/>
      <c r="Z273" s="61"/>
      <c r="AA273" s="13"/>
      <c r="AB273" s="13"/>
      <c r="AC273" s="61"/>
      <c r="AD273" s="13"/>
      <c r="AE273" s="13"/>
      <c r="AF273" s="13"/>
    </row>
    <row r="274" spans="1:32" ht="19" x14ac:dyDescent="0.2">
      <c r="A274" s="9">
        <f t="shared" si="10"/>
        <v>268</v>
      </c>
      <c r="B274" s="9">
        <v>4</v>
      </c>
      <c r="C274" s="27" t="s">
        <v>575</v>
      </c>
      <c r="D274" s="11" t="s">
        <v>746</v>
      </c>
      <c r="E274" s="11" t="s">
        <v>747</v>
      </c>
      <c r="F274" s="16">
        <v>3</v>
      </c>
      <c r="G274" s="17"/>
      <c r="H274" s="16" t="s">
        <v>634</v>
      </c>
      <c r="I274" s="16"/>
      <c r="J274" s="28" t="s">
        <v>637</v>
      </c>
      <c r="K274" s="28"/>
      <c r="L274" s="14"/>
      <c r="M274" s="13"/>
      <c r="N274" s="14" t="s">
        <v>504</v>
      </c>
      <c r="O274" s="12">
        <v>2</v>
      </c>
      <c r="P274" s="12"/>
      <c r="Q274" s="12"/>
      <c r="R274" s="12">
        <v>2</v>
      </c>
      <c r="S274" s="12"/>
      <c r="T274" s="12">
        <v>1</v>
      </c>
      <c r="U274" s="12"/>
      <c r="V274" s="13"/>
      <c r="W274" s="13" t="s">
        <v>39</v>
      </c>
      <c r="X274" s="13"/>
      <c r="Y274" s="13"/>
      <c r="Z274" s="61"/>
      <c r="AA274" s="13"/>
      <c r="AB274" s="13"/>
      <c r="AC274" s="61"/>
      <c r="AD274" s="13"/>
      <c r="AE274" s="13"/>
      <c r="AF274" s="13"/>
    </row>
    <row r="275" spans="1:32" ht="19" x14ac:dyDescent="0.2">
      <c r="A275" s="9">
        <f t="shared" si="10"/>
        <v>269</v>
      </c>
      <c r="B275" s="9">
        <v>4</v>
      </c>
      <c r="C275" s="27" t="s">
        <v>575</v>
      </c>
      <c r="D275" s="11" t="s">
        <v>748</v>
      </c>
      <c r="E275" s="11" t="s">
        <v>749</v>
      </c>
      <c r="F275" s="16">
        <v>46</v>
      </c>
      <c r="G275" s="17" t="s">
        <v>750</v>
      </c>
      <c r="H275" s="16" t="s">
        <v>589</v>
      </c>
      <c r="I275" s="16"/>
      <c r="J275" s="28" t="s">
        <v>682</v>
      </c>
      <c r="K275" s="28"/>
      <c r="L275" s="14"/>
      <c r="M275" s="13"/>
      <c r="N275" s="14" t="s">
        <v>733</v>
      </c>
      <c r="O275" s="12">
        <v>10</v>
      </c>
      <c r="P275" s="12">
        <v>3</v>
      </c>
      <c r="Q275" s="12">
        <v>8</v>
      </c>
      <c r="R275" s="12">
        <v>3</v>
      </c>
      <c r="S275" s="12">
        <v>1</v>
      </c>
      <c r="T275" s="12">
        <v>25</v>
      </c>
      <c r="U275" s="12">
        <v>2</v>
      </c>
      <c r="V275" s="13"/>
      <c r="W275" s="13" t="s">
        <v>39</v>
      </c>
      <c r="X275" s="13"/>
      <c r="Y275" s="13"/>
      <c r="Z275" s="61"/>
      <c r="AA275" s="13"/>
      <c r="AB275" s="13"/>
      <c r="AC275" s="61"/>
      <c r="AD275" s="13"/>
      <c r="AE275" s="13"/>
      <c r="AF275" s="13"/>
    </row>
    <row r="276" spans="1:32" ht="19" x14ac:dyDescent="0.2">
      <c r="A276" s="9">
        <f t="shared" si="10"/>
        <v>270</v>
      </c>
      <c r="B276" s="9">
        <v>4</v>
      </c>
      <c r="C276" s="27" t="s">
        <v>575</v>
      </c>
      <c r="D276" s="11" t="s">
        <v>751</v>
      </c>
      <c r="E276" s="11" t="s">
        <v>752</v>
      </c>
      <c r="F276" s="16">
        <v>19</v>
      </c>
      <c r="G276" s="17" t="s">
        <v>640</v>
      </c>
      <c r="H276" s="16" t="s">
        <v>641</v>
      </c>
      <c r="I276" s="16"/>
      <c r="J276" s="28" t="s">
        <v>608</v>
      </c>
      <c r="K276" s="28"/>
      <c r="L276" s="14"/>
      <c r="M276" s="13"/>
      <c r="N276" s="14" t="s">
        <v>504</v>
      </c>
      <c r="O276" s="12"/>
      <c r="P276" s="12"/>
      <c r="Q276" s="12">
        <v>8</v>
      </c>
      <c r="R276" s="12">
        <v>2</v>
      </c>
      <c r="S276" s="12">
        <v>1</v>
      </c>
      <c r="T276" s="12">
        <v>9</v>
      </c>
      <c r="U276" s="12">
        <v>0</v>
      </c>
      <c r="V276" s="13"/>
      <c r="W276" s="13" t="s">
        <v>39</v>
      </c>
      <c r="X276" s="13"/>
      <c r="Y276" s="13"/>
      <c r="Z276" s="61"/>
      <c r="AA276" s="13"/>
      <c r="AB276" s="13"/>
      <c r="AC276" s="61"/>
      <c r="AD276" s="13"/>
      <c r="AE276" s="13"/>
      <c r="AF276" s="13"/>
    </row>
    <row r="277" spans="1:32" ht="38" x14ac:dyDescent="0.2">
      <c r="A277" s="9">
        <f t="shared" si="10"/>
        <v>271</v>
      </c>
      <c r="B277" s="30">
        <v>4</v>
      </c>
      <c r="C277" s="11" t="s">
        <v>575</v>
      </c>
      <c r="D277" s="11" t="s">
        <v>753</v>
      </c>
      <c r="E277" s="14" t="s">
        <v>754</v>
      </c>
      <c r="F277" s="16">
        <v>15</v>
      </c>
      <c r="G277" s="17">
        <v>45017</v>
      </c>
      <c r="H277" s="16" t="s">
        <v>755</v>
      </c>
      <c r="I277" s="16"/>
      <c r="J277" s="29" t="s">
        <v>756</v>
      </c>
      <c r="K277" s="29"/>
      <c r="L277" s="14"/>
      <c r="M277" s="13"/>
      <c r="N277" s="14" t="s">
        <v>757</v>
      </c>
      <c r="O277" s="12">
        <v>6</v>
      </c>
      <c r="P277" s="12"/>
      <c r="Q277" s="12">
        <v>5</v>
      </c>
      <c r="R277" s="12">
        <v>2</v>
      </c>
      <c r="S277" s="12"/>
      <c r="T277" s="12">
        <v>1</v>
      </c>
      <c r="U277" s="12">
        <v>0</v>
      </c>
      <c r="V277" s="13"/>
      <c r="W277" s="13" t="s">
        <v>39</v>
      </c>
      <c r="X277" s="13"/>
      <c r="Y277" s="13"/>
      <c r="Z277" s="61"/>
      <c r="AA277" s="13"/>
      <c r="AB277" s="13"/>
      <c r="AC277" s="61"/>
      <c r="AD277" s="13"/>
      <c r="AE277" s="13"/>
      <c r="AF277" s="13"/>
    </row>
    <row r="278" spans="1:32" ht="19" x14ac:dyDescent="0.2">
      <c r="A278" s="9">
        <f t="shared" si="10"/>
        <v>272</v>
      </c>
      <c r="B278" s="9">
        <v>4</v>
      </c>
      <c r="C278" s="27" t="s">
        <v>575</v>
      </c>
      <c r="D278" s="11" t="s">
        <v>758</v>
      </c>
      <c r="E278" s="19" t="s">
        <v>759</v>
      </c>
      <c r="F278" s="16"/>
      <c r="G278" s="17"/>
      <c r="H278" s="16"/>
      <c r="I278" s="16"/>
      <c r="J278" s="28"/>
      <c r="K278" s="28"/>
      <c r="L278" s="14"/>
      <c r="M278" s="13"/>
      <c r="N278" s="14"/>
      <c r="O278" s="12"/>
      <c r="P278" s="12"/>
      <c r="Q278" s="12"/>
      <c r="R278" s="12"/>
      <c r="S278" s="12"/>
      <c r="T278" s="12"/>
      <c r="U278" s="12"/>
      <c r="V278" s="13"/>
      <c r="W278" s="13" t="s">
        <v>39</v>
      </c>
      <c r="X278" s="13"/>
      <c r="Y278" s="13"/>
      <c r="Z278" s="61"/>
      <c r="AA278" s="13"/>
      <c r="AB278" s="13"/>
      <c r="AC278" s="61"/>
      <c r="AD278" s="13"/>
      <c r="AE278" s="13"/>
      <c r="AF278" s="13"/>
    </row>
    <row r="279" spans="1:32" ht="19" x14ac:dyDescent="0.2">
      <c r="A279" s="9">
        <f t="shared" si="10"/>
        <v>273</v>
      </c>
      <c r="B279" s="9">
        <v>4</v>
      </c>
      <c r="C279" s="27" t="s">
        <v>575</v>
      </c>
      <c r="D279" s="11" t="s">
        <v>760</v>
      </c>
      <c r="E279" s="19" t="s">
        <v>615</v>
      </c>
      <c r="F279" s="16"/>
      <c r="G279" s="17"/>
      <c r="H279" s="16"/>
      <c r="I279" s="16"/>
      <c r="J279" s="28"/>
      <c r="K279" s="28"/>
      <c r="L279" s="14"/>
      <c r="M279" s="13"/>
      <c r="N279" s="14"/>
      <c r="O279" s="12"/>
      <c r="P279" s="12"/>
      <c r="Q279" s="12"/>
      <c r="R279" s="12"/>
      <c r="S279" s="12"/>
      <c r="T279" s="12"/>
      <c r="U279" s="12"/>
      <c r="V279" s="13"/>
      <c r="W279" s="13" t="s">
        <v>39</v>
      </c>
      <c r="X279" s="13"/>
      <c r="Y279" s="13"/>
      <c r="Z279" s="61"/>
      <c r="AA279" s="13"/>
      <c r="AB279" s="13"/>
      <c r="AC279" s="61"/>
      <c r="AD279" s="13"/>
      <c r="AE279" s="13"/>
      <c r="AF279" s="13"/>
    </row>
    <row r="280" spans="1:32" ht="19" x14ac:dyDescent="0.2">
      <c r="A280" s="9">
        <f t="shared" si="10"/>
        <v>274</v>
      </c>
      <c r="B280" s="9">
        <v>4</v>
      </c>
      <c r="C280" s="27" t="s">
        <v>575</v>
      </c>
      <c r="D280" s="11" t="s">
        <v>761</v>
      </c>
      <c r="E280" s="19" t="s">
        <v>762</v>
      </c>
      <c r="F280" s="16"/>
      <c r="G280" s="17"/>
      <c r="H280" s="16"/>
      <c r="I280" s="16"/>
      <c r="J280" s="28"/>
      <c r="K280" s="28"/>
      <c r="L280" s="14"/>
      <c r="M280" s="13"/>
      <c r="N280" s="14"/>
      <c r="O280" s="12"/>
      <c r="P280" s="12"/>
      <c r="Q280" s="12"/>
      <c r="R280" s="12"/>
      <c r="S280" s="12"/>
      <c r="T280" s="12"/>
      <c r="U280" s="12"/>
      <c r="V280" s="13"/>
      <c r="W280" s="13" t="s">
        <v>39</v>
      </c>
      <c r="X280" s="13"/>
      <c r="Y280" s="13"/>
      <c r="Z280" s="61"/>
      <c r="AA280" s="13"/>
      <c r="AB280" s="13"/>
      <c r="AC280" s="61"/>
      <c r="AD280" s="13"/>
      <c r="AE280" s="13"/>
      <c r="AF280" s="13"/>
    </row>
    <row r="281" spans="1:32" ht="19" x14ac:dyDescent="0.2">
      <c r="A281" s="9">
        <f t="shared" si="10"/>
        <v>275</v>
      </c>
      <c r="B281" s="9">
        <v>4</v>
      </c>
      <c r="C281" s="27" t="s">
        <v>575</v>
      </c>
      <c r="D281" s="11" t="s">
        <v>763</v>
      </c>
      <c r="E281" s="19" t="s">
        <v>764</v>
      </c>
      <c r="F281" s="16"/>
      <c r="G281" s="17"/>
      <c r="H281" s="16"/>
      <c r="I281" s="16"/>
      <c r="J281" s="28"/>
      <c r="K281" s="28"/>
      <c r="L281" s="14"/>
      <c r="M281" s="13"/>
      <c r="N281" s="14"/>
      <c r="O281" s="12"/>
      <c r="P281" s="12"/>
      <c r="Q281" s="12"/>
      <c r="R281" s="12"/>
      <c r="S281" s="12"/>
      <c r="T281" s="12"/>
      <c r="U281" s="12"/>
      <c r="V281" s="13"/>
      <c r="W281" s="13" t="s">
        <v>39</v>
      </c>
      <c r="X281" s="13"/>
      <c r="Y281" s="13"/>
      <c r="Z281" s="61"/>
      <c r="AA281" s="13"/>
      <c r="AB281" s="13"/>
      <c r="AC281" s="61"/>
      <c r="AD281" s="13"/>
      <c r="AE281" s="13"/>
      <c r="AF281" s="13"/>
    </row>
    <row r="282" spans="1:32" ht="19" x14ac:dyDescent="0.2">
      <c r="A282" s="9">
        <f t="shared" si="10"/>
        <v>276</v>
      </c>
      <c r="B282" s="9">
        <v>4</v>
      </c>
      <c r="C282" s="27" t="s">
        <v>575</v>
      </c>
      <c r="D282" s="11" t="s">
        <v>765</v>
      </c>
      <c r="E282" s="19" t="s">
        <v>766</v>
      </c>
      <c r="F282" s="16"/>
      <c r="G282" s="17"/>
      <c r="H282" s="16"/>
      <c r="I282" s="16"/>
      <c r="J282" s="28"/>
      <c r="K282" s="28"/>
      <c r="L282" s="14"/>
      <c r="M282" s="13"/>
      <c r="N282" s="14"/>
      <c r="O282" s="12"/>
      <c r="P282" s="12"/>
      <c r="Q282" s="12"/>
      <c r="R282" s="12"/>
      <c r="S282" s="12"/>
      <c r="T282" s="12"/>
      <c r="U282" s="12"/>
      <c r="V282" s="13"/>
      <c r="W282" s="13" t="s">
        <v>39</v>
      </c>
      <c r="X282" s="13"/>
      <c r="Y282" s="13"/>
      <c r="Z282" s="61"/>
      <c r="AA282" s="13"/>
      <c r="AB282" s="13"/>
      <c r="AC282" s="61"/>
      <c r="AD282" s="13"/>
      <c r="AE282" s="13"/>
      <c r="AF282" s="13"/>
    </row>
    <row r="283" spans="1:32" ht="19" x14ac:dyDescent="0.2">
      <c r="A283" s="9">
        <f t="shared" si="10"/>
        <v>277</v>
      </c>
      <c r="B283" s="9">
        <v>4</v>
      </c>
      <c r="C283" s="27" t="s">
        <v>575</v>
      </c>
      <c r="D283" s="11" t="s">
        <v>767</v>
      </c>
      <c r="E283" s="19" t="s">
        <v>754</v>
      </c>
      <c r="F283" s="16"/>
      <c r="G283" s="17"/>
      <c r="H283" s="16"/>
      <c r="I283" s="16"/>
      <c r="J283" s="28"/>
      <c r="K283" s="28"/>
      <c r="L283" s="14"/>
      <c r="M283" s="13"/>
      <c r="N283" s="14"/>
      <c r="O283" s="12"/>
      <c r="P283" s="12"/>
      <c r="Q283" s="12"/>
      <c r="R283" s="12"/>
      <c r="S283" s="12"/>
      <c r="T283" s="12"/>
      <c r="U283" s="12"/>
      <c r="V283" s="13"/>
      <c r="W283" s="13" t="s">
        <v>39</v>
      </c>
      <c r="X283" s="13"/>
      <c r="Y283" s="13"/>
      <c r="Z283" s="61"/>
      <c r="AA283" s="13"/>
      <c r="AB283" s="13"/>
      <c r="AC283" s="61"/>
      <c r="AD283" s="13"/>
      <c r="AE283" s="13"/>
      <c r="AF283" s="13"/>
    </row>
    <row r="284" spans="1:32" ht="19" x14ac:dyDescent="0.2">
      <c r="A284" s="9">
        <f t="shared" si="10"/>
        <v>278</v>
      </c>
      <c r="B284" s="9">
        <v>4</v>
      </c>
      <c r="C284" s="27" t="s">
        <v>575</v>
      </c>
      <c r="D284" s="11" t="s">
        <v>768</v>
      </c>
      <c r="E284" s="19" t="s">
        <v>769</v>
      </c>
      <c r="F284" s="16"/>
      <c r="G284" s="17"/>
      <c r="H284" s="16"/>
      <c r="I284" s="16"/>
      <c r="J284" s="28"/>
      <c r="K284" s="28"/>
      <c r="L284" s="14"/>
      <c r="M284" s="13"/>
      <c r="N284" s="14"/>
      <c r="O284" s="12"/>
      <c r="P284" s="12"/>
      <c r="Q284" s="12"/>
      <c r="R284" s="12"/>
      <c r="S284" s="12"/>
      <c r="T284" s="12"/>
      <c r="U284" s="12"/>
      <c r="V284" s="13"/>
      <c r="W284" s="13" t="s">
        <v>39</v>
      </c>
      <c r="X284" s="13"/>
      <c r="Y284" s="13"/>
      <c r="Z284" s="61"/>
      <c r="AA284" s="13"/>
      <c r="AB284" s="13"/>
      <c r="AC284" s="61"/>
      <c r="AD284" s="13"/>
      <c r="AE284" s="13"/>
      <c r="AF284" s="13"/>
    </row>
    <row r="285" spans="1:32" ht="19" x14ac:dyDescent="0.2">
      <c r="A285" s="9">
        <f t="shared" si="10"/>
        <v>279</v>
      </c>
      <c r="B285" s="9">
        <v>4</v>
      </c>
      <c r="C285" s="27" t="s">
        <v>575</v>
      </c>
      <c r="D285" s="11" t="s">
        <v>770</v>
      </c>
      <c r="E285" s="19" t="s">
        <v>771</v>
      </c>
      <c r="F285" s="16"/>
      <c r="G285" s="17"/>
      <c r="H285" s="16"/>
      <c r="I285" s="16"/>
      <c r="J285" s="28"/>
      <c r="K285" s="28"/>
      <c r="L285" s="14"/>
      <c r="M285" s="13"/>
      <c r="N285" s="14"/>
      <c r="O285" s="12"/>
      <c r="P285" s="12"/>
      <c r="Q285" s="12"/>
      <c r="R285" s="12"/>
      <c r="S285" s="12"/>
      <c r="T285" s="12"/>
      <c r="U285" s="12"/>
      <c r="V285" s="13"/>
      <c r="W285" s="13" t="s">
        <v>39</v>
      </c>
      <c r="X285" s="13"/>
      <c r="Y285" s="13"/>
      <c r="Z285" s="61"/>
      <c r="AA285" s="13"/>
      <c r="AB285" s="13"/>
      <c r="AC285" s="61"/>
      <c r="AD285" s="13"/>
      <c r="AE285" s="13"/>
      <c r="AF285" s="13"/>
    </row>
    <row r="286" spans="1:32" ht="95" x14ac:dyDescent="0.2">
      <c r="A286" s="9">
        <f t="shared" si="10"/>
        <v>280</v>
      </c>
      <c r="B286" s="9">
        <v>5</v>
      </c>
      <c r="C286" s="27" t="s">
        <v>772</v>
      </c>
      <c r="D286" s="11" t="s">
        <v>774</v>
      </c>
      <c r="E286" s="11" t="s">
        <v>775</v>
      </c>
      <c r="F286" s="16" t="s">
        <v>776</v>
      </c>
      <c r="G286" s="17"/>
      <c r="H286" s="16" t="s">
        <v>777</v>
      </c>
      <c r="I286" s="16" t="s">
        <v>778</v>
      </c>
      <c r="J286" s="16" t="s">
        <v>779</v>
      </c>
      <c r="K286" s="16"/>
      <c r="L286" s="14" t="s">
        <v>780</v>
      </c>
      <c r="M286" s="13" t="s">
        <v>781</v>
      </c>
      <c r="N286" s="14"/>
      <c r="O286" s="12"/>
      <c r="P286" s="12">
        <v>8</v>
      </c>
      <c r="Q286" s="12">
        <v>1</v>
      </c>
      <c r="R286" s="12">
        <v>1</v>
      </c>
      <c r="S286" s="12"/>
      <c r="T286" s="12"/>
      <c r="U286" s="12">
        <v>2</v>
      </c>
      <c r="V286" s="13" t="s">
        <v>782</v>
      </c>
      <c r="W286" s="13" t="s">
        <v>783</v>
      </c>
      <c r="X286" s="13" t="s">
        <v>784</v>
      </c>
      <c r="Y286" s="13" t="s">
        <v>785</v>
      </c>
      <c r="Z286" s="13" t="s">
        <v>786</v>
      </c>
      <c r="AA286" s="13"/>
      <c r="AB286" s="13"/>
      <c r="AC286" s="13"/>
      <c r="AD286" s="13"/>
      <c r="AE286" s="13"/>
      <c r="AF286" s="13"/>
    </row>
    <row r="287" spans="1:32" ht="95" x14ac:dyDescent="0.2">
      <c r="A287" s="9">
        <f t="shared" si="10"/>
        <v>281</v>
      </c>
      <c r="B287" s="9">
        <v>5</v>
      </c>
      <c r="C287" s="27" t="s">
        <v>772</v>
      </c>
      <c r="D287" s="11" t="s">
        <v>787</v>
      </c>
      <c r="E287" s="15"/>
      <c r="F287" s="16" t="s">
        <v>788</v>
      </c>
      <c r="G287" s="17"/>
      <c r="H287" s="16"/>
      <c r="I287" s="16"/>
      <c r="J287" s="16"/>
      <c r="K287" s="16"/>
      <c r="L287" s="14"/>
      <c r="M287" s="13"/>
      <c r="N287" s="14"/>
      <c r="O287" s="12">
        <v>6</v>
      </c>
      <c r="P287" s="12"/>
      <c r="Q287" s="12"/>
      <c r="R287" s="12"/>
      <c r="S287" s="12"/>
      <c r="T287" s="12"/>
      <c r="U287" s="12"/>
      <c r="V287" s="13"/>
      <c r="W287" s="13" t="s">
        <v>789</v>
      </c>
      <c r="X287" s="13" t="s">
        <v>784</v>
      </c>
      <c r="Y287" s="13" t="s">
        <v>790</v>
      </c>
      <c r="Z287" s="13" t="s">
        <v>786</v>
      </c>
      <c r="AA287" s="13"/>
      <c r="AB287" s="13"/>
      <c r="AC287" s="13"/>
      <c r="AD287" s="13"/>
      <c r="AE287" s="13"/>
      <c r="AF287" s="13"/>
    </row>
    <row r="288" spans="1:32" ht="95" x14ac:dyDescent="0.2">
      <c r="A288" s="9">
        <f t="shared" si="10"/>
        <v>282</v>
      </c>
      <c r="B288" s="9">
        <v>5</v>
      </c>
      <c r="C288" s="27" t="s">
        <v>772</v>
      </c>
      <c r="D288" s="11" t="s">
        <v>791</v>
      </c>
      <c r="E288" s="11" t="s">
        <v>792</v>
      </c>
      <c r="F288" s="16" t="s">
        <v>793</v>
      </c>
      <c r="G288" s="17"/>
      <c r="H288" s="16" t="s">
        <v>794</v>
      </c>
      <c r="I288" s="16"/>
      <c r="J288" s="16" t="s">
        <v>795</v>
      </c>
      <c r="K288" s="16"/>
      <c r="L288" s="14" t="s">
        <v>796</v>
      </c>
      <c r="M288" s="13" t="s">
        <v>797</v>
      </c>
      <c r="N288" s="14"/>
      <c r="O288" s="12">
        <v>7</v>
      </c>
      <c r="P288" s="12">
        <v>1</v>
      </c>
      <c r="Q288" s="12">
        <v>2</v>
      </c>
      <c r="R288" s="12">
        <v>6</v>
      </c>
      <c r="S288" s="12">
        <v>0</v>
      </c>
      <c r="T288" s="12">
        <v>1</v>
      </c>
      <c r="U288" s="12">
        <v>0</v>
      </c>
      <c r="V288" s="13"/>
      <c r="W288" s="13" t="s">
        <v>798</v>
      </c>
      <c r="X288" s="13" t="s">
        <v>784</v>
      </c>
      <c r="Y288" s="13" t="s">
        <v>785</v>
      </c>
      <c r="Z288" s="13" t="s">
        <v>786</v>
      </c>
      <c r="AA288" s="13"/>
      <c r="AB288" s="13"/>
      <c r="AC288" s="13"/>
      <c r="AD288" s="13"/>
      <c r="AE288" s="13"/>
      <c r="AF288" s="13"/>
    </row>
    <row r="289" spans="1:32" ht="95" x14ac:dyDescent="0.2">
      <c r="A289" s="9">
        <f t="shared" si="10"/>
        <v>283</v>
      </c>
      <c r="B289" s="9">
        <v>5</v>
      </c>
      <c r="C289" s="27" t="s">
        <v>772</v>
      </c>
      <c r="D289" s="11" t="s">
        <v>799</v>
      </c>
      <c r="E289" s="11" t="s">
        <v>800</v>
      </c>
      <c r="F289" s="16" t="s">
        <v>801</v>
      </c>
      <c r="G289" s="17"/>
      <c r="H289" s="16" t="s">
        <v>802</v>
      </c>
      <c r="I289" s="16" t="s">
        <v>803</v>
      </c>
      <c r="J289" s="16" t="s">
        <v>805</v>
      </c>
      <c r="K289" s="16"/>
      <c r="L289" s="14" t="s">
        <v>806</v>
      </c>
      <c r="M289" s="13" t="s">
        <v>807</v>
      </c>
      <c r="N289" s="14"/>
      <c r="O289" s="12">
        <v>11</v>
      </c>
      <c r="P289" s="12"/>
      <c r="Q289" s="12">
        <v>3</v>
      </c>
      <c r="R289" s="12">
        <v>3</v>
      </c>
      <c r="S289" s="12"/>
      <c r="T289" s="12">
        <v>1</v>
      </c>
      <c r="U289" s="12"/>
      <c r="V289" s="13"/>
      <c r="W289" s="13" t="s">
        <v>808</v>
      </c>
      <c r="X289" s="13" t="s">
        <v>784</v>
      </c>
      <c r="Y289" s="13" t="s">
        <v>785</v>
      </c>
      <c r="Z289" s="13" t="s">
        <v>786</v>
      </c>
      <c r="AA289" s="13"/>
      <c r="AB289" s="13"/>
      <c r="AC289" s="13"/>
      <c r="AD289" s="13"/>
      <c r="AE289" s="13"/>
      <c r="AF289" s="13"/>
    </row>
    <row r="290" spans="1:32" ht="95" x14ac:dyDescent="0.2">
      <c r="A290" s="9">
        <f t="shared" si="10"/>
        <v>284</v>
      </c>
      <c r="B290" s="9">
        <v>5</v>
      </c>
      <c r="C290" s="27" t="s">
        <v>772</v>
      </c>
      <c r="D290" s="11" t="s">
        <v>809</v>
      </c>
      <c r="E290" s="11" t="s">
        <v>810</v>
      </c>
      <c r="F290" s="16" t="s">
        <v>811</v>
      </c>
      <c r="G290" s="17"/>
      <c r="H290" s="16"/>
      <c r="I290" s="16"/>
      <c r="J290" s="16" t="s">
        <v>812</v>
      </c>
      <c r="K290" s="16"/>
      <c r="L290" s="14" t="s">
        <v>813</v>
      </c>
      <c r="M290" s="13" t="s">
        <v>814</v>
      </c>
      <c r="N290" s="14"/>
      <c r="O290" s="12">
        <v>7</v>
      </c>
      <c r="P290" s="12">
        <v>5</v>
      </c>
      <c r="Q290" s="12">
        <v>3</v>
      </c>
      <c r="R290" s="12">
        <v>9</v>
      </c>
      <c r="S290" s="12"/>
      <c r="T290" s="12">
        <v>14</v>
      </c>
      <c r="U290" s="12">
        <v>2</v>
      </c>
      <c r="V290" s="13" t="s">
        <v>815</v>
      </c>
      <c r="W290" s="13" t="s">
        <v>816</v>
      </c>
      <c r="X290" s="13" t="s">
        <v>784</v>
      </c>
      <c r="Y290" s="13" t="s">
        <v>785</v>
      </c>
      <c r="Z290" s="13" t="s">
        <v>786</v>
      </c>
      <c r="AA290" s="13"/>
      <c r="AB290" s="13"/>
      <c r="AC290" s="13"/>
      <c r="AD290" s="13"/>
      <c r="AE290" s="13"/>
      <c r="AF290" s="13"/>
    </row>
    <row r="291" spans="1:32" ht="95" x14ac:dyDescent="0.2">
      <c r="A291" s="9">
        <f t="shared" si="10"/>
        <v>285</v>
      </c>
      <c r="B291" s="9">
        <v>5</v>
      </c>
      <c r="C291" s="27" t="s">
        <v>772</v>
      </c>
      <c r="D291" s="11" t="s">
        <v>817</v>
      </c>
      <c r="E291" s="11" t="s">
        <v>818</v>
      </c>
      <c r="F291" s="16" t="s">
        <v>819</v>
      </c>
      <c r="G291" s="17"/>
      <c r="H291" s="16" t="s">
        <v>820</v>
      </c>
      <c r="I291" s="16"/>
      <c r="J291" s="16" t="s">
        <v>821</v>
      </c>
      <c r="K291" s="16"/>
      <c r="L291" s="14" t="s">
        <v>822</v>
      </c>
      <c r="M291" s="13" t="s">
        <v>814</v>
      </c>
      <c r="N291" s="14"/>
      <c r="O291" s="12">
        <v>1</v>
      </c>
      <c r="P291" s="12"/>
      <c r="Q291" s="12">
        <v>4</v>
      </c>
      <c r="R291" s="12">
        <v>1</v>
      </c>
      <c r="S291" s="12"/>
      <c r="T291" s="12">
        <v>8</v>
      </c>
      <c r="U291" s="12">
        <v>1</v>
      </c>
      <c r="V291" s="13"/>
      <c r="W291" s="13" t="s">
        <v>808</v>
      </c>
      <c r="X291" s="13" t="s">
        <v>784</v>
      </c>
      <c r="Y291" s="13" t="s">
        <v>785</v>
      </c>
      <c r="Z291" s="13" t="s">
        <v>786</v>
      </c>
      <c r="AA291" s="13"/>
      <c r="AB291" s="13"/>
      <c r="AC291" s="13"/>
      <c r="AD291" s="13"/>
      <c r="AE291" s="13"/>
      <c r="AF291" s="13"/>
    </row>
    <row r="292" spans="1:32" ht="95" x14ac:dyDescent="0.2">
      <c r="A292" s="9">
        <f t="shared" si="10"/>
        <v>286</v>
      </c>
      <c r="B292" s="32">
        <v>5</v>
      </c>
      <c r="C292" s="33" t="s">
        <v>772</v>
      </c>
      <c r="D292" s="34" t="s">
        <v>823</v>
      </c>
      <c r="E292" s="11" t="s">
        <v>775</v>
      </c>
      <c r="F292" s="11" t="s">
        <v>824</v>
      </c>
      <c r="G292" s="36"/>
      <c r="H292" s="11" t="s">
        <v>777</v>
      </c>
      <c r="I292" s="11"/>
      <c r="J292" s="11" t="s">
        <v>825</v>
      </c>
      <c r="K292" s="14"/>
      <c r="L292" s="13" t="s">
        <v>826</v>
      </c>
      <c r="M292" s="31"/>
      <c r="N292" s="12"/>
      <c r="O292" s="12">
        <v>5</v>
      </c>
      <c r="P292" s="12">
        <v>10</v>
      </c>
      <c r="Q292" s="12">
        <v>1</v>
      </c>
      <c r="R292" s="13"/>
      <c r="S292" s="13"/>
      <c r="T292" s="13"/>
      <c r="U292" s="13"/>
      <c r="V292" s="13"/>
      <c r="W292" s="13" t="s">
        <v>827</v>
      </c>
      <c r="X292" s="13" t="s">
        <v>784</v>
      </c>
      <c r="Y292" s="13" t="s">
        <v>785</v>
      </c>
      <c r="Z292" s="13" t="s">
        <v>786</v>
      </c>
      <c r="AA292" s="35"/>
      <c r="AB292" s="35"/>
      <c r="AC292" s="35"/>
      <c r="AD292" s="35"/>
      <c r="AE292" s="35"/>
      <c r="AF292" s="35"/>
    </row>
    <row r="293" spans="1:32" ht="19" x14ac:dyDescent="0.2">
      <c r="A293" s="9">
        <f t="shared" si="10"/>
        <v>287</v>
      </c>
      <c r="B293" s="9">
        <v>5</v>
      </c>
      <c r="C293" s="27" t="s">
        <v>772</v>
      </c>
      <c r="D293" s="11" t="s">
        <v>828</v>
      </c>
      <c r="E293" s="11" t="s">
        <v>829</v>
      </c>
      <c r="F293" s="16"/>
      <c r="G293" s="17"/>
      <c r="H293" s="16"/>
      <c r="I293" s="16"/>
      <c r="J293" s="16"/>
      <c r="K293" s="16"/>
      <c r="L293" s="14"/>
      <c r="M293" s="13"/>
      <c r="N293" s="14"/>
      <c r="O293" s="12"/>
      <c r="P293" s="12"/>
      <c r="Q293" s="12"/>
      <c r="R293" s="12"/>
      <c r="S293" s="12"/>
      <c r="T293" s="12"/>
      <c r="U293" s="12"/>
      <c r="V293" s="13"/>
      <c r="W293" s="13" t="s">
        <v>39</v>
      </c>
      <c r="X293" s="13"/>
      <c r="Y293" s="13"/>
      <c r="Z293" s="13"/>
      <c r="AA293" s="13"/>
      <c r="AB293" s="13"/>
      <c r="AC293" s="13"/>
      <c r="AD293" s="13"/>
      <c r="AE293" s="13"/>
      <c r="AF293" s="13"/>
    </row>
    <row r="294" spans="1:32" ht="19" x14ac:dyDescent="0.2">
      <c r="A294" s="9">
        <f t="shared" si="10"/>
        <v>288</v>
      </c>
      <c r="B294" s="9">
        <v>5</v>
      </c>
      <c r="C294" s="27" t="s">
        <v>772</v>
      </c>
      <c r="D294" s="11" t="s">
        <v>830</v>
      </c>
      <c r="E294" s="11" t="s">
        <v>775</v>
      </c>
      <c r="F294" s="16"/>
      <c r="G294" s="17"/>
      <c r="H294" s="16"/>
      <c r="I294" s="16"/>
      <c r="J294" s="16"/>
      <c r="K294" s="16"/>
      <c r="L294" s="14"/>
      <c r="M294" s="13"/>
      <c r="N294" s="14"/>
      <c r="O294" s="12"/>
      <c r="P294" s="12"/>
      <c r="Q294" s="12"/>
      <c r="R294" s="12"/>
      <c r="S294" s="12"/>
      <c r="T294" s="12"/>
      <c r="U294" s="12"/>
      <c r="V294" s="13"/>
      <c r="W294" s="13" t="s">
        <v>39</v>
      </c>
      <c r="X294" s="13"/>
      <c r="Y294" s="13"/>
      <c r="Z294" s="13"/>
      <c r="AA294" s="13"/>
      <c r="AB294" s="13"/>
      <c r="AC294" s="13"/>
      <c r="AD294" s="13"/>
      <c r="AE294" s="13"/>
      <c r="AF294" s="13"/>
    </row>
    <row r="295" spans="1:32" ht="19" x14ac:dyDescent="0.2">
      <c r="A295" s="9">
        <f t="shared" si="10"/>
        <v>289</v>
      </c>
      <c r="B295" s="9">
        <v>5</v>
      </c>
      <c r="C295" s="27" t="s">
        <v>772</v>
      </c>
      <c r="D295" s="11" t="s">
        <v>831</v>
      </c>
      <c r="E295" s="11" t="s">
        <v>775</v>
      </c>
      <c r="F295" s="16"/>
      <c r="G295" s="17"/>
      <c r="H295" s="16"/>
      <c r="I295" s="16"/>
      <c r="J295" s="16"/>
      <c r="K295" s="16"/>
      <c r="L295" s="14"/>
      <c r="M295" s="13"/>
      <c r="N295" s="14"/>
      <c r="O295" s="12"/>
      <c r="P295" s="12"/>
      <c r="Q295" s="12"/>
      <c r="R295" s="12"/>
      <c r="S295" s="12"/>
      <c r="T295" s="12"/>
      <c r="U295" s="12"/>
      <c r="V295" s="13"/>
      <c r="W295" s="13" t="s">
        <v>39</v>
      </c>
      <c r="X295" s="13"/>
      <c r="Y295" s="13"/>
      <c r="Z295" s="13"/>
      <c r="AA295" s="13"/>
      <c r="AB295" s="13"/>
      <c r="AC295" s="13"/>
      <c r="AD295" s="13"/>
      <c r="AE295" s="13"/>
      <c r="AF295" s="13"/>
    </row>
    <row r="296" spans="1:32" ht="19" x14ac:dyDescent="0.2">
      <c r="A296" s="9">
        <f t="shared" si="10"/>
        <v>290</v>
      </c>
      <c r="B296" s="9">
        <v>5</v>
      </c>
      <c r="C296" s="27" t="s">
        <v>772</v>
      </c>
      <c r="D296" s="11" t="s">
        <v>832</v>
      </c>
      <c r="E296" s="11" t="s">
        <v>829</v>
      </c>
      <c r="F296" s="16"/>
      <c r="G296" s="17"/>
      <c r="H296" s="16"/>
      <c r="I296" s="16"/>
      <c r="J296" s="16"/>
      <c r="K296" s="16"/>
      <c r="L296" s="14"/>
      <c r="M296" s="13"/>
      <c r="N296" s="14"/>
      <c r="O296" s="12"/>
      <c r="P296" s="12"/>
      <c r="Q296" s="12"/>
      <c r="R296" s="12"/>
      <c r="S296" s="12"/>
      <c r="T296" s="12"/>
      <c r="U296" s="12"/>
      <c r="V296" s="13"/>
      <c r="W296" s="13" t="s">
        <v>39</v>
      </c>
      <c r="X296" s="13"/>
      <c r="Y296" s="13"/>
      <c r="Z296" s="13"/>
      <c r="AA296" s="13"/>
      <c r="AB296" s="13"/>
      <c r="AC296" s="13"/>
      <c r="AD296" s="13"/>
      <c r="AE296" s="13"/>
      <c r="AF296" s="13"/>
    </row>
    <row r="297" spans="1:32" ht="19" x14ac:dyDescent="0.2">
      <c r="A297" s="9">
        <f t="shared" si="10"/>
        <v>291</v>
      </c>
      <c r="B297" s="9">
        <v>6</v>
      </c>
      <c r="C297" s="11" t="s">
        <v>833</v>
      </c>
      <c r="D297" s="11" t="s">
        <v>834</v>
      </c>
      <c r="E297" s="11" t="s">
        <v>835</v>
      </c>
      <c r="F297" s="16">
        <v>24</v>
      </c>
      <c r="G297" s="17"/>
      <c r="H297" s="16" t="s">
        <v>836</v>
      </c>
      <c r="I297" s="16"/>
      <c r="J297" s="16" t="s">
        <v>837</v>
      </c>
      <c r="K297" s="16"/>
      <c r="L297" s="13" t="s">
        <v>838</v>
      </c>
      <c r="M297" s="18" t="s">
        <v>839</v>
      </c>
      <c r="N297" s="13" t="s">
        <v>840</v>
      </c>
      <c r="O297" s="12">
        <v>4</v>
      </c>
      <c r="P297" s="12">
        <v>2</v>
      </c>
      <c r="Q297" s="12">
        <v>1</v>
      </c>
      <c r="R297" s="12">
        <v>3</v>
      </c>
      <c r="S297" s="12">
        <v>0</v>
      </c>
      <c r="T297" s="12">
        <v>14</v>
      </c>
      <c r="U297" s="12">
        <v>0</v>
      </c>
      <c r="V297" s="13"/>
      <c r="W297" s="18" t="s">
        <v>39</v>
      </c>
      <c r="X297" s="13"/>
      <c r="Y297" s="13"/>
      <c r="Z297" s="13"/>
      <c r="AA297" s="13"/>
      <c r="AB297" s="13"/>
      <c r="AC297" s="13"/>
      <c r="AD297" s="13"/>
      <c r="AE297" s="13"/>
      <c r="AF297" s="18"/>
    </row>
    <row r="298" spans="1:32" ht="57" x14ac:dyDescent="0.2">
      <c r="A298" s="9">
        <f t="shared" si="10"/>
        <v>292</v>
      </c>
      <c r="B298" s="9">
        <v>6</v>
      </c>
      <c r="C298" s="11" t="s">
        <v>833</v>
      </c>
      <c r="D298" s="11" t="s">
        <v>841</v>
      </c>
      <c r="E298" s="11" t="s">
        <v>842</v>
      </c>
      <c r="F298" s="16">
        <v>35</v>
      </c>
      <c r="G298" s="17" t="s">
        <v>843</v>
      </c>
      <c r="H298" s="16" t="s">
        <v>844</v>
      </c>
      <c r="I298" s="16"/>
      <c r="J298" s="16" t="s">
        <v>845</v>
      </c>
      <c r="K298" s="16"/>
      <c r="L298" s="13" t="s">
        <v>846</v>
      </c>
      <c r="M298" s="18" t="s">
        <v>847</v>
      </c>
      <c r="N298" s="13" t="s">
        <v>840</v>
      </c>
      <c r="O298" s="12">
        <v>3</v>
      </c>
      <c r="P298" s="12">
        <v>0</v>
      </c>
      <c r="Q298" s="12">
        <v>4</v>
      </c>
      <c r="R298" s="12">
        <v>13</v>
      </c>
      <c r="S298" s="12">
        <v>1</v>
      </c>
      <c r="T298" s="12">
        <v>14</v>
      </c>
      <c r="U298" s="12">
        <v>7</v>
      </c>
      <c r="V298" s="13" t="s">
        <v>848</v>
      </c>
      <c r="W298" s="18" t="s">
        <v>849</v>
      </c>
      <c r="X298" s="13"/>
      <c r="Y298" s="13"/>
      <c r="Z298" s="13"/>
      <c r="AA298" s="13"/>
      <c r="AB298" s="13"/>
      <c r="AC298" s="13"/>
      <c r="AD298" s="13"/>
      <c r="AE298" s="13"/>
      <c r="AF298" s="18"/>
    </row>
    <row r="299" spans="1:32" ht="38" x14ac:dyDescent="0.2">
      <c r="A299" s="9">
        <f t="shared" si="10"/>
        <v>293</v>
      </c>
      <c r="B299" s="9">
        <v>6</v>
      </c>
      <c r="C299" s="11" t="s">
        <v>833</v>
      </c>
      <c r="D299" s="11" t="s">
        <v>850</v>
      </c>
      <c r="E299" s="11" t="s">
        <v>851</v>
      </c>
      <c r="F299" s="16">
        <v>31</v>
      </c>
      <c r="G299" s="17" t="s">
        <v>852</v>
      </c>
      <c r="H299" s="16" t="s">
        <v>853</v>
      </c>
      <c r="I299" s="16" t="s">
        <v>854</v>
      </c>
      <c r="J299" s="16" t="s">
        <v>855</v>
      </c>
      <c r="K299" s="16"/>
      <c r="L299" s="13" t="s">
        <v>856</v>
      </c>
      <c r="M299" s="18" t="s">
        <v>857</v>
      </c>
      <c r="N299" s="13" t="s">
        <v>858</v>
      </c>
      <c r="O299" s="12">
        <v>7</v>
      </c>
      <c r="P299" s="12">
        <v>1</v>
      </c>
      <c r="Q299" s="12">
        <v>5</v>
      </c>
      <c r="R299" s="12">
        <v>9</v>
      </c>
      <c r="S299" s="12">
        <v>2</v>
      </c>
      <c r="T299" s="12">
        <v>7</v>
      </c>
      <c r="U299" s="12">
        <v>2</v>
      </c>
      <c r="V299" s="13" t="s">
        <v>859</v>
      </c>
      <c r="W299" s="18" t="s">
        <v>860</v>
      </c>
      <c r="X299" s="13" t="s">
        <v>861</v>
      </c>
      <c r="Y299" s="13" t="s">
        <v>862</v>
      </c>
      <c r="Z299" s="61" t="str">
        <f>HYPERLINK("#","http://www.city.shishibu.lg.jp/1464.html")</f>
        <v>http://www.city.shishibu.lg.jp/1464.html</v>
      </c>
      <c r="AA299" s="13"/>
      <c r="AB299" s="13"/>
      <c r="AC299" s="13"/>
      <c r="AD299" s="13"/>
      <c r="AE299" s="13"/>
      <c r="AF299" s="18"/>
    </row>
    <row r="300" spans="1:32" ht="76" x14ac:dyDescent="0.2">
      <c r="A300" s="9">
        <f t="shared" si="10"/>
        <v>294</v>
      </c>
      <c r="B300" s="9">
        <v>6</v>
      </c>
      <c r="C300" s="11" t="s">
        <v>833</v>
      </c>
      <c r="D300" s="11" t="s">
        <v>863</v>
      </c>
      <c r="E300" s="11" t="s">
        <v>864</v>
      </c>
      <c r="F300" s="16">
        <v>22</v>
      </c>
      <c r="G300" s="17"/>
      <c r="H300" s="16" t="s">
        <v>865</v>
      </c>
      <c r="I300" s="16"/>
      <c r="J300" s="16" t="s">
        <v>866</v>
      </c>
      <c r="K300" s="16"/>
      <c r="L300" s="13" t="s">
        <v>867</v>
      </c>
      <c r="M300" s="18" t="s">
        <v>868</v>
      </c>
      <c r="N300" s="13" t="s">
        <v>840</v>
      </c>
      <c r="O300" s="12">
        <v>0</v>
      </c>
      <c r="P300" s="12">
        <v>2</v>
      </c>
      <c r="Q300" s="12">
        <v>10</v>
      </c>
      <c r="R300" s="12">
        <v>0</v>
      </c>
      <c r="S300" s="12">
        <v>0</v>
      </c>
      <c r="T300" s="12">
        <v>10</v>
      </c>
      <c r="U300" s="12">
        <v>0</v>
      </c>
      <c r="V300" s="13"/>
      <c r="W300" s="18" t="s">
        <v>869</v>
      </c>
      <c r="X300" s="13"/>
      <c r="Y300" s="13"/>
      <c r="Z300" s="13"/>
      <c r="AA300" s="13"/>
      <c r="AB300" s="13"/>
      <c r="AC300" s="13"/>
      <c r="AD300" s="13"/>
      <c r="AE300" s="13"/>
      <c r="AF300" s="18"/>
    </row>
    <row r="301" spans="1:32" ht="76" x14ac:dyDescent="0.2">
      <c r="A301" s="9">
        <f t="shared" si="10"/>
        <v>295</v>
      </c>
      <c r="B301" s="57">
        <v>6</v>
      </c>
      <c r="C301" s="11" t="s">
        <v>833</v>
      </c>
      <c r="D301" s="11" t="s">
        <v>870</v>
      </c>
      <c r="E301" s="11" t="s">
        <v>871</v>
      </c>
      <c r="F301" s="16">
        <v>32</v>
      </c>
      <c r="G301" s="17" t="s">
        <v>872</v>
      </c>
      <c r="H301" s="16" t="s">
        <v>873</v>
      </c>
      <c r="I301" s="16" t="s">
        <v>874</v>
      </c>
      <c r="J301" s="16" t="s">
        <v>837</v>
      </c>
      <c r="K301" s="16"/>
      <c r="L301" s="13" t="s">
        <v>856</v>
      </c>
      <c r="M301" s="18" t="s">
        <v>875</v>
      </c>
      <c r="N301" s="13" t="s">
        <v>876</v>
      </c>
      <c r="O301" s="12">
        <v>3</v>
      </c>
      <c r="P301" s="12">
        <v>1</v>
      </c>
      <c r="Q301" s="12">
        <v>7</v>
      </c>
      <c r="R301" s="12">
        <v>13</v>
      </c>
      <c r="S301" s="12">
        <v>0</v>
      </c>
      <c r="T301" s="12">
        <v>8</v>
      </c>
      <c r="U301" s="12">
        <v>1</v>
      </c>
      <c r="V301" s="13" t="s">
        <v>877</v>
      </c>
      <c r="W301" s="18" t="s">
        <v>878</v>
      </c>
      <c r="X301" s="13" t="s">
        <v>861</v>
      </c>
      <c r="Y301" s="13" t="s">
        <v>862</v>
      </c>
      <c r="Z301" s="61" t="str">
        <f>HYPERLINK("#","http://www.city.shishibu.lg.jp/1464.html")</f>
        <v>http://www.city.shishibu.lg.jp/1464.html</v>
      </c>
      <c r="AA301" s="13"/>
      <c r="AB301" s="13"/>
      <c r="AC301" s="13"/>
      <c r="AD301" s="13"/>
      <c r="AE301" s="13"/>
      <c r="AF301" s="18"/>
    </row>
    <row r="302" spans="1:32" ht="114" x14ac:dyDescent="0.2">
      <c r="A302" s="9">
        <f t="shared" si="10"/>
        <v>296</v>
      </c>
      <c r="B302" s="9">
        <v>6</v>
      </c>
      <c r="C302" s="11" t="s">
        <v>833</v>
      </c>
      <c r="D302" s="11" t="s">
        <v>879</v>
      </c>
      <c r="E302" s="11" t="s">
        <v>880</v>
      </c>
      <c r="F302" s="16">
        <v>71</v>
      </c>
      <c r="G302" s="17" t="s">
        <v>881</v>
      </c>
      <c r="H302" s="16" t="s">
        <v>853</v>
      </c>
      <c r="I302" s="16"/>
      <c r="J302" s="16" t="s">
        <v>882</v>
      </c>
      <c r="K302" s="16"/>
      <c r="L302" s="13" t="s">
        <v>883</v>
      </c>
      <c r="M302" s="18" t="s">
        <v>868</v>
      </c>
      <c r="N302" s="13" t="s">
        <v>884</v>
      </c>
      <c r="O302" s="12">
        <v>8</v>
      </c>
      <c r="P302" s="12">
        <v>3</v>
      </c>
      <c r="Q302" s="12">
        <v>26</v>
      </c>
      <c r="R302" s="12">
        <v>12</v>
      </c>
      <c r="S302" s="12">
        <v>0</v>
      </c>
      <c r="T302" s="12">
        <v>22</v>
      </c>
      <c r="U302" s="12">
        <v>0</v>
      </c>
      <c r="V302" s="13"/>
      <c r="W302" s="18" t="s">
        <v>885</v>
      </c>
      <c r="X302" s="13" t="s">
        <v>861</v>
      </c>
      <c r="Y302" s="13" t="s">
        <v>862</v>
      </c>
      <c r="Z302" s="61" t="str">
        <f>HYPERLINK("#","http://www.city.shishibu.lg.jp/1464.html")</f>
        <v>http://www.city.shishibu.lg.jp/1464.html</v>
      </c>
      <c r="AA302" s="13"/>
      <c r="AB302" s="13"/>
      <c r="AC302" s="13"/>
      <c r="AD302" s="13"/>
      <c r="AE302" s="13"/>
      <c r="AF302" s="18"/>
    </row>
    <row r="303" spans="1:32" ht="38" x14ac:dyDescent="0.2">
      <c r="A303" s="9">
        <f t="shared" si="10"/>
        <v>297</v>
      </c>
      <c r="B303" s="9">
        <v>6</v>
      </c>
      <c r="C303" s="11" t="s">
        <v>833</v>
      </c>
      <c r="D303" s="11" t="s">
        <v>886</v>
      </c>
      <c r="E303" s="11" t="s">
        <v>887</v>
      </c>
      <c r="F303" s="16">
        <v>45</v>
      </c>
      <c r="G303" s="17" t="s">
        <v>888</v>
      </c>
      <c r="H303" s="16" t="s">
        <v>853</v>
      </c>
      <c r="I303" s="16" t="s">
        <v>889</v>
      </c>
      <c r="J303" s="16" t="s">
        <v>890</v>
      </c>
      <c r="K303" s="16"/>
      <c r="L303" s="13" t="s">
        <v>891</v>
      </c>
      <c r="M303" s="18" t="s">
        <v>892</v>
      </c>
      <c r="N303" s="13"/>
      <c r="O303" s="12">
        <v>4</v>
      </c>
      <c r="P303" s="12">
        <v>15</v>
      </c>
      <c r="Q303" s="12">
        <v>15</v>
      </c>
      <c r="R303" s="12">
        <v>4</v>
      </c>
      <c r="S303" s="12">
        <v>0</v>
      </c>
      <c r="T303" s="12">
        <v>7</v>
      </c>
      <c r="U303" s="12">
        <v>0</v>
      </c>
      <c r="V303" s="13"/>
      <c r="W303" s="18" t="s">
        <v>893</v>
      </c>
      <c r="X303" s="13" t="s">
        <v>861</v>
      </c>
      <c r="Y303" s="13" t="s">
        <v>862</v>
      </c>
      <c r="Z303" s="61" t="str">
        <f>HYPERLINK("#","http://www.city.shishibu.lg.jp/1464.html")</f>
        <v>http://www.city.shishibu.lg.jp/1464.html</v>
      </c>
      <c r="AA303" s="13"/>
      <c r="AB303" s="13"/>
      <c r="AC303" s="13"/>
      <c r="AD303" s="13"/>
      <c r="AE303" s="13"/>
      <c r="AF303" s="18"/>
    </row>
    <row r="304" spans="1:32" ht="76" x14ac:dyDescent="0.2">
      <c r="A304" s="9">
        <f t="shared" si="10"/>
        <v>298</v>
      </c>
      <c r="B304" s="9">
        <v>6</v>
      </c>
      <c r="C304" s="11" t="s">
        <v>833</v>
      </c>
      <c r="D304" s="11" t="s">
        <v>894</v>
      </c>
      <c r="E304" s="11" t="s">
        <v>895</v>
      </c>
      <c r="F304" s="16">
        <v>33</v>
      </c>
      <c r="G304" s="17" t="s">
        <v>896</v>
      </c>
      <c r="H304" s="16" t="s">
        <v>897</v>
      </c>
      <c r="I304" s="16" t="s">
        <v>898</v>
      </c>
      <c r="J304" s="16" t="s">
        <v>899</v>
      </c>
      <c r="K304" s="16"/>
      <c r="L304" s="13" t="s">
        <v>856</v>
      </c>
      <c r="M304" s="18" t="s">
        <v>868</v>
      </c>
      <c r="N304" s="13" t="s">
        <v>876</v>
      </c>
      <c r="O304" s="12">
        <v>5</v>
      </c>
      <c r="P304" s="12">
        <v>5</v>
      </c>
      <c r="Q304" s="12">
        <v>10</v>
      </c>
      <c r="R304" s="12">
        <v>0</v>
      </c>
      <c r="S304" s="12">
        <v>1</v>
      </c>
      <c r="T304" s="12">
        <v>12</v>
      </c>
      <c r="U304" s="12">
        <v>1</v>
      </c>
      <c r="V304" s="13" t="s">
        <v>900</v>
      </c>
      <c r="W304" s="18" t="s">
        <v>901</v>
      </c>
      <c r="X304" s="13" t="s">
        <v>861</v>
      </c>
      <c r="Y304" s="13" t="s">
        <v>862</v>
      </c>
      <c r="Z304" s="61" t="str">
        <f>HYPERLINK("#","http://www.city.shishibu.lg.jp/1464.html")</f>
        <v>http://www.city.shishibu.lg.jp/1464.html</v>
      </c>
      <c r="AA304" s="13"/>
      <c r="AB304" s="13"/>
      <c r="AC304" s="13"/>
      <c r="AD304" s="13"/>
      <c r="AE304" s="13"/>
      <c r="AF304" s="18"/>
    </row>
    <row r="305" spans="1:32" ht="38" x14ac:dyDescent="0.2">
      <c r="A305" s="9">
        <f t="shared" si="10"/>
        <v>299</v>
      </c>
      <c r="B305" s="9">
        <v>6</v>
      </c>
      <c r="C305" s="11" t="s">
        <v>833</v>
      </c>
      <c r="D305" s="11" t="s">
        <v>902</v>
      </c>
      <c r="E305" s="11" t="s">
        <v>903</v>
      </c>
      <c r="F305" s="16">
        <v>117</v>
      </c>
      <c r="G305" s="17" t="s">
        <v>904</v>
      </c>
      <c r="H305" s="16" t="s">
        <v>905</v>
      </c>
      <c r="I305" s="16"/>
      <c r="J305" s="16" t="s">
        <v>899</v>
      </c>
      <c r="K305" s="16"/>
      <c r="L305" s="13" t="s">
        <v>906</v>
      </c>
      <c r="M305" s="18" t="s">
        <v>907</v>
      </c>
      <c r="N305" s="13" t="s">
        <v>908</v>
      </c>
      <c r="O305" s="12">
        <v>36</v>
      </c>
      <c r="P305" s="12">
        <v>20</v>
      </c>
      <c r="Q305" s="12">
        <v>41</v>
      </c>
      <c r="R305" s="12">
        <v>10</v>
      </c>
      <c r="S305" s="12">
        <v>1</v>
      </c>
      <c r="T305" s="12">
        <v>9</v>
      </c>
      <c r="U305" s="12">
        <v>3</v>
      </c>
      <c r="V305" s="13" t="s">
        <v>909</v>
      </c>
      <c r="W305" s="18" t="s">
        <v>910</v>
      </c>
      <c r="X305" s="13" t="s">
        <v>861</v>
      </c>
      <c r="Y305" s="13" t="s">
        <v>862</v>
      </c>
      <c r="Z305" s="61" t="str">
        <f>HYPERLINK("#","http://www.city.shishibu.lg.jp/1464.html")</f>
        <v>http://www.city.shishibu.lg.jp/1464.html</v>
      </c>
      <c r="AA305" s="13"/>
      <c r="AB305" s="13"/>
      <c r="AC305" s="13"/>
      <c r="AD305" s="13"/>
      <c r="AE305" s="13"/>
      <c r="AF305" s="18"/>
    </row>
    <row r="306" spans="1:32" ht="19" x14ac:dyDescent="0.2">
      <c r="A306" s="9">
        <f t="shared" si="10"/>
        <v>300</v>
      </c>
      <c r="B306" s="9">
        <v>6</v>
      </c>
      <c r="C306" s="11" t="s">
        <v>833</v>
      </c>
      <c r="D306" s="11" t="s">
        <v>911</v>
      </c>
      <c r="E306" s="11" t="s">
        <v>912</v>
      </c>
      <c r="F306" s="16">
        <v>4</v>
      </c>
      <c r="G306" s="17"/>
      <c r="H306" s="16" t="s">
        <v>913</v>
      </c>
      <c r="I306" s="16"/>
      <c r="J306" s="16" t="s">
        <v>845</v>
      </c>
      <c r="K306" s="16"/>
      <c r="L306" s="13" t="s">
        <v>914</v>
      </c>
      <c r="M306" s="18" t="s">
        <v>868</v>
      </c>
      <c r="N306" s="13" t="s">
        <v>915</v>
      </c>
      <c r="O306" s="12">
        <v>4</v>
      </c>
      <c r="P306" s="12"/>
      <c r="Q306" s="12"/>
      <c r="R306" s="12"/>
      <c r="S306" s="12"/>
      <c r="T306" s="12"/>
      <c r="U306" s="12"/>
      <c r="V306" s="13"/>
      <c r="W306" s="18" t="s">
        <v>916</v>
      </c>
      <c r="X306" s="13"/>
      <c r="Y306" s="13"/>
      <c r="Z306" s="13"/>
      <c r="AA306" s="13"/>
      <c r="AB306" s="13"/>
      <c r="AC306" s="13"/>
      <c r="AD306" s="13"/>
      <c r="AE306" s="13"/>
      <c r="AF306" s="18"/>
    </row>
    <row r="307" spans="1:32" ht="19" x14ac:dyDescent="0.2">
      <c r="A307" s="9">
        <f t="shared" si="10"/>
        <v>301</v>
      </c>
      <c r="B307" s="9">
        <v>6</v>
      </c>
      <c r="C307" s="11" t="s">
        <v>833</v>
      </c>
      <c r="D307" s="11" t="s">
        <v>917</v>
      </c>
      <c r="E307" s="11" t="s">
        <v>918</v>
      </c>
      <c r="F307" s="16">
        <v>6</v>
      </c>
      <c r="G307" s="17"/>
      <c r="H307" s="16" t="s">
        <v>919</v>
      </c>
      <c r="I307" s="16"/>
      <c r="J307" s="16" t="s">
        <v>663</v>
      </c>
      <c r="K307" s="16"/>
      <c r="L307" s="13" t="s">
        <v>920</v>
      </c>
      <c r="M307" s="18" t="s">
        <v>921</v>
      </c>
      <c r="N307" s="13" t="s">
        <v>922</v>
      </c>
      <c r="O307" s="12">
        <v>5</v>
      </c>
      <c r="P307" s="12"/>
      <c r="Q307" s="12"/>
      <c r="R307" s="12"/>
      <c r="S307" s="12"/>
      <c r="T307" s="12">
        <v>1</v>
      </c>
      <c r="U307" s="12"/>
      <c r="V307" s="13"/>
      <c r="W307" s="18" t="s">
        <v>923</v>
      </c>
      <c r="X307" s="13"/>
      <c r="Y307" s="13"/>
      <c r="Z307" s="13"/>
      <c r="AA307" s="13"/>
      <c r="AB307" s="13"/>
      <c r="AC307" s="13"/>
      <c r="AD307" s="13"/>
      <c r="AE307" s="13"/>
      <c r="AF307" s="18"/>
    </row>
    <row r="308" spans="1:32" ht="38" x14ac:dyDescent="0.2">
      <c r="A308" s="9">
        <f t="shared" si="10"/>
        <v>302</v>
      </c>
      <c r="B308" s="9">
        <v>6</v>
      </c>
      <c r="C308" s="11" t="s">
        <v>833</v>
      </c>
      <c r="D308" s="11" t="s">
        <v>924</v>
      </c>
      <c r="E308" s="11" t="s">
        <v>925</v>
      </c>
      <c r="F308" s="16">
        <v>27</v>
      </c>
      <c r="G308" s="17"/>
      <c r="H308" s="16" t="s">
        <v>926</v>
      </c>
      <c r="I308" s="16"/>
      <c r="J308" s="16" t="s">
        <v>927</v>
      </c>
      <c r="K308" s="16"/>
      <c r="L308" s="13" t="s">
        <v>928</v>
      </c>
      <c r="M308" s="11" t="s">
        <v>868</v>
      </c>
      <c r="N308" s="13" t="s">
        <v>840</v>
      </c>
      <c r="O308" s="12">
        <v>5</v>
      </c>
      <c r="P308" s="12">
        <v>12</v>
      </c>
      <c r="Q308" s="12">
        <v>5</v>
      </c>
      <c r="R308" s="12">
        <v>2</v>
      </c>
      <c r="S308" s="12">
        <v>0</v>
      </c>
      <c r="T308" s="12">
        <v>3</v>
      </c>
      <c r="U308" s="12">
        <v>0</v>
      </c>
      <c r="V308" s="13"/>
      <c r="W308" s="18" t="s">
        <v>929</v>
      </c>
      <c r="X308" s="13"/>
      <c r="Y308" s="13"/>
      <c r="Z308" s="13"/>
      <c r="AA308" s="13"/>
      <c r="AB308" s="13"/>
      <c r="AC308" s="13"/>
      <c r="AD308" s="13"/>
      <c r="AE308" s="13"/>
      <c r="AF308" s="18"/>
    </row>
    <row r="309" spans="1:32" ht="19" x14ac:dyDescent="0.2">
      <c r="A309" s="9">
        <f t="shared" si="10"/>
        <v>303</v>
      </c>
      <c r="B309" s="9">
        <v>6</v>
      </c>
      <c r="C309" s="11" t="s">
        <v>833</v>
      </c>
      <c r="D309" s="11" t="s">
        <v>930</v>
      </c>
      <c r="E309" s="11" t="s">
        <v>931</v>
      </c>
      <c r="F309" s="16"/>
      <c r="G309" s="17"/>
      <c r="H309" s="16"/>
      <c r="I309" s="16"/>
      <c r="J309" s="16"/>
      <c r="K309" s="16"/>
      <c r="L309" s="13"/>
      <c r="M309" s="18"/>
      <c r="N309" s="13"/>
      <c r="O309" s="12"/>
      <c r="P309" s="12"/>
      <c r="Q309" s="12"/>
      <c r="R309" s="12"/>
      <c r="S309" s="12"/>
      <c r="T309" s="12"/>
      <c r="U309" s="12"/>
      <c r="V309" s="13"/>
      <c r="W309" s="18" t="s">
        <v>39</v>
      </c>
      <c r="X309" s="13"/>
      <c r="Y309" s="13"/>
      <c r="Z309" s="13"/>
      <c r="AA309" s="13"/>
      <c r="AB309" s="13"/>
      <c r="AC309" s="13"/>
      <c r="AD309" s="13"/>
      <c r="AE309" s="13"/>
      <c r="AF309" s="18"/>
    </row>
    <row r="310" spans="1:32" ht="19" x14ac:dyDescent="0.2">
      <c r="A310" s="9">
        <f t="shared" si="10"/>
        <v>304</v>
      </c>
      <c r="B310" s="9">
        <v>6</v>
      </c>
      <c r="C310" s="11" t="s">
        <v>833</v>
      </c>
      <c r="D310" s="11" t="s">
        <v>932</v>
      </c>
      <c r="E310" s="11" t="s">
        <v>931</v>
      </c>
      <c r="F310" s="16"/>
      <c r="G310" s="17"/>
      <c r="H310" s="16"/>
      <c r="I310" s="16"/>
      <c r="J310" s="16"/>
      <c r="K310" s="16"/>
      <c r="L310" s="13"/>
      <c r="M310" s="18"/>
      <c r="N310" s="13"/>
      <c r="O310" s="12"/>
      <c r="P310" s="12"/>
      <c r="Q310" s="12"/>
      <c r="R310" s="12"/>
      <c r="S310" s="12"/>
      <c r="T310" s="12"/>
      <c r="U310" s="12"/>
      <c r="V310" s="13"/>
      <c r="W310" s="18" t="s">
        <v>39</v>
      </c>
      <c r="X310" s="13"/>
      <c r="Y310" s="13"/>
      <c r="Z310" s="13"/>
      <c r="AA310" s="13"/>
      <c r="AB310" s="13"/>
      <c r="AC310" s="13"/>
      <c r="AD310" s="13"/>
      <c r="AE310" s="13"/>
      <c r="AF310" s="18"/>
    </row>
    <row r="311" spans="1:32" ht="95" x14ac:dyDescent="0.2">
      <c r="A311" s="9">
        <f t="shared" si="10"/>
        <v>305</v>
      </c>
      <c r="B311" s="9">
        <v>7</v>
      </c>
      <c r="C311" s="27" t="s">
        <v>933</v>
      </c>
      <c r="D311" s="11" t="s">
        <v>934</v>
      </c>
      <c r="E311" s="11" t="s">
        <v>935</v>
      </c>
      <c r="F311" s="16">
        <v>27</v>
      </c>
      <c r="G311" s="17">
        <v>20149</v>
      </c>
      <c r="H311" s="16"/>
      <c r="I311" s="16"/>
      <c r="J311" s="16"/>
      <c r="K311" s="16"/>
      <c r="L311" s="14"/>
      <c r="M311" s="13"/>
      <c r="N311" s="14" t="s">
        <v>936</v>
      </c>
      <c r="O311" s="12">
        <v>2</v>
      </c>
      <c r="P311" s="12">
        <v>1</v>
      </c>
      <c r="Q311" s="12">
        <v>4</v>
      </c>
      <c r="R311" s="12">
        <v>11</v>
      </c>
      <c r="S311" s="12">
        <v>1</v>
      </c>
      <c r="T311" s="12">
        <v>7</v>
      </c>
      <c r="U311" s="12">
        <v>1</v>
      </c>
      <c r="V311" s="13" t="s">
        <v>937</v>
      </c>
      <c r="W311" s="13" t="s">
        <v>938</v>
      </c>
      <c r="X311" s="13" t="s">
        <v>939</v>
      </c>
      <c r="Y311" s="13" t="s">
        <v>940</v>
      </c>
      <c r="Z311" s="61" t="str">
        <f t="shared" ref="Z311:Z318" si="11">HYPERLINK("#", "https://www.city.tokorozawa.saitama.jp/kurashi/shigotojyoho/syogyo/akitennpo.html")</f>
        <v>https://www.city.tokorozawa.saitama.jp/kurashi/shigotojyoho/syogyo/akitennpo.html</v>
      </c>
      <c r="AA311" s="13"/>
      <c r="AB311" s="13"/>
      <c r="AC311" s="13"/>
      <c r="AD311" s="13"/>
      <c r="AE311" s="13"/>
      <c r="AF311" s="13"/>
    </row>
    <row r="312" spans="1:32" ht="95" x14ac:dyDescent="0.2">
      <c r="A312" s="9">
        <f t="shared" si="10"/>
        <v>306</v>
      </c>
      <c r="B312" s="9">
        <v>7</v>
      </c>
      <c r="C312" s="27" t="s">
        <v>933</v>
      </c>
      <c r="D312" s="11" t="s">
        <v>941</v>
      </c>
      <c r="E312" s="11" t="s">
        <v>942</v>
      </c>
      <c r="F312" s="16">
        <v>10</v>
      </c>
      <c r="G312" s="17">
        <v>42153</v>
      </c>
      <c r="H312" s="16"/>
      <c r="I312" s="16"/>
      <c r="J312" s="16"/>
      <c r="K312" s="16"/>
      <c r="L312" s="14"/>
      <c r="M312" s="13"/>
      <c r="N312" s="14" t="s">
        <v>943</v>
      </c>
      <c r="O312" s="12">
        <v>1</v>
      </c>
      <c r="P312" s="12">
        <v>1</v>
      </c>
      <c r="Q312" s="12">
        <v>1</v>
      </c>
      <c r="R312" s="12">
        <v>5</v>
      </c>
      <c r="S312" s="12">
        <v>0</v>
      </c>
      <c r="T312" s="12">
        <v>2</v>
      </c>
      <c r="U312" s="12"/>
      <c r="V312" s="13"/>
      <c r="W312" s="13" t="s">
        <v>39</v>
      </c>
      <c r="X312" s="13" t="s">
        <v>939</v>
      </c>
      <c r="Y312" s="13" t="s">
        <v>940</v>
      </c>
      <c r="Z312" s="61" t="str">
        <f t="shared" si="11"/>
        <v>https://www.city.tokorozawa.saitama.jp/kurashi/shigotojyoho/syogyo/akitennpo.html</v>
      </c>
      <c r="AA312" s="13"/>
      <c r="AB312" s="13"/>
      <c r="AC312" s="13"/>
      <c r="AD312" s="13"/>
      <c r="AE312" s="13"/>
      <c r="AF312" s="13"/>
    </row>
    <row r="313" spans="1:32" ht="95" x14ac:dyDescent="0.2">
      <c r="A313" s="9">
        <f t="shared" si="10"/>
        <v>307</v>
      </c>
      <c r="B313" s="9">
        <v>7</v>
      </c>
      <c r="C313" s="27" t="s">
        <v>933</v>
      </c>
      <c r="D313" s="11" t="s">
        <v>944</v>
      </c>
      <c r="E313" s="11" t="s">
        <v>945</v>
      </c>
      <c r="F313" s="16">
        <v>26</v>
      </c>
      <c r="G313" s="17">
        <v>32234</v>
      </c>
      <c r="H313" s="16"/>
      <c r="I313" s="16"/>
      <c r="J313" s="16"/>
      <c r="K313" s="16"/>
      <c r="L313" s="14"/>
      <c r="M313" s="13"/>
      <c r="N313" s="14" t="s">
        <v>936</v>
      </c>
      <c r="O313" s="12">
        <v>1</v>
      </c>
      <c r="P313" s="12">
        <v>4</v>
      </c>
      <c r="Q313" s="12">
        <v>3</v>
      </c>
      <c r="R313" s="12">
        <v>10</v>
      </c>
      <c r="S313" s="12">
        <v>2</v>
      </c>
      <c r="T313" s="12">
        <v>3</v>
      </c>
      <c r="U313" s="12">
        <v>3</v>
      </c>
      <c r="V313" s="13" t="s">
        <v>946</v>
      </c>
      <c r="W313" s="13" t="s">
        <v>947</v>
      </c>
      <c r="X313" s="13" t="s">
        <v>939</v>
      </c>
      <c r="Y313" s="13" t="s">
        <v>940</v>
      </c>
      <c r="Z313" s="61" t="str">
        <f t="shared" si="11"/>
        <v>https://www.city.tokorozawa.saitama.jp/kurashi/shigotojyoho/syogyo/akitennpo.html</v>
      </c>
      <c r="AA313" s="13"/>
      <c r="AB313" s="13"/>
      <c r="AC313" s="13"/>
      <c r="AD313" s="13"/>
      <c r="AE313" s="13"/>
      <c r="AF313" s="13"/>
    </row>
    <row r="314" spans="1:32" ht="95" x14ac:dyDescent="0.2">
      <c r="A314" s="9">
        <f t="shared" si="10"/>
        <v>308</v>
      </c>
      <c r="B314" s="9">
        <v>7</v>
      </c>
      <c r="C314" s="27" t="s">
        <v>933</v>
      </c>
      <c r="D314" s="11" t="s">
        <v>948</v>
      </c>
      <c r="E314" s="11" t="s">
        <v>949</v>
      </c>
      <c r="F314" s="16">
        <v>96</v>
      </c>
      <c r="G314" s="17">
        <v>34298</v>
      </c>
      <c r="H314" s="16"/>
      <c r="I314" s="16"/>
      <c r="J314" s="16"/>
      <c r="K314" s="63" t="s">
        <v>950</v>
      </c>
      <c r="L314" s="14"/>
      <c r="M314" s="13"/>
      <c r="N314" s="14" t="s">
        <v>936</v>
      </c>
      <c r="O314" s="12">
        <v>8</v>
      </c>
      <c r="P314" s="12">
        <v>3</v>
      </c>
      <c r="Q314" s="12">
        <v>12</v>
      </c>
      <c r="R314" s="12">
        <v>26</v>
      </c>
      <c r="S314" s="12">
        <v>4</v>
      </c>
      <c r="T314" s="12">
        <v>39</v>
      </c>
      <c r="U314" s="12">
        <v>4</v>
      </c>
      <c r="V314" s="13" t="s">
        <v>951</v>
      </c>
      <c r="W314" s="13" t="s">
        <v>39</v>
      </c>
      <c r="X314" s="13" t="s">
        <v>939</v>
      </c>
      <c r="Y314" s="13" t="s">
        <v>940</v>
      </c>
      <c r="Z314" s="61" t="str">
        <f t="shared" si="11"/>
        <v>https://www.city.tokorozawa.saitama.jp/kurashi/shigotojyoho/syogyo/akitennpo.html</v>
      </c>
      <c r="AA314" s="13"/>
      <c r="AB314" s="13"/>
      <c r="AC314" s="13"/>
      <c r="AD314" s="13"/>
      <c r="AE314" s="13"/>
      <c r="AF314" s="13"/>
    </row>
    <row r="315" spans="1:32" ht="95" x14ac:dyDescent="0.2">
      <c r="A315" s="9">
        <f t="shared" si="10"/>
        <v>309</v>
      </c>
      <c r="B315" s="9">
        <v>7</v>
      </c>
      <c r="C315" s="27" t="s">
        <v>933</v>
      </c>
      <c r="D315" s="11" t="s">
        <v>952</v>
      </c>
      <c r="E315" s="11" t="s">
        <v>953</v>
      </c>
      <c r="F315" s="16">
        <v>43</v>
      </c>
      <c r="G315" s="17">
        <v>29830</v>
      </c>
      <c r="H315" s="16"/>
      <c r="I315" s="16"/>
      <c r="J315" s="16"/>
      <c r="K315" s="16"/>
      <c r="L315" s="14"/>
      <c r="M315" s="13"/>
      <c r="N315" s="14" t="s">
        <v>936</v>
      </c>
      <c r="O315" s="12">
        <v>2</v>
      </c>
      <c r="P315" s="12">
        <v>3</v>
      </c>
      <c r="Q315" s="12">
        <v>5</v>
      </c>
      <c r="R315" s="12">
        <v>13</v>
      </c>
      <c r="S315" s="12">
        <v>1</v>
      </c>
      <c r="T315" s="12">
        <v>19</v>
      </c>
      <c r="U315" s="12"/>
      <c r="V315" s="13"/>
      <c r="W315" s="13" t="s">
        <v>954</v>
      </c>
      <c r="X315" s="13" t="s">
        <v>939</v>
      </c>
      <c r="Y315" s="13" t="s">
        <v>940</v>
      </c>
      <c r="Z315" s="61" t="str">
        <f t="shared" si="11"/>
        <v>https://www.city.tokorozawa.saitama.jp/kurashi/shigotojyoho/syogyo/akitennpo.html</v>
      </c>
      <c r="AA315" s="13"/>
      <c r="AB315" s="13"/>
      <c r="AC315" s="13"/>
      <c r="AD315" s="13"/>
      <c r="AE315" s="13"/>
      <c r="AF315" s="13"/>
    </row>
    <row r="316" spans="1:32" ht="95" x14ac:dyDescent="0.2">
      <c r="A316" s="9">
        <f t="shared" si="10"/>
        <v>310</v>
      </c>
      <c r="B316" s="9">
        <v>7</v>
      </c>
      <c r="C316" s="27" t="s">
        <v>933</v>
      </c>
      <c r="D316" s="11" t="s">
        <v>955</v>
      </c>
      <c r="E316" s="11" t="s">
        <v>953</v>
      </c>
      <c r="F316" s="16">
        <v>16</v>
      </c>
      <c r="G316" s="17">
        <v>30621</v>
      </c>
      <c r="H316" s="16"/>
      <c r="I316" s="16"/>
      <c r="J316" s="16"/>
      <c r="K316" s="16"/>
      <c r="L316" s="14"/>
      <c r="M316" s="13"/>
      <c r="N316" s="14" t="s">
        <v>943</v>
      </c>
      <c r="O316" s="12">
        <v>0</v>
      </c>
      <c r="P316" s="12">
        <v>1</v>
      </c>
      <c r="Q316" s="12">
        <v>2</v>
      </c>
      <c r="R316" s="12">
        <v>11</v>
      </c>
      <c r="S316" s="12">
        <v>1</v>
      </c>
      <c r="T316" s="12">
        <v>0</v>
      </c>
      <c r="U316" s="12">
        <v>1</v>
      </c>
      <c r="V316" s="13" t="s">
        <v>956</v>
      </c>
      <c r="W316" s="13"/>
      <c r="X316" s="13" t="s">
        <v>939</v>
      </c>
      <c r="Y316" s="13" t="s">
        <v>940</v>
      </c>
      <c r="Z316" s="61" t="str">
        <f t="shared" si="11"/>
        <v>https://www.city.tokorozawa.saitama.jp/kurashi/shigotojyoho/syogyo/akitennpo.html</v>
      </c>
      <c r="AA316" s="13"/>
      <c r="AB316" s="13"/>
      <c r="AC316" s="13"/>
      <c r="AD316" s="13"/>
      <c r="AE316" s="13"/>
      <c r="AF316" s="13"/>
    </row>
    <row r="317" spans="1:32" ht="95" x14ac:dyDescent="0.2">
      <c r="A317" s="9">
        <f t="shared" si="10"/>
        <v>311</v>
      </c>
      <c r="B317" s="9">
        <v>7</v>
      </c>
      <c r="C317" s="27" t="s">
        <v>933</v>
      </c>
      <c r="D317" s="11" t="s">
        <v>957</v>
      </c>
      <c r="E317" s="11" t="s">
        <v>958</v>
      </c>
      <c r="F317" s="16">
        <v>20</v>
      </c>
      <c r="G317" s="17">
        <v>24959</v>
      </c>
      <c r="H317" s="16"/>
      <c r="I317" s="16"/>
      <c r="J317" s="16"/>
      <c r="K317" s="16"/>
      <c r="L317" s="14"/>
      <c r="M317" s="13"/>
      <c r="N317" s="14" t="s">
        <v>936</v>
      </c>
      <c r="O317" s="12">
        <v>12</v>
      </c>
      <c r="P317" s="12">
        <v>3</v>
      </c>
      <c r="Q317" s="12">
        <v>0</v>
      </c>
      <c r="R317" s="12">
        <v>1</v>
      </c>
      <c r="S317" s="12">
        <v>1</v>
      </c>
      <c r="T317" s="12">
        <v>3</v>
      </c>
      <c r="U317" s="12"/>
      <c r="V317" s="13" t="s">
        <v>959</v>
      </c>
      <c r="W317" s="13" t="s">
        <v>39</v>
      </c>
      <c r="X317" s="13" t="s">
        <v>939</v>
      </c>
      <c r="Y317" s="13" t="s">
        <v>940</v>
      </c>
      <c r="Z317" s="61" t="str">
        <f t="shared" si="11"/>
        <v>https://www.city.tokorozawa.saitama.jp/kurashi/shigotojyoho/syogyo/akitennpo.html</v>
      </c>
      <c r="AA317" s="13"/>
      <c r="AB317" s="13"/>
      <c r="AC317" s="13"/>
      <c r="AD317" s="13"/>
      <c r="AE317" s="13"/>
      <c r="AF317" s="13"/>
    </row>
    <row r="318" spans="1:32" ht="95" x14ac:dyDescent="0.2">
      <c r="A318" s="9">
        <f t="shared" si="10"/>
        <v>312</v>
      </c>
      <c r="B318" s="9">
        <v>7</v>
      </c>
      <c r="C318" s="27" t="s">
        <v>933</v>
      </c>
      <c r="D318" s="11" t="s">
        <v>960</v>
      </c>
      <c r="E318" s="11" t="s">
        <v>949</v>
      </c>
      <c r="F318" s="16">
        <v>10</v>
      </c>
      <c r="G318" s="17"/>
      <c r="H318" s="16"/>
      <c r="I318" s="16"/>
      <c r="J318" s="16"/>
      <c r="K318" s="16"/>
      <c r="L318" s="14"/>
      <c r="M318" s="13"/>
      <c r="N318" s="14" t="s">
        <v>961</v>
      </c>
      <c r="O318" s="12"/>
      <c r="P318" s="31"/>
      <c r="Q318" s="12">
        <v>2</v>
      </c>
      <c r="R318" s="12">
        <v>1</v>
      </c>
      <c r="S318" s="12">
        <v>1</v>
      </c>
      <c r="T318" s="12">
        <v>6</v>
      </c>
      <c r="U318" s="12"/>
      <c r="V318" s="13"/>
      <c r="W318" s="13" t="s">
        <v>39</v>
      </c>
      <c r="X318" s="13" t="s">
        <v>939</v>
      </c>
      <c r="Y318" s="13" t="s">
        <v>940</v>
      </c>
      <c r="Z318" s="61" t="str">
        <f t="shared" si="11"/>
        <v>https://www.city.tokorozawa.saitama.jp/kurashi/shigotojyoho/syogyo/akitennpo.html</v>
      </c>
      <c r="AA318" s="13"/>
      <c r="AB318" s="13"/>
      <c r="AC318" s="13"/>
      <c r="AD318" s="13"/>
      <c r="AE318" s="13"/>
      <c r="AF318" s="13"/>
    </row>
    <row r="319" spans="1:32" ht="95" x14ac:dyDescent="0.2">
      <c r="A319" s="9">
        <f t="shared" si="10"/>
        <v>313</v>
      </c>
      <c r="B319" s="9">
        <v>7</v>
      </c>
      <c r="C319" s="27" t="s">
        <v>933</v>
      </c>
      <c r="D319" s="11" t="s">
        <v>962</v>
      </c>
      <c r="E319" s="11" t="s">
        <v>963</v>
      </c>
      <c r="F319" s="16">
        <v>10</v>
      </c>
      <c r="G319" s="17">
        <v>27303</v>
      </c>
      <c r="H319" s="16"/>
      <c r="I319" s="16"/>
      <c r="J319" s="16"/>
      <c r="K319" s="16"/>
      <c r="L319" s="14"/>
      <c r="M319" s="13"/>
      <c r="N319" s="14" t="s">
        <v>964</v>
      </c>
      <c r="O319" s="12">
        <v>2</v>
      </c>
      <c r="P319" s="12">
        <v>1</v>
      </c>
      <c r="Q319" s="12">
        <v>6</v>
      </c>
      <c r="R319" s="12">
        <v>1</v>
      </c>
      <c r="S319" s="12">
        <v>0</v>
      </c>
      <c r="T319" s="12">
        <v>0</v>
      </c>
      <c r="U319" s="12">
        <v>0</v>
      </c>
      <c r="V319" s="13"/>
      <c r="W319" s="13" t="s">
        <v>965</v>
      </c>
      <c r="X319" s="13" t="s">
        <v>939</v>
      </c>
      <c r="Y319" s="13" t="s">
        <v>940</v>
      </c>
      <c r="Z319" s="61" t="str">
        <f>HYPERLINK("#", "https://www.city.tokorozawa.saitama.jp/kurashi/shigotojyoho/syogyo/akitennpo.html")</f>
        <v>https://www.city.tokorozawa.saitama.jp/kurashi/shigotojyoho/syogyo/akitennpo.html</v>
      </c>
      <c r="AA319" s="13"/>
      <c r="AB319" s="13"/>
      <c r="AC319" s="13"/>
      <c r="AD319" s="13"/>
      <c r="AE319" s="13"/>
      <c r="AF319" s="13"/>
    </row>
    <row r="320" spans="1:32" ht="95" x14ac:dyDescent="0.2">
      <c r="A320" s="9">
        <v>314</v>
      </c>
      <c r="B320" s="9">
        <v>7</v>
      </c>
      <c r="C320" s="27" t="s">
        <v>933</v>
      </c>
      <c r="D320" s="11" t="s">
        <v>966</v>
      </c>
      <c r="E320" s="11" t="s">
        <v>967</v>
      </c>
      <c r="F320" s="16">
        <v>72</v>
      </c>
      <c r="G320" s="17">
        <v>35156</v>
      </c>
      <c r="H320" s="16"/>
      <c r="I320" s="16"/>
      <c r="J320" s="16"/>
      <c r="K320" s="63" t="s">
        <v>968</v>
      </c>
      <c r="L320" s="14"/>
      <c r="M320" s="13"/>
      <c r="N320" s="14" t="s">
        <v>943</v>
      </c>
      <c r="O320" s="12">
        <v>7</v>
      </c>
      <c r="P320" s="12">
        <v>7</v>
      </c>
      <c r="Q320" s="12">
        <v>16</v>
      </c>
      <c r="R320" s="12">
        <v>21</v>
      </c>
      <c r="S320" s="12">
        <v>1</v>
      </c>
      <c r="T320" s="12">
        <v>17</v>
      </c>
      <c r="U320" s="12">
        <v>3</v>
      </c>
      <c r="V320" s="13" t="s">
        <v>969</v>
      </c>
      <c r="W320" s="13" t="s">
        <v>970</v>
      </c>
      <c r="X320" s="13" t="s">
        <v>939</v>
      </c>
      <c r="Y320" s="13" t="s">
        <v>940</v>
      </c>
      <c r="Z320" s="61" t="str">
        <f t="shared" ref="Z320:Z343" si="12">HYPERLINK("#", "https://www.city.tokorozawa.saitama.jp/kurashi/shigotojyoho/syogyo/akitennpo.html")</f>
        <v>https://www.city.tokorozawa.saitama.jp/kurashi/shigotojyoho/syogyo/akitennpo.html</v>
      </c>
      <c r="AA320" s="13"/>
      <c r="AB320" s="13"/>
      <c r="AC320" s="13"/>
      <c r="AD320" s="13"/>
      <c r="AE320" s="13"/>
      <c r="AF320" s="13"/>
    </row>
    <row r="321" spans="1:32" ht="95" x14ac:dyDescent="0.2">
      <c r="A321" s="9">
        <f t="shared" si="10"/>
        <v>315</v>
      </c>
      <c r="B321" s="9">
        <v>7</v>
      </c>
      <c r="C321" s="27" t="s">
        <v>933</v>
      </c>
      <c r="D321" s="11" t="s">
        <v>971</v>
      </c>
      <c r="E321" s="11" t="s">
        <v>967</v>
      </c>
      <c r="F321" s="16">
        <v>21</v>
      </c>
      <c r="G321" s="17"/>
      <c r="H321" s="16"/>
      <c r="I321" s="16"/>
      <c r="J321" s="16"/>
      <c r="K321" s="16"/>
      <c r="L321" s="14"/>
      <c r="M321" s="13"/>
      <c r="N321" s="14" t="s">
        <v>943</v>
      </c>
      <c r="O321" s="12">
        <v>0</v>
      </c>
      <c r="P321" s="12">
        <v>1</v>
      </c>
      <c r="Q321" s="12">
        <v>8</v>
      </c>
      <c r="R321" s="12">
        <v>4</v>
      </c>
      <c r="S321" s="12">
        <v>0</v>
      </c>
      <c r="T321" s="12">
        <v>6</v>
      </c>
      <c r="U321" s="12"/>
      <c r="V321" s="13"/>
      <c r="W321" s="13" t="s">
        <v>39</v>
      </c>
      <c r="X321" s="13" t="s">
        <v>939</v>
      </c>
      <c r="Y321" s="13" t="s">
        <v>940</v>
      </c>
      <c r="Z321" s="61" t="str">
        <f t="shared" si="12"/>
        <v>https://www.city.tokorozawa.saitama.jp/kurashi/shigotojyoho/syogyo/akitennpo.html</v>
      </c>
      <c r="AA321" s="13"/>
      <c r="AB321" s="13"/>
      <c r="AC321" s="13"/>
      <c r="AD321" s="13"/>
      <c r="AE321" s="13"/>
      <c r="AF321" s="13"/>
    </row>
    <row r="322" spans="1:32" ht="95" x14ac:dyDescent="0.2">
      <c r="A322" s="9">
        <f t="shared" si="10"/>
        <v>316</v>
      </c>
      <c r="B322" s="9">
        <v>7</v>
      </c>
      <c r="C322" s="27" t="s">
        <v>933</v>
      </c>
      <c r="D322" s="11" t="s">
        <v>972</v>
      </c>
      <c r="E322" s="11" t="s">
        <v>973</v>
      </c>
      <c r="F322" s="16">
        <v>10</v>
      </c>
      <c r="G322" s="17">
        <v>26950</v>
      </c>
      <c r="H322" s="16"/>
      <c r="I322" s="16"/>
      <c r="J322" s="16"/>
      <c r="K322" s="16"/>
      <c r="L322" s="14"/>
      <c r="M322" s="13"/>
      <c r="N322" s="14" t="s">
        <v>961</v>
      </c>
      <c r="O322" s="12">
        <v>0</v>
      </c>
      <c r="P322" s="12">
        <v>3</v>
      </c>
      <c r="Q322" s="12">
        <v>1</v>
      </c>
      <c r="R322" s="12">
        <v>4</v>
      </c>
      <c r="S322" s="12">
        <v>0</v>
      </c>
      <c r="T322" s="12">
        <v>0</v>
      </c>
      <c r="U322" s="12">
        <v>2</v>
      </c>
      <c r="V322" s="13" t="s">
        <v>974</v>
      </c>
      <c r="W322" s="13"/>
      <c r="X322" s="13" t="s">
        <v>939</v>
      </c>
      <c r="Y322" s="13" t="s">
        <v>940</v>
      </c>
      <c r="Z322" s="61" t="str">
        <f t="shared" si="12"/>
        <v>https://www.city.tokorozawa.saitama.jp/kurashi/shigotojyoho/syogyo/akitennpo.html</v>
      </c>
      <c r="AA322" s="13"/>
      <c r="AB322" s="13"/>
      <c r="AC322" s="13"/>
      <c r="AD322" s="13"/>
      <c r="AE322" s="13"/>
      <c r="AF322" s="13"/>
    </row>
    <row r="323" spans="1:32" ht="95" x14ac:dyDescent="0.2">
      <c r="A323" s="9">
        <f t="shared" si="10"/>
        <v>317</v>
      </c>
      <c r="B323" s="9">
        <v>7</v>
      </c>
      <c r="C323" s="27" t="s">
        <v>933</v>
      </c>
      <c r="D323" s="11" t="s">
        <v>975</v>
      </c>
      <c r="E323" s="11" t="s">
        <v>976</v>
      </c>
      <c r="F323" s="16">
        <v>82</v>
      </c>
      <c r="G323" s="17">
        <v>25622</v>
      </c>
      <c r="H323" s="16"/>
      <c r="I323" s="16"/>
      <c r="J323" s="16"/>
      <c r="K323" s="16"/>
      <c r="L323" s="14"/>
      <c r="M323" s="13"/>
      <c r="N323" s="14" t="s">
        <v>964</v>
      </c>
      <c r="O323" s="12">
        <v>3</v>
      </c>
      <c r="P323" s="12">
        <v>4</v>
      </c>
      <c r="Q323" s="12">
        <v>12</v>
      </c>
      <c r="R323" s="12">
        <v>21</v>
      </c>
      <c r="S323" s="12">
        <v>0</v>
      </c>
      <c r="T323" s="12">
        <v>42</v>
      </c>
      <c r="U323" s="12"/>
      <c r="V323" s="13"/>
      <c r="W323" s="13" t="s">
        <v>977</v>
      </c>
      <c r="X323" s="13" t="s">
        <v>939</v>
      </c>
      <c r="Y323" s="13" t="s">
        <v>940</v>
      </c>
      <c r="Z323" s="61" t="str">
        <f t="shared" si="12"/>
        <v>https://www.city.tokorozawa.saitama.jp/kurashi/shigotojyoho/syogyo/akitennpo.html</v>
      </c>
      <c r="AA323" s="13"/>
      <c r="AB323" s="13"/>
      <c r="AC323" s="13"/>
      <c r="AD323" s="13"/>
      <c r="AE323" s="13"/>
      <c r="AF323" s="13"/>
    </row>
    <row r="324" spans="1:32" ht="95" x14ac:dyDescent="0.2">
      <c r="A324" s="9">
        <f t="shared" ref="A324:A387" si="13">A323+1</f>
        <v>318</v>
      </c>
      <c r="B324" s="9">
        <v>7</v>
      </c>
      <c r="C324" s="27" t="s">
        <v>933</v>
      </c>
      <c r="D324" s="11" t="s">
        <v>978</v>
      </c>
      <c r="E324" s="11" t="s">
        <v>979</v>
      </c>
      <c r="F324" s="16">
        <v>101</v>
      </c>
      <c r="G324" s="17">
        <v>19158</v>
      </c>
      <c r="H324" s="16"/>
      <c r="I324" s="16"/>
      <c r="J324" s="16"/>
      <c r="K324" s="63" t="s">
        <v>980</v>
      </c>
      <c r="L324" s="14"/>
      <c r="M324" s="13"/>
      <c r="N324" s="14" t="s">
        <v>936</v>
      </c>
      <c r="O324" s="12">
        <v>5</v>
      </c>
      <c r="P324" s="12">
        <v>7</v>
      </c>
      <c r="Q324" s="12">
        <v>11</v>
      </c>
      <c r="R324" s="12">
        <v>18</v>
      </c>
      <c r="S324" s="12">
        <v>3</v>
      </c>
      <c r="T324" s="12">
        <v>53</v>
      </c>
      <c r="U324" s="12">
        <v>4</v>
      </c>
      <c r="V324" s="13" t="s">
        <v>981</v>
      </c>
      <c r="W324" s="13" t="s">
        <v>977</v>
      </c>
      <c r="X324" s="13" t="s">
        <v>939</v>
      </c>
      <c r="Y324" s="13" t="s">
        <v>940</v>
      </c>
      <c r="Z324" s="61" t="str">
        <f t="shared" si="12"/>
        <v>https://www.city.tokorozawa.saitama.jp/kurashi/shigotojyoho/syogyo/akitennpo.html</v>
      </c>
      <c r="AA324" s="13"/>
      <c r="AB324" s="13"/>
      <c r="AC324" s="13"/>
      <c r="AD324" s="13"/>
      <c r="AE324" s="13"/>
      <c r="AF324" s="13"/>
    </row>
    <row r="325" spans="1:32" ht="95" x14ac:dyDescent="0.2">
      <c r="A325" s="9">
        <f t="shared" si="13"/>
        <v>319</v>
      </c>
      <c r="B325" s="9">
        <v>7</v>
      </c>
      <c r="C325" s="27" t="s">
        <v>933</v>
      </c>
      <c r="D325" s="11" t="s">
        <v>982</v>
      </c>
      <c r="E325" s="11" t="s">
        <v>983</v>
      </c>
      <c r="F325" s="16">
        <v>13</v>
      </c>
      <c r="G325" s="17">
        <v>35855</v>
      </c>
      <c r="H325" s="16"/>
      <c r="I325" s="16"/>
      <c r="J325" s="16"/>
      <c r="K325" s="16"/>
      <c r="L325" s="14"/>
      <c r="M325" s="13"/>
      <c r="N325" s="14" t="s">
        <v>961</v>
      </c>
      <c r="O325" s="12">
        <v>0</v>
      </c>
      <c r="P325" s="12">
        <v>1</v>
      </c>
      <c r="Q325" s="12">
        <v>4</v>
      </c>
      <c r="R325" s="12">
        <v>5</v>
      </c>
      <c r="S325" s="12">
        <v>1</v>
      </c>
      <c r="T325" s="12">
        <v>2</v>
      </c>
      <c r="U325" s="12">
        <v>0</v>
      </c>
      <c r="V325" s="13" t="s">
        <v>984</v>
      </c>
      <c r="W325" s="13" t="s">
        <v>39</v>
      </c>
      <c r="X325" s="13" t="s">
        <v>939</v>
      </c>
      <c r="Y325" s="13" t="s">
        <v>940</v>
      </c>
      <c r="Z325" s="61" t="str">
        <f t="shared" si="12"/>
        <v>https://www.city.tokorozawa.saitama.jp/kurashi/shigotojyoho/syogyo/akitennpo.html</v>
      </c>
      <c r="AA325" s="13"/>
      <c r="AB325" s="13"/>
      <c r="AC325" s="13"/>
      <c r="AD325" s="13"/>
      <c r="AE325" s="13"/>
      <c r="AF325" s="13"/>
    </row>
    <row r="326" spans="1:32" ht="95" x14ac:dyDescent="0.2">
      <c r="A326" s="9">
        <f t="shared" si="13"/>
        <v>320</v>
      </c>
      <c r="B326" s="9">
        <v>7</v>
      </c>
      <c r="C326" s="27" t="s">
        <v>933</v>
      </c>
      <c r="D326" s="11" t="s">
        <v>985</v>
      </c>
      <c r="E326" s="11" t="s">
        <v>976</v>
      </c>
      <c r="F326" s="16">
        <v>13</v>
      </c>
      <c r="G326" s="17">
        <v>19350</v>
      </c>
      <c r="H326" s="16"/>
      <c r="I326" s="16"/>
      <c r="J326" s="16"/>
      <c r="K326" s="16"/>
      <c r="L326" s="14"/>
      <c r="M326" s="13"/>
      <c r="N326" s="14" t="s">
        <v>943</v>
      </c>
      <c r="O326" s="12">
        <v>6</v>
      </c>
      <c r="P326" s="12">
        <v>1</v>
      </c>
      <c r="Q326" s="12">
        <v>1</v>
      </c>
      <c r="R326" s="12">
        <v>2</v>
      </c>
      <c r="S326" s="12">
        <v>0</v>
      </c>
      <c r="T326" s="12">
        <v>3</v>
      </c>
      <c r="U326" s="12"/>
      <c r="V326" s="13"/>
      <c r="W326" s="13" t="s">
        <v>39</v>
      </c>
      <c r="X326" s="13" t="s">
        <v>939</v>
      </c>
      <c r="Y326" s="13" t="s">
        <v>940</v>
      </c>
      <c r="Z326" s="61" t="str">
        <f t="shared" si="12"/>
        <v>https://www.city.tokorozawa.saitama.jp/kurashi/shigotojyoho/syogyo/akitennpo.html</v>
      </c>
      <c r="AA326" s="13"/>
      <c r="AB326" s="13"/>
      <c r="AC326" s="13"/>
      <c r="AD326" s="13"/>
      <c r="AE326" s="13"/>
      <c r="AF326" s="13"/>
    </row>
    <row r="327" spans="1:32" ht="114" x14ac:dyDescent="0.2">
      <c r="A327" s="9">
        <f t="shared" si="13"/>
        <v>321</v>
      </c>
      <c r="B327" s="9">
        <v>7</v>
      </c>
      <c r="C327" s="27" t="s">
        <v>933</v>
      </c>
      <c r="D327" s="11" t="s">
        <v>986</v>
      </c>
      <c r="E327" s="11" t="s">
        <v>987</v>
      </c>
      <c r="F327" s="16">
        <v>32</v>
      </c>
      <c r="G327" s="17">
        <v>32533</v>
      </c>
      <c r="H327" s="16"/>
      <c r="I327" s="16"/>
      <c r="J327" s="16"/>
      <c r="K327" s="16"/>
      <c r="L327" s="14"/>
      <c r="M327" s="13"/>
      <c r="N327" s="14" t="s">
        <v>961</v>
      </c>
      <c r="O327" s="12">
        <v>1</v>
      </c>
      <c r="P327" s="12">
        <v>3</v>
      </c>
      <c r="Q327" s="12">
        <v>10</v>
      </c>
      <c r="R327" s="12">
        <v>6</v>
      </c>
      <c r="S327" s="12">
        <v>2</v>
      </c>
      <c r="T327" s="12">
        <v>6</v>
      </c>
      <c r="U327" s="12">
        <v>4</v>
      </c>
      <c r="V327" s="13" t="s">
        <v>988</v>
      </c>
      <c r="W327" s="13" t="s">
        <v>989</v>
      </c>
      <c r="X327" s="13" t="s">
        <v>939</v>
      </c>
      <c r="Y327" s="13" t="s">
        <v>940</v>
      </c>
      <c r="Z327" s="61" t="str">
        <f t="shared" si="12"/>
        <v>https://www.city.tokorozawa.saitama.jp/kurashi/shigotojyoho/syogyo/akitennpo.html</v>
      </c>
      <c r="AA327" s="13"/>
      <c r="AB327" s="13"/>
      <c r="AC327" s="13"/>
      <c r="AD327" s="13"/>
      <c r="AE327" s="13"/>
      <c r="AF327" s="13"/>
    </row>
    <row r="328" spans="1:32" ht="95" x14ac:dyDescent="0.2">
      <c r="A328" s="9">
        <f t="shared" si="13"/>
        <v>322</v>
      </c>
      <c r="B328" s="9">
        <v>7</v>
      </c>
      <c r="C328" s="27" t="s">
        <v>933</v>
      </c>
      <c r="D328" s="11" t="s">
        <v>990</v>
      </c>
      <c r="E328" s="11" t="s">
        <v>979</v>
      </c>
      <c r="F328" s="16">
        <v>45</v>
      </c>
      <c r="G328" s="17">
        <v>24593</v>
      </c>
      <c r="H328" s="16"/>
      <c r="I328" s="16"/>
      <c r="J328" s="16"/>
      <c r="K328" s="63"/>
      <c r="L328" s="14"/>
      <c r="M328" s="13"/>
      <c r="N328" s="14" t="s">
        <v>936</v>
      </c>
      <c r="O328" s="12">
        <v>4</v>
      </c>
      <c r="P328" s="12">
        <v>6</v>
      </c>
      <c r="Q328" s="12">
        <v>13</v>
      </c>
      <c r="R328" s="12">
        <v>14</v>
      </c>
      <c r="S328" s="12"/>
      <c r="T328" s="12">
        <v>7</v>
      </c>
      <c r="U328" s="12">
        <v>1</v>
      </c>
      <c r="V328" s="13" t="s">
        <v>991</v>
      </c>
      <c r="W328" s="13" t="s">
        <v>992</v>
      </c>
      <c r="X328" s="13" t="s">
        <v>939</v>
      </c>
      <c r="Y328" s="13" t="s">
        <v>940</v>
      </c>
      <c r="Z328" s="61" t="str">
        <f t="shared" si="12"/>
        <v>https://www.city.tokorozawa.saitama.jp/kurashi/shigotojyoho/syogyo/akitennpo.html</v>
      </c>
      <c r="AA328" s="13"/>
      <c r="AB328" s="13"/>
      <c r="AC328" s="13"/>
      <c r="AD328" s="13"/>
      <c r="AE328" s="13"/>
      <c r="AF328" s="13"/>
    </row>
    <row r="329" spans="1:32" ht="95" x14ac:dyDescent="0.2">
      <c r="A329" s="9">
        <f t="shared" si="13"/>
        <v>323</v>
      </c>
      <c r="B329" s="9">
        <v>7</v>
      </c>
      <c r="C329" s="27" t="s">
        <v>933</v>
      </c>
      <c r="D329" s="11" t="s">
        <v>993</v>
      </c>
      <c r="E329" s="11" t="s">
        <v>994</v>
      </c>
      <c r="F329" s="16">
        <v>110</v>
      </c>
      <c r="G329" s="17">
        <v>28665</v>
      </c>
      <c r="H329" s="16"/>
      <c r="I329" s="16"/>
      <c r="J329" s="16"/>
      <c r="K329" s="63" t="s">
        <v>995</v>
      </c>
      <c r="L329" s="14"/>
      <c r="M329" s="13"/>
      <c r="N329" s="14" t="s">
        <v>943</v>
      </c>
      <c r="O329" s="12">
        <v>3</v>
      </c>
      <c r="P329" s="12">
        <v>7</v>
      </c>
      <c r="Q329" s="12">
        <v>34</v>
      </c>
      <c r="R329" s="12">
        <v>25</v>
      </c>
      <c r="S329" s="12">
        <v>3</v>
      </c>
      <c r="T329" s="12">
        <v>31</v>
      </c>
      <c r="U329" s="12">
        <v>7</v>
      </c>
      <c r="V329" s="13" t="s">
        <v>996</v>
      </c>
      <c r="W329" s="13" t="s">
        <v>997</v>
      </c>
      <c r="X329" s="13" t="s">
        <v>939</v>
      </c>
      <c r="Y329" s="13" t="s">
        <v>940</v>
      </c>
      <c r="Z329" s="61" t="str">
        <f t="shared" si="12"/>
        <v>https://www.city.tokorozawa.saitama.jp/kurashi/shigotojyoho/syogyo/akitennpo.html</v>
      </c>
      <c r="AA329" s="13"/>
      <c r="AB329" s="13"/>
      <c r="AC329" s="13"/>
      <c r="AD329" s="13"/>
      <c r="AE329" s="13"/>
      <c r="AF329" s="13"/>
    </row>
    <row r="330" spans="1:32" ht="95" x14ac:dyDescent="0.2">
      <c r="A330" s="9">
        <f t="shared" si="13"/>
        <v>324</v>
      </c>
      <c r="B330" s="9">
        <v>7</v>
      </c>
      <c r="C330" s="27" t="s">
        <v>933</v>
      </c>
      <c r="D330" s="11" t="s">
        <v>998</v>
      </c>
      <c r="E330" s="11" t="s">
        <v>963</v>
      </c>
      <c r="F330" s="16">
        <v>35</v>
      </c>
      <c r="G330" s="17">
        <v>32785</v>
      </c>
      <c r="H330" s="16"/>
      <c r="I330" s="16"/>
      <c r="J330" s="16"/>
      <c r="K330" s="16"/>
      <c r="L330" s="14"/>
      <c r="M330" s="13"/>
      <c r="N330" s="14" t="s">
        <v>943</v>
      </c>
      <c r="O330" s="12">
        <v>4</v>
      </c>
      <c r="P330" s="12">
        <v>6</v>
      </c>
      <c r="Q330" s="12">
        <v>10</v>
      </c>
      <c r="R330" s="12">
        <v>12</v>
      </c>
      <c r="S330" s="12">
        <v>1</v>
      </c>
      <c r="T330" s="12">
        <v>2</v>
      </c>
      <c r="U330" s="12">
        <v>0</v>
      </c>
      <c r="V330" s="13"/>
      <c r="W330" s="13" t="s">
        <v>39</v>
      </c>
      <c r="X330" s="13" t="s">
        <v>939</v>
      </c>
      <c r="Y330" s="13" t="s">
        <v>940</v>
      </c>
      <c r="Z330" s="61" t="str">
        <f t="shared" si="12"/>
        <v>https://www.city.tokorozawa.saitama.jp/kurashi/shigotojyoho/syogyo/akitennpo.html</v>
      </c>
      <c r="AA330" s="13"/>
      <c r="AB330" s="13"/>
      <c r="AC330" s="13"/>
      <c r="AD330" s="13"/>
      <c r="AE330" s="13"/>
      <c r="AF330" s="13"/>
    </row>
    <row r="331" spans="1:32" ht="95" x14ac:dyDescent="0.2">
      <c r="A331" s="9">
        <f t="shared" si="13"/>
        <v>325</v>
      </c>
      <c r="B331" s="9">
        <v>7</v>
      </c>
      <c r="C331" s="27" t="s">
        <v>933</v>
      </c>
      <c r="D331" s="11" t="s">
        <v>999</v>
      </c>
      <c r="E331" s="11" t="s">
        <v>1000</v>
      </c>
      <c r="F331" s="16">
        <v>52</v>
      </c>
      <c r="G331" s="17">
        <v>21551</v>
      </c>
      <c r="H331" s="16"/>
      <c r="I331" s="16"/>
      <c r="J331" s="16"/>
      <c r="K331" s="16"/>
      <c r="L331" s="14"/>
      <c r="M331" s="13"/>
      <c r="N331" s="14" t="s">
        <v>964</v>
      </c>
      <c r="O331" s="12">
        <v>6</v>
      </c>
      <c r="P331" s="12">
        <v>6</v>
      </c>
      <c r="Q331" s="12">
        <v>11</v>
      </c>
      <c r="R331" s="12">
        <v>13</v>
      </c>
      <c r="S331" s="12">
        <v>3</v>
      </c>
      <c r="T331" s="12">
        <v>10</v>
      </c>
      <c r="U331" s="12">
        <v>3</v>
      </c>
      <c r="V331" s="13" t="s">
        <v>1001</v>
      </c>
      <c r="W331" s="13"/>
      <c r="X331" s="13" t="s">
        <v>1002</v>
      </c>
      <c r="Y331" s="13" t="s">
        <v>1003</v>
      </c>
      <c r="Z331" s="61" t="str">
        <f t="shared" si="12"/>
        <v>https://www.city.tokorozawa.saitama.jp/kurashi/shigotojyoho/syogyo/akitennpo.html</v>
      </c>
      <c r="AA331" s="13"/>
      <c r="AB331" s="13"/>
      <c r="AC331" s="13"/>
      <c r="AD331" s="13"/>
      <c r="AE331" s="13"/>
      <c r="AF331" s="13"/>
    </row>
    <row r="332" spans="1:32" ht="95" x14ac:dyDescent="0.2">
      <c r="A332" s="9">
        <f t="shared" si="13"/>
        <v>326</v>
      </c>
      <c r="B332" s="9">
        <v>7</v>
      </c>
      <c r="C332" s="27" t="s">
        <v>933</v>
      </c>
      <c r="D332" s="11" t="s">
        <v>1004</v>
      </c>
      <c r="E332" s="11" t="s">
        <v>973</v>
      </c>
      <c r="F332" s="16">
        <v>39</v>
      </c>
      <c r="G332" s="17">
        <v>29677</v>
      </c>
      <c r="H332" s="16"/>
      <c r="I332" s="16"/>
      <c r="J332" s="16"/>
      <c r="K332" s="63" t="s">
        <v>1005</v>
      </c>
      <c r="L332" s="14"/>
      <c r="M332" s="13"/>
      <c r="N332" s="14" t="s">
        <v>943</v>
      </c>
      <c r="O332" s="12">
        <v>1</v>
      </c>
      <c r="P332" s="12">
        <v>0</v>
      </c>
      <c r="Q332" s="12">
        <v>8</v>
      </c>
      <c r="R332" s="12">
        <v>24</v>
      </c>
      <c r="S332" s="12">
        <v>2</v>
      </c>
      <c r="T332" s="12">
        <v>2</v>
      </c>
      <c r="U332" s="12">
        <v>4</v>
      </c>
      <c r="V332" s="13" t="s">
        <v>1006</v>
      </c>
      <c r="W332" s="13" t="s">
        <v>39</v>
      </c>
      <c r="X332" s="13" t="s">
        <v>1002</v>
      </c>
      <c r="Y332" s="13" t="s">
        <v>1003</v>
      </c>
      <c r="Z332" s="61" t="str">
        <f t="shared" si="12"/>
        <v>https://www.city.tokorozawa.saitama.jp/kurashi/shigotojyoho/syogyo/akitennpo.html</v>
      </c>
      <c r="AA332" s="13"/>
      <c r="AB332" s="13"/>
      <c r="AC332" s="13"/>
      <c r="AD332" s="13"/>
      <c r="AE332" s="13"/>
      <c r="AF332" s="13"/>
    </row>
    <row r="333" spans="1:32" ht="95" x14ac:dyDescent="0.2">
      <c r="A333" s="9">
        <f t="shared" si="13"/>
        <v>327</v>
      </c>
      <c r="B333" s="9">
        <v>7</v>
      </c>
      <c r="C333" s="27" t="s">
        <v>933</v>
      </c>
      <c r="D333" s="11" t="s">
        <v>1007</v>
      </c>
      <c r="E333" s="11" t="s">
        <v>1008</v>
      </c>
      <c r="F333" s="16">
        <v>14</v>
      </c>
      <c r="G333" s="17">
        <v>42163</v>
      </c>
      <c r="H333" s="16"/>
      <c r="I333" s="16"/>
      <c r="J333" s="16"/>
      <c r="K333" s="16"/>
      <c r="L333" s="14"/>
      <c r="M333" s="13"/>
      <c r="N333" s="14" t="s">
        <v>964</v>
      </c>
      <c r="O333" s="12">
        <v>0</v>
      </c>
      <c r="P333" s="12">
        <v>0</v>
      </c>
      <c r="Q333" s="12">
        <v>12</v>
      </c>
      <c r="R333" s="12">
        <v>2</v>
      </c>
      <c r="S333" s="12">
        <v>0</v>
      </c>
      <c r="T333" s="12">
        <v>0</v>
      </c>
      <c r="U333" s="12"/>
      <c r="V333" s="13"/>
      <c r="W333" s="13" t="s">
        <v>39</v>
      </c>
      <c r="X333" s="13" t="s">
        <v>1002</v>
      </c>
      <c r="Y333" s="13" t="s">
        <v>1003</v>
      </c>
      <c r="Z333" s="61" t="str">
        <f t="shared" si="12"/>
        <v>https://www.city.tokorozawa.saitama.jp/kurashi/shigotojyoho/syogyo/akitennpo.html</v>
      </c>
      <c r="AA333" s="13"/>
      <c r="AB333" s="13"/>
      <c r="AC333" s="13"/>
      <c r="AD333" s="13"/>
      <c r="AE333" s="13"/>
      <c r="AF333" s="13"/>
    </row>
    <row r="334" spans="1:32" ht="95" x14ac:dyDescent="0.2">
      <c r="A334" s="9">
        <f t="shared" si="13"/>
        <v>328</v>
      </c>
      <c r="B334" s="9">
        <v>7</v>
      </c>
      <c r="C334" s="27" t="s">
        <v>933</v>
      </c>
      <c r="D334" s="11" t="s">
        <v>1009</v>
      </c>
      <c r="E334" s="11" t="s">
        <v>1010</v>
      </c>
      <c r="F334" s="16">
        <v>63</v>
      </c>
      <c r="G334" s="17">
        <v>32343</v>
      </c>
      <c r="H334" s="16"/>
      <c r="I334" s="16"/>
      <c r="J334" s="16"/>
      <c r="K334" s="16"/>
      <c r="L334" s="14"/>
      <c r="M334" s="13"/>
      <c r="N334" s="14" t="s">
        <v>964</v>
      </c>
      <c r="O334" s="12">
        <v>4</v>
      </c>
      <c r="P334" s="12">
        <v>4</v>
      </c>
      <c r="Q334" s="12">
        <v>11</v>
      </c>
      <c r="R334" s="12">
        <v>26</v>
      </c>
      <c r="S334" s="12">
        <v>1</v>
      </c>
      <c r="T334" s="12">
        <v>16</v>
      </c>
      <c r="U334" s="12">
        <v>1</v>
      </c>
      <c r="V334" s="13" t="s">
        <v>1011</v>
      </c>
      <c r="W334" s="13" t="s">
        <v>1012</v>
      </c>
      <c r="X334" s="13" t="s">
        <v>1002</v>
      </c>
      <c r="Y334" s="13" t="s">
        <v>1003</v>
      </c>
      <c r="Z334" s="61" t="str">
        <f t="shared" si="12"/>
        <v>https://www.city.tokorozawa.saitama.jp/kurashi/shigotojyoho/syogyo/akitennpo.html</v>
      </c>
      <c r="AA334" s="13"/>
      <c r="AB334" s="13"/>
      <c r="AC334" s="13"/>
      <c r="AD334" s="13"/>
      <c r="AE334" s="13"/>
      <c r="AF334" s="13"/>
    </row>
    <row r="335" spans="1:32" ht="95" x14ac:dyDescent="0.2">
      <c r="A335" s="9">
        <f t="shared" si="13"/>
        <v>329</v>
      </c>
      <c r="B335" s="9">
        <v>7</v>
      </c>
      <c r="C335" s="27" t="s">
        <v>933</v>
      </c>
      <c r="D335" s="11" t="s">
        <v>1013</v>
      </c>
      <c r="E335" s="11" t="s">
        <v>1014</v>
      </c>
      <c r="F335" s="16">
        <v>2</v>
      </c>
      <c r="G335" s="17"/>
      <c r="H335" s="16"/>
      <c r="I335" s="16"/>
      <c r="J335" s="16"/>
      <c r="K335" s="16"/>
      <c r="L335" s="14"/>
      <c r="M335" s="13"/>
      <c r="N335" s="14" t="s">
        <v>964</v>
      </c>
      <c r="O335" s="12">
        <v>1</v>
      </c>
      <c r="P335" s="12">
        <v>1</v>
      </c>
      <c r="Q335" s="12">
        <v>0</v>
      </c>
      <c r="R335" s="12">
        <v>0</v>
      </c>
      <c r="S335" s="12">
        <v>0</v>
      </c>
      <c r="T335" s="12">
        <v>0</v>
      </c>
      <c r="U335" s="12"/>
      <c r="V335" s="13"/>
      <c r="W335" s="13" t="s">
        <v>1015</v>
      </c>
      <c r="X335" s="13" t="s">
        <v>1002</v>
      </c>
      <c r="Y335" s="13" t="s">
        <v>1003</v>
      </c>
      <c r="Z335" s="61" t="str">
        <f t="shared" si="12"/>
        <v>https://www.city.tokorozawa.saitama.jp/kurashi/shigotojyoho/syogyo/akitennpo.html</v>
      </c>
      <c r="AA335" s="13"/>
      <c r="AB335" s="13"/>
      <c r="AC335" s="13"/>
      <c r="AD335" s="13"/>
      <c r="AE335" s="13"/>
      <c r="AF335" s="13"/>
    </row>
    <row r="336" spans="1:32" ht="95" x14ac:dyDescent="0.2">
      <c r="A336" s="9">
        <f t="shared" si="13"/>
        <v>330</v>
      </c>
      <c r="B336" s="9">
        <v>7</v>
      </c>
      <c r="C336" s="27" t="s">
        <v>933</v>
      </c>
      <c r="D336" s="11" t="s">
        <v>1016</v>
      </c>
      <c r="E336" s="11" t="s">
        <v>1017</v>
      </c>
      <c r="F336" s="16">
        <v>13</v>
      </c>
      <c r="G336" s="17">
        <v>23255</v>
      </c>
      <c r="H336" s="16"/>
      <c r="I336" s="16"/>
      <c r="J336" s="16"/>
      <c r="K336" s="16"/>
      <c r="L336" s="14"/>
      <c r="M336" s="13"/>
      <c r="N336" s="14" t="s">
        <v>936</v>
      </c>
      <c r="O336" s="12">
        <v>3</v>
      </c>
      <c r="P336" s="12">
        <v>1</v>
      </c>
      <c r="Q336" s="12">
        <v>3</v>
      </c>
      <c r="R336" s="12">
        <v>5</v>
      </c>
      <c r="S336" s="12">
        <v>0</v>
      </c>
      <c r="T336" s="12">
        <v>1</v>
      </c>
      <c r="U336" s="12"/>
      <c r="V336" s="13"/>
      <c r="W336" s="13" t="s">
        <v>39</v>
      </c>
      <c r="X336" s="13" t="s">
        <v>1002</v>
      </c>
      <c r="Y336" s="13" t="s">
        <v>940</v>
      </c>
      <c r="Z336" s="61" t="str">
        <f t="shared" si="12"/>
        <v>https://www.city.tokorozawa.saitama.jp/kurashi/shigotojyoho/syogyo/akitennpo.html</v>
      </c>
      <c r="AA336" s="13"/>
      <c r="AB336" s="13"/>
      <c r="AC336" s="13"/>
      <c r="AD336" s="13"/>
      <c r="AE336" s="13"/>
      <c r="AF336" s="13"/>
    </row>
    <row r="337" spans="1:32" ht="95" x14ac:dyDescent="0.2">
      <c r="A337" s="9">
        <f t="shared" si="13"/>
        <v>331</v>
      </c>
      <c r="B337" s="9">
        <v>7</v>
      </c>
      <c r="C337" s="27" t="s">
        <v>933</v>
      </c>
      <c r="D337" s="11" t="s">
        <v>1018</v>
      </c>
      <c r="E337" s="11" t="s">
        <v>1008</v>
      </c>
      <c r="F337" s="16">
        <v>29</v>
      </c>
      <c r="G337" s="17">
        <v>22899</v>
      </c>
      <c r="H337" s="16"/>
      <c r="I337" s="16"/>
      <c r="J337" s="16"/>
      <c r="K337" s="16"/>
      <c r="L337" s="14"/>
      <c r="M337" s="13"/>
      <c r="N337" s="14" t="s">
        <v>964</v>
      </c>
      <c r="O337" s="12">
        <v>1</v>
      </c>
      <c r="P337" s="12">
        <v>5</v>
      </c>
      <c r="Q337" s="12">
        <v>3</v>
      </c>
      <c r="R337" s="12">
        <v>15</v>
      </c>
      <c r="S337" s="12">
        <v>1</v>
      </c>
      <c r="T337" s="12">
        <v>3</v>
      </c>
      <c r="U337" s="12">
        <v>1</v>
      </c>
      <c r="V337" s="13" t="s">
        <v>1019</v>
      </c>
      <c r="W337" s="13" t="s">
        <v>1020</v>
      </c>
      <c r="X337" s="13" t="s">
        <v>1002</v>
      </c>
      <c r="Y337" s="13" t="s">
        <v>940</v>
      </c>
      <c r="Z337" s="61" t="str">
        <f t="shared" si="12"/>
        <v>https://www.city.tokorozawa.saitama.jp/kurashi/shigotojyoho/syogyo/akitennpo.html</v>
      </c>
      <c r="AA337" s="13"/>
      <c r="AB337" s="13"/>
      <c r="AC337" s="13"/>
      <c r="AD337" s="13"/>
      <c r="AE337" s="13"/>
      <c r="AF337" s="13"/>
    </row>
    <row r="338" spans="1:32" ht="95" x14ac:dyDescent="0.2">
      <c r="A338" s="9">
        <f t="shared" si="13"/>
        <v>332</v>
      </c>
      <c r="B338" s="9">
        <v>7</v>
      </c>
      <c r="C338" s="27" t="s">
        <v>933</v>
      </c>
      <c r="D338" s="11" t="s">
        <v>1021</v>
      </c>
      <c r="E338" s="11" t="s">
        <v>1022</v>
      </c>
      <c r="F338" s="16">
        <v>60</v>
      </c>
      <c r="G338" s="17">
        <v>29312</v>
      </c>
      <c r="H338" s="16"/>
      <c r="I338" s="16"/>
      <c r="J338" s="16"/>
      <c r="K338" s="16"/>
      <c r="L338" s="14"/>
      <c r="M338" s="13"/>
      <c r="N338" s="14" t="s">
        <v>964</v>
      </c>
      <c r="O338" s="12">
        <v>6</v>
      </c>
      <c r="P338" s="12">
        <v>2</v>
      </c>
      <c r="Q338" s="12">
        <v>3</v>
      </c>
      <c r="R338" s="12">
        <v>19</v>
      </c>
      <c r="S338" s="12">
        <v>0</v>
      </c>
      <c r="T338" s="12">
        <v>26</v>
      </c>
      <c r="U338" s="12">
        <v>4</v>
      </c>
      <c r="V338" s="13" t="s">
        <v>1023</v>
      </c>
      <c r="W338" s="13" t="s">
        <v>1024</v>
      </c>
      <c r="X338" s="13" t="s">
        <v>1002</v>
      </c>
      <c r="Y338" s="13" t="s">
        <v>940</v>
      </c>
      <c r="Z338" s="61" t="str">
        <f t="shared" si="12"/>
        <v>https://www.city.tokorozawa.saitama.jp/kurashi/shigotojyoho/syogyo/akitennpo.html</v>
      </c>
      <c r="AA338" s="13"/>
      <c r="AB338" s="13"/>
      <c r="AC338" s="13"/>
      <c r="AD338" s="13"/>
      <c r="AE338" s="13"/>
      <c r="AF338" s="13"/>
    </row>
    <row r="339" spans="1:32" ht="95" x14ac:dyDescent="0.2">
      <c r="A339" s="9">
        <f t="shared" si="13"/>
        <v>333</v>
      </c>
      <c r="B339" s="9">
        <v>7</v>
      </c>
      <c r="C339" s="27" t="s">
        <v>933</v>
      </c>
      <c r="D339" s="11" t="s">
        <v>1025</v>
      </c>
      <c r="E339" s="11" t="s">
        <v>983</v>
      </c>
      <c r="F339" s="16">
        <v>6</v>
      </c>
      <c r="G339" s="17">
        <v>30407</v>
      </c>
      <c r="H339" s="16"/>
      <c r="I339" s="16"/>
      <c r="J339" s="16"/>
      <c r="K339" s="16"/>
      <c r="L339" s="14"/>
      <c r="M339" s="13"/>
      <c r="N339" s="14" t="s">
        <v>964</v>
      </c>
      <c r="O339" s="12">
        <v>2</v>
      </c>
      <c r="P339" s="12">
        <v>0</v>
      </c>
      <c r="Q339" s="12">
        <v>0</v>
      </c>
      <c r="R339" s="12">
        <v>2</v>
      </c>
      <c r="S339" s="12">
        <v>0</v>
      </c>
      <c r="T339" s="12">
        <v>2</v>
      </c>
      <c r="U339" s="12"/>
      <c r="V339" s="13"/>
      <c r="W339" s="13" t="s">
        <v>39</v>
      </c>
      <c r="X339" s="13" t="s">
        <v>1002</v>
      </c>
      <c r="Y339" s="13" t="s">
        <v>940</v>
      </c>
      <c r="Z339" s="61" t="str">
        <f t="shared" si="12"/>
        <v>https://www.city.tokorozawa.saitama.jp/kurashi/shigotojyoho/syogyo/akitennpo.html</v>
      </c>
      <c r="AA339" s="13"/>
      <c r="AB339" s="13"/>
      <c r="AC339" s="13"/>
      <c r="AD339" s="13"/>
      <c r="AE339" s="13"/>
      <c r="AF339" s="13"/>
    </row>
    <row r="340" spans="1:32" ht="95" x14ac:dyDescent="0.2">
      <c r="A340" s="9">
        <f t="shared" si="13"/>
        <v>334</v>
      </c>
      <c r="B340" s="9">
        <v>7</v>
      </c>
      <c r="C340" s="27" t="s">
        <v>933</v>
      </c>
      <c r="D340" s="11" t="s">
        <v>1026</v>
      </c>
      <c r="E340" s="11" t="s">
        <v>1027</v>
      </c>
      <c r="F340" s="16">
        <v>11</v>
      </c>
      <c r="G340" s="17">
        <v>33939</v>
      </c>
      <c r="H340" s="16"/>
      <c r="I340" s="16"/>
      <c r="J340" s="16"/>
      <c r="K340" s="16"/>
      <c r="L340" s="14"/>
      <c r="M340" s="13"/>
      <c r="N340" s="14" t="s">
        <v>964</v>
      </c>
      <c r="O340" s="12">
        <v>2</v>
      </c>
      <c r="P340" s="12">
        <v>0</v>
      </c>
      <c r="Q340" s="12">
        <v>0</v>
      </c>
      <c r="R340" s="12">
        <v>2</v>
      </c>
      <c r="S340" s="12">
        <v>0</v>
      </c>
      <c r="T340" s="12">
        <v>7</v>
      </c>
      <c r="U340" s="12"/>
      <c r="V340" s="13"/>
      <c r="W340" s="13" t="s">
        <v>39</v>
      </c>
      <c r="X340" s="13" t="s">
        <v>1002</v>
      </c>
      <c r="Y340" s="13" t="s">
        <v>940</v>
      </c>
      <c r="Z340" s="61" t="str">
        <f t="shared" si="12"/>
        <v>https://www.city.tokorozawa.saitama.jp/kurashi/shigotojyoho/syogyo/akitennpo.html</v>
      </c>
      <c r="AA340" s="13"/>
      <c r="AB340" s="13"/>
      <c r="AC340" s="13"/>
      <c r="AD340" s="13"/>
      <c r="AE340" s="13"/>
      <c r="AF340" s="13"/>
    </row>
    <row r="341" spans="1:32" ht="95" x14ac:dyDescent="0.2">
      <c r="A341" s="9">
        <f t="shared" si="13"/>
        <v>335</v>
      </c>
      <c r="B341" s="9">
        <v>7</v>
      </c>
      <c r="C341" s="27" t="s">
        <v>933</v>
      </c>
      <c r="D341" s="11" t="s">
        <v>1028</v>
      </c>
      <c r="E341" s="11" t="s">
        <v>1029</v>
      </c>
      <c r="F341" s="16">
        <v>48</v>
      </c>
      <c r="G341" s="17">
        <v>36008</v>
      </c>
      <c r="H341" s="16"/>
      <c r="I341" s="16"/>
      <c r="J341" s="16"/>
      <c r="K341" s="16"/>
      <c r="L341" s="14"/>
      <c r="M341" s="13"/>
      <c r="N341" s="14" t="s">
        <v>936</v>
      </c>
      <c r="O341" s="12">
        <v>4</v>
      </c>
      <c r="P341" s="12">
        <v>6</v>
      </c>
      <c r="Q341" s="12">
        <v>6</v>
      </c>
      <c r="R341" s="12">
        <v>19</v>
      </c>
      <c r="S341" s="12">
        <v>1</v>
      </c>
      <c r="T341" s="12">
        <v>10</v>
      </c>
      <c r="U341" s="12">
        <v>2</v>
      </c>
      <c r="V341" s="13" t="s">
        <v>1030</v>
      </c>
      <c r="W341" s="13" t="s">
        <v>1031</v>
      </c>
      <c r="X341" s="13" t="s">
        <v>1002</v>
      </c>
      <c r="Y341" s="13" t="s">
        <v>940</v>
      </c>
      <c r="Z341" s="61" t="str">
        <f t="shared" si="12"/>
        <v>https://www.city.tokorozawa.saitama.jp/kurashi/shigotojyoho/syogyo/akitennpo.html</v>
      </c>
      <c r="AA341" s="13"/>
      <c r="AB341" s="13"/>
      <c r="AC341" s="13"/>
      <c r="AD341" s="13"/>
      <c r="AE341" s="13"/>
      <c r="AF341" s="13"/>
    </row>
    <row r="342" spans="1:32" ht="95" x14ac:dyDescent="0.2">
      <c r="A342" s="9">
        <f t="shared" si="13"/>
        <v>336</v>
      </c>
      <c r="B342" s="9">
        <v>7</v>
      </c>
      <c r="C342" s="27" t="s">
        <v>933</v>
      </c>
      <c r="D342" s="11" t="s">
        <v>1032</v>
      </c>
      <c r="E342" s="11" t="s">
        <v>979</v>
      </c>
      <c r="F342" s="16">
        <v>17</v>
      </c>
      <c r="G342" s="17">
        <v>38504</v>
      </c>
      <c r="H342" s="16"/>
      <c r="I342" s="16"/>
      <c r="J342" s="16"/>
      <c r="K342" s="16"/>
      <c r="L342" s="14"/>
      <c r="M342" s="13"/>
      <c r="N342" s="14" t="s">
        <v>961</v>
      </c>
      <c r="O342" s="12">
        <v>0</v>
      </c>
      <c r="P342" s="12">
        <v>1</v>
      </c>
      <c r="Q342" s="12">
        <v>2</v>
      </c>
      <c r="R342" s="12">
        <v>11</v>
      </c>
      <c r="S342" s="12">
        <v>0</v>
      </c>
      <c r="T342" s="12">
        <v>3</v>
      </c>
      <c r="U342" s="12"/>
      <c r="V342" s="13"/>
      <c r="W342" s="13" t="s">
        <v>39</v>
      </c>
      <c r="X342" s="13" t="s">
        <v>1002</v>
      </c>
      <c r="Y342" s="13" t="s">
        <v>940</v>
      </c>
      <c r="Z342" s="61" t="str">
        <f t="shared" si="12"/>
        <v>https://www.city.tokorozawa.saitama.jp/kurashi/shigotojyoho/syogyo/akitennpo.html</v>
      </c>
      <c r="AA342" s="13"/>
      <c r="AB342" s="13"/>
      <c r="AC342" s="13"/>
      <c r="AD342" s="13"/>
      <c r="AE342" s="13"/>
      <c r="AF342" s="13"/>
    </row>
    <row r="343" spans="1:32" ht="95" x14ac:dyDescent="0.2">
      <c r="A343" s="9">
        <f t="shared" si="13"/>
        <v>337</v>
      </c>
      <c r="B343" s="9">
        <v>7</v>
      </c>
      <c r="C343" s="27" t="s">
        <v>933</v>
      </c>
      <c r="D343" s="11" t="s">
        <v>1033</v>
      </c>
      <c r="E343" s="11" t="s">
        <v>1034</v>
      </c>
      <c r="F343" s="16">
        <v>10</v>
      </c>
      <c r="G343" s="17">
        <v>38078</v>
      </c>
      <c r="H343" s="16"/>
      <c r="I343" s="16"/>
      <c r="J343" s="16"/>
      <c r="K343" s="16"/>
      <c r="L343" s="14"/>
      <c r="M343" s="13"/>
      <c r="N343" s="14" t="s">
        <v>964</v>
      </c>
      <c r="O343" s="12">
        <v>1</v>
      </c>
      <c r="P343" s="12">
        <v>1</v>
      </c>
      <c r="Q343" s="12">
        <v>0</v>
      </c>
      <c r="R343" s="12">
        <v>4</v>
      </c>
      <c r="S343" s="12">
        <v>0</v>
      </c>
      <c r="T343" s="12">
        <v>4</v>
      </c>
      <c r="U343" s="12"/>
      <c r="V343" s="13"/>
      <c r="W343" s="13" t="s">
        <v>39</v>
      </c>
      <c r="X343" s="13" t="s">
        <v>1002</v>
      </c>
      <c r="Y343" s="13" t="s">
        <v>940</v>
      </c>
      <c r="Z343" s="61" t="str">
        <f t="shared" si="12"/>
        <v>https://www.city.tokorozawa.saitama.jp/kurashi/shigotojyoho/syogyo/akitennpo.html</v>
      </c>
      <c r="AA343" s="13"/>
      <c r="AB343" s="13"/>
      <c r="AC343" s="13"/>
      <c r="AD343" s="13"/>
      <c r="AE343" s="13"/>
      <c r="AF343" s="13"/>
    </row>
    <row r="344" spans="1:32" ht="95" x14ac:dyDescent="0.2">
      <c r="A344" s="9">
        <f t="shared" si="13"/>
        <v>338</v>
      </c>
      <c r="B344" s="9">
        <v>7</v>
      </c>
      <c r="C344" s="27" t="s">
        <v>933</v>
      </c>
      <c r="D344" s="11" t="s">
        <v>1035</v>
      </c>
      <c r="E344" s="11" t="s">
        <v>973</v>
      </c>
      <c r="F344" s="16">
        <v>9</v>
      </c>
      <c r="G344" s="17"/>
      <c r="H344" s="16"/>
      <c r="I344" s="16"/>
      <c r="J344" s="16"/>
      <c r="K344" s="16"/>
      <c r="L344" s="14"/>
      <c r="M344" s="13"/>
      <c r="N344" s="14" t="s">
        <v>961</v>
      </c>
      <c r="O344" s="12">
        <v>0</v>
      </c>
      <c r="P344" s="12">
        <v>0</v>
      </c>
      <c r="Q344" s="12">
        <v>4</v>
      </c>
      <c r="R344" s="12">
        <v>2</v>
      </c>
      <c r="S344" s="12">
        <v>0</v>
      </c>
      <c r="T344" s="12">
        <v>3</v>
      </c>
      <c r="U344" s="12"/>
      <c r="V344" s="13"/>
      <c r="W344" s="13" t="s">
        <v>39</v>
      </c>
      <c r="X344" s="13" t="s">
        <v>1002</v>
      </c>
      <c r="Y344" s="13" t="s">
        <v>940</v>
      </c>
      <c r="Z344" s="61" t="str">
        <f>HYPERLINK("#", "https://www.city.tokorozawa.saitama.jp/kurashi/shigotojyoho/syogyo/akitennpo.html")</f>
        <v>https://www.city.tokorozawa.saitama.jp/kurashi/shigotojyoho/syogyo/akitennpo.html</v>
      </c>
      <c r="AA344" s="13"/>
      <c r="AB344" s="13"/>
      <c r="AC344" s="13"/>
      <c r="AD344" s="13"/>
      <c r="AE344" s="13"/>
      <c r="AF344" s="13"/>
    </row>
    <row r="345" spans="1:32" ht="95" x14ac:dyDescent="0.2">
      <c r="A345" s="9">
        <f t="shared" si="13"/>
        <v>339</v>
      </c>
      <c r="B345" s="9">
        <v>7</v>
      </c>
      <c r="C345" s="27" t="s">
        <v>933</v>
      </c>
      <c r="D345" s="11" t="s">
        <v>1036</v>
      </c>
      <c r="E345" s="11" t="s">
        <v>1037</v>
      </c>
      <c r="F345" s="16">
        <v>15</v>
      </c>
      <c r="G345" s="17">
        <v>26606</v>
      </c>
      <c r="H345" s="16"/>
      <c r="I345" s="16"/>
      <c r="J345" s="16"/>
      <c r="K345" s="16"/>
      <c r="L345" s="14"/>
      <c r="M345" s="13"/>
      <c r="N345" s="14" t="s">
        <v>613</v>
      </c>
      <c r="O345" s="12">
        <v>1</v>
      </c>
      <c r="P345" s="12">
        <v>1</v>
      </c>
      <c r="Q345" s="12">
        <v>0</v>
      </c>
      <c r="R345" s="12">
        <v>5</v>
      </c>
      <c r="S345" s="12">
        <v>1</v>
      </c>
      <c r="T345" s="12">
        <v>7</v>
      </c>
      <c r="U345" s="12"/>
      <c r="V345" s="13"/>
      <c r="W345" s="13" t="s">
        <v>39</v>
      </c>
      <c r="X345" s="13" t="s">
        <v>1002</v>
      </c>
      <c r="Y345" s="13" t="s">
        <v>1003</v>
      </c>
      <c r="Z345" s="61" t="str">
        <f>HYPERLINK("#", "https://www.city.tokorozawa.saitama.jp/kurashi/shigotojyoho/syogyo/akitennpo.html")</f>
        <v>https://www.city.tokorozawa.saitama.jp/kurashi/shigotojyoho/syogyo/akitennpo.html</v>
      </c>
      <c r="AA345" s="13"/>
      <c r="AB345" s="13"/>
      <c r="AC345" s="13"/>
      <c r="AD345" s="13"/>
      <c r="AE345" s="13"/>
      <c r="AF345" s="13"/>
    </row>
    <row r="346" spans="1:32" ht="95" x14ac:dyDescent="0.2">
      <c r="A346" s="9">
        <f t="shared" si="13"/>
        <v>340</v>
      </c>
      <c r="B346" s="9">
        <v>7</v>
      </c>
      <c r="C346" s="27" t="s">
        <v>933</v>
      </c>
      <c r="D346" s="11" t="s">
        <v>1038</v>
      </c>
      <c r="E346" s="11" t="s">
        <v>1039</v>
      </c>
      <c r="F346" s="16">
        <v>29</v>
      </c>
      <c r="G346" s="17">
        <v>27485</v>
      </c>
      <c r="H346" s="16"/>
      <c r="I346" s="16"/>
      <c r="J346" s="16"/>
      <c r="K346" s="63" t="s">
        <v>1040</v>
      </c>
      <c r="L346" s="14"/>
      <c r="M346" s="13"/>
      <c r="N346" s="14" t="s">
        <v>964</v>
      </c>
      <c r="O346" s="12">
        <v>7</v>
      </c>
      <c r="P346" s="12">
        <v>3</v>
      </c>
      <c r="Q346" s="12">
        <v>7</v>
      </c>
      <c r="R346" s="12">
        <v>7</v>
      </c>
      <c r="S346" s="12">
        <v>0</v>
      </c>
      <c r="T346" s="12">
        <v>5</v>
      </c>
      <c r="U346" s="12"/>
      <c r="V346" s="13"/>
      <c r="W346" s="13" t="s">
        <v>39</v>
      </c>
      <c r="X346" s="13" t="s">
        <v>1002</v>
      </c>
      <c r="Y346" s="13" t="s">
        <v>1003</v>
      </c>
      <c r="Z346" s="61" t="str">
        <f>HYPERLINK("#", "https://www.city.tokorozawa.saitama.jp/kurashi/shigotojyoho/syogyo/akitennpo.html")</f>
        <v>https://www.city.tokorozawa.saitama.jp/kurashi/shigotojyoho/syogyo/akitennpo.html</v>
      </c>
      <c r="AA346" s="13"/>
      <c r="AB346" s="13"/>
      <c r="AC346" s="13"/>
      <c r="AD346" s="13"/>
      <c r="AE346" s="13"/>
      <c r="AF346" s="13"/>
    </row>
    <row r="347" spans="1:32" ht="95" x14ac:dyDescent="0.2">
      <c r="A347" s="9">
        <f t="shared" si="13"/>
        <v>341</v>
      </c>
      <c r="B347" s="9">
        <v>7</v>
      </c>
      <c r="C347" s="27" t="s">
        <v>933</v>
      </c>
      <c r="D347" s="11" t="s">
        <v>1041</v>
      </c>
      <c r="E347" s="11" t="s">
        <v>1042</v>
      </c>
      <c r="F347" s="16">
        <v>60</v>
      </c>
      <c r="G347" s="17">
        <v>43374</v>
      </c>
      <c r="H347" s="16"/>
      <c r="I347" s="16"/>
      <c r="J347" s="16"/>
      <c r="K347" s="63" t="s">
        <v>1043</v>
      </c>
      <c r="L347" s="14"/>
      <c r="M347" s="13"/>
      <c r="N347" s="14" t="s">
        <v>964</v>
      </c>
      <c r="O347" s="12">
        <v>3</v>
      </c>
      <c r="P347" s="12">
        <v>0</v>
      </c>
      <c r="Q347" s="12">
        <v>23</v>
      </c>
      <c r="R347" s="12">
        <v>11</v>
      </c>
      <c r="S347" s="12">
        <v>0</v>
      </c>
      <c r="T347" s="12">
        <v>21</v>
      </c>
      <c r="U347" s="12">
        <v>2</v>
      </c>
      <c r="V347" s="13" t="s">
        <v>1044</v>
      </c>
      <c r="W347" s="13" t="s">
        <v>1045</v>
      </c>
      <c r="X347" s="13" t="s">
        <v>1002</v>
      </c>
      <c r="Y347" s="13" t="s">
        <v>1003</v>
      </c>
      <c r="Z347" s="61" t="str">
        <f>HYPERLINK("#", "https://www.city.tokorozawa.saitama.jp/kurashi/shigotojyoho/syogyo/akitennpo.html")</f>
        <v>https://www.city.tokorozawa.saitama.jp/kurashi/shigotojyoho/syogyo/akitennpo.html</v>
      </c>
      <c r="AA347" s="13"/>
      <c r="AB347" s="13"/>
      <c r="AC347" s="13"/>
      <c r="AD347" s="13"/>
      <c r="AE347" s="13"/>
      <c r="AF347" s="13"/>
    </row>
    <row r="348" spans="1:32" ht="19" x14ac:dyDescent="0.2">
      <c r="A348" s="9">
        <f t="shared" si="13"/>
        <v>342</v>
      </c>
      <c r="B348" s="9">
        <v>7</v>
      </c>
      <c r="C348" s="27" t="s">
        <v>933</v>
      </c>
      <c r="D348" s="11" t="s">
        <v>1046</v>
      </c>
      <c r="E348" s="11"/>
      <c r="F348" s="16"/>
      <c r="G348" s="17"/>
      <c r="H348" s="16"/>
      <c r="I348" s="16"/>
      <c r="J348" s="16"/>
      <c r="K348" s="16"/>
      <c r="L348" s="14"/>
      <c r="M348" s="13"/>
      <c r="N348" s="14"/>
      <c r="O348" s="12"/>
      <c r="P348" s="12"/>
      <c r="Q348" s="12"/>
      <c r="R348" s="12"/>
      <c r="S348" s="12"/>
      <c r="T348" s="12"/>
      <c r="U348" s="12"/>
      <c r="V348" s="13"/>
      <c r="W348" s="13" t="s">
        <v>39</v>
      </c>
      <c r="X348" s="13"/>
      <c r="Y348" s="13"/>
      <c r="Z348" s="13"/>
      <c r="AA348" s="13"/>
      <c r="AB348" s="13"/>
      <c r="AC348" s="13"/>
      <c r="AD348" s="13"/>
      <c r="AE348" s="13"/>
      <c r="AF348" s="13"/>
    </row>
    <row r="349" spans="1:32" ht="19" x14ac:dyDescent="0.2">
      <c r="A349" s="9">
        <f t="shared" si="13"/>
        <v>343</v>
      </c>
      <c r="B349" s="9">
        <v>7</v>
      </c>
      <c r="C349" s="27" t="s">
        <v>933</v>
      </c>
      <c r="D349" s="11" t="s">
        <v>1047</v>
      </c>
      <c r="E349" s="11"/>
      <c r="F349" s="16"/>
      <c r="G349" s="17"/>
      <c r="H349" s="16"/>
      <c r="I349" s="16"/>
      <c r="J349" s="16"/>
      <c r="K349" s="16"/>
      <c r="L349" s="14"/>
      <c r="M349" s="13"/>
      <c r="N349" s="14"/>
      <c r="O349" s="12"/>
      <c r="P349" s="12"/>
      <c r="Q349" s="12"/>
      <c r="R349" s="12"/>
      <c r="S349" s="12"/>
      <c r="T349" s="12"/>
      <c r="U349" s="12"/>
      <c r="V349" s="13"/>
      <c r="W349" s="13" t="s">
        <v>39</v>
      </c>
      <c r="X349" s="13"/>
      <c r="Y349" s="13"/>
      <c r="Z349" s="13"/>
      <c r="AA349" s="13"/>
      <c r="AB349" s="13"/>
      <c r="AC349" s="13"/>
      <c r="AD349" s="13"/>
      <c r="AE349" s="13"/>
      <c r="AF349" s="13"/>
    </row>
    <row r="350" spans="1:32" ht="19" x14ac:dyDescent="0.2">
      <c r="A350" s="9">
        <f t="shared" si="13"/>
        <v>344</v>
      </c>
      <c r="B350" s="9">
        <v>7</v>
      </c>
      <c r="C350" s="27" t="s">
        <v>933</v>
      </c>
      <c r="D350" s="11" t="s">
        <v>1048</v>
      </c>
      <c r="E350" s="11"/>
      <c r="F350" s="16"/>
      <c r="G350" s="17"/>
      <c r="H350" s="16"/>
      <c r="I350" s="16"/>
      <c r="J350" s="16"/>
      <c r="K350" s="16"/>
      <c r="L350" s="14"/>
      <c r="M350" s="13"/>
      <c r="N350" s="14"/>
      <c r="O350" s="12"/>
      <c r="P350" s="12"/>
      <c r="Q350" s="12"/>
      <c r="R350" s="12"/>
      <c r="S350" s="12"/>
      <c r="T350" s="12"/>
      <c r="U350" s="12"/>
      <c r="V350" s="13"/>
      <c r="W350" s="13" t="s">
        <v>39</v>
      </c>
      <c r="X350" s="13"/>
      <c r="Y350" s="13"/>
      <c r="Z350" s="13"/>
      <c r="AA350" s="13"/>
      <c r="AB350" s="13"/>
      <c r="AC350" s="13"/>
      <c r="AD350" s="13"/>
      <c r="AE350" s="13"/>
      <c r="AF350" s="13"/>
    </row>
    <row r="351" spans="1:32" ht="38" x14ac:dyDescent="0.2">
      <c r="A351" s="9">
        <f t="shared" si="13"/>
        <v>345</v>
      </c>
      <c r="B351" s="9">
        <v>7</v>
      </c>
      <c r="C351" s="27" t="s">
        <v>933</v>
      </c>
      <c r="D351" s="11" t="s">
        <v>1049</v>
      </c>
      <c r="E351" s="11"/>
      <c r="F351" s="16"/>
      <c r="G351" s="17"/>
      <c r="H351" s="16"/>
      <c r="I351" s="16"/>
      <c r="J351" s="16"/>
      <c r="K351" s="16"/>
      <c r="L351" s="14"/>
      <c r="M351" s="13"/>
      <c r="N351" s="14"/>
      <c r="O351" s="12"/>
      <c r="P351" s="12"/>
      <c r="Q351" s="12"/>
      <c r="R351" s="12"/>
      <c r="S351" s="12"/>
      <c r="T351" s="12"/>
      <c r="U351" s="12"/>
      <c r="V351" s="13"/>
      <c r="W351" s="13" t="s">
        <v>39</v>
      </c>
      <c r="X351" s="13"/>
      <c r="Y351" s="13"/>
      <c r="Z351" s="13"/>
      <c r="AA351" s="13"/>
      <c r="AB351" s="13"/>
      <c r="AC351" s="13"/>
      <c r="AD351" s="13"/>
      <c r="AE351" s="13"/>
      <c r="AF351" s="13"/>
    </row>
    <row r="352" spans="1:32" ht="95" x14ac:dyDescent="0.65">
      <c r="A352" s="9">
        <f t="shared" si="13"/>
        <v>346</v>
      </c>
      <c r="B352" s="9">
        <v>8</v>
      </c>
      <c r="C352" s="11" t="s">
        <v>1050</v>
      </c>
      <c r="D352" s="11" t="s">
        <v>1051</v>
      </c>
      <c r="E352" s="11" t="s">
        <v>1052</v>
      </c>
      <c r="F352" s="16">
        <v>16</v>
      </c>
      <c r="G352" s="17"/>
      <c r="H352" s="16" t="s">
        <v>1053</v>
      </c>
      <c r="I352" s="16" t="s">
        <v>1054</v>
      </c>
      <c r="J352" s="16" t="s">
        <v>1055</v>
      </c>
      <c r="K352" s="16"/>
      <c r="L352" s="13"/>
      <c r="M352" s="18" t="s">
        <v>1056</v>
      </c>
      <c r="N352" s="13" t="s">
        <v>1057</v>
      </c>
      <c r="O352" s="12">
        <v>3</v>
      </c>
      <c r="P352" s="12">
        <v>2</v>
      </c>
      <c r="Q352" s="12">
        <v>0</v>
      </c>
      <c r="R352" s="12">
        <v>1</v>
      </c>
      <c r="S352" s="12">
        <v>0</v>
      </c>
      <c r="T352" s="12">
        <v>10</v>
      </c>
      <c r="U352" s="12">
        <v>0</v>
      </c>
      <c r="V352" s="13"/>
      <c r="W352" s="18" t="s">
        <v>1058</v>
      </c>
      <c r="X352" s="13" t="s">
        <v>1059</v>
      </c>
      <c r="Y352" s="13" t="s">
        <v>1060</v>
      </c>
      <c r="Z352" s="64" t="s">
        <v>1061</v>
      </c>
      <c r="AA352" s="13" t="s">
        <v>1062</v>
      </c>
      <c r="AB352" s="13" t="s">
        <v>1063</v>
      </c>
      <c r="AC352" s="65" t="s">
        <v>1064</v>
      </c>
      <c r="AD352" s="13"/>
      <c r="AE352" s="13"/>
      <c r="AF352" s="18"/>
    </row>
    <row r="353" spans="1:32" ht="95" x14ac:dyDescent="0.65">
      <c r="A353" s="9">
        <f t="shared" si="13"/>
        <v>347</v>
      </c>
      <c r="B353" s="9">
        <v>8</v>
      </c>
      <c r="C353" s="11" t="s">
        <v>1050</v>
      </c>
      <c r="D353" s="11" t="s">
        <v>1065</v>
      </c>
      <c r="E353" s="11" t="s">
        <v>1066</v>
      </c>
      <c r="F353" s="16">
        <v>70</v>
      </c>
      <c r="G353" s="17">
        <v>18857</v>
      </c>
      <c r="H353" s="16" t="s">
        <v>1067</v>
      </c>
      <c r="I353" s="16" t="s">
        <v>1054</v>
      </c>
      <c r="J353" s="16" t="s">
        <v>1068</v>
      </c>
      <c r="K353" s="66" t="s">
        <v>1069</v>
      </c>
      <c r="L353" s="13"/>
      <c r="M353" s="18" t="s">
        <v>1070</v>
      </c>
      <c r="N353" s="13" t="s">
        <v>1071</v>
      </c>
      <c r="O353" s="12">
        <v>12</v>
      </c>
      <c r="P353" s="12">
        <v>4</v>
      </c>
      <c r="Q353" s="12">
        <v>9</v>
      </c>
      <c r="R353" s="12">
        <v>33</v>
      </c>
      <c r="S353" s="12">
        <v>1</v>
      </c>
      <c r="T353" s="12">
        <v>16</v>
      </c>
      <c r="U353" s="12">
        <v>5</v>
      </c>
      <c r="V353" s="13" t="s">
        <v>1072</v>
      </c>
      <c r="W353" s="18" t="s">
        <v>1073</v>
      </c>
      <c r="X353" s="13" t="s">
        <v>1059</v>
      </c>
      <c r="Y353" s="13" t="s">
        <v>1060</v>
      </c>
      <c r="Z353" s="64" t="s">
        <v>3094</v>
      </c>
      <c r="AA353" s="13" t="s">
        <v>1062</v>
      </c>
      <c r="AB353" s="13" t="s">
        <v>1063</v>
      </c>
      <c r="AC353" s="65" t="s">
        <v>3101</v>
      </c>
      <c r="AD353" s="13" t="s">
        <v>1074</v>
      </c>
      <c r="AE353" s="13" t="s">
        <v>1075</v>
      </c>
      <c r="AF353" s="67" t="s">
        <v>1076</v>
      </c>
    </row>
    <row r="354" spans="1:32" ht="95" x14ac:dyDescent="0.65">
      <c r="A354" s="9">
        <f t="shared" si="13"/>
        <v>348</v>
      </c>
      <c r="B354" s="9">
        <v>8</v>
      </c>
      <c r="C354" s="11" t="s">
        <v>1050</v>
      </c>
      <c r="D354" s="11" t="s">
        <v>1077</v>
      </c>
      <c r="E354" s="11" t="s">
        <v>1078</v>
      </c>
      <c r="F354" s="16">
        <v>29</v>
      </c>
      <c r="G354" s="17"/>
      <c r="H354" s="16" t="s">
        <v>1079</v>
      </c>
      <c r="I354" s="16" t="s">
        <v>1054</v>
      </c>
      <c r="J354" s="16" t="s">
        <v>1080</v>
      </c>
      <c r="K354" s="16"/>
      <c r="L354" s="13"/>
      <c r="M354" s="18" t="s">
        <v>1081</v>
      </c>
      <c r="N354" s="13" t="s">
        <v>1082</v>
      </c>
      <c r="O354" s="12">
        <v>1</v>
      </c>
      <c r="P354" s="12">
        <v>4</v>
      </c>
      <c r="Q354" s="12">
        <v>5</v>
      </c>
      <c r="R354" s="12">
        <v>12</v>
      </c>
      <c r="S354" s="12">
        <v>0</v>
      </c>
      <c r="T354" s="12">
        <v>10</v>
      </c>
      <c r="U354" s="12">
        <v>0</v>
      </c>
      <c r="V354" s="13"/>
      <c r="W354" s="18" t="s">
        <v>1083</v>
      </c>
      <c r="X354" s="13" t="s">
        <v>1059</v>
      </c>
      <c r="Y354" s="13" t="s">
        <v>1060</v>
      </c>
      <c r="Z354" s="64" t="s">
        <v>3095</v>
      </c>
      <c r="AA354" s="13" t="s">
        <v>1062</v>
      </c>
      <c r="AB354" s="13" t="s">
        <v>1063</v>
      </c>
      <c r="AC354" s="65" t="s">
        <v>3102</v>
      </c>
      <c r="AD354" s="13"/>
      <c r="AE354" s="13"/>
      <c r="AF354" s="18"/>
    </row>
    <row r="355" spans="1:32" ht="95" x14ac:dyDescent="0.65">
      <c r="A355" s="9">
        <f t="shared" si="13"/>
        <v>349</v>
      </c>
      <c r="B355" s="9">
        <v>8</v>
      </c>
      <c r="C355" s="11" t="s">
        <v>1050</v>
      </c>
      <c r="D355" s="11" t="s">
        <v>1084</v>
      </c>
      <c r="E355" s="11" t="s">
        <v>1085</v>
      </c>
      <c r="F355" s="16">
        <v>53</v>
      </c>
      <c r="G355" s="17"/>
      <c r="H355" s="16" t="s">
        <v>1086</v>
      </c>
      <c r="I355" s="16" t="s">
        <v>1054</v>
      </c>
      <c r="J355" s="16" t="s">
        <v>1087</v>
      </c>
      <c r="K355" s="16"/>
      <c r="L355" s="13"/>
      <c r="M355" s="18" t="s">
        <v>1070</v>
      </c>
      <c r="N355" s="13" t="s">
        <v>1088</v>
      </c>
      <c r="O355" s="12">
        <v>2</v>
      </c>
      <c r="P355" s="12">
        <v>2</v>
      </c>
      <c r="Q355" s="12">
        <v>6</v>
      </c>
      <c r="R355" s="12">
        <v>13</v>
      </c>
      <c r="S355" s="12">
        <v>2</v>
      </c>
      <c r="T355" s="12">
        <v>29</v>
      </c>
      <c r="U355" s="12">
        <v>4</v>
      </c>
      <c r="V355" s="13" t="s">
        <v>1089</v>
      </c>
      <c r="W355" s="18" t="s">
        <v>1090</v>
      </c>
      <c r="X355" s="13" t="s">
        <v>1059</v>
      </c>
      <c r="Y355" s="13" t="s">
        <v>1060</v>
      </c>
      <c r="Z355" s="64" t="s">
        <v>3096</v>
      </c>
      <c r="AA355" s="13" t="s">
        <v>1062</v>
      </c>
      <c r="AB355" s="13" t="s">
        <v>1063</v>
      </c>
      <c r="AC355" s="65" t="s">
        <v>3103</v>
      </c>
      <c r="AD355" s="13"/>
      <c r="AE355" s="13"/>
      <c r="AF355" s="18"/>
    </row>
    <row r="356" spans="1:32" ht="95" x14ac:dyDescent="0.65">
      <c r="A356" s="9">
        <f t="shared" si="13"/>
        <v>350</v>
      </c>
      <c r="B356" s="9">
        <v>8</v>
      </c>
      <c r="C356" s="11" t="s">
        <v>1050</v>
      </c>
      <c r="D356" s="11" t="s">
        <v>1091</v>
      </c>
      <c r="E356" s="11" t="s">
        <v>1092</v>
      </c>
      <c r="F356" s="16">
        <v>35</v>
      </c>
      <c r="G356" s="17"/>
      <c r="H356" s="16" t="s">
        <v>1093</v>
      </c>
      <c r="I356" s="16" t="s">
        <v>1054</v>
      </c>
      <c r="J356" s="16" t="s">
        <v>1094</v>
      </c>
      <c r="K356" s="16"/>
      <c r="L356" s="13"/>
      <c r="M356" s="18" t="s">
        <v>1070</v>
      </c>
      <c r="N356" s="13" t="s">
        <v>1088</v>
      </c>
      <c r="O356" s="12">
        <v>1</v>
      </c>
      <c r="P356" s="12">
        <v>2</v>
      </c>
      <c r="Q356" s="12">
        <v>8</v>
      </c>
      <c r="R356" s="12">
        <v>4</v>
      </c>
      <c r="S356" s="12">
        <v>1</v>
      </c>
      <c r="T356" s="12">
        <v>19</v>
      </c>
      <c r="U356" s="12">
        <v>2</v>
      </c>
      <c r="V356" s="13" t="s">
        <v>1095</v>
      </c>
      <c r="W356" s="18" t="s">
        <v>1096</v>
      </c>
      <c r="X356" s="13" t="s">
        <v>1059</v>
      </c>
      <c r="Y356" s="13" t="s">
        <v>1060</v>
      </c>
      <c r="Z356" s="64" t="s">
        <v>3097</v>
      </c>
      <c r="AA356" s="13" t="s">
        <v>1062</v>
      </c>
      <c r="AB356" s="13" t="s">
        <v>1063</v>
      </c>
      <c r="AC356" s="65" t="s">
        <v>3104</v>
      </c>
      <c r="AD356" s="13"/>
      <c r="AE356" s="13"/>
      <c r="AF356" s="18"/>
    </row>
    <row r="357" spans="1:32" ht="95" x14ac:dyDescent="0.65">
      <c r="A357" s="9">
        <f t="shared" si="13"/>
        <v>351</v>
      </c>
      <c r="B357" s="9">
        <v>8</v>
      </c>
      <c r="C357" s="11" t="s">
        <v>1050</v>
      </c>
      <c r="D357" s="11" t="s">
        <v>1097</v>
      </c>
      <c r="E357" s="11" t="s">
        <v>1098</v>
      </c>
      <c r="F357" s="16">
        <v>21</v>
      </c>
      <c r="G357" s="17"/>
      <c r="H357" s="16" t="s">
        <v>1099</v>
      </c>
      <c r="I357" s="16" t="s">
        <v>1054</v>
      </c>
      <c r="J357" s="16" t="s">
        <v>1100</v>
      </c>
      <c r="K357" s="16"/>
      <c r="L357" s="13"/>
      <c r="M357" s="18" t="s">
        <v>1101</v>
      </c>
      <c r="N357" s="13" t="s">
        <v>1057</v>
      </c>
      <c r="O357" s="12">
        <v>0</v>
      </c>
      <c r="P357" s="12">
        <v>0</v>
      </c>
      <c r="Q357" s="12">
        <v>4</v>
      </c>
      <c r="R357" s="12">
        <v>9</v>
      </c>
      <c r="S357" s="12">
        <v>0</v>
      </c>
      <c r="T357" s="12">
        <v>8</v>
      </c>
      <c r="U357" s="12">
        <v>4</v>
      </c>
      <c r="V357" s="13" t="s">
        <v>1102</v>
      </c>
      <c r="W357" s="18" t="s">
        <v>1103</v>
      </c>
      <c r="X357" s="13" t="s">
        <v>1059</v>
      </c>
      <c r="Y357" s="13" t="s">
        <v>1060</v>
      </c>
      <c r="Z357" s="64" t="s">
        <v>3098</v>
      </c>
      <c r="AA357" s="13" t="s">
        <v>1062</v>
      </c>
      <c r="AB357" s="13" t="s">
        <v>1063</v>
      </c>
      <c r="AC357" s="65" t="s">
        <v>3105</v>
      </c>
      <c r="AD357" s="13"/>
      <c r="AE357" s="13"/>
      <c r="AF357" s="18"/>
    </row>
    <row r="358" spans="1:32" ht="95" x14ac:dyDescent="0.65">
      <c r="A358" s="9">
        <f t="shared" si="13"/>
        <v>352</v>
      </c>
      <c r="B358" s="9">
        <v>8</v>
      </c>
      <c r="C358" s="11" t="s">
        <v>1050</v>
      </c>
      <c r="D358" s="11" t="s">
        <v>1104</v>
      </c>
      <c r="E358" s="11" t="s">
        <v>1105</v>
      </c>
      <c r="F358" s="16">
        <v>28</v>
      </c>
      <c r="G358" s="17"/>
      <c r="H358" s="16" t="s">
        <v>1054</v>
      </c>
      <c r="I358" s="16" t="s">
        <v>1054</v>
      </c>
      <c r="J358" s="16" t="s">
        <v>1054</v>
      </c>
      <c r="K358" s="16"/>
      <c r="L358" s="13"/>
      <c r="M358" s="18" t="s">
        <v>1106</v>
      </c>
      <c r="N358" s="13" t="s">
        <v>1088</v>
      </c>
      <c r="O358" s="12">
        <v>1</v>
      </c>
      <c r="P358" s="12">
        <v>2</v>
      </c>
      <c r="Q358" s="12">
        <v>6</v>
      </c>
      <c r="R358" s="12">
        <v>8</v>
      </c>
      <c r="S358" s="12">
        <v>0</v>
      </c>
      <c r="T358" s="12">
        <v>12</v>
      </c>
      <c r="U358" s="12">
        <v>1</v>
      </c>
      <c r="V358" s="13" t="s">
        <v>1107</v>
      </c>
      <c r="W358" s="18" t="s">
        <v>1108</v>
      </c>
      <c r="X358" s="13" t="s">
        <v>1059</v>
      </c>
      <c r="Y358" s="13" t="s">
        <v>1060</v>
      </c>
      <c r="Z358" s="64" t="s">
        <v>3099</v>
      </c>
      <c r="AA358" s="13" t="s">
        <v>1062</v>
      </c>
      <c r="AB358" s="13" t="s">
        <v>1063</v>
      </c>
      <c r="AC358" s="65" t="s">
        <v>3106</v>
      </c>
      <c r="AD358" s="13"/>
      <c r="AE358" s="13"/>
      <c r="AF358" s="18"/>
    </row>
    <row r="359" spans="1:32" ht="95" x14ac:dyDescent="0.65">
      <c r="A359" s="9">
        <f t="shared" si="13"/>
        <v>353</v>
      </c>
      <c r="B359" s="9">
        <v>8</v>
      </c>
      <c r="C359" s="11" t="s">
        <v>1050</v>
      </c>
      <c r="D359" s="11" t="s">
        <v>1109</v>
      </c>
      <c r="E359" s="11" t="s">
        <v>1105</v>
      </c>
      <c r="F359" s="16"/>
      <c r="G359" s="17"/>
      <c r="H359" s="16"/>
      <c r="I359" s="16" t="s">
        <v>1054</v>
      </c>
      <c r="J359" s="16"/>
      <c r="K359" s="66" t="s">
        <v>1110</v>
      </c>
      <c r="L359" s="13"/>
      <c r="M359" s="18"/>
      <c r="N359" s="13"/>
      <c r="O359" s="12"/>
      <c r="P359" s="12"/>
      <c r="Q359" s="12"/>
      <c r="R359" s="12"/>
      <c r="S359" s="12"/>
      <c r="T359" s="12"/>
      <c r="U359" s="12"/>
      <c r="V359" s="13"/>
      <c r="W359" s="18" t="s">
        <v>39</v>
      </c>
      <c r="X359" s="13" t="s">
        <v>1059</v>
      </c>
      <c r="Y359" s="13" t="s">
        <v>1060</v>
      </c>
      <c r="Z359" s="64" t="s">
        <v>3100</v>
      </c>
      <c r="AA359" s="13" t="s">
        <v>1062</v>
      </c>
      <c r="AB359" s="13" t="s">
        <v>1063</v>
      </c>
      <c r="AC359" s="65" t="s">
        <v>3107</v>
      </c>
      <c r="AD359" s="13"/>
      <c r="AE359" s="13"/>
      <c r="AF359" s="18"/>
    </row>
    <row r="360" spans="1:32" ht="95" x14ac:dyDescent="0.2">
      <c r="A360" s="9">
        <f t="shared" si="13"/>
        <v>354</v>
      </c>
      <c r="B360" s="9">
        <v>9</v>
      </c>
      <c r="C360" s="27" t="s">
        <v>1111</v>
      </c>
      <c r="D360" s="11" t="s">
        <v>1112</v>
      </c>
      <c r="E360" s="11" t="s">
        <v>1113</v>
      </c>
      <c r="F360" s="16">
        <v>16</v>
      </c>
      <c r="G360" s="17"/>
      <c r="H360" s="16" t="s">
        <v>755</v>
      </c>
      <c r="I360" s="16" t="s">
        <v>1114</v>
      </c>
      <c r="J360" s="16" t="s">
        <v>1115</v>
      </c>
      <c r="K360" s="16"/>
      <c r="L360" s="14" t="s">
        <v>1116</v>
      </c>
      <c r="M360" s="13" t="s">
        <v>1117</v>
      </c>
      <c r="N360" s="14" t="s">
        <v>462</v>
      </c>
      <c r="O360" s="12"/>
      <c r="P360" s="12">
        <v>3</v>
      </c>
      <c r="Q360" s="12">
        <v>4</v>
      </c>
      <c r="R360" s="12">
        <v>2</v>
      </c>
      <c r="S360" s="12"/>
      <c r="T360" s="12">
        <v>7</v>
      </c>
      <c r="U360" s="12"/>
      <c r="V360" s="13"/>
      <c r="W360" s="13" t="s">
        <v>1118</v>
      </c>
      <c r="X360" s="13" t="s">
        <v>1119</v>
      </c>
      <c r="Y360" s="13" t="s">
        <v>1120</v>
      </c>
      <c r="Z360" s="61" t="str">
        <f>HYPERLINK("#", "https://www.city.kazo.lg.jp/soshiki/sangyoukoyou/hozyokin/35738.html")</f>
        <v>https://www.city.kazo.lg.jp/soshiki/sangyoukoyou/hozyokin/35738.html</v>
      </c>
      <c r="AA360" s="13" t="s">
        <v>1121</v>
      </c>
      <c r="AB360" s="13" t="s">
        <v>1122</v>
      </c>
      <c r="AC360" s="68" t="str">
        <f>HYPERLINK("#", "https://www.city.kazo.lg.jp/soshiki/sangyoukoyou/hozyokin/35784.html")</f>
        <v>https://www.city.kazo.lg.jp/soshiki/sangyoukoyou/hozyokin/35784.html</v>
      </c>
      <c r="AD360" s="13"/>
      <c r="AE360" s="13"/>
      <c r="AF360" s="13"/>
    </row>
    <row r="361" spans="1:32" ht="95" x14ac:dyDescent="0.2">
      <c r="A361" s="9">
        <f t="shared" si="13"/>
        <v>355</v>
      </c>
      <c r="B361" s="9">
        <v>9</v>
      </c>
      <c r="C361" s="27" t="s">
        <v>1111</v>
      </c>
      <c r="D361" s="11" t="s">
        <v>1123</v>
      </c>
      <c r="E361" s="11" t="s">
        <v>1124</v>
      </c>
      <c r="F361" s="16">
        <v>27</v>
      </c>
      <c r="G361" s="17"/>
      <c r="H361" s="16" t="s">
        <v>1125</v>
      </c>
      <c r="I361" s="16" t="s">
        <v>1114</v>
      </c>
      <c r="J361" s="16" t="s">
        <v>1126</v>
      </c>
      <c r="K361" s="16"/>
      <c r="L361" s="14" t="s">
        <v>1127</v>
      </c>
      <c r="M361" s="13" t="s">
        <v>1117</v>
      </c>
      <c r="N361" s="14" t="s">
        <v>462</v>
      </c>
      <c r="O361" s="12">
        <v>5</v>
      </c>
      <c r="P361" s="12">
        <v>6</v>
      </c>
      <c r="Q361" s="12">
        <v>7</v>
      </c>
      <c r="R361" s="12">
        <v>8</v>
      </c>
      <c r="S361" s="12"/>
      <c r="T361" s="12">
        <v>3</v>
      </c>
      <c r="U361" s="12">
        <v>1</v>
      </c>
      <c r="V361" s="13" t="s">
        <v>1128</v>
      </c>
      <c r="W361" s="13" t="s">
        <v>1129</v>
      </c>
      <c r="X361" s="13" t="s">
        <v>1119</v>
      </c>
      <c r="Y361" s="13" t="s">
        <v>1120</v>
      </c>
      <c r="Z361" s="61" t="str">
        <f>HYPERLINK("#", "https://www.city.kazo.lg.jp/soshiki/sangyoukoyou/hozyokin/35738.html")</f>
        <v>https://www.city.kazo.lg.jp/soshiki/sangyoukoyou/hozyokin/35738.html</v>
      </c>
      <c r="AA361" s="13" t="s">
        <v>1121</v>
      </c>
      <c r="AB361" s="13" t="s">
        <v>1122</v>
      </c>
      <c r="AC361" s="61" t="str">
        <f>HYPERLINK("#", "https://www.city.kazo.lg.jp/soshiki/sangyoukoyou/hozyokin/35784.html")</f>
        <v>https://www.city.kazo.lg.jp/soshiki/sangyoukoyou/hozyokin/35784.html</v>
      </c>
      <c r="AD361" s="13"/>
      <c r="AE361" s="13"/>
      <c r="AF361" s="13"/>
    </row>
    <row r="362" spans="1:32" ht="95" x14ac:dyDescent="0.2">
      <c r="A362" s="9">
        <f t="shared" si="13"/>
        <v>356</v>
      </c>
      <c r="B362" s="9">
        <v>9</v>
      </c>
      <c r="C362" s="27" t="s">
        <v>1111</v>
      </c>
      <c r="D362" s="11" t="s">
        <v>1130</v>
      </c>
      <c r="E362" s="11" t="s">
        <v>1131</v>
      </c>
      <c r="F362" s="16">
        <v>19</v>
      </c>
      <c r="G362" s="17"/>
      <c r="H362" s="16" t="s">
        <v>1132</v>
      </c>
      <c r="I362" s="16" t="s">
        <v>1133</v>
      </c>
      <c r="J362" s="16" t="s">
        <v>1134</v>
      </c>
      <c r="K362" s="16"/>
      <c r="L362" s="14" t="s">
        <v>1135</v>
      </c>
      <c r="M362" s="13" t="s">
        <v>1136</v>
      </c>
      <c r="N362" s="14" t="s">
        <v>468</v>
      </c>
      <c r="O362" s="12">
        <v>1</v>
      </c>
      <c r="P362" s="12">
        <v>8</v>
      </c>
      <c r="Q362" s="12">
        <v>5</v>
      </c>
      <c r="R362" s="12">
        <v>5</v>
      </c>
      <c r="S362" s="12"/>
      <c r="T362" s="12">
        <v>5</v>
      </c>
      <c r="U362" s="12"/>
      <c r="V362" s="13"/>
      <c r="W362" s="13" t="s">
        <v>1137</v>
      </c>
      <c r="X362" s="13" t="s">
        <v>1119</v>
      </c>
      <c r="Y362" s="13" t="s">
        <v>1120</v>
      </c>
      <c r="Z362" s="61" t="str">
        <f>HYPERLINK("#", "https://www.city.kazo.lg.jp/soshiki/sangyoukoyou/hozyokin/35738.html")</f>
        <v>https://www.city.kazo.lg.jp/soshiki/sangyoukoyou/hozyokin/35738.html</v>
      </c>
      <c r="AA362" s="13" t="s">
        <v>1121</v>
      </c>
      <c r="AB362" s="13" t="s">
        <v>1122</v>
      </c>
      <c r="AC362" s="61" t="str">
        <f>HYPERLINK("#", "https://www.city.kazo.lg.jp/soshiki/sangyoukoyou/hozyokin/35784.html")</f>
        <v>https://www.city.kazo.lg.jp/soshiki/sangyoukoyou/hozyokin/35784.html</v>
      </c>
      <c r="AD362" s="13"/>
      <c r="AE362" s="13"/>
      <c r="AF362" s="13"/>
    </row>
    <row r="363" spans="1:32" ht="114" x14ac:dyDescent="0.2">
      <c r="A363" s="9">
        <f t="shared" si="13"/>
        <v>357</v>
      </c>
      <c r="B363" s="9">
        <v>9</v>
      </c>
      <c r="C363" s="27" t="s">
        <v>1111</v>
      </c>
      <c r="D363" s="11" t="s">
        <v>1138</v>
      </c>
      <c r="E363" s="11" t="s">
        <v>1139</v>
      </c>
      <c r="F363" s="16">
        <v>23</v>
      </c>
      <c r="G363" s="17"/>
      <c r="H363" s="16" t="s">
        <v>444</v>
      </c>
      <c r="I363" s="16" t="s">
        <v>1140</v>
      </c>
      <c r="J363" s="16" t="s">
        <v>580</v>
      </c>
      <c r="K363" s="16"/>
      <c r="L363" s="14" t="s">
        <v>1141</v>
      </c>
      <c r="M363" s="13" t="s">
        <v>1142</v>
      </c>
      <c r="N363" s="14"/>
      <c r="O363" s="12">
        <v>2</v>
      </c>
      <c r="P363" s="12">
        <v>5</v>
      </c>
      <c r="Q363" s="12"/>
      <c r="R363" s="12">
        <v>1</v>
      </c>
      <c r="S363" s="12"/>
      <c r="T363" s="12">
        <v>11</v>
      </c>
      <c r="U363" s="12"/>
      <c r="V363" s="13"/>
      <c r="W363" s="13" t="s">
        <v>1143</v>
      </c>
      <c r="X363" s="13" t="s">
        <v>1119</v>
      </c>
      <c r="Y363" s="13" t="s">
        <v>1120</v>
      </c>
      <c r="Z363" s="61" t="str">
        <f>HYPERLINK("#", "https://www.city.kazo.lg.jp/soshiki/sangyoukoyou/hozyokin/35738.html")</f>
        <v>https://www.city.kazo.lg.jp/soshiki/sangyoukoyou/hozyokin/35738.html</v>
      </c>
      <c r="AA363" s="13" t="s">
        <v>1121</v>
      </c>
      <c r="AB363" s="13" t="s">
        <v>1122</v>
      </c>
      <c r="AC363" s="61" t="str">
        <f>HYPERLINK("#", "https://www.city.kazo.lg.jp/soshiki/sangyoukoyou/hozyokin/35784.html")</f>
        <v>https://www.city.kazo.lg.jp/soshiki/sangyoukoyou/hozyokin/35784.html</v>
      </c>
      <c r="AD363" s="13"/>
      <c r="AE363" s="13"/>
      <c r="AF363" s="13"/>
    </row>
    <row r="364" spans="1:32" ht="95" x14ac:dyDescent="0.2">
      <c r="A364" s="9">
        <f t="shared" si="13"/>
        <v>358</v>
      </c>
      <c r="B364" s="9">
        <v>9</v>
      </c>
      <c r="C364" s="27" t="s">
        <v>1111</v>
      </c>
      <c r="D364" s="11" t="s">
        <v>1144</v>
      </c>
      <c r="E364" s="11" t="s">
        <v>1145</v>
      </c>
      <c r="F364" s="16">
        <v>19</v>
      </c>
      <c r="G364" s="17"/>
      <c r="H364" s="16" t="s">
        <v>1146</v>
      </c>
      <c r="I364" s="16" t="s">
        <v>1147</v>
      </c>
      <c r="J364" s="16" t="s">
        <v>1148</v>
      </c>
      <c r="K364" s="16"/>
      <c r="L364" s="14" t="s">
        <v>1149</v>
      </c>
      <c r="M364" s="13"/>
      <c r="N364" s="14" t="s">
        <v>455</v>
      </c>
      <c r="O364" s="12">
        <v>10</v>
      </c>
      <c r="P364" s="12">
        <v>6</v>
      </c>
      <c r="Q364" s="12"/>
      <c r="R364" s="12">
        <v>1</v>
      </c>
      <c r="S364" s="12"/>
      <c r="T364" s="12">
        <v>2</v>
      </c>
      <c r="U364" s="12"/>
      <c r="V364" s="13"/>
      <c r="W364" s="13" t="s">
        <v>1150</v>
      </c>
      <c r="X364" s="13" t="s">
        <v>1119</v>
      </c>
      <c r="Y364" s="13" t="s">
        <v>1120</v>
      </c>
      <c r="Z364" s="61" t="s">
        <v>1151</v>
      </c>
      <c r="AA364" s="13" t="s">
        <v>1121</v>
      </c>
      <c r="AB364" s="13" t="s">
        <v>1122</v>
      </c>
      <c r="AC364" s="61" t="s">
        <v>1152</v>
      </c>
      <c r="AD364" s="13"/>
      <c r="AE364" s="13"/>
      <c r="AF364" s="13"/>
    </row>
    <row r="365" spans="1:32" ht="172" customHeight="1" x14ac:dyDescent="0.2">
      <c r="A365" s="9">
        <f t="shared" si="13"/>
        <v>359</v>
      </c>
      <c r="B365" s="9">
        <v>10</v>
      </c>
      <c r="C365" s="27" t="s">
        <v>1153</v>
      </c>
      <c r="D365" s="11" t="s">
        <v>1154</v>
      </c>
      <c r="E365" s="11" t="s">
        <v>1155</v>
      </c>
      <c r="F365" s="16">
        <v>27</v>
      </c>
      <c r="G365" s="17"/>
      <c r="H365" s="16">
        <v>2</v>
      </c>
      <c r="I365" s="16"/>
      <c r="J365" s="23">
        <v>15000</v>
      </c>
      <c r="K365" s="23"/>
      <c r="L365" s="14"/>
      <c r="M365" s="13"/>
      <c r="N365" s="14"/>
      <c r="O365" s="12">
        <v>7</v>
      </c>
      <c r="P365" s="12"/>
      <c r="Q365" s="12">
        <v>8</v>
      </c>
      <c r="R365" s="12">
        <v>10</v>
      </c>
      <c r="S365" s="12"/>
      <c r="T365" s="12">
        <v>2</v>
      </c>
      <c r="U365" s="12"/>
      <c r="V365" s="13"/>
      <c r="W365" s="13" t="s">
        <v>1156</v>
      </c>
      <c r="X365" s="13" t="s">
        <v>1157</v>
      </c>
      <c r="Y365" s="13" t="s">
        <v>1158</v>
      </c>
      <c r="Z365" s="61" t="str">
        <f t="shared" ref="Z365:Z380" si="14">HYPERLINK("#", "https://www.city.honjo.lg.jp/soshiki/keizaikankyo/shoukoukankou/tantoujouhou/1375760269184.html")</f>
        <v>https://www.city.honjo.lg.jp/soshiki/keizaikankyo/shoukoukankou/tantoujouhou/1375760269184.html</v>
      </c>
      <c r="AA365" s="13"/>
      <c r="AB365" s="13"/>
      <c r="AC365" s="13"/>
      <c r="AD365" s="13"/>
      <c r="AE365" s="13"/>
      <c r="AF365" s="13"/>
    </row>
    <row r="366" spans="1:32" ht="172" customHeight="1" x14ac:dyDescent="0.2">
      <c r="A366" s="9">
        <f t="shared" si="13"/>
        <v>360</v>
      </c>
      <c r="B366" s="9">
        <v>10</v>
      </c>
      <c r="C366" s="27" t="s">
        <v>1153</v>
      </c>
      <c r="D366" s="11" t="s">
        <v>1159</v>
      </c>
      <c r="E366" s="11" t="s">
        <v>1160</v>
      </c>
      <c r="F366" s="16">
        <v>17</v>
      </c>
      <c r="G366" s="17"/>
      <c r="H366" s="16">
        <v>4</v>
      </c>
      <c r="I366" s="16"/>
      <c r="J366" s="23">
        <v>20000</v>
      </c>
      <c r="K366" s="23"/>
      <c r="L366" s="14"/>
      <c r="M366" s="13"/>
      <c r="N366" s="14"/>
      <c r="O366" s="12">
        <v>5</v>
      </c>
      <c r="P366" s="12"/>
      <c r="Q366" s="12">
        <v>4</v>
      </c>
      <c r="R366" s="12">
        <v>8</v>
      </c>
      <c r="S366" s="12"/>
      <c r="T366" s="12"/>
      <c r="U366" s="12"/>
      <c r="V366" s="13"/>
      <c r="W366" s="13" t="s">
        <v>1161</v>
      </c>
      <c r="X366" s="13" t="s">
        <v>1157</v>
      </c>
      <c r="Y366" s="13" t="s">
        <v>1158</v>
      </c>
      <c r="Z366" s="61" t="str">
        <f t="shared" si="14"/>
        <v>https://www.city.honjo.lg.jp/soshiki/keizaikankyo/shoukoukankou/tantoujouhou/1375760269184.html</v>
      </c>
      <c r="AA366" s="13"/>
      <c r="AB366" s="13"/>
      <c r="AC366" s="13"/>
      <c r="AD366" s="13"/>
      <c r="AE366" s="13"/>
      <c r="AF366" s="13"/>
    </row>
    <row r="367" spans="1:32" ht="172" customHeight="1" x14ac:dyDescent="0.2">
      <c r="A367" s="9">
        <f t="shared" si="13"/>
        <v>361</v>
      </c>
      <c r="B367" s="9">
        <v>10</v>
      </c>
      <c r="C367" s="27" t="s">
        <v>1153</v>
      </c>
      <c r="D367" s="11" t="s">
        <v>1162</v>
      </c>
      <c r="E367" s="11" t="s">
        <v>1163</v>
      </c>
      <c r="F367" s="16">
        <v>18</v>
      </c>
      <c r="G367" s="17"/>
      <c r="H367" s="16">
        <v>1</v>
      </c>
      <c r="I367" s="16"/>
      <c r="J367" s="23">
        <v>6000</v>
      </c>
      <c r="K367" s="23"/>
      <c r="L367" s="14"/>
      <c r="M367" s="13"/>
      <c r="N367" s="14"/>
      <c r="O367" s="12">
        <v>12</v>
      </c>
      <c r="P367" s="12"/>
      <c r="Q367" s="12">
        <v>1</v>
      </c>
      <c r="R367" s="12">
        <v>5</v>
      </c>
      <c r="S367" s="12"/>
      <c r="T367" s="12"/>
      <c r="U367" s="12"/>
      <c r="V367" s="13"/>
      <c r="W367" s="13" t="s">
        <v>1164</v>
      </c>
      <c r="X367" s="13" t="s">
        <v>1157</v>
      </c>
      <c r="Y367" s="13" t="s">
        <v>1158</v>
      </c>
      <c r="Z367" s="61" t="str">
        <f t="shared" si="14"/>
        <v>https://www.city.honjo.lg.jp/soshiki/keizaikankyo/shoukoukankou/tantoujouhou/1375760269184.html</v>
      </c>
      <c r="AA367" s="13"/>
      <c r="AB367" s="13"/>
      <c r="AC367" s="13"/>
      <c r="AD367" s="13"/>
      <c r="AE367" s="13"/>
      <c r="AF367" s="13"/>
    </row>
    <row r="368" spans="1:32" ht="172" customHeight="1" x14ac:dyDescent="0.2">
      <c r="A368" s="9">
        <f t="shared" si="13"/>
        <v>362</v>
      </c>
      <c r="B368" s="9">
        <v>10</v>
      </c>
      <c r="C368" s="27" t="s">
        <v>1153</v>
      </c>
      <c r="D368" s="11" t="s">
        <v>1165</v>
      </c>
      <c r="E368" s="11" t="s">
        <v>1166</v>
      </c>
      <c r="F368" s="16">
        <v>24</v>
      </c>
      <c r="G368" s="17"/>
      <c r="H368" s="16">
        <v>5</v>
      </c>
      <c r="I368" s="16"/>
      <c r="J368" s="23">
        <v>18000</v>
      </c>
      <c r="K368" s="23"/>
      <c r="L368" s="14"/>
      <c r="M368" s="13"/>
      <c r="N368" s="14"/>
      <c r="O368" s="12">
        <v>6</v>
      </c>
      <c r="P368" s="12"/>
      <c r="Q368" s="12">
        <v>10</v>
      </c>
      <c r="R368" s="12">
        <v>8</v>
      </c>
      <c r="S368" s="12"/>
      <c r="T368" s="12"/>
      <c r="U368" s="12"/>
      <c r="V368" s="13"/>
      <c r="W368" s="13" t="s">
        <v>1156</v>
      </c>
      <c r="X368" s="13" t="s">
        <v>1157</v>
      </c>
      <c r="Y368" s="13" t="s">
        <v>1158</v>
      </c>
      <c r="Z368" s="61" t="str">
        <f t="shared" si="14"/>
        <v>https://www.city.honjo.lg.jp/soshiki/keizaikankyo/shoukoukankou/tantoujouhou/1375760269184.html</v>
      </c>
      <c r="AA368" s="13"/>
      <c r="AB368" s="13"/>
      <c r="AC368" s="13"/>
      <c r="AD368" s="13"/>
      <c r="AE368" s="13"/>
      <c r="AF368" s="13"/>
    </row>
    <row r="369" spans="1:32" ht="172" customHeight="1" x14ac:dyDescent="0.2">
      <c r="A369" s="9">
        <f t="shared" si="13"/>
        <v>363</v>
      </c>
      <c r="B369" s="9">
        <v>10</v>
      </c>
      <c r="C369" s="27" t="s">
        <v>1153</v>
      </c>
      <c r="D369" s="11" t="s">
        <v>1167</v>
      </c>
      <c r="E369" s="11" t="s">
        <v>1168</v>
      </c>
      <c r="F369" s="16">
        <v>8</v>
      </c>
      <c r="G369" s="17"/>
      <c r="H369" s="16">
        <v>1</v>
      </c>
      <c r="I369" s="16" t="s">
        <v>1169</v>
      </c>
      <c r="J369" s="23">
        <v>5000</v>
      </c>
      <c r="K369" s="23"/>
      <c r="L369" s="14"/>
      <c r="M369" s="13" t="s">
        <v>1170</v>
      </c>
      <c r="N369" s="14"/>
      <c r="O369" s="12">
        <v>3</v>
      </c>
      <c r="P369" s="12"/>
      <c r="Q369" s="12">
        <v>1</v>
      </c>
      <c r="R369" s="12">
        <v>4</v>
      </c>
      <c r="S369" s="12"/>
      <c r="T369" s="12"/>
      <c r="U369" s="12"/>
      <c r="V369" s="13"/>
      <c r="W369" s="13" t="s">
        <v>1156</v>
      </c>
      <c r="X369" s="13" t="s">
        <v>1157</v>
      </c>
      <c r="Y369" s="13" t="s">
        <v>1158</v>
      </c>
      <c r="Z369" s="61" t="str">
        <f t="shared" si="14"/>
        <v>https://www.city.honjo.lg.jp/soshiki/keizaikankyo/shoukoukankou/tantoujouhou/1375760269184.html</v>
      </c>
      <c r="AA369" s="13"/>
      <c r="AB369" s="13"/>
      <c r="AC369" s="13"/>
      <c r="AD369" s="13"/>
      <c r="AE369" s="13"/>
      <c r="AF369" s="13"/>
    </row>
    <row r="370" spans="1:32" ht="172" customHeight="1" x14ac:dyDescent="0.2">
      <c r="A370" s="9">
        <f t="shared" si="13"/>
        <v>364</v>
      </c>
      <c r="B370" s="9">
        <v>10</v>
      </c>
      <c r="C370" s="27" t="s">
        <v>1153</v>
      </c>
      <c r="D370" s="11" t="s">
        <v>1171</v>
      </c>
      <c r="E370" s="11" t="s">
        <v>1172</v>
      </c>
      <c r="F370" s="16">
        <v>15</v>
      </c>
      <c r="G370" s="17"/>
      <c r="H370" s="16">
        <v>1</v>
      </c>
      <c r="I370" s="16"/>
      <c r="J370" s="23">
        <v>8000</v>
      </c>
      <c r="K370" s="23"/>
      <c r="L370" s="14"/>
      <c r="M370" s="13"/>
      <c r="N370" s="14"/>
      <c r="O370" s="12">
        <v>8</v>
      </c>
      <c r="P370" s="12"/>
      <c r="Q370" s="12">
        <v>2</v>
      </c>
      <c r="R370" s="12">
        <v>5</v>
      </c>
      <c r="S370" s="12"/>
      <c r="T370" s="12"/>
      <c r="U370" s="12"/>
      <c r="V370" s="13"/>
      <c r="W370" s="13" t="s">
        <v>39</v>
      </c>
      <c r="X370" s="13" t="s">
        <v>1157</v>
      </c>
      <c r="Y370" s="13" t="s">
        <v>1158</v>
      </c>
      <c r="Z370" s="61" t="str">
        <f t="shared" si="14"/>
        <v>https://www.city.honjo.lg.jp/soshiki/keizaikankyo/shoukoukankou/tantoujouhou/1375760269184.html</v>
      </c>
      <c r="AA370" s="13"/>
      <c r="AB370" s="13"/>
      <c r="AC370" s="13"/>
      <c r="AD370" s="13"/>
      <c r="AE370" s="13"/>
      <c r="AF370" s="13"/>
    </row>
    <row r="371" spans="1:32" ht="172" customHeight="1" x14ac:dyDescent="0.2">
      <c r="A371" s="9">
        <f t="shared" si="13"/>
        <v>365</v>
      </c>
      <c r="B371" s="9">
        <v>10</v>
      </c>
      <c r="C371" s="27" t="s">
        <v>1153</v>
      </c>
      <c r="D371" s="11" t="s">
        <v>1173</v>
      </c>
      <c r="E371" s="11" t="s">
        <v>1174</v>
      </c>
      <c r="F371" s="16">
        <v>18</v>
      </c>
      <c r="G371" s="17"/>
      <c r="H371" s="16">
        <v>12</v>
      </c>
      <c r="I371" s="16"/>
      <c r="J371" s="23">
        <v>12000</v>
      </c>
      <c r="K371" s="23"/>
      <c r="L371" s="14"/>
      <c r="M371" s="13"/>
      <c r="N371" s="14"/>
      <c r="O371" s="12">
        <v>8</v>
      </c>
      <c r="P371" s="12"/>
      <c r="Q371" s="12">
        <v>1</v>
      </c>
      <c r="R371" s="12">
        <v>9</v>
      </c>
      <c r="S371" s="12"/>
      <c r="T371" s="12"/>
      <c r="U371" s="12"/>
      <c r="V371" s="13"/>
      <c r="W371" s="13" t="s">
        <v>39</v>
      </c>
      <c r="X371" s="13" t="s">
        <v>1157</v>
      </c>
      <c r="Y371" s="13" t="s">
        <v>1158</v>
      </c>
      <c r="Z371" s="61" t="str">
        <f t="shared" si="14"/>
        <v>https://www.city.honjo.lg.jp/soshiki/keizaikankyo/shoukoukankou/tantoujouhou/1375760269184.html</v>
      </c>
      <c r="AA371" s="13"/>
      <c r="AB371" s="13"/>
      <c r="AC371" s="13"/>
      <c r="AD371" s="13"/>
      <c r="AE371" s="13"/>
      <c r="AF371" s="13"/>
    </row>
    <row r="372" spans="1:32" ht="172" customHeight="1" x14ac:dyDescent="0.2">
      <c r="A372" s="9">
        <f t="shared" si="13"/>
        <v>366</v>
      </c>
      <c r="B372" s="9">
        <v>10</v>
      </c>
      <c r="C372" s="27" t="s">
        <v>1153</v>
      </c>
      <c r="D372" s="11" t="s">
        <v>1175</v>
      </c>
      <c r="E372" s="11" t="s">
        <v>1176</v>
      </c>
      <c r="F372" s="16">
        <v>16</v>
      </c>
      <c r="G372" s="17"/>
      <c r="H372" s="16">
        <v>4</v>
      </c>
      <c r="I372" s="16" t="s">
        <v>1177</v>
      </c>
      <c r="J372" s="23">
        <v>6000</v>
      </c>
      <c r="K372" s="23"/>
      <c r="L372" s="14"/>
      <c r="M372" s="13" t="s">
        <v>1178</v>
      </c>
      <c r="N372" s="14"/>
      <c r="O372" s="12">
        <v>8</v>
      </c>
      <c r="P372" s="12"/>
      <c r="Q372" s="12">
        <v>5</v>
      </c>
      <c r="R372" s="12">
        <v>3</v>
      </c>
      <c r="S372" s="12"/>
      <c r="T372" s="12"/>
      <c r="U372" s="12"/>
      <c r="V372" s="13"/>
      <c r="W372" s="13" t="s">
        <v>1179</v>
      </c>
      <c r="X372" s="13" t="s">
        <v>1157</v>
      </c>
      <c r="Y372" s="13" t="s">
        <v>1158</v>
      </c>
      <c r="Z372" s="61" t="str">
        <f t="shared" si="14"/>
        <v>https://www.city.honjo.lg.jp/soshiki/keizaikankyo/shoukoukankou/tantoujouhou/1375760269184.html</v>
      </c>
      <c r="AA372" s="13"/>
      <c r="AB372" s="13"/>
      <c r="AC372" s="13"/>
      <c r="AD372" s="13"/>
      <c r="AE372" s="13"/>
      <c r="AF372" s="13"/>
    </row>
    <row r="373" spans="1:32" ht="172" customHeight="1" x14ac:dyDescent="0.2">
      <c r="A373" s="9">
        <f t="shared" si="13"/>
        <v>367</v>
      </c>
      <c r="B373" s="9">
        <v>10</v>
      </c>
      <c r="C373" s="27" t="s">
        <v>1153</v>
      </c>
      <c r="D373" s="11" t="s">
        <v>1180</v>
      </c>
      <c r="E373" s="11" t="s">
        <v>1176</v>
      </c>
      <c r="F373" s="16">
        <v>14</v>
      </c>
      <c r="G373" s="17"/>
      <c r="H373" s="16">
        <v>4</v>
      </c>
      <c r="I373" s="16"/>
      <c r="J373" s="23">
        <v>8400</v>
      </c>
      <c r="K373" s="23"/>
      <c r="L373" s="14"/>
      <c r="M373" s="13"/>
      <c r="N373" s="14"/>
      <c r="O373" s="12">
        <v>9</v>
      </c>
      <c r="P373" s="12"/>
      <c r="Q373" s="12"/>
      <c r="R373" s="12">
        <v>5</v>
      </c>
      <c r="S373" s="12"/>
      <c r="T373" s="12"/>
      <c r="U373" s="12"/>
      <c r="V373" s="13"/>
      <c r="W373" s="13" t="s">
        <v>39</v>
      </c>
      <c r="X373" s="13" t="s">
        <v>1157</v>
      </c>
      <c r="Y373" s="13" t="s">
        <v>1158</v>
      </c>
      <c r="Z373" s="61" t="str">
        <f t="shared" si="14"/>
        <v>https://www.city.honjo.lg.jp/soshiki/keizaikankyo/shoukoukankou/tantoujouhou/1375760269184.html</v>
      </c>
      <c r="AA373" s="13"/>
      <c r="AB373" s="13"/>
      <c r="AC373" s="13"/>
      <c r="AD373" s="13"/>
      <c r="AE373" s="13"/>
      <c r="AF373" s="13"/>
    </row>
    <row r="374" spans="1:32" ht="172" customHeight="1" x14ac:dyDescent="0.2">
      <c r="A374" s="9">
        <f t="shared" si="13"/>
        <v>368</v>
      </c>
      <c r="B374" s="9">
        <v>10</v>
      </c>
      <c r="C374" s="27" t="s">
        <v>1153</v>
      </c>
      <c r="D374" s="11" t="s">
        <v>1181</v>
      </c>
      <c r="E374" s="11" t="s">
        <v>1182</v>
      </c>
      <c r="F374" s="16">
        <v>35</v>
      </c>
      <c r="G374" s="17"/>
      <c r="H374" s="16">
        <v>6</v>
      </c>
      <c r="I374" s="16"/>
      <c r="J374" s="23">
        <v>12000</v>
      </c>
      <c r="K374" s="23"/>
      <c r="L374" s="14"/>
      <c r="M374" s="13"/>
      <c r="N374" s="14"/>
      <c r="O374" s="12">
        <v>9</v>
      </c>
      <c r="P374" s="12"/>
      <c r="Q374" s="12">
        <v>13</v>
      </c>
      <c r="R374" s="12">
        <v>13</v>
      </c>
      <c r="S374" s="12"/>
      <c r="T374" s="12"/>
      <c r="U374" s="12"/>
      <c r="V374" s="13"/>
      <c r="W374" s="13" t="s">
        <v>1183</v>
      </c>
      <c r="X374" s="13" t="s">
        <v>1157</v>
      </c>
      <c r="Y374" s="13" t="s">
        <v>1158</v>
      </c>
      <c r="Z374" s="61" t="str">
        <f t="shared" si="14"/>
        <v>https://www.city.honjo.lg.jp/soshiki/keizaikankyo/shoukoukankou/tantoujouhou/1375760269184.html</v>
      </c>
      <c r="AA374" s="13"/>
      <c r="AB374" s="13"/>
      <c r="AC374" s="13"/>
      <c r="AD374" s="13"/>
      <c r="AE374" s="13"/>
      <c r="AF374" s="13"/>
    </row>
    <row r="375" spans="1:32" ht="172" customHeight="1" x14ac:dyDescent="0.2">
      <c r="A375" s="9">
        <f t="shared" si="13"/>
        <v>369</v>
      </c>
      <c r="B375" s="9">
        <v>10</v>
      </c>
      <c r="C375" s="27" t="s">
        <v>1153</v>
      </c>
      <c r="D375" s="11" t="s">
        <v>1184</v>
      </c>
      <c r="E375" s="11" t="s">
        <v>1185</v>
      </c>
      <c r="F375" s="16">
        <v>16</v>
      </c>
      <c r="G375" s="17"/>
      <c r="H375" s="16">
        <v>1</v>
      </c>
      <c r="I375" s="16"/>
      <c r="J375" s="23">
        <v>6000</v>
      </c>
      <c r="K375" s="23"/>
      <c r="L375" s="14"/>
      <c r="M375" s="13" t="s">
        <v>1186</v>
      </c>
      <c r="N375" s="14"/>
      <c r="O375" s="12">
        <v>5</v>
      </c>
      <c r="P375" s="12"/>
      <c r="Q375" s="12">
        <v>2</v>
      </c>
      <c r="R375" s="12">
        <v>8</v>
      </c>
      <c r="S375" s="12">
        <v>1</v>
      </c>
      <c r="T375" s="12"/>
      <c r="U375" s="12"/>
      <c r="V375" s="13" t="s">
        <v>1187</v>
      </c>
      <c r="W375" s="13" t="s">
        <v>1188</v>
      </c>
      <c r="X375" s="13" t="s">
        <v>1157</v>
      </c>
      <c r="Y375" s="13" t="s">
        <v>1158</v>
      </c>
      <c r="Z375" s="61" t="str">
        <f t="shared" si="14"/>
        <v>https://www.city.honjo.lg.jp/soshiki/keizaikankyo/shoukoukankou/tantoujouhou/1375760269184.html</v>
      </c>
      <c r="AA375" s="13"/>
      <c r="AB375" s="13"/>
      <c r="AC375" s="13"/>
      <c r="AD375" s="13"/>
      <c r="AE375" s="13"/>
      <c r="AF375" s="13"/>
    </row>
    <row r="376" spans="1:32" ht="172" customHeight="1" x14ac:dyDescent="0.2">
      <c r="A376" s="9">
        <f t="shared" si="13"/>
        <v>370</v>
      </c>
      <c r="B376" s="9">
        <v>10</v>
      </c>
      <c r="C376" s="27" t="s">
        <v>1153</v>
      </c>
      <c r="D376" s="11" t="s">
        <v>1189</v>
      </c>
      <c r="E376" s="11" t="s">
        <v>1190</v>
      </c>
      <c r="F376" s="16">
        <v>22</v>
      </c>
      <c r="G376" s="17"/>
      <c r="H376" s="16"/>
      <c r="I376" s="16"/>
      <c r="J376" s="16"/>
      <c r="K376" s="16"/>
      <c r="L376" s="14"/>
      <c r="M376" s="13" t="s">
        <v>1191</v>
      </c>
      <c r="N376" s="14"/>
      <c r="O376" s="12">
        <v>3</v>
      </c>
      <c r="P376" s="12"/>
      <c r="Q376" s="12">
        <v>5</v>
      </c>
      <c r="R376" s="12">
        <v>14</v>
      </c>
      <c r="S376" s="12"/>
      <c r="T376" s="12"/>
      <c r="U376" s="12"/>
      <c r="V376" s="13"/>
      <c r="W376" s="13" t="s">
        <v>39</v>
      </c>
      <c r="X376" s="13" t="s">
        <v>1157</v>
      </c>
      <c r="Y376" s="13" t="s">
        <v>1158</v>
      </c>
      <c r="Z376" s="61" t="str">
        <f t="shared" si="14"/>
        <v>https://www.city.honjo.lg.jp/soshiki/keizaikankyo/shoukoukankou/tantoujouhou/1375760269184.html</v>
      </c>
      <c r="AA376" s="13"/>
      <c r="AB376" s="13"/>
      <c r="AC376" s="13"/>
      <c r="AD376" s="13"/>
      <c r="AE376" s="13"/>
      <c r="AF376" s="13"/>
    </row>
    <row r="377" spans="1:32" ht="172" customHeight="1" x14ac:dyDescent="0.2">
      <c r="A377" s="9">
        <f t="shared" si="13"/>
        <v>371</v>
      </c>
      <c r="B377" s="9">
        <v>10</v>
      </c>
      <c r="C377" s="27" t="s">
        <v>1153</v>
      </c>
      <c r="D377" s="11" t="s">
        <v>1192</v>
      </c>
      <c r="E377" s="11" t="s">
        <v>1193</v>
      </c>
      <c r="F377" s="16">
        <v>15</v>
      </c>
      <c r="G377" s="17"/>
      <c r="H377" s="16"/>
      <c r="I377" s="16"/>
      <c r="J377" s="23">
        <v>4000</v>
      </c>
      <c r="K377" s="23"/>
      <c r="L377" s="14"/>
      <c r="M377" s="13"/>
      <c r="N377" s="14"/>
      <c r="O377" s="12">
        <v>2</v>
      </c>
      <c r="P377" s="12"/>
      <c r="Q377" s="12">
        <v>4</v>
      </c>
      <c r="R377" s="12">
        <v>9</v>
      </c>
      <c r="S377" s="12"/>
      <c r="T377" s="12"/>
      <c r="U377" s="12"/>
      <c r="V377" s="13"/>
      <c r="W377" s="13" t="s">
        <v>39</v>
      </c>
      <c r="X377" s="13" t="s">
        <v>1157</v>
      </c>
      <c r="Y377" s="13" t="s">
        <v>1158</v>
      </c>
      <c r="Z377" s="61" t="str">
        <f t="shared" si="14"/>
        <v>https://www.city.honjo.lg.jp/soshiki/keizaikankyo/shoukoukankou/tantoujouhou/1375760269184.html</v>
      </c>
      <c r="AA377" s="13"/>
      <c r="AB377" s="13"/>
      <c r="AC377" s="13"/>
      <c r="AD377" s="13"/>
      <c r="AE377" s="13"/>
      <c r="AF377" s="13"/>
    </row>
    <row r="378" spans="1:32" ht="172" customHeight="1" x14ac:dyDescent="0.2">
      <c r="A378" s="9">
        <f t="shared" si="13"/>
        <v>372</v>
      </c>
      <c r="B378" s="9">
        <v>10</v>
      </c>
      <c r="C378" s="27" t="s">
        <v>1153</v>
      </c>
      <c r="D378" s="11" t="s">
        <v>1021</v>
      </c>
      <c r="E378" s="11" t="s">
        <v>1194</v>
      </c>
      <c r="F378" s="16">
        <v>12</v>
      </c>
      <c r="G378" s="17"/>
      <c r="H378" s="16">
        <v>2</v>
      </c>
      <c r="I378" s="16" t="s">
        <v>1195</v>
      </c>
      <c r="J378" s="23">
        <v>4800</v>
      </c>
      <c r="K378" s="23"/>
      <c r="L378" s="14"/>
      <c r="M378" s="13" t="s">
        <v>1196</v>
      </c>
      <c r="N378" s="14"/>
      <c r="O378" s="12">
        <v>6</v>
      </c>
      <c r="P378" s="12"/>
      <c r="Q378" s="12">
        <v>2</v>
      </c>
      <c r="R378" s="12">
        <v>4</v>
      </c>
      <c r="S378" s="12"/>
      <c r="T378" s="12"/>
      <c r="U378" s="12"/>
      <c r="V378" s="13"/>
      <c r="W378" s="13" t="s">
        <v>1197</v>
      </c>
      <c r="X378" s="13" t="s">
        <v>1157</v>
      </c>
      <c r="Y378" s="13" t="s">
        <v>1158</v>
      </c>
      <c r="Z378" s="61" t="str">
        <f t="shared" si="14"/>
        <v>https://www.city.honjo.lg.jp/soshiki/keizaikankyo/shoukoukankou/tantoujouhou/1375760269184.html</v>
      </c>
      <c r="AA378" s="13"/>
      <c r="AB378" s="13"/>
      <c r="AC378" s="13"/>
      <c r="AD378" s="13"/>
      <c r="AE378" s="13"/>
      <c r="AF378" s="13"/>
    </row>
    <row r="379" spans="1:32" ht="172" customHeight="1" x14ac:dyDescent="0.2">
      <c r="A379" s="9">
        <f t="shared" si="13"/>
        <v>373</v>
      </c>
      <c r="B379" s="9">
        <v>10</v>
      </c>
      <c r="C379" s="27" t="s">
        <v>1153</v>
      </c>
      <c r="D379" s="11" t="s">
        <v>1198</v>
      </c>
      <c r="E379" s="11" t="s">
        <v>1199</v>
      </c>
      <c r="F379" s="16">
        <v>24</v>
      </c>
      <c r="G379" s="17"/>
      <c r="H379" s="16"/>
      <c r="I379" s="16"/>
      <c r="J379" s="23">
        <v>6000</v>
      </c>
      <c r="K379" s="23"/>
      <c r="L379" s="14"/>
      <c r="M379" s="13"/>
      <c r="N379" s="14"/>
      <c r="O379" s="12">
        <v>4</v>
      </c>
      <c r="P379" s="12">
        <v>3</v>
      </c>
      <c r="Q379" s="12">
        <v>1</v>
      </c>
      <c r="R379" s="12">
        <v>15</v>
      </c>
      <c r="S379" s="12"/>
      <c r="T379" s="12">
        <v>1</v>
      </c>
      <c r="U379" s="12"/>
      <c r="V379" s="13"/>
      <c r="W379" s="13" t="s">
        <v>1200</v>
      </c>
      <c r="X379" s="13" t="s">
        <v>1157</v>
      </c>
      <c r="Y379" s="13" t="s">
        <v>1158</v>
      </c>
      <c r="Z379" s="61" t="str">
        <f t="shared" si="14"/>
        <v>https://www.city.honjo.lg.jp/soshiki/keizaikankyo/shoukoukankou/tantoujouhou/1375760269184.html</v>
      </c>
      <c r="AA379" s="13"/>
      <c r="AB379" s="13"/>
      <c r="AC379" s="13"/>
      <c r="AD379" s="13"/>
      <c r="AE379" s="13"/>
      <c r="AF379" s="13"/>
    </row>
    <row r="380" spans="1:32" ht="172" customHeight="1" x14ac:dyDescent="0.2">
      <c r="A380" s="9">
        <f t="shared" si="13"/>
        <v>374</v>
      </c>
      <c r="B380" s="9">
        <v>10</v>
      </c>
      <c r="C380" s="27" t="s">
        <v>1153</v>
      </c>
      <c r="D380" s="11" t="s">
        <v>1201</v>
      </c>
      <c r="E380" s="11" t="s">
        <v>1202</v>
      </c>
      <c r="F380" s="16">
        <v>20</v>
      </c>
      <c r="G380" s="17"/>
      <c r="H380" s="16">
        <v>3</v>
      </c>
      <c r="I380" s="16"/>
      <c r="J380" s="23">
        <v>12000</v>
      </c>
      <c r="K380" s="23"/>
      <c r="L380" s="14"/>
      <c r="M380" s="13"/>
      <c r="N380" s="14"/>
      <c r="O380" s="12">
        <v>4</v>
      </c>
      <c r="P380" s="12"/>
      <c r="Q380" s="12">
        <v>1</v>
      </c>
      <c r="R380" s="12">
        <v>14</v>
      </c>
      <c r="S380" s="12"/>
      <c r="T380" s="12">
        <v>1</v>
      </c>
      <c r="U380" s="12"/>
      <c r="V380" s="13"/>
      <c r="W380" s="13" t="s">
        <v>1203</v>
      </c>
      <c r="X380" s="13" t="s">
        <v>1157</v>
      </c>
      <c r="Y380" s="13" t="s">
        <v>1158</v>
      </c>
      <c r="Z380" s="61" t="str">
        <f t="shared" si="14"/>
        <v>https://www.city.honjo.lg.jp/soshiki/keizaikankyo/shoukoukankou/tantoujouhou/1375760269184.html</v>
      </c>
      <c r="AA380" s="13"/>
      <c r="AB380" s="13"/>
      <c r="AC380" s="13"/>
      <c r="AD380" s="13"/>
      <c r="AE380" s="13"/>
      <c r="AF380" s="13"/>
    </row>
    <row r="381" spans="1:32" ht="19" x14ac:dyDescent="0.2">
      <c r="A381" s="9">
        <f t="shared" si="13"/>
        <v>375</v>
      </c>
      <c r="B381" s="9">
        <v>10</v>
      </c>
      <c r="C381" s="18" t="s">
        <v>1153</v>
      </c>
      <c r="D381" s="13" t="s">
        <v>1204</v>
      </c>
      <c r="E381" s="11" t="s">
        <v>1205</v>
      </c>
      <c r="F381" s="16"/>
      <c r="G381" s="17"/>
      <c r="H381" s="16"/>
      <c r="I381" s="16"/>
      <c r="J381" s="16"/>
      <c r="K381" s="16"/>
      <c r="L381" s="14"/>
      <c r="M381" s="13"/>
      <c r="N381" s="14"/>
      <c r="O381" s="12"/>
      <c r="P381" s="12"/>
      <c r="Q381" s="12"/>
      <c r="R381" s="12"/>
      <c r="S381" s="12"/>
      <c r="T381" s="12"/>
      <c r="U381" s="12"/>
      <c r="V381" s="13"/>
      <c r="W381" s="13" t="s">
        <v>39</v>
      </c>
      <c r="X381" s="13"/>
      <c r="Y381" s="13"/>
      <c r="Z381" s="13"/>
      <c r="AA381" s="13"/>
      <c r="AB381" s="13"/>
      <c r="AC381" s="13"/>
      <c r="AD381" s="13"/>
      <c r="AE381" s="13"/>
      <c r="AF381" s="13"/>
    </row>
    <row r="382" spans="1:32" ht="57" x14ac:dyDescent="0.2">
      <c r="A382" s="9">
        <f t="shared" si="13"/>
        <v>376</v>
      </c>
      <c r="B382" s="9">
        <v>11</v>
      </c>
      <c r="C382" s="27" t="s">
        <v>1206</v>
      </c>
      <c r="D382" s="11" t="s">
        <v>1207</v>
      </c>
      <c r="E382" s="38" t="s">
        <v>1208</v>
      </c>
      <c r="F382" s="16">
        <v>166</v>
      </c>
      <c r="G382" s="17"/>
      <c r="H382" s="16" t="s">
        <v>1209</v>
      </c>
      <c r="I382" s="16"/>
      <c r="J382" s="16">
        <v>0</v>
      </c>
      <c r="K382" s="16"/>
      <c r="L382" s="14" t="s">
        <v>1210</v>
      </c>
      <c r="M382" s="13"/>
      <c r="N382" s="14" t="s">
        <v>1211</v>
      </c>
      <c r="O382" s="12">
        <v>24</v>
      </c>
      <c r="P382" s="12">
        <v>5</v>
      </c>
      <c r="Q382" s="12">
        <v>16</v>
      </c>
      <c r="R382" s="12">
        <v>14</v>
      </c>
      <c r="S382" s="12">
        <v>5</v>
      </c>
      <c r="T382" s="12">
        <v>91</v>
      </c>
      <c r="U382" s="12">
        <v>3</v>
      </c>
      <c r="V382" s="13" t="s">
        <v>1212</v>
      </c>
      <c r="W382" s="13" t="s">
        <v>1213</v>
      </c>
      <c r="X382" s="13"/>
      <c r="Y382" s="13"/>
      <c r="Z382" s="13"/>
      <c r="AA382" s="39"/>
      <c r="AB382" s="39"/>
      <c r="AC382" s="39"/>
      <c r="AD382" s="39"/>
      <c r="AE382" s="39"/>
      <c r="AF382" s="39"/>
    </row>
    <row r="383" spans="1:32" ht="247" x14ac:dyDescent="0.2">
      <c r="A383" s="9">
        <f t="shared" si="13"/>
        <v>377</v>
      </c>
      <c r="B383" s="9">
        <v>11</v>
      </c>
      <c r="C383" s="27" t="s">
        <v>1206</v>
      </c>
      <c r="D383" s="11" t="s">
        <v>1214</v>
      </c>
      <c r="E383" s="38" t="s">
        <v>1215</v>
      </c>
      <c r="F383" s="12">
        <v>12</v>
      </c>
      <c r="G383" s="40"/>
      <c r="H383" s="16"/>
      <c r="I383" s="16"/>
      <c r="J383" s="16"/>
      <c r="K383" s="16"/>
      <c r="L383" s="14" t="s">
        <v>1216</v>
      </c>
      <c r="M383" s="13"/>
      <c r="N383" s="14"/>
      <c r="O383" s="12"/>
      <c r="P383" s="12"/>
      <c r="Q383" s="12"/>
      <c r="R383" s="12"/>
      <c r="S383" s="12"/>
      <c r="T383" s="12"/>
      <c r="U383" s="12"/>
      <c r="V383" s="13"/>
      <c r="W383" s="13"/>
      <c r="X383" s="13" t="s">
        <v>1217</v>
      </c>
      <c r="Y383" s="13" t="s">
        <v>1218</v>
      </c>
      <c r="Z383" s="13" t="s">
        <v>1219</v>
      </c>
      <c r="AA383" s="39"/>
      <c r="AB383" s="39"/>
      <c r="AC383" s="39"/>
      <c r="AD383" s="39"/>
      <c r="AE383" s="39"/>
      <c r="AF383" s="39"/>
    </row>
    <row r="384" spans="1:32" ht="247" x14ac:dyDescent="0.2">
      <c r="A384" s="9">
        <f t="shared" si="13"/>
        <v>378</v>
      </c>
      <c r="B384" s="9">
        <v>11</v>
      </c>
      <c r="C384" s="27" t="s">
        <v>1206</v>
      </c>
      <c r="D384" s="11" t="s">
        <v>1220</v>
      </c>
      <c r="E384" s="38" t="s">
        <v>1221</v>
      </c>
      <c r="F384" s="12">
        <v>14</v>
      </c>
      <c r="G384" s="40"/>
      <c r="H384" s="16" t="s">
        <v>329</v>
      </c>
      <c r="I384" s="16"/>
      <c r="J384" s="16" t="s">
        <v>1222</v>
      </c>
      <c r="K384" s="16"/>
      <c r="L384" s="14" t="s">
        <v>1223</v>
      </c>
      <c r="M384" s="13"/>
      <c r="N384" s="14" t="s">
        <v>964</v>
      </c>
      <c r="O384" s="12">
        <v>1</v>
      </c>
      <c r="P384" s="12">
        <v>0</v>
      </c>
      <c r="Q384" s="12">
        <v>8</v>
      </c>
      <c r="R384" s="12">
        <v>17</v>
      </c>
      <c r="S384" s="12">
        <v>1</v>
      </c>
      <c r="T384" s="12">
        <v>2</v>
      </c>
      <c r="U384" s="12">
        <v>1</v>
      </c>
      <c r="V384" s="13" t="s">
        <v>1224</v>
      </c>
      <c r="W384" s="13" t="s">
        <v>1225</v>
      </c>
      <c r="X384" s="13" t="s">
        <v>1217</v>
      </c>
      <c r="Y384" s="13" t="s">
        <v>1218</v>
      </c>
      <c r="Z384" s="13" t="s">
        <v>1219</v>
      </c>
      <c r="AA384" s="39"/>
      <c r="AB384" s="39"/>
      <c r="AC384" s="39"/>
      <c r="AD384" s="39"/>
      <c r="AE384" s="39"/>
      <c r="AF384" s="39"/>
    </row>
    <row r="385" spans="1:32" ht="247" x14ac:dyDescent="0.2">
      <c r="A385" s="9">
        <f t="shared" si="13"/>
        <v>379</v>
      </c>
      <c r="B385" s="9">
        <v>11</v>
      </c>
      <c r="C385" s="27" t="s">
        <v>1206</v>
      </c>
      <c r="D385" s="11" t="s">
        <v>1226</v>
      </c>
      <c r="E385" s="38"/>
      <c r="F385" s="12">
        <v>50</v>
      </c>
      <c r="G385" s="40"/>
      <c r="H385" s="16"/>
      <c r="I385" s="16"/>
      <c r="J385" s="16"/>
      <c r="K385" s="16"/>
      <c r="L385" s="14" t="s">
        <v>1227</v>
      </c>
      <c r="M385" s="13"/>
      <c r="N385" s="14" t="s">
        <v>1228</v>
      </c>
      <c r="O385" s="12">
        <v>38</v>
      </c>
      <c r="P385" s="12">
        <v>5</v>
      </c>
      <c r="Q385" s="12">
        <v>25</v>
      </c>
      <c r="R385" s="12">
        <v>77</v>
      </c>
      <c r="S385" s="12">
        <v>3</v>
      </c>
      <c r="T385" s="12">
        <v>10</v>
      </c>
      <c r="U385" s="12">
        <v>12</v>
      </c>
      <c r="V385" s="13" t="s">
        <v>1229</v>
      </c>
      <c r="W385" s="13" t="s">
        <v>1230</v>
      </c>
      <c r="X385" s="13" t="s">
        <v>1217</v>
      </c>
      <c r="Y385" s="13" t="s">
        <v>1218</v>
      </c>
      <c r="Z385" s="13" t="s">
        <v>1219</v>
      </c>
      <c r="AA385" s="39"/>
      <c r="AB385" s="39"/>
      <c r="AC385" s="39"/>
      <c r="AD385" s="39"/>
      <c r="AE385" s="39"/>
      <c r="AF385" s="39"/>
    </row>
    <row r="386" spans="1:32" ht="38" x14ac:dyDescent="0.2">
      <c r="A386" s="9">
        <f t="shared" si="13"/>
        <v>380</v>
      </c>
      <c r="B386" s="9">
        <v>11</v>
      </c>
      <c r="C386" s="27" t="s">
        <v>1206</v>
      </c>
      <c r="D386" s="11" t="s">
        <v>1231</v>
      </c>
      <c r="E386" s="38" t="s">
        <v>1232</v>
      </c>
      <c r="F386" s="12">
        <v>146</v>
      </c>
      <c r="G386" s="40"/>
      <c r="H386" s="16" t="s">
        <v>1233</v>
      </c>
      <c r="I386" s="16"/>
      <c r="J386" s="16" t="s">
        <v>1234</v>
      </c>
      <c r="K386" s="16"/>
      <c r="L386" s="14" t="s">
        <v>1235</v>
      </c>
      <c r="M386" s="13"/>
      <c r="N386" s="14" t="s">
        <v>1236</v>
      </c>
      <c r="O386" s="12">
        <v>0</v>
      </c>
      <c r="P386" s="12">
        <v>3</v>
      </c>
      <c r="Q386" s="12">
        <v>11</v>
      </c>
      <c r="R386" s="12">
        <v>0</v>
      </c>
      <c r="S386" s="12">
        <v>3</v>
      </c>
      <c r="T386" s="12">
        <v>0</v>
      </c>
      <c r="U386" s="12">
        <v>10</v>
      </c>
      <c r="V386" s="13" t="s">
        <v>1237</v>
      </c>
      <c r="W386" s="13" t="s">
        <v>1238</v>
      </c>
      <c r="X386" s="13"/>
      <c r="Y386" s="13"/>
      <c r="Z386" s="13"/>
      <c r="AA386" s="39"/>
      <c r="AB386" s="39"/>
      <c r="AC386" s="39"/>
      <c r="AD386" s="39"/>
      <c r="AE386" s="39"/>
      <c r="AF386" s="39"/>
    </row>
    <row r="387" spans="1:32" ht="19" x14ac:dyDescent="0.2">
      <c r="A387" s="9">
        <f t="shared" si="13"/>
        <v>381</v>
      </c>
      <c r="B387" s="9">
        <v>11</v>
      </c>
      <c r="C387" s="27" t="s">
        <v>1206</v>
      </c>
      <c r="D387" s="11" t="s">
        <v>1239</v>
      </c>
      <c r="E387" s="38" t="s">
        <v>1240</v>
      </c>
      <c r="F387" s="12">
        <v>12</v>
      </c>
      <c r="G387" s="40"/>
      <c r="H387" s="16"/>
      <c r="I387" s="16"/>
      <c r="J387" s="16"/>
      <c r="K387" s="16"/>
      <c r="L387" s="14" t="s">
        <v>1241</v>
      </c>
      <c r="M387" s="13"/>
      <c r="N387" s="14" t="s">
        <v>1242</v>
      </c>
      <c r="O387" s="12"/>
      <c r="P387" s="12"/>
      <c r="Q387" s="12"/>
      <c r="R387" s="12"/>
      <c r="S387" s="12"/>
      <c r="T387" s="12"/>
      <c r="U387" s="12"/>
      <c r="V387" s="13"/>
      <c r="W387" s="13"/>
      <c r="X387" s="13"/>
      <c r="Y387" s="13"/>
      <c r="Z387" s="13"/>
      <c r="AA387" s="39"/>
      <c r="AB387" s="39"/>
      <c r="AC387" s="39"/>
      <c r="AD387" s="39"/>
      <c r="AE387" s="39"/>
      <c r="AF387" s="39"/>
    </row>
    <row r="388" spans="1:32" ht="247" x14ac:dyDescent="0.2">
      <c r="A388" s="9">
        <f t="shared" ref="A388:A451" si="15">A387+1</f>
        <v>382</v>
      </c>
      <c r="B388" s="9">
        <v>11</v>
      </c>
      <c r="C388" s="27" t="s">
        <v>1206</v>
      </c>
      <c r="D388" s="11" t="s">
        <v>1243</v>
      </c>
      <c r="E388" s="38" t="s">
        <v>1244</v>
      </c>
      <c r="F388" s="12">
        <v>7</v>
      </c>
      <c r="G388" s="40"/>
      <c r="H388" s="16"/>
      <c r="I388" s="16"/>
      <c r="J388" s="16"/>
      <c r="K388" s="16"/>
      <c r="L388" s="14"/>
      <c r="M388" s="13"/>
      <c r="N388" s="14" t="s">
        <v>964</v>
      </c>
      <c r="O388" s="12">
        <v>0</v>
      </c>
      <c r="P388" s="12">
        <v>2</v>
      </c>
      <c r="Q388" s="12">
        <v>1</v>
      </c>
      <c r="R388" s="12">
        <v>0</v>
      </c>
      <c r="S388" s="12">
        <v>0</v>
      </c>
      <c r="T388" s="12">
        <v>4</v>
      </c>
      <c r="U388" s="12">
        <v>0</v>
      </c>
      <c r="V388" s="13"/>
      <c r="W388" s="13" t="s">
        <v>1245</v>
      </c>
      <c r="X388" s="13" t="s">
        <v>1217</v>
      </c>
      <c r="Y388" s="13" t="s">
        <v>1218</v>
      </c>
      <c r="Z388" s="13" t="s">
        <v>1219</v>
      </c>
      <c r="AA388" s="39"/>
      <c r="AB388" s="39"/>
      <c r="AC388" s="39"/>
      <c r="AD388" s="39"/>
      <c r="AE388" s="39"/>
      <c r="AF388" s="39"/>
    </row>
    <row r="389" spans="1:32" ht="247" x14ac:dyDescent="0.2">
      <c r="A389" s="9">
        <f t="shared" si="15"/>
        <v>383</v>
      </c>
      <c r="B389" s="9">
        <v>11</v>
      </c>
      <c r="C389" s="27" t="s">
        <v>1206</v>
      </c>
      <c r="D389" s="11" t="s">
        <v>1246</v>
      </c>
      <c r="E389" s="38" t="s">
        <v>1247</v>
      </c>
      <c r="F389" s="12">
        <v>19</v>
      </c>
      <c r="G389" s="40"/>
      <c r="H389" s="16"/>
      <c r="I389" s="16"/>
      <c r="J389" s="16"/>
      <c r="K389" s="16"/>
      <c r="L389" s="14"/>
      <c r="M389" s="13"/>
      <c r="N389" s="14" t="s">
        <v>1248</v>
      </c>
      <c r="O389" s="12">
        <v>4</v>
      </c>
      <c r="P389" s="12">
        <v>4</v>
      </c>
      <c r="Q389" s="12">
        <v>4</v>
      </c>
      <c r="R389" s="12">
        <v>3</v>
      </c>
      <c r="S389" s="12">
        <v>1</v>
      </c>
      <c r="T389" s="12">
        <v>2</v>
      </c>
      <c r="U389" s="12">
        <v>1</v>
      </c>
      <c r="V389" s="13"/>
      <c r="W389" s="13" t="s">
        <v>1249</v>
      </c>
      <c r="X389" s="13" t="s">
        <v>1217</v>
      </c>
      <c r="Y389" s="13" t="s">
        <v>1218</v>
      </c>
      <c r="Z389" s="13" t="s">
        <v>1219</v>
      </c>
      <c r="AA389" s="39"/>
      <c r="AB389" s="39"/>
      <c r="AC389" s="39"/>
      <c r="AD389" s="39"/>
      <c r="AE389" s="39"/>
      <c r="AF389" s="39"/>
    </row>
    <row r="390" spans="1:32" ht="247" x14ac:dyDescent="0.2">
      <c r="A390" s="9">
        <f t="shared" si="15"/>
        <v>384</v>
      </c>
      <c r="B390" s="9">
        <v>11</v>
      </c>
      <c r="C390" s="27" t="s">
        <v>1206</v>
      </c>
      <c r="D390" s="11" t="s">
        <v>1250</v>
      </c>
      <c r="E390" s="38" t="s">
        <v>1251</v>
      </c>
      <c r="F390" s="12">
        <v>24</v>
      </c>
      <c r="G390" s="40"/>
      <c r="H390" s="16" t="s">
        <v>394</v>
      </c>
      <c r="I390" s="16"/>
      <c r="J390" s="16"/>
      <c r="K390" s="16"/>
      <c r="L390" s="14"/>
      <c r="M390" s="13" t="s">
        <v>1252</v>
      </c>
      <c r="N390" s="14" t="s">
        <v>1253</v>
      </c>
      <c r="O390" s="12"/>
      <c r="P390" s="12"/>
      <c r="Q390" s="12"/>
      <c r="R390" s="12"/>
      <c r="S390" s="12"/>
      <c r="T390" s="12"/>
      <c r="U390" s="12"/>
      <c r="V390" s="13"/>
      <c r="W390" s="13" t="s">
        <v>1254</v>
      </c>
      <c r="X390" s="13" t="s">
        <v>1217</v>
      </c>
      <c r="Y390" s="13" t="s">
        <v>1218</v>
      </c>
      <c r="Z390" s="13" t="s">
        <v>1219</v>
      </c>
      <c r="AA390" s="39"/>
      <c r="AB390" s="39"/>
      <c r="AC390" s="39"/>
      <c r="AD390" s="39"/>
      <c r="AE390" s="39"/>
      <c r="AF390" s="39"/>
    </row>
    <row r="391" spans="1:32" ht="247" x14ac:dyDescent="0.2">
      <c r="A391" s="9">
        <f t="shared" si="15"/>
        <v>385</v>
      </c>
      <c r="B391" s="9">
        <v>11</v>
      </c>
      <c r="C391" s="27" t="s">
        <v>1206</v>
      </c>
      <c r="D391" s="11" t="s">
        <v>1255</v>
      </c>
      <c r="E391" s="38" t="s">
        <v>1244</v>
      </c>
      <c r="F391" s="12">
        <v>11</v>
      </c>
      <c r="G391" s="40"/>
      <c r="H391" s="16"/>
      <c r="I391" s="16"/>
      <c r="J391" s="16"/>
      <c r="K391" s="16"/>
      <c r="L391" s="14"/>
      <c r="M391" s="13"/>
      <c r="N391" s="14" t="s">
        <v>964</v>
      </c>
      <c r="O391" s="12"/>
      <c r="P391" s="12"/>
      <c r="Q391" s="12"/>
      <c r="R391" s="12"/>
      <c r="S391" s="12"/>
      <c r="T391" s="12"/>
      <c r="U391" s="12"/>
      <c r="V391" s="13"/>
      <c r="W391" s="13" t="s">
        <v>1256</v>
      </c>
      <c r="X391" s="13" t="s">
        <v>1217</v>
      </c>
      <c r="Y391" s="13" t="s">
        <v>1218</v>
      </c>
      <c r="Z391" s="13" t="s">
        <v>1219</v>
      </c>
      <c r="AA391" s="39"/>
      <c r="AB391" s="39"/>
      <c r="AC391" s="39"/>
      <c r="AD391" s="39"/>
      <c r="AE391" s="39"/>
      <c r="AF391" s="39"/>
    </row>
    <row r="392" spans="1:32" ht="247" x14ac:dyDescent="0.2">
      <c r="A392" s="9">
        <f t="shared" si="15"/>
        <v>386</v>
      </c>
      <c r="B392" s="9">
        <v>11</v>
      </c>
      <c r="C392" s="27" t="s">
        <v>1206</v>
      </c>
      <c r="D392" s="11" t="s">
        <v>1257</v>
      </c>
      <c r="E392" s="38" t="s">
        <v>1258</v>
      </c>
      <c r="F392" s="12">
        <v>50</v>
      </c>
      <c r="G392" s="40"/>
      <c r="H392" s="31"/>
      <c r="I392" s="31"/>
      <c r="J392" s="31"/>
      <c r="K392" s="31"/>
      <c r="L392" s="14" t="s">
        <v>1259</v>
      </c>
      <c r="M392" s="13"/>
      <c r="N392" s="14" t="s">
        <v>943</v>
      </c>
      <c r="O392" s="31">
        <v>0</v>
      </c>
      <c r="P392" s="31">
        <v>2</v>
      </c>
      <c r="Q392" s="31">
        <v>28</v>
      </c>
      <c r="R392" s="31">
        <v>21</v>
      </c>
      <c r="S392" s="31">
        <v>0</v>
      </c>
      <c r="T392" s="31">
        <v>5</v>
      </c>
      <c r="U392" s="31">
        <v>0</v>
      </c>
      <c r="V392" s="14"/>
      <c r="W392" s="14" t="s">
        <v>1260</v>
      </c>
      <c r="X392" s="13" t="s">
        <v>1217</v>
      </c>
      <c r="Y392" s="13" t="s">
        <v>1218</v>
      </c>
      <c r="Z392" s="13" t="s">
        <v>1219</v>
      </c>
      <c r="AA392" s="39"/>
      <c r="AB392" s="39"/>
      <c r="AC392" s="39"/>
      <c r="AD392" s="39"/>
      <c r="AE392" s="39"/>
      <c r="AF392" s="39"/>
    </row>
    <row r="393" spans="1:32" ht="247" x14ac:dyDescent="0.2">
      <c r="A393" s="9">
        <f t="shared" si="15"/>
        <v>387</v>
      </c>
      <c r="B393" s="9">
        <v>11</v>
      </c>
      <c r="C393" s="27" t="s">
        <v>1206</v>
      </c>
      <c r="D393" s="11" t="s">
        <v>1261</v>
      </c>
      <c r="E393" s="38" t="s">
        <v>1262</v>
      </c>
      <c r="F393" s="12">
        <v>26</v>
      </c>
      <c r="G393" s="40"/>
      <c r="H393" s="40"/>
      <c r="I393" s="40"/>
      <c r="J393" s="40"/>
      <c r="K393" s="40"/>
      <c r="L393" s="41"/>
      <c r="M393" s="41"/>
      <c r="N393" s="14" t="s">
        <v>964</v>
      </c>
      <c r="O393" s="31">
        <v>5</v>
      </c>
      <c r="P393" s="31">
        <v>6</v>
      </c>
      <c r="Q393" s="31">
        <v>10</v>
      </c>
      <c r="R393" s="31">
        <v>15</v>
      </c>
      <c r="S393" s="31">
        <v>1</v>
      </c>
      <c r="T393" s="31">
        <v>5</v>
      </c>
      <c r="U393" s="31"/>
      <c r="V393" s="13"/>
      <c r="W393" s="13" t="s">
        <v>1263</v>
      </c>
      <c r="X393" s="13" t="s">
        <v>1217</v>
      </c>
      <c r="Y393" s="13" t="s">
        <v>1218</v>
      </c>
      <c r="Z393" s="13" t="s">
        <v>1219</v>
      </c>
      <c r="AA393" s="39"/>
      <c r="AB393" s="39"/>
      <c r="AC393" s="39"/>
      <c r="AD393" s="39"/>
      <c r="AE393" s="39"/>
      <c r="AF393" s="39"/>
    </row>
    <row r="394" spans="1:32" ht="247" x14ac:dyDescent="0.2">
      <c r="A394" s="9">
        <f t="shared" si="15"/>
        <v>388</v>
      </c>
      <c r="B394" s="9">
        <v>11</v>
      </c>
      <c r="C394" s="27" t="s">
        <v>1206</v>
      </c>
      <c r="D394" s="11" t="s">
        <v>1264</v>
      </c>
      <c r="E394" s="38" t="s">
        <v>1265</v>
      </c>
      <c r="F394" s="12">
        <v>19</v>
      </c>
      <c r="G394" s="40"/>
      <c r="H394" s="31"/>
      <c r="I394" s="31"/>
      <c r="J394" s="31"/>
      <c r="K394" s="31"/>
      <c r="L394" s="14"/>
      <c r="M394" s="13"/>
      <c r="N394" s="14" t="s">
        <v>964</v>
      </c>
      <c r="O394" s="31"/>
      <c r="P394" s="31"/>
      <c r="Q394" s="31"/>
      <c r="R394" s="31"/>
      <c r="S394" s="31"/>
      <c r="T394" s="31"/>
      <c r="U394" s="31"/>
      <c r="V394" s="13"/>
      <c r="W394" s="13" t="s">
        <v>1266</v>
      </c>
      <c r="X394" s="13" t="s">
        <v>1217</v>
      </c>
      <c r="Y394" s="13" t="s">
        <v>1218</v>
      </c>
      <c r="Z394" s="13" t="s">
        <v>1219</v>
      </c>
      <c r="AA394" s="39"/>
      <c r="AB394" s="39"/>
      <c r="AC394" s="39"/>
      <c r="AD394" s="39"/>
      <c r="AE394" s="39"/>
      <c r="AF394" s="39"/>
    </row>
    <row r="395" spans="1:32" ht="247" x14ac:dyDescent="0.2">
      <c r="A395" s="9">
        <f t="shared" si="15"/>
        <v>389</v>
      </c>
      <c r="B395" s="9">
        <v>11</v>
      </c>
      <c r="C395" s="27" t="s">
        <v>1206</v>
      </c>
      <c r="D395" s="11" t="s">
        <v>1267</v>
      </c>
      <c r="E395" s="38" t="s">
        <v>1268</v>
      </c>
      <c r="F395" s="12">
        <v>32</v>
      </c>
      <c r="G395" s="40"/>
      <c r="H395" s="31"/>
      <c r="I395" s="31"/>
      <c r="J395" s="31"/>
      <c r="K395" s="31"/>
      <c r="L395" s="14" t="s">
        <v>1269</v>
      </c>
      <c r="M395" s="13" t="s">
        <v>1270</v>
      </c>
      <c r="N395" s="14" t="s">
        <v>964</v>
      </c>
      <c r="O395" s="31"/>
      <c r="P395" s="31"/>
      <c r="Q395" s="31"/>
      <c r="R395" s="31"/>
      <c r="S395" s="31"/>
      <c r="T395" s="31"/>
      <c r="U395" s="31"/>
      <c r="V395" s="13" t="s">
        <v>1271</v>
      </c>
      <c r="W395" s="13" t="s">
        <v>1272</v>
      </c>
      <c r="X395" s="13" t="s">
        <v>1217</v>
      </c>
      <c r="Y395" s="13" t="s">
        <v>1218</v>
      </c>
      <c r="Z395" s="13" t="s">
        <v>1219</v>
      </c>
      <c r="AA395" s="39"/>
      <c r="AB395" s="39"/>
      <c r="AC395" s="39"/>
      <c r="AD395" s="39"/>
      <c r="AE395" s="39"/>
      <c r="AF395" s="39"/>
    </row>
    <row r="396" spans="1:32" ht="38" x14ac:dyDescent="0.2">
      <c r="A396" s="9">
        <f t="shared" si="15"/>
        <v>390</v>
      </c>
      <c r="B396" s="9">
        <v>11</v>
      </c>
      <c r="C396" s="27" t="s">
        <v>1206</v>
      </c>
      <c r="D396" s="11" t="s">
        <v>1273</v>
      </c>
      <c r="E396" s="38" t="s">
        <v>1274</v>
      </c>
      <c r="F396" s="12">
        <v>20</v>
      </c>
      <c r="G396" s="40"/>
      <c r="H396" s="31" t="s">
        <v>1209</v>
      </c>
      <c r="I396" s="31"/>
      <c r="J396" s="31" t="s">
        <v>1275</v>
      </c>
      <c r="K396" s="31"/>
      <c r="L396" s="14" t="s">
        <v>1276</v>
      </c>
      <c r="M396" s="13"/>
      <c r="N396" s="14" t="s">
        <v>964</v>
      </c>
      <c r="O396" s="31">
        <v>5</v>
      </c>
      <c r="P396" s="31">
        <v>0</v>
      </c>
      <c r="Q396" s="31">
        <v>4</v>
      </c>
      <c r="R396" s="31">
        <v>8</v>
      </c>
      <c r="S396" s="31">
        <v>2</v>
      </c>
      <c r="T396" s="31">
        <v>14</v>
      </c>
      <c r="U396" s="31">
        <v>2</v>
      </c>
      <c r="V396" s="13" t="s">
        <v>1277</v>
      </c>
      <c r="W396" s="13" t="s">
        <v>1278</v>
      </c>
      <c r="X396" s="13"/>
      <c r="Y396" s="13"/>
      <c r="Z396" s="13"/>
      <c r="AA396" s="39"/>
      <c r="AB396" s="39"/>
      <c r="AC396" s="39"/>
      <c r="AD396" s="39"/>
      <c r="AE396" s="39"/>
      <c r="AF396" s="39"/>
    </row>
    <row r="397" spans="1:32" ht="247" x14ac:dyDescent="0.2">
      <c r="A397" s="9">
        <f t="shared" si="15"/>
        <v>391</v>
      </c>
      <c r="B397" s="9">
        <v>11</v>
      </c>
      <c r="C397" s="27" t="s">
        <v>1206</v>
      </c>
      <c r="D397" s="11" t="s">
        <v>3115</v>
      </c>
      <c r="E397" s="38" t="s">
        <v>1279</v>
      </c>
      <c r="F397" s="12">
        <v>21</v>
      </c>
      <c r="G397" s="40"/>
      <c r="H397" s="31" t="s">
        <v>394</v>
      </c>
      <c r="I397" s="31"/>
      <c r="J397" s="31" t="s">
        <v>1280</v>
      </c>
      <c r="K397" s="31"/>
      <c r="L397" s="14" t="s">
        <v>1281</v>
      </c>
      <c r="M397" s="13" t="s">
        <v>1282</v>
      </c>
      <c r="N397" s="14" t="s">
        <v>1242</v>
      </c>
      <c r="O397" s="31">
        <v>0</v>
      </c>
      <c r="P397" s="31">
        <v>1</v>
      </c>
      <c r="Q397" s="31">
        <v>6</v>
      </c>
      <c r="R397" s="31">
        <v>12</v>
      </c>
      <c r="S397" s="31">
        <v>0</v>
      </c>
      <c r="T397" s="31">
        <v>0</v>
      </c>
      <c r="U397" s="31">
        <v>0</v>
      </c>
      <c r="V397" s="13"/>
      <c r="W397" s="13" t="s">
        <v>1283</v>
      </c>
      <c r="X397" s="13" t="s">
        <v>1217</v>
      </c>
      <c r="Y397" s="13" t="s">
        <v>1218</v>
      </c>
      <c r="Z397" s="13" t="s">
        <v>1219</v>
      </c>
      <c r="AA397" s="39"/>
      <c r="AB397" s="39"/>
      <c r="AC397" s="39"/>
      <c r="AD397" s="39"/>
      <c r="AE397" s="39"/>
      <c r="AF397" s="39"/>
    </row>
    <row r="398" spans="1:32" ht="57" x14ac:dyDescent="0.2">
      <c r="A398" s="9">
        <f t="shared" si="15"/>
        <v>392</v>
      </c>
      <c r="B398" s="9">
        <v>11</v>
      </c>
      <c r="C398" s="27" t="s">
        <v>1206</v>
      </c>
      <c r="D398" s="11" t="s">
        <v>1284</v>
      </c>
      <c r="E398" s="38" t="s">
        <v>1285</v>
      </c>
      <c r="F398" s="12">
        <v>24</v>
      </c>
      <c r="G398" s="40"/>
      <c r="H398" s="31" t="s">
        <v>1209</v>
      </c>
      <c r="I398" s="31"/>
      <c r="J398" s="31" t="s">
        <v>1286</v>
      </c>
      <c r="K398" s="31"/>
      <c r="L398" s="14" t="s">
        <v>1287</v>
      </c>
      <c r="M398" s="13"/>
      <c r="N398" s="14" t="s">
        <v>964</v>
      </c>
      <c r="O398" s="31">
        <v>1</v>
      </c>
      <c r="P398" s="31">
        <v>0</v>
      </c>
      <c r="Q398" s="31">
        <v>8</v>
      </c>
      <c r="R398" s="31">
        <v>6</v>
      </c>
      <c r="S398" s="31">
        <v>3</v>
      </c>
      <c r="T398" s="31">
        <v>0</v>
      </c>
      <c r="U398" s="31">
        <v>6</v>
      </c>
      <c r="V398" s="13" t="s">
        <v>1288</v>
      </c>
      <c r="W398" s="13" t="s">
        <v>1289</v>
      </c>
      <c r="X398" s="13"/>
      <c r="Y398" s="13"/>
      <c r="Z398" s="13"/>
      <c r="AA398" s="39"/>
      <c r="AB398" s="39"/>
      <c r="AC398" s="39"/>
      <c r="AD398" s="39"/>
      <c r="AE398" s="39"/>
      <c r="AF398" s="39"/>
    </row>
    <row r="399" spans="1:32" ht="38" x14ac:dyDescent="0.2">
      <c r="A399" s="9">
        <f t="shared" si="15"/>
        <v>393</v>
      </c>
      <c r="B399" s="9">
        <v>11</v>
      </c>
      <c r="C399" s="27" t="s">
        <v>1206</v>
      </c>
      <c r="D399" s="11" t="s">
        <v>1290</v>
      </c>
      <c r="E399" s="38" t="s">
        <v>1291</v>
      </c>
      <c r="F399" s="12">
        <v>19</v>
      </c>
      <c r="G399" s="40"/>
      <c r="H399" s="31" t="s">
        <v>1292</v>
      </c>
      <c r="I399" s="31"/>
      <c r="J399" s="31" t="s">
        <v>1293</v>
      </c>
      <c r="K399" s="31"/>
      <c r="L399" s="14" t="s">
        <v>1294</v>
      </c>
      <c r="M399" s="13"/>
      <c r="N399" s="14" t="s">
        <v>964</v>
      </c>
      <c r="O399" s="31">
        <v>1</v>
      </c>
      <c r="P399" s="31">
        <v>0</v>
      </c>
      <c r="Q399" s="31">
        <v>5</v>
      </c>
      <c r="R399" s="31">
        <v>0</v>
      </c>
      <c r="S399" s="31">
        <v>1</v>
      </c>
      <c r="T399" s="31">
        <v>17</v>
      </c>
      <c r="U399" s="31">
        <v>4</v>
      </c>
      <c r="V399" s="13" t="s">
        <v>1295</v>
      </c>
      <c r="W399" s="13" t="s">
        <v>1296</v>
      </c>
      <c r="X399" s="13"/>
      <c r="Y399" s="13"/>
      <c r="Z399" s="13"/>
      <c r="AA399" s="39"/>
      <c r="AB399" s="39"/>
      <c r="AC399" s="39"/>
      <c r="AD399" s="39"/>
      <c r="AE399" s="39"/>
      <c r="AF399" s="39"/>
    </row>
    <row r="400" spans="1:32" ht="19" x14ac:dyDescent="0.2">
      <c r="A400" s="9">
        <f t="shared" si="15"/>
        <v>394</v>
      </c>
      <c r="B400" s="9">
        <v>11</v>
      </c>
      <c r="C400" s="27" t="s">
        <v>1206</v>
      </c>
      <c r="D400" s="11" t="s">
        <v>1297</v>
      </c>
      <c r="E400" s="38" t="s">
        <v>1208</v>
      </c>
      <c r="F400" s="16"/>
      <c r="G400" s="17"/>
      <c r="H400" s="16"/>
      <c r="I400" s="16"/>
      <c r="J400" s="16"/>
      <c r="K400" s="16"/>
      <c r="L400" s="14"/>
      <c r="M400" s="13"/>
      <c r="N400" s="14"/>
      <c r="O400" s="12"/>
      <c r="P400" s="12"/>
      <c r="Q400" s="12"/>
      <c r="R400" s="12"/>
      <c r="S400" s="12"/>
      <c r="T400" s="12"/>
      <c r="U400" s="12"/>
      <c r="V400" s="13"/>
      <c r="W400" s="13" t="s">
        <v>39</v>
      </c>
      <c r="X400" s="13"/>
      <c r="Y400" s="13"/>
      <c r="Z400" s="13"/>
      <c r="AA400" s="39"/>
      <c r="AB400" s="39"/>
      <c r="AC400" s="39"/>
      <c r="AD400" s="39"/>
      <c r="AE400" s="39"/>
      <c r="AF400" s="39"/>
    </row>
    <row r="401" spans="1:32" ht="95" x14ac:dyDescent="0.2">
      <c r="A401" s="9">
        <f t="shared" si="15"/>
        <v>395</v>
      </c>
      <c r="B401" s="9">
        <v>12</v>
      </c>
      <c r="C401" s="11" t="s">
        <v>1298</v>
      </c>
      <c r="D401" s="11" t="s">
        <v>1299</v>
      </c>
      <c r="E401" s="11" t="s">
        <v>1300</v>
      </c>
      <c r="F401" s="16">
        <v>5</v>
      </c>
      <c r="G401" s="17"/>
      <c r="H401" s="16" t="s">
        <v>1301</v>
      </c>
      <c r="I401" s="16"/>
      <c r="J401" s="16"/>
      <c r="K401" s="16"/>
      <c r="L401" s="13"/>
      <c r="M401" s="18" t="s">
        <v>1302</v>
      </c>
      <c r="N401" s="13" t="s">
        <v>1303</v>
      </c>
      <c r="O401" s="12">
        <v>1</v>
      </c>
      <c r="P401" s="12"/>
      <c r="Q401" s="12">
        <v>1</v>
      </c>
      <c r="R401" s="12">
        <v>2</v>
      </c>
      <c r="S401" s="12"/>
      <c r="T401" s="12">
        <v>1</v>
      </c>
      <c r="U401" s="12"/>
      <c r="V401" s="13"/>
      <c r="W401" s="18" t="s">
        <v>39</v>
      </c>
      <c r="X401" s="13" t="s">
        <v>1304</v>
      </c>
      <c r="Y401" s="13" t="s">
        <v>1305</v>
      </c>
      <c r="Z401" s="61" t="str">
        <f t="shared" ref="Z401:Z408" si="16">HYPERLINK("#","https://www.city.kasukabe.lg.jp/jigyoshamuke/keieishien/8400.html")</f>
        <v>https://www.city.kasukabe.lg.jp/jigyoshamuke/keieishien/8400.html</v>
      </c>
      <c r="AA401" s="13"/>
      <c r="AB401" s="13"/>
      <c r="AC401" s="13"/>
      <c r="AD401" s="13"/>
      <c r="AE401" s="13"/>
      <c r="AF401" s="18"/>
    </row>
    <row r="402" spans="1:32" ht="95" x14ac:dyDescent="0.2">
      <c r="A402" s="9">
        <f t="shared" si="15"/>
        <v>396</v>
      </c>
      <c r="B402" s="9">
        <v>12</v>
      </c>
      <c r="C402" s="11" t="s">
        <v>1298</v>
      </c>
      <c r="D402" s="11" t="s">
        <v>1306</v>
      </c>
      <c r="E402" s="11" t="s">
        <v>1307</v>
      </c>
      <c r="F402" s="16">
        <v>18</v>
      </c>
      <c r="G402" s="17"/>
      <c r="H402" s="16" t="s">
        <v>1301</v>
      </c>
      <c r="I402" s="16"/>
      <c r="J402" s="16" t="s">
        <v>1308</v>
      </c>
      <c r="K402" s="16"/>
      <c r="L402" s="13" t="s">
        <v>1309</v>
      </c>
      <c r="M402" s="18" t="s">
        <v>1310</v>
      </c>
      <c r="N402" s="13" t="s">
        <v>1311</v>
      </c>
      <c r="O402" s="12"/>
      <c r="P402" s="12">
        <v>8</v>
      </c>
      <c r="Q402" s="12">
        <v>7</v>
      </c>
      <c r="R402" s="12">
        <v>2</v>
      </c>
      <c r="S402" s="12"/>
      <c r="T402" s="12">
        <v>1</v>
      </c>
      <c r="U402" s="12"/>
      <c r="V402" s="13"/>
      <c r="W402" s="18" t="s">
        <v>39</v>
      </c>
      <c r="X402" s="13" t="s">
        <v>1304</v>
      </c>
      <c r="Y402" s="13" t="s">
        <v>1305</v>
      </c>
      <c r="Z402" s="61" t="str">
        <f t="shared" si="16"/>
        <v>https://www.city.kasukabe.lg.jp/jigyoshamuke/keieishien/8400.html</v>
      </c>
      <c r="AA402" s="13"/>
      <c r="AB402" s="13"/>
      <c r="AC402" s="13"/>
      <c r="AD402" s="13"/>
      <c r="AE402" s="13"/>
      <c r="AF402" s="18"/>
    </row>
    <row r="403" spans="1:32" ht="95" x14ac:dyDescent="0.2">
      <c r="A403" s="9">
        <f t="shared" si="15"/>
        <v>397</v>
      </c>
      <c r="B403" s="9">
        <v>12</v>
      </c>
      <c r="C403" s="11" t="s">
        <v>1298</v>
      </c>
      <c r="D403" s="11" t="s">
        <v>1312</v>
      </c>
      <c r="E403" s="11" t="s">
        <v>1313</v>
      </c>
      <c r="F403" s="16">
        <v>10</v>
      </c>
      <c r="G403" s="17"/>
      <c r="H403" s="16"/>
      <c r="I403" s="16"/>
      <c r="J403" s="16"/>
      <c r="K403" s="16"/>
      <c r="L403" s="13"/>
      <c r="M403" s="18"/>
      <c r="N403" s="13" t="s">
        <v>1303</v>
      </c>
      <c r="O403" s="12">
        <v>1</v>
      </c>
      <c r="P403" s="12">
        <v>1</v>
      </c>
      <c r="Q403" s="12">
        <v>2</v>
      </c>
      <c r="R403" s="12">
        <v>2</v>
      </c>
      <c r="S403" s="12"/>
      <c r="T403" s="12">
        <v>4</v>
      </c>
      <c r="U403" s="12"/>
      <c r="V403" s="13"/>
      <c r="W403" s="18" t="s">
        <v>39</v>
      </c>
      <c r="X403" s="13" t="s">
        <v>1304</v>
      </c>
      <c r="Y403" s="13" t="s">
        <v>1305</v>
      </c>
      <c r="Z403" s="13" t="str">
        <f t="shared" si="16"/>
        <v>https://www.city.kasukabe.lg.jp/jigyoshamuke/keieishien/8400.html</v>
      </c>
      <c r="AA403" s="13"/>
      <c r="AB403" s="13"/>
      <c r="AC403" s="13"/>
      <c r="AD403" s="13"/>
      <c r="AE403" s="13"/>
      <c r="AF403" s="18"/>
    </row>
    <row r="404" spans="1:32" ht="95" x14ac:dyDescent="0.2">
      <c r="A404" s="9">
        <f t="shared" si="15"/>
        <v>398</v>
      </c>
      <c r="B404" s="9">
        <v>12</v>
      </c>
      <c r="C404" s="11" t="s">
        <v>1298</v>
      </c>
      <c r="D404" s="11" t="s">
        <v>1314</v>
      </c>
      <c r="E404" s="11" t="s">
        <v>1315</v>
      </c>
      <c r="F404" s="16">
        <v>15</v>
      </c>
      <c r="G404" s="17"/>
      <c r="H404" s="16" t="s">
        <v>1316</v>
      </c>
      <c r="I404" s="16" t="s">
        <v>1317</v>
      </c>
      <c r="J404" s="16" t="s">
        <v>1318</v>
      </c>
      <c r="K404" s="16"/>
      <c r="L404" s="13"/>
      <c r="M404" s="18"/>
      <c r="N404" s="13" t="s">
        <v>1319</v>
      </c>
      <c r="O404" s="12">
        <v>3</v>
      </c>
      <c r="P404" s="12">
        <v>3</v>
      </c>
      <c r="Q404" s="12">
        <v>4</v>
      </c>
      <c r="R404" s="12">
        <v>2</v>
      </c>
      <c r="S404" s="12"/>
      <c r="T404" s="12">
        <v>3</v>
      </c>
      <c r="U404" s="12"/>
      <c r="V404" s="13"/>
      <c r="W404" s="18" t="s">
        <v>39</v>
      </c>
      <c r="X404" s="13" t="s">
        <v>1304</v>
      </c>
      <c r="Y404" s="13" t="s">
        <v>1305</v>
      </c>
      <c r="Z404" s="13" t="str">
        <f t="shared" si="16"/>
        <v>https://www.city.kasukabe.lg.jp/jigyoshamuke/keieishien/8400.html</v>
      </c>
      <c r="AA404" s="13"/>
      <c r="AB404" s="13"/>
      <c r="AC404" s="13"/>
      <c r="AD404" s="13"/>
      <c r="AE404" s="13"/>
      <c r="AF404" s="18"/>
    </row>
    <row r="405" spans="1:32" ht="95" x14ac:dyDescent="0.2">
      <c r="A405" s="9">
        <f t="shared" si="15"/>
        <v>399</v>
      </c>
      <c r="B405" s="9">
        <v>12</v>
      </c>
      <c r="C405" s="11" t="s">
        <v>1298</v>
      </c>
      <c r="D405" s="11" t="s">
        <v>1320</v>
      </c>
      <c r="E405" s="11" t="s">
        <v>1321</v>
      </c>
      <c r="F405" s="16">
        <v>44</v>
      </c>
      <c r="G405" s="17"/>
      <c r="H405" s="16" t="s">
        <v>1316</v>
      </c>
      <c r="I405" s="16"/>
      <c r="J405" s="16" t="s">
        <v>1322</v>
      </c>
      <c r="K405" s="16"/>
      <c r="L405" s="13" t="s">
        <v>1323</v>
      </c>
      <c r="M405" s="18" t="s">
        <v>1302</v>
      </c>
      <c r="N405" s="13" t="s">
        <v>1082</v>
      </c>
      <c r="O405" s="12">
        <v>7</v>
      </c>
      <c r="P405" s="12">
        <v>0</v>
      </c>
      <c r="Q405" s="12">
        <v>12</v>
      </c>
      <c r="R405" s="12">
        <v>7</v>
      </c>
      <c r="S405" s="12">
        <v>4</v>
      </c>
      <c r="T405" s="12">
        <v>14</v>
      </c>
      <c r="U405" s="12">
        <v>4</v>
      </c>
      <c r="V405" s="13" t="s">
        <v>1324</v>
      </c>
      <c r="W405" s="18" t="s">
        <v>1325</v>
      </c>
      <c r="X405" s="13" t="s">
        <v>1304</v>
      </c>
      <c r="Y405" s="13" t="s">
        <v>1305</v>
      </c>
      <c r="Z405" s="13" t="str">
        <f t="shared" si="16"/>
        <v>https://www.city.kasukabe.lg.jp/jigyoshamuke/keieishien/8400.html</v>
      </c>
      <c r="AA405" s="13"/>
      <c r="AB405" s="13"/>
      <c r="AC405" s="13"/>
      <c r="AD405" s="13"/>
      <c r="AE405" s="13"/>
      <c r="AF405" s="18"/>
    </row>
    <row r="406" spans="1:32" ht="95" x14ac:dyDescent="0.2">
      <c r="A406" s="9">
        <f t="shared" si="15"/>
        <v>400</v>
      </c>
      <c r="B406" s="9">
        <v>12</v>
      </c>
      <c r="C406" s="11" t="s">
        <v>1298</v>
      </c>
      <c r="D406" s="11" t="s">
        <v>1326</v>
      </c>
      <c r="E406" s="11" t="s">
        <v>1327</v>
      </c>
      <c r="F406" s="16">
        <v>42</v>
      </c>
      <c r="G406" s="17"/>
      <c r="H406" s="16" t="s">
        <v>1328</v>
      </c>
      <c r="I406" s="16"/>
      <c r="J406" s="16" t="s">
        <v>1322</v>
      </c>
      <c r="K406" s="16"/>
      <c r="L406" s="13" t="s">
        <v>1329</v>
      </c>
      <c r="M406" s="18" t="s">
        <v>1330</v>
      </c>
      <c r="N406" s="13" t="s">
        <v>1331</v>
      </c>
      <c r="O406" s="12">
        <v>5</v>
      </c>
      <c r="P406" s="12">
        <v>0</v>
      </c>
      <c r="Q406" s="12">
        <v>12</v>
      </c>
      <c r="R406" s="12">
        <v>0</v>
      </c>
      <c r="S406" s="12">
        <v>1</v>
      </c>
      <c r="T406" s="12">
        <v>24</v>
      </c>
      <c r="U406" s="12">
        <v>2</v>
      </c>
      <c r="V406" s="13" t="s">
        <v>1332</v>
      </c>
      <c r="W406" s="18" t="s">
        <v>1333</v>
      </c>
      <c r="X406" s="13" t="s">
        <v>1304</v>
      </c>
      <c r="Y406" s="13" t="s">
        <v>1305</v>
      </c>
      <c r="Z406" s="13" t="str">
        <f t="shared" si="16"/>
        <v>https://www.city.kasukabe.lg.jp/jigyoshamuke/keieishien/8400.html</v>
      </c>
      <c r="AA406" s="13"/>
      <c r="AB406" s="13"/>
      <c r="AC406" s="13"/>
      <c r="AD406" s="13"/>
      <c r="AE406" s="13"/>
      <c r="AF406" s="18"/>
    </row>
    <row r="407" spans="1:32" ht="171" x14ac:dyDescent="0.2">
      <c r="A407" s="9">
        <f t="shared" si="15"/>
        <v>401</v>
      </c>
      <c r="B407" s="9">
        <v>12</v>
      </c>
      <c r="C407" s="11" t="s">
        <v>1298</v>
      </c>
      <c r="D407" s="11" t="s">
        <v>1334</v>
      </c>
      <c r="E407" s="11" t="s">
        <v>1327</v>
      </c>
      <c r="F407" s="16">
        <v>95</v>
      </c>
      <c r="G407" s="17"/>
      <c r="H407" s="16" t="s">
        <v>1335</v>
      </c>
      <c r="I407" s="16" t="s">
        <v>1336</v>
      </c>
      <c r="J407" s="16" t="s">
        <v>1337</v>
      </c>
      <c r="K407" s="16"/>
      <c r="L407" s="13" t="s">
        <v>1338</v>
      </c>
      <c r="M407" s="18" t="s">
        <v>1339</v>
      </c>
      <c r="N407" s="13" t="s">
        <v>1082</v>
      </c>
      <c r="O407" s="12">
        <v>11</v>
      </c>
      <c r="P407" s="12">
        <v>0</v>
      </c>
      <c r="Q407" s="12">
        <v>56</v>
      </c>
      <c r="R407" s="12">
        <v>16</v>
      </c>
      <c r="S407" s="12">
        <v>1</v>
      </c>
      <c r="T407" s="12">
        <v>11</v>
      </c>
      <c r="U407" s="12">
        <v>1</v>
      </c>
      <c r="V407" s="13" t="s">
        <v>1340</v>
      </c>
      <c r="W407" s="18" t="s">
        <v>1341</v>
      </c>
      <c r="X407" s="13" t="s">
        <v>1304</v>
      </c>
      <c r="Y407" s="13" t="s">
        <v>1305</v>
      </c>
      <c r="Z407" s="13" t="str">
        <f t="shared" si="16"/>
        <v>https://www.city.kasukabe.lg.jp/jigyoshamuke/keieishien/8400.html</v>
      </c>
      <c r="AA407" s="13"/>
      <c r="AB407" s="13"/>
      <c r="AC407" s="13"/>
      <c r="AD407" s="13"/>
      <c r="AE407" s="13"/>
      <c r="AF407" s="18"/>
    </row>
    <row r="408" spans="1:32" ht="95" x14ac:dyDescent="0.2">
      <c r="A408" s="9">
        <f t="shared" si="15"/>
        <v>402</v>
      </c>
      <c r="B408" s="9">
        <v>12</v>
      </c>
      <c r="C408" s="11" t="s">
        <v>1298</v>
      </c>
      <c r="D408" s="11" t="s">
        <v>1342</v>
      </c>
      <c r="E408" s="11" t="s">
        <v>1343</v>
      </c>
      <c r="F408" s="16">
        <v>37</v>
      </c>
      <c r="G408" s="17"/>
      <c r="H408" s="16" t="s">
        <v>1344</v>
      </c>
      <c r="I408" s="16"/>
      <c r="J408" s="16" t="s">
        <v>1345</v>
      </c>
      <c r="K408" s="16"/>
      <c r="L408" s="13" t="s">
        <v>1346</v>
      </c>
      <c r="M408" s="18" t="s">
        <v>1302</v>
      </c>
      <c r="N408" s="13" t="s">
        <v>1319</v>
      </c>
      <c r="O408" s="12">
        <v>3</v>
      </c>
      <c r="P408" s="12">
        <v>0</v>
      </c>
      <c r="Q408" s="12">
        <v>5</v>
      </c>
      <c r="R408" s="12">
        <v>10</v>
      </c>
      <c r="S408" s="12">
        <v>0</v>
      </c>
      <c r="T408" s="12">
        <v>19</v>
      </c>
      <c r="U408" s="12"/>
      <c r="V408" s="13"/>
      <c r="W408" s="18" t="s">
        <v>39</v>
      </c>
      <c r="X408" s="13" t="s">
        <v>1304</v>
      </c>
      <c r="Y408" s="13" t="s">
        <v>1305</v>
      </c>
      <c r="Z408" s="13" t="str">
        <f t="shared" si="16"/>
        <v>https://www.city.kasukabe.lg.jp/jigyoshamuke/keieishien/8400.html</v>
      </c>
      <c r="AA408" s="13"/>
      <c r="AB408" s="13"/>
      <c r="AC408" s="13"/>
      <c r="AD408" s="13"/>
      <c r="AE408" s="13"/>
      <c r="AF408" s="18"/>
    </row>
    <row r="409" spans="1:32" ht="19" x14ac:dyDescent="0.2">
      <c r="A409" s="9">
        <f t="shared" si="15"/>
        <v>403</v>
      </c>
      <c r="B409" s="9">
        <v>12</v>
      </c>
      <c r="C409" s="11" t="s">
        <v>1298</v>
      </c>
      <c r="D409" s="11" t="s">
        <v>1347</v>
      </c>
      <c r="E409" s="11"/>
      <c r="F409" s="16"/>
      <c r="G409" s="17"/>
      <c r="H409" s="16"/>
      <c r="I409" s="16"/>
      <c r="J409" s="16"/>
      <c r="K409" s="16"/>
      <c r="L409" s="13"/>
      <c r="M409" s="11"/>
      <c r="N409" s="13"/>
      <c r="O409" s="12"/>
      <c r="P409" s="12"/>
      <c r="Q409" s="12"/>
      <c r="R409" s="12"/>
      <c r="S409" s="12"/>
      <c r="T409" s="12"/>
      <c r="U409" s="12"/>
      <c r="V409" s="13"/>
      <c r="W409" s="18" t="s">
        <v>39</v>
      </c>
      <c r="X409" s="13"/>
      <c r="Y409" s="13"/>
      <c r="Z409" s="13"/>
      <c r="AA409" s="13"/>
      <c r="AB409" s="13"/>
      <c r="AC409" s="13"/>
      <c r="AD409" s="13"/>
      <c r="AE409" s="13"/>
      <c r="AF409" s="18"/>
    </row>
    <row r="410" spans="1:32" ht="95" x14ac:dyDescent="0.2">
      <c r="A410" s="9">
        <f t="shared" si="15"/>
        <v>404</v>
      </c>
      <c r="B410" s="9">
        <v>12</v>
      </c>
      <c r="C410" s="11" t="s">
        <v>1298</v>
      </c>
      <c r="D410" s="11" t="s">
        <v>1348</v>
      </c>
      <c r="E410" s="11" t="s">
        <v>1313</v>
      </c>
      <c r="F410" s="16">
        <v>15</v>
      </c>
      <c r="G410" s="17"/>
      <c r="H410" s="16" t="s">
        <v>1349</v>
      </c>
      <c r="I410" s="16"/>
      <c r="J410" s="16" t="s">
        <v>1350</v>
      </c>
      <c r="K410" s="16"/>
      <c r="L410" s="13" t="s">
        <v>1351</v>
      </c>
      <c r="M410" s="18" t="s">
        <v>1352</v>
      </c>
      <c r="N410" s="13" t="s">
        <v>1353</v>
      </c>
      <c r="O410" s="12">
        <v>2</v>
      </c>
      <c r="P410" s="12"/>
      <c r="Q410" s="12">
        <v>1</v>
      </c>
      <c r="R410" s="12">
        <v>6</v>
      </c>
      <c r="S410" s="12">
        <v>2</v>
      </c>
      <c r="T410" s="12">
        <v>4</v>
      </c>
      <c r="U410" s="12">
        <v>2</v>
      </c>
      <c r="V410" s="13" t="s">
        <v>1354</v>
      </c>
      <c r="W410" s="18" t="s">
        <v>1355</v>
      </c>
      <c r="X410" s="13" t="s">
        <v>1304</v>
      </c>
      <c r="Y410" s="13" t="s">
        <v>1305</v>
      </c>
      <c r="Z410" s="13" t="str">
        <f t="shared" ref="Z410:Z425" si="17">HYPERLINK("#","https://www.city.kasukabe.lg.jp/jigyoshamuke/keieishien/8400.html")</f>
        <v>https://www.city.kasukabe.lg.jp/jigyoshamuke/keieishien/8400.html</v>
      </c>
      <c r="AA410" s="13"/>
      <c r="AB410" s="13"/>
      <c r="AC410" s="13"/>
      <c r="AD410" s="13"/>
      <c r="AE410" s="13"/>
      <c r="AF410" s="18"/>
    </row>
    <row r="411" spans="1:32" ht="95" x14ac:dyDescent="0.2">
      <c r="A411" s="9">
        <f t="shared" si="15"/>
        <v>405</v>
      </c>
      <c r="B411" s="9">
        <v>12</v>
      </c>
      <c r="C411" s="11" t="s">
        <v>1298</v>
      </c>
      <c r="D411" s="11" t="s">
        <v>1356</v>
      </c>
      <c r="E411" s="11" t="s">
        <v>1315</v>
      </c>
      <c r="F411" s="16">
        <v>32</v>
      </c>
      <c r="G411" s="17"/>
      <c r="H411" s="16" t="s">
        <v>1357</v>
      </c>
      <c r="I411" s="16"/>
      <c r="J411" s="16" t="s">
        <v>1308</v>
      </c>
      <c r="K411" s="16"/>
      <c r="L411" s="13" t="s">
        <v>1358</v>
      </c>
      <c r="M411" s="18" t="s">
        <v>1359</v>
      </c>
      <c r="N411" s="13" t="s">
        <v>1082</v>
      </c>
      <c r="O411" s="12">
        <v>0</v>
      </c>
      <c r="P411" s="12">
        <v>0</v>
      </c>
      <c r="Q411" s="12">
        <v>26</v>
      </c>
      <c r="R411" s="12">
        <v>2</v>
      </c>
      <c r="S411" s="12">
        <v>2</v>
      </c>
      <c r="T411" s="12">
        <v>2</v>
      </c>
      <c r="U411" s="12">
        <v>1</v>
      </c>
      <c r="V411" s="13" t="s">
        <v>1360</v>
      </c>
      <c r="W411" s="18" t="s">
        <v>39</v>
      </c>
      <c r="X411" s="13" t="s">
        <v>1304</v>
      </c>
      <c r="Y411" s="13" t="s">
        <v>1305</v>
      </c>
      <c r="Z411" s="13" t="str">
        <f t="shared" si="17"/>
        <v>https://www.city.kasukabe.lg.jp/jigyoshamuke/keieishien/8400.html</v>
      </c>
      <c r="AA411" s="13"/>
      <c r="AB411" s="13"/>
      <c r="AC411" s="13"/>
      <c r="AD411" s="13"/>
      <c r="AE411" s="13"/>
      <c r="AF411" s="18"/>
    </row>
    <row r="412" spans="1:32" ht="95" x14ac:dyDescent="0.2">
      <c r="A412" s="9">
        <f t="shared" si="15"/>
        <v>406</v>
      </c>
      <c r="B412" s="9">
        <v>12</v>
      </c>
      <c r="C412" s="11" t="s">
        <v>1298</v>
      </c>
      <c r="D412" s="11" t="s">
        <v>1361</v>
      </c>
      <c r="E412" s="11" t="s">
        <v>1315</v>
      </c>
      <c r="F412" s="16">
        <v>18</v>
      </c>
      <c r="G412" s="17"/>
      <c r="H412" s="16" t="s">
        <v>1362</v>
      </c>
      <c r="I412" s="16" t="s">
        <v>1363</v>
      </c>
      <c r="J412" s="16" t="s">
        <v>1364</v>
      </c>
      <c r="K412" s="16"/>
      <c r="L412" s="13" t="s">
        <v>1365</v>
      </c>
      <c r="M412" s="18" t="s">
        <v>1366</v>
      </c>
      <c r="N412" s="13" t="s">
        <v>1082</v>
      </c>
      <c r="O412" s="12"/>
      <c r="P412" s="12">
        <v>2</v>
      </c>
      <c r="Q412" s="12">
        <v>10</v>
      </c>
      <c r="R412" s="12">
        <v>2</v>
      </c>
      <c r="S412" s="12">
        <v>1</v>
      </c>
      <c r="T412" s="12">
        <v>3</v>
      </c>
      <c r="U412" s="12">
        <v>2</v>
      </c>
      <c r="V412" s="13" t="s">
        <v>1367</v>
      </c>
      <c r="W412" s="18" t="s">
        <v>1368</v>
      </c>
      <c r="X412" s="13" t="s">
        <v>1304</v>
      </c>
      <c r="Y412" s="13" t="s">
        <v>1305</v>
      </c>
      <c r="Z412" s="13" t="str">
        <f t="shared" si="17"/>
        <v>https://www.city.kasukabe.lg.jp/jigyoshamuke/keieishien/8400.html</v>
      </c>
      <c r="AA412" s="13"/>
      <c r="AB412" s="13"/>
      <c r="AC412" s="13"/>
      <c r="AD412" s="13"/>
      <c r="AE412" s="13"/>
      <c r="AF412" s="18"/>
    </row>
    <row r="413" spans="1:32" ht="95" x14ac:dyDescent="0.2">
      <c r="A413" s="9">
        <f t="shared" si="15"/>
        <v>407</v>
      </c>
      <c r="B413" s="9">
        <v>12</v>
      </c>
      <c r="C413" s="11" t="s">
        <v>1298</v>
      </c>
      <c r="D413" s="11" t="s">
        <v>1369</v>
      </c>
      <c r="E413" s="11" t="s">
        <v>1370</v>
      </c>
      <c r="F413" s="16">
        <v>31</v>
      </c>
      <c r="G413" s="17"/>
      <c r="H413" s="16" t="s">
        <v>1328</v>
      </c>
      <c r="I413" s="16"/>
      <c r="J413" s="16" t="s">
        <v>1308</v>
      </c>
      <c r="K413" s="16"/>
      <c r="L413" s="13" t="s">
        <v>1371</v>
      </c>
      <c r="M413" s="18" t="s">
        <v>1372</v>
      </c>
      <c r="N413" s="13" t="s">
        <v>1303</v>
      </c>
      <c r="O413" s="12">
        <v>1</v>
      </c>
      <c r="P413" s="12">
        <v>0</v>
      </c>
      <c r="Q413" s="12">
        <v>7</v>
      </c>
      <c r="R413" s="12">
        <v>7</v>
      </c>
      <c r="S413" s="12">
        <v>0</v>
      </c>
      <c r="T413" s="12">
        <v>16</v>
      </c>
      <c r="U413" s="12"/>
      <c r="V413" s="13"/>
      <c r="W413" s="18"/>
      <c r="X413" s="13" t="s">
        <v>1304</v>
      </c>
      <c r="Y413" s="13" t="s">
        <v>1305</v>
      </c>
      <c r="Z413" s="13" t="str">
        <f t="shared" si="17"/>
        <v>https://www.city.kasukabe.lg.jp/jigyoshamuke/keieishien/8400.html</v>
      </c>
      <c r="AA413" s="13"/>
      <c r="AB413" s="13"/>
      <c r="AC413" s="13"/>
      <c r="AD413" s="13"/>
      <c r="AE413" s="13"/>
      <c r="AF413" s="18"/>
    </row>
    <row r="414" spans="1:32" ht="95" x14ac:dyDescent="0.2">
      <c r="A414" s="9">
        <f t="shared" si="15"/>
        <v>408</v>
      </c>
      <c r="B414" s="9">
        <v>12</v>
      </c>
      <c r="C414" s="11" t="s">
        <v>1298</v>
      </c>
      <c r="D414" s="11" t="s">
        <v>1373</v>
      </c>
      <c r="E414" s="11" t="s">
        <v>1374</v>
      </c>
      <c r="F414" s="16">
        <v>31</v>
      </c>
      <c r="G414" s="17"/>
      <c r="H414" s="16" t="s">
        <v>1344</v>
      </c>
      <c r="I414" s="16"/>
      <c r="J414" s="16" t="s">
        <v>1375</v>
      </c>
      <c r="K414" s="16"/>
      <c r="L414" s="13" t="s">
        <v>1376</v>
      </c>
      <c r="M414" s="18" t="s">
        <v>1377</v>
      </c>
      <c r="N414" s="13" t="s">
        <v>1378</v>
      </c>
      <c r="O414" s="12"/>
      <c r="P414" s="12">
        <v>2</v>
      </c>
      <c r="Q414" s="12">
        <v>3</v>
      </c>
      <c r="R414" s="12">
        <v>3</v>
      </c>
      <c r="S414" s="12"/>
      <c r="T414" s="12">
        <v>23</v>
      </c>
      <c r="U414" s="12"/>
      <c r="V414" s="13"/>
      <c r="W414" s="18" t="s">
        <v>39</v>
      </c>
      <c r="X414" s="13" t="s">
        <v>1304</v>
      </c>
      <c r="Y414" s="13" t="s">
        <v>1305</v>
      </c>
      <c r="Z414" s="13" t="str">
        <f t="shared" si="17"/>
        <v>https://www.city.kasukabe.lg.jp/jigyoshamuke/keieishien/8400.html</v>
      </c>
      <c r="AA414" s="13"/>
      <c r="AB414" s="13"/>
      <c r="AC414" s="13"/>
      <c r="AD414" s="13"/>
      <c r="AE414" s="13"/>
      <c r="AF414" s="18"/>
    </row>
    <row r="415" spans="1:32" ht="95" x14ac:dyDescent="0.2">
      <c r="A415" s="9">
        <f t="shared" si="15"/>
        <v>409</v>
      </c>
      <c r="B415" s="9">
        <v>12</v>
      </c>
      <c r="C415" s="11" t="s">
        <v>1298</v>
      </c>
      <c r="D415" s="11" t="s">
        <v>1379</v>
      </c>
      <c r="E415" s="11" t="s">
        <v>1380</v>
      </c>
      <c r="F415" s="16">
        <v>36</v>
      </c>
      <c r="G415" s="17"/>
      <c r="H415" s="16" t="s">
        <v>1381</v>
      </c>
      <c r="I415" s="16" t="s">
        <v>1382</v>
      </c>
      <c r="J415" s="16" t="s">
        <v>1375</v>
      </c>
      <c r="K415" s="16"/>
      <c r="L415" s="13" t="s">
        <v>1383</v>
      </c>
      <c r="M415" s="18" t="s">
        <v>1384</v>
      </c>
      <c r="N415" s="13" t="s">
        <v>1331</v>
      </c>
      <c r="O415" s="12">
        <v>6</v>
      </c>
      <c r="P415" s="12">
        <v>1</v>
      </c>
      <c r="Q415" s="12">
        <v>10</v>
      </c>
      <c r="R415" s="12">
        <v>9</v>
      </c>
      <c r="S415" s="12">
        <v>0</v>
      </c>
      <c r="T415" s="12">
        <v>10</v>
      </c>
      <c r="U415" s="12">
        <v>5</v>
      </c>
      <c r="V415" s="13" t="s">
        <v>1385</v>
      </c>
      <c r="W415" s="18" t="s">
        <v>1386</v>
      </c>
      <c r="X415" s="13" t="s">
        <v>1304</v>
      </c>
      <c r="Y415" s="13" t="s">
        <v>1305</v>
      </c>
      <c r="Z415" s="13" t="str">
        <f t="shared" si="17"/>
        <v>https://www.city.kasukabe.lg.jp/jigyoshamuke/keieishien/8400.html</v>
      </c>
      <c r="AA415" s="13"/>
      <c r="AB415" s="13"/>
      <c r="AC415" s="13"/>
      <c r="AD415" s="13"/>
      <c r="AE415" s="13"/>
      <c r="AF415" s="18"/>
    </row>
    <row r="416" spans="1:32" ht="95" x14ac:dyDescent="0.2">
      <c r="A416" s="9">
        <f t="shared" si="15"/>
        <v>410</v>
      </c>
      <c r="B416" s="9">
        <v>12</v>
      </c>
      <c r="C416" s="11" t="s">
        <v>1298</v>
      </c>
      <c r="D416" s="11" t="s">
        <v>1387</v>
      </c>
      <c r="E416" s="11" t="s">
        <v>1380</v>
      </c>
      <c r="F416" s="16">
        <v>19</v>
      </c>
      <c r="G416" s="17"/>
      <c r="H416" s="16" t="s">
        <v>1388</v>
      </c>
      <c r="I416" s="16" t="s">
        <v>1389</v>
      </c>
      <c r="J416" s="16" t="s">
        <v>1390</v>
      </c>
      <c r="K416" s="16"/>
      <c r="L416" s="13" t="s">
        <v>1391</v>
      </c>
      <c r="M416" s="18" t="s">
        <v>1392</v>
      </c>
      <c r="N416" s="13" t="s">
        <v>1303</v>
      </c>
      <c r="O416" s="12">
        <v>6</v>
      </c>
      <c r="P416" s="12">
        <v>3</v>
      </c>
      <c r="Q416" s="12">
        <v>4</v>
      </c>
      <c r="R416" s="12">
        <v>6</v>
      </c>
      <c r="S416" s="12">
        <v>0</v>
      </c>
      <c r="T416" s="12">
        <v>0</v>
      </c>
      <c r="U416" s="12">
        <v>4</v>
      </c>
      <c r="V416" s="13" t="s">
        <v>1393</v>
      </c>
      <c r="W416" s="18" t="s">
        <v>39</v>
      </c>
      <c r="X416" s="13" t="s">
        <v>1304</v>
      </c>
      <c r="Y416" s="13" t="s">
        <v>1305</v>
      </c>
      <c r="Z416" s="13" t="str">
        <f t="shared" si="17"/>
        <v>https://www.city.kasukabe.lg.jp/jigyoshamuke/keieishien/8400.html</v>
      </c>
      <c r="AA416" s="13"/>
      <c r="AB416" s="13"/>
      <c r="AC416" s="13"/>
      <c r="AD416" s="13"/>
      <c r="AE416" s="13"/>
      <c r="AF416" s="18"/>
    </row>
    <row r="417" spans="1:32" ht="95" x14ac:dyDescent="0.2">
      <c r="A417" s="9">
        <f t="shared" si="15"/>
        <v>411</v>
      </c>
      <c r="B417" s="9">
        <v>12</v>
      </c>
      <c r="C417" s="11" t="s">
        <v>1298</v>
      </c>
      <c r="D417" s="11" t="s">
        <v>1394</v>
      </c>
      <c r="E417" s="11" t="s">
        <v>1321</v>
      </c>
      <c r="F417" s="16">
        <v>64</v>
      </c>
      <c r="G417" s="17"/>
      <c r="H417" s="16" t="s">
        <v>1395</v>
      </c>
      <c r="I417" s="16" t="s">
        <v>1396</v>
      </c>
      <c r="J417" s="16" t="s">
        <v>1350</v>
      </c>
      <c r="K417" s="16"/>
      <c r="L417" s="13" t="s">
        <v>1397</v>
      </c>
      <c r="M417" s="18" t="s">
        <v>1398</v>
      </c>
      <c r="N417" s="13" t="s">
        <v>1399</v>
      </c>
      <c r="O417" s="12">
        <v>3</v>
      </c>
      <c r="P417" s="12">
        <v>12</v>
      </c>
      <c r="Q417" s="12">
        <v>15</v>
      </c>
      <c r="R417" s="12">
        <v>30</v>
      </c>
      <c r="S417" s="12">
        <v>1</v>
      </c>
      <c r="T417" s="12">
        <v>3</v>
      </c>
      <c r="U417" s="12"/>
      <c r="V417" s="13"/>
      <c r="W417" s="18" t="s">
        <v>1400</v>
      </c>
      <c r="X417" s="13" t="s">
        <v>1304</v>
      </c>
      <c r="Y417" s="13" t="s">
        <v>1305</v>
      </c>
      <c r="Z417" s="13" t="str">
        <f t="shared" si="17"/>
        <v>https://www.city.kasukabe.lg.jp/jigyoshamuke/keieishien/8400.html</v>
      </c>
      <c r="AA417" s="13"/>
      <c r="AB417" s="13"/>
      <c r="AC417" s="13"/>
      <c r="AD417" s="13"/>
      <c r="AE417" s="13"/>
      <c r="AF417" s="18"/>
    </row>
    <row r="418" spans="1:32" ht="95" x14ac:dyDescent="0.2">
      <c r="A418" s="9">
        <f t="shared" si="15"/>
        <v>412</v>
      </c>
      <c r="B418" s="9">
        <v>12</v>
      </c>
      <c r="C418" s="11" t="s">
        <v>1298</v>
      </c>
      <c r="D418" s="11" t="s">
        <v>1401</v>
      </c>
      <c r="E418" s="11" t="s">
        <v>1402</v>
      </c>
      <c r="F418" s="16">
        <v>10</v>
      </c>
      <c r="G418" s="17"/>
      <c r="H418" s="16" t="s">
        <v>1344</v>
      </c>
      <c r="I418" s="16"/>
      <c r="J418" s="16" t="s">
        <v>1308</v>
      </c>
      <c r="K418" s="16"/>
      <c r="L418" s="13"/>
      <c r="M418" s="18" t="s">
        <v>1302</v>
      </c>
      <c r="N418" s="13" t="s">
        <v>1303</v>
      </c>
      <c r="O418" s="12">
        <v>2</v>
      </c>
      <c r="P418" s="12">
        <v>0</v>
      </c>
      <c r="Q418" s="12">
        <v>4</v>
      </c>
      <c r="R418" s="12">
        <v>3</v>
      </c>
      <c r="S418" s="12">
        <v>0</v>
      </c>
      <c r="T418" s="12">
        <v>1</v>
      </c>
      <c r="U418" s="12">
        <v>1</v>
      </c>
      <c r="V418" s="13" t="s">
        <v>1403</v>
      </c>
      <c r="W418" s="18" t="s">
        <v>39</v>
      </c>
      <c r="X418" s="13" t="s">
        <v>1304</v>
      </c>
      <c r="Y418" s="13" t="s">
        <v>1305</v>
      </c>
      <c r="Z418" s="13" t="str">
        <f t="shared" si="17"/>
        <v>https://www.city.kasukabe.lg.jp/jigyoshamuke/keieishien/8400.html</v>
      </c>
      <c r="AA418" s="13"/>
      <c r="AB418" s="13"/>
      <c r="AC418" s="13"/>
      <c r="AD418" s="13"/>
      <c r="AE418" s="13"/>
      <c r="AF418" s="18"/>
    </row>
    <row r="419" spans="1:32" ht="95" x14ac:dyDescent="0.2">
      <c r="A419" s="9">
        <f t="shared" si="15"/>
        <v>413</v>
      </c>
      <c r="B419" s="9">
        <v>12</v>
      </c>
      <c r="C419" s="11" t="s">
        <v>1298</v>
      </c>
      <c r="D419" s="11" t="s">
        <v>1405</v>
      </c>
      <c r="E419" s="11" t="s">
        <v>1406</v>
      </c>
      <c r="F419" s="16">
        <v>28</v>
      </c>
      <c r="G419" s="17"/>
      <c r="H419" s="16" t="s">
        <v>1335</v>
      </c>
      <c r="I419" s="16"/>
      <c r="J419" s="16" t="s">
        <v>1407</v>
      </c>
      <c r="K419" s="16"/>
      <c r="L419" s="13" t="s">
        <v>1408</v>
      </c>
      <c r="M419" s="18" t="s">
        <v>1409</v>
      </c>
      <c r="N419" s="13" t="s">
        <v>1410</v>
      </c>
      <c r="O419" s="12">
        <v>5</v>
      </c>
      <c r="P419" s="12">
        <v>10</v>
      </c>
      <c r="Q419" s="12">
        <v>1</v>
      </c>
      <c r="R419" s="12">
        <v>5</v>
      </c>
      <c r="S419" s="12">
        <v>0</v>
      </c>
      <c r="T419" s="12">
        <v>5</v>
      </c>
      <c r="U419" s="12">
        <v>1</v>
      </c>
      <c r="V419" s="13" t="s">
        <v>1411</v>
      </c>
      <c r="W419" s="18" t="s">
        <v>1412</v>
      </c>
      <c r="X419" s="13" t="s">
        <v>1304</v>
      </c>
      <c r="Y419" s="13" t="s">
        <v>1305</v>
      </c>
      <c r="Z419" s="13" t="str">
        <f t="shared" si="17"/>
        <v>https://www.city.kasukabe.lg.jp/jigyoshamuke/keieishien/8400.html</v>
      </c>
      <c r="AA419" s="13"/>
      <c r="AB419" s="13"/>
      <c r="AC419" s="13"/>
      <c r="AD419" s="13"/>
      <c r="AE419" s="13"/>
      <c r="AF419" s="18"/>
    </row>
    <row r="420" spans="1:32" ht="95" x14ac:dyDescent="0.2">
      <c r="A420" s="9">
        <f t="shared" si="15"/>
        <v>414</v>
      </c>
      <c r="B420" s="9">
        <v>12</v>
      </c>
      <c r="C420" s="11" t="s">
        <v>1298</v>
      </c>
      <c r="D420" s="11" t="s">
        <v>1413</v>
      </c>
      <c r="E420" s="11" t="s">
        <v>1414</v>
      </c>
      <c r="F420" s="16">
        <v>3</v>
      </c>
      <c r="G420" s="17"/>
      <c r="H420" s="16" t="s">
        <v>1316</v>
      </c>
      <c r="I420" s="16" t="s">
        <v>1415</v>
      </c>
      <c r="J420" s="16" t="s">
        <v>1308</v>
      </c>
      <c r="K420" s="16"/>
      <c r="L420" s="13" t="s">
        <v>1416</v>
      </c>
      <c r="M420" s="18" t="s">
        <v>1417</v>
      </c>
      <c r="N420" s="13" t="s">
        <v>1319</v>
      </c>
      <c r="O420" s="12">
        <v>1</v>
      </c>
      <c r="P420" s="12">
        <v>0</v>
      </c>
      <c r="Q420" s="12">
        <v>0</v>
      </c>
      <c r="R420" s="12">
        <v>2</v>
      </c>
      <c r="S420" s="12">
        <v>0</v>
      </c>
      <c r="T420" s="12">
        <v>0</v>
      </c>
      <c r="U420" s="12"/>
      <c r="V420" s="13"/>
      <c r="W420" s="18" t="s">
        <v>39</v>
      </c>
      <c r="X420" s="13" t="s">
        <v>1304</v>
      </c>
      <c r="Y420" s="13" t="s">
        <v>1305</v>
      </c>
      <c r="Z420" s="13" t="str">
        <f t="shared" si="17"/>
        <v>https://www.city.kasukabe.lg.jp/jigyoshamuke/keieishien/8400.html</v>
      </c>
      <c r="AA420" s="13"/>
      <c r="AB420" s="13"/>
      <c r="AC420" s="13"/>
      <c r="AD420" s="13"/>
      <c r="AE420" s="13"/>
      <c r="AF420" s="18"/>
    </row>
    <row r="421" spans="1:32" ht="95" x14ac:dyDescent="0.2">
      <c r="A421" s="9">
        <f t="shared" si="15"/>
        <v>415</v>
      </c>
      <c r="B421" s="9">
        <v>12</v>
      </c>
      <c r="C421" s="11" t="s">
        <v>1298</v>
      </c>
      <c r="D421" s="11" t="s">
        <v>1418</v>
      </c>
      <c r="E421" s="11" t="s">
        <v>1419</v>
      </c>
      <c r="F421" s="16">
        <v>13</v>
      </c>
      <c r="G421" s="17"/>
      <c r="H421" s="16" t="s">
        <v>1335</v>
      </c>
      <c r="I421" s="16"/>
      <c r="J421" s="16" t="s">
        <v>1420</v>
      </c>
      <c r="K421" s="16"/>
      <c r="L421" s="13"/>
      <c r="M421" s="18" t="s">
        <v>1302</v>
      </c>
      <c r="N421" s="13" t="s">
        <v>1404</v>
      </c>
      <c r="O421" s="12">
        <v>1</v>
      </c>
      <c r="P421" s="12">
        <v>1</v>
      </c>
      <c r="Q421" s="12">
        <v>3</v>
      </c>
      <c r="R421" s="12">
        <v>1</v>
      </c>
      <c r="S421" s="12">
        <v>0</v>
      </c>
      <c r="T421" s="12">
        <v>7</v>
      </c>
      <c r="U421" s="12">
        <v>1</v>
      </c>
      <c r="V421" s="13" t="s">
        <v>1421</v>
      </c>
      <c r="W421" s="18" t="s">
        <v>39</v>
      </c>
      <c r="X421" s="13" t="s">
        <v>1304</v>
      </c>
      <c r="Y421" s="13" t="s">
        <v>1305</v>
      </c>
      <c r="Z421" s="13" t="str">
        <f t="shared" si="17"/>
        <v>https://www.city.kasukabe.lg.jp/jigyoshamuke/keieishien/8400.html</v>
      </c>
      <c r="AA421" s="13"/>
      <c r="AB421" s="13"/>
      <c r="AC421" s="13"/>
      <c r="AD421" s="13"/>
      <c r="AE421" s="13"/>
      <c r="AF421" s="18"/>
    </row>
    <row r="422" spans="1:32" ht="95" x14ac:dyDescent="0.2">
      <c r="A422" s="9">
        <f t="shared" si="15"/>
        <v>416</v>
      </c>
      <c r="B422" s="9">
        <v>12</v>
      </c>
      <c r="C422" s="11" t="s">
        <v>1298</v>
      </c>
      <c r="D422" s="11" t="s">
        <v>1422</v>
      </c>
      <c r="E422" s="11" t="s">
        <v>1414</v>
      </c>
      <c r="F422" s="16">
        <v>6</v>
      </c>
      <c r="G422" s="17"/>
      <c r="H422" s="16"/>
      <c r="I422" s="16"/>
      <c r="J422" s="16" t="s">
        <v>1423</v>
      </c>
      <c r="K422" s="16"/>
      <c r="L422" s="13"/>
      <c r="M422" s="18"/>
      <c r="N422" s="13" t="s">
        <v>1319</v>
      </c>
      <c r="O422" s="12">
        <v>1</v>
      </c>
      <c r="P422" s="12">
        <v>0</v>
      </c>
      <c r="Q422" s="12">
        <v>3</v>
      </c>
      <c r="R422" s="12">
        <v>0</v>
      </c>
      <c r="S422" s="12">
        <v>0</v>
      </c>
      <c r="T422" s="12">
        <v>2</v>
      </c>
      <c r="U422" s="12"/>
      <c r="V422" s="13"/>
      <c r="W422" s="18" t="s">
        <v>39</v>
      </c>
      <c r="X422" s="13" t="s">
        <v>1304</v>
      </c>
      <c r="Y422" s="13" t="s">
        <v>1305</v>
      </c>
      <c r="Z422" s="13" t="str">
        <f t="shared" si="17"/>
        <v>https://www.city.kasukabe.lg.jp/jigyoshamuke/keieishien/8400.html</v>
      </c>
      <c r="AA422" s="13"/>
      <c r="AB422" s="13"/>
      <c r="AC422" s="13"/>
      <c r="AD422" s="13"/>
      <c r="AE422" s="13"/>
      <c r="AF422" s="18"/>
    </row>
    <row r="423" spans="1:32" ht="95" x14ac:dyDescent="0.2">
      <c r="A423" s="9">
        <f t="shared" si="15"/>
        <v>417</v>
      </c>
      <c r="B423" s="9">
        <v>12</v>
      </c>
      <c r="C423" s="11" t="s">
        <v>1298</v>
      </c>
      <c r="D423" s="11" t="s">
        <v>1424</v>
      </c>
      <c r="E423" s="11" t="s">
        <v>1425</v>
      </c>
      <c r="F423" s="16">
        <v>59</v>
      </c>
      <c r="G423" s="17"/>
      <c r="H423" s="16" t="s">
        <v>1335</v>
      </c>
      <c r="I423" s="16" t="s">
        <v>1426</v>
      </c>
      <c r="J423" s="16" t="s">
        <v>1345</v>
      </c>
      <c r="K423" s="16"/>
      <c r="L423" s="13" t="s">
        <v>1427</v>
      </c>
      <c r="M423" s="18" t="s">
        <v>1428</v>
      </c>
      <c r="N423" s="13" t="s">
        <v>1429</v>
      </c>
      <c r="O423" s="12">
        <v>10</v>
      </c>
      <c r="P423" s="12">
        <v>6</v>
      </c>
      <c r="Q423" s="12">
        <v>13</v>
      </c>
      <c r="R423" s="12">
        <v>3</v>
      </c>
      <c r="S423" s="12">
        <v>1</v>
      </c>
      <c r="T423" s="12">
        <v>26</v>
      </c>
      <c r="U423" s="12">
        <v>1</v>
      </c>
      <c r="V423" s="13" t="s">
        <v>1430</v>
      </c>
      <c r="W423" s="18" t="s">
        <v>39</v>
      </c>
      <c r="X423" s="13" t="s">
        <v>1304</v>
      </c>
      <c r="Y423" s="13" t="s">
        <v>1305</v>
      </c>
      <c r="Z423" s="13" t="str">
        <f t="shared" si="17"/>
        <v>https://www.city.kasukabe.lg.jp/jigyoshamuke/keieishien/8400.html</v>
      </c>
      <c r="AA423" s="13"/>
      <c r="AB423" s="13"/>
      <c r="AC423" s="13"/>
      <c r="AD423" s="13"/>
      <c r="AE423" s="13"/>
      <c r="AF423" s="18"/>
    </row>
    <row r="424" spans="1:32" ht="95" x14ac:dyDescent="0.2">
      <c r="A424" s="9">
        <f t="shared" si="15"/>
        <v>418</v>
      </c>
      <c r="B424" s="9">
        <v>12</v>
      </c>
      <c r="C424" s="11" t="s">
        <v>1298</v>
      </c>
      <c r="D424" s="11" t="s">
        <v>1431</v>
      </c>
      <c r="E424" s="11" t="s">
        <v>1432</v>
      </c>
      <c r="F424" s="16">
        <v>21</v>
      </c>
      <c r="G424" s="17"/>
      <c r="H424" s="16" t="s">
        <v>1344</v>
      </c>
      <c r="I424" s="16"/>
      <c r="J424" s="16" t="s">
        <v>1433</v>
      </c>
      <c r="K424" s="16"/>
      <c r="L424" s="13" t="s">
        <v>1434</v>
      </c>
      <c r="M424" s="18" t="s">
        <v>1435</v>
      </c>
      <c r="N424" s="13" t="s">
        <v>1057</v>
      </c>
      <c r="O424" s="12">
        <v>0</v>
      </c>
      <c r="P424" s="12">
        <v>0</v>
      </c>
      <c r="Q424" s="12">
        <v>4</v>
      </c>
      <c r="R424" s="12">
        <v>3</v>
      </c>
      <c r="S424" s="12">
        <v>0</v>
      </c>
      <c r="T424" s="12">
        <v>14</v>
      </c>
      <c r="U424" s="12"/>
      <c r="V424" s="13"/>
      <c r="W424" s="18" t="s">
        <v>39</v>
      </c>
      <c r="X424" s="13" t="s">
        <v>1304</v>
      </c>
      <c r="Y424" s="13" t="s">
        <v>1305</v>
      </c>
      <c r="Z424" s="13" t="str">
        <f t="shared" si="17"/>
        <v>https://www.city.kasukabe.lg.jp/jigyoshamuke/keieishien/8400.html</v>
      </c>
      <c r="AA424" s="13"/>
      <c r="AB424" s="13"/>
      <c r="AC424" s="13"/>
      <c r="AD424" s="13"/>
      <c r="AE424" s="13"/>
      <c r="AF424" s="18"/>
    </row>
    <row r="425" spans="1:32" ht="95" x14ac:dyDescent="0.2">
      <c r="A425" s="9">
        <f t="shared" si="15"/>
        <v>419</v>
      </c>
      <c r="B425" s="9">
        <v>12</v>
      </c>
      <c r="C425" s="11" t="s">
        <v>1298</v>
      </c>
      <c r="D425" s="11" t="s">
        <v>1261</v>
      </c>
      <c r="E425" s="11" t="s">
        <v>1436</v>
      </c>
      <c r="F425" s="16">
        <v>21</v>
      </c>
      <c r="G425" s="17"/>
      <c r="H425" s="16" t="s">
        <v>1316</v>
      </c>
      <c r="I425" s="16"/>
      <c r="J425" s="16" t="s">
        <v>1345</v>
      </c>
      <c r="K425" s="16"/>
      <c r="L425" s="13" t="s">
        <v>1437</v>
      </c>
      <c r="M425" s="18" t="s">
        <v>1302</v>
      </c>
      <c r="N425" s="13" t="s">
        <v>1057</v>
      </c>
      <c r="O425" s="12">
        <v>2</v>
      </c>
      <c r="P425" s="12">
        <v>1</v>
      </c>
      <c r="Q425" s="12">
        <v>0</v>
      </c>
      <c r="R425" s="12">
        <v>4</v>
      </c>
      <c r="S425" s="12">
        <v>0</v>
      </c>
      <c r="T425" s="12">
        <v>14</v>
      </c>
      <c r="U425" s="12">
        <v>1</v>
      </c>
      <c r="V425" s="13" t="s">
        <v>1438</v>
      </c>
      <c r="W425" s="18" t="s">
        <v>1439</v>
      </c>
      <c r="X425" s="13" t="s">
        <v>1304</v>
      </c>
      <c r="Y425" s="13" t="s">
        <v>1305</v>
      </c>
      <c r="Z425" s="13" t="str">
        <f t="shared" si="17"/>
        <v>https://www.city.kasukabe.lg.jp/jigyoshamuke/keieishien/8400.html</v>
      </c>
      <c r="AA425" s="13"/>
      <c r="AB425" s="13"/>
      <c r="AC425" s="13"/>
      <c r="AD425" s="13"/>
      <c r="AE425" s="13"/>
      <c r="AF425" s="18"/>
    </row>
    <row r="426" spans="1:32" ht="95" x14ac:dyDescent="0.2">
      <c r="A426" s="9">
        <f t="shared" si="15"/>
        <v>420</v>
      </c>
      <c r="B426" s="9">
        <v>12</v>
      </c>
      <c r="C426" s="11" t="s">
        <v>1298</v>
      </c>
      <c r="D426" s="11" t="s">
        <v>1440</v>
      </c>
      <c r="E426" s="11" t="s">
        <v>1441</v>
      </c>
      <c r="F426" s="16">
        <v>10</v>
      </c>
      <c r="G426" s="17"/>
      <c r="H426" s="16" t="s">
        <v>1442</v>
      </c>
      <c r="I426" s="16"/>
      <c r="J426" s="16" t="s">
        <v>1345</v>
      </c>
      <c r="K426" s="16"/>
      <c r="L426" s="13" t="s">
        <v>1443</v>
      </c>
      <c r="M426" s="18" t="s">
        <v>1302</v>
      </c>
      <c r="N426" s="13" t="s">
        <v>1319</v>
      </c>
      <c r="O426" s="12">
        <v>4</v>
      </c>
      <c r="P426" s="12">
        <v>5</v>
      </c>
      <c r="Q426" s="12">
        <v>0</v>
      </c>
      <c r="R426" s="12">
        <v>0</v>
      </c>
      <c r="S426" s="12">
        <v>1</v>
      </c>
      <c r="T426" s="12">
        <v>0</v>
      </c>
      <c r="U426" s="12"/>
      <c r="V426" s="13"/>
      <c r="W426" s="18" t="s">
        <v>39</v>
      </c>
      <c r="X426" s="13" t="s">
        <v>1304</v>
      </c>
      <c r="Y426" s="13" t="s">
        <v>1305</v>
      </c>
      <c r="Z426" s="13" t="str">
        <f>HYPERLINK("#","https://www.city.kasukabe.lg.jp/jigyoshamuke/keieishien/8400.html")</f>
        <v>https://www.city.kasukabe.lg.jp/jigyoshamuke/keieishien/8400.html</v>
      </c>
      <c r="AA426" s="13"/>
      <c r="AB426" s="13"/>
      <c r="AC426" s="13"/>
      <c r="AD426" s="13"/>
      <c r="AE426" s="13"/>
      <c r="AF426" s="18"/>
    </row>
    <row r="427" spans="1:32" ht="95" x14ac:dyDescent="0.2">
      <c r="A427" s="9">
        <f t="shared" si="15"/>
        <v>421</v>
      </c>
      <c r="B427" s="9">
        <v>12</v>
      </c>
      <c r="C427" s="11" t="s">
        <v>1298</v>
      </c>
      <c r="D427" s="11" t="s">
        <v>1444</v>
      </c>
      <c r="E427" s="11"/>
      <c r="F427" s="12" t="s">
        <v>1445</v>
      </c>
      <c r="G427" s="40"/>
      <c r="H427" s="12" t="s">
        <v>1446</v>
      </c>
      <c r="I427" s="12"/>
      <c r="J427" s="12" t="s">
        <v>1447</v>
      </c>
      <c r="K427" s="31"/>
      <c r="L427" s="13"/>
      <c r="M427" s="18" t="s">
        <v>1448</v>
      </c>
      <c r="N427" s="13"/>
      <c r="O427" s="12">
        <v>5</v>
      </c>
      <c r="P427" s="12">
        <v>5</v>
      </c>
      <c r="Q427" s="12">
        <v>1</v>
      </c>
      <c r="R427" s="12">
        <v>0</v>
      </c>
      <c r="S427" s="12">
        <v>1</v>
      </c>
      <c r="T427" s="12">
        <v>0</v>
      </c>
      <c r="U427" s="12"/>
      <c r="V427" s="13"/>
      <c r="W427" s="18" t="s">
        <v>39</v>
      </c>
      <c r="X427" s="13" t="s">
        <v>1449</v>
      </c>
      <c r="Y427" s="13" t="s">
        <v>1450</v>
      </c>
      <c r="Z427" s="13" t="str">
        <f>HYPERLINK("#","https://www.city.kasukabe.lg.jp/smph/sangyo/keiei/sogyo/index.html")</f>
        <v>https://www.city.kasukabe.lg.jp/smph/sangyo/keiei/sogyo/index.html</v>
      </c>
      <c r="AA427" s="13"/>
      <c r="AB427" s="13"/>
      <c r="AC427" s="13"/>
      <c r="AD427" s="13"/>
      <c r="AE427" s="13"/>
      <c r="AF427" s="18"/>
    </row>
    <row r="428" spans="1:32" ht="209" x14ac:dyDescent="0.2">
      <c r="A428" s="9">
        <f t="shared" si="15"/>
        <v>422</v>
      </c>
      <c r="B428" s="9">
        <v>12</v>
      </c>
      <c r="C428" s="11" t="s">
        <v>1298</v>
      </c>
      <c r="D428" s="11" t="s">
        <v>1451</v>
      </c>
      <c r="E428" s="11" t="s">
        <v>1452</v>
      </c>
      <c r="F428" s="16">
        <v>27</v>
      </c>
      <c r="G428" s="17"/>
      <c r="H428" s="16" t="s">
        <v>1453</v>
      </c>
      <c r="I428" s="16" t="s">
        <v>1454</v>
      </c>
      <c r="J428" s="16" t="s">
        <v>1455</v>
      </c>
      <c r="K428" s="16"/>
      <c r="L428" s="13" t="s">
        <v>1456</v>
      </c>
      <c r="M428" s="18" t="s">
        <v>1457</v>
      </c>
      <c r="N428" s="13" t="s">
        <v>1082</v>
      </c>
      <c r="O428" s="12">
        <v>4</v>
      </c>
      <c r="P428" s="12">
        <v>0</v>
      </c>
      <c r="Q428" s="12">
        <v>3</v>
      </c>
      <c r="R428" s="12">
        <v>12</v>
      </c>
      <c r="S428" s="12">
        <v>0</v>
      </c>
      <c r="T428" s="12">
        <v>8</v>
      </c>
      <c r="U428" s="12"/>
      <c r="V428" s="13"/>
      <c r="W428" s="18" t="s">
        <v>3108</v>
      </c>
      <c r="X428" s="13" t="s">
        <v>1458</v>
      </c>
      <c r="Y428" s="13" t="s">
        <v>1305</v>
      </c>
      <c r="Z428" s="13" t="str">
        <f t="shared" ref="Z428:Z433" si="18">HYPERLINK("#","https://www.city.kasukabe.lg.jp/jigyoshamuke/keieishien/8400.html")</f>
        <v>https://www.city.kasukabe.lg.jp/jigyoshamuke/keieishien/8400.html</v>
      </c>
      <c r="AA428" s="13"/>
      <c r="AB428" s="13"/>
      <c r="AC428" s="13"/>
      <c r="AD428" s="13"/>
      <c r="AE428" s="13"/>
      <c r="AF428" s="18"/>
    </row>
    <row r="429" spans="1:32" ht="95" x14ac:dyDescent="0.2">
      <c r="A429" s="9">
        <f t="shared" si="15"/>
        <v>423</v>
      </c>
      <c r="B429" s="9">
        <v>12</v>
      </c>
      <c r="C429" s="11" t="s">
        <v>1298</v>
      </c>
      <c r="D429" s="11" t="s">
        <v>1459</v>
      </c>
      <c r="E429" s="11" t="s">
        <v>1327</v>
      </c>
      <c r="F429" s="16">
        <v>16</v>
      </c>
      <c r="G429" s="17"/>
      <c r="H429" s="16" t="s">
        <v>1460</v>
      </c>
      <c r="I429" s="16" t="s">
        <v>1461</v>
      </c>
      <c r="J429" s="16" t="s">
        <v>1462</v>
      </c>
      <c r="K429" s="16"/>
      <c r="L429" s="13" t="s">
        <v>1463</v>
      </c>
      <c r="M429" s="18" t="s">
        <v>1464</v>
      </c>
      <c r="N429" s="13" t="s">
        <v>1303</v>
      </c>
      <c r="O429" s="12">
        <v>3</v>
      </c>
      <c r="P429" s="12">
        <v>0</v>
      </c>
      <c r="Q429" s="12">
        <v>0</v>
      </c>
      <c r="R429" s="12">
        <v>4</v>
      </c>
      <c r="S429" s="12">
        <v>1</v>
      </c>
      <c r="T429" s="12">
        <v>8</v>
      </c>
      <c r="U429" s="12"/>
      <c r="V429" s="13"/>
      <c r="W429" s="18" t="s">
        <v>39</v>
      </c>
      <c r="X429" s="13" t="s">
        <v>1304</v>
      </c>
      <c r="Y429" s="13" t="s">
        <v>1305</v>
      </c>
      <c r="Z429" s="13" t="str">
        <f t="shared" si="18"/>
        <v>https://www.city.kasukabe.lg.jp/jigyoshamuke/keieishien/8400.html</v>
      </c>
      <c r="AA429" s="13"/>
      <c r="AB429" s="13"/>
      <c r="AC429" s="13"/>
      <c r="AD429" s="13"/>
      <c r="AE429" s="13"/>
      <c r="AF429" s="18"/>
    </row>
    <row r="430" spans="1:32" ht="95" x14ac:dyDescent="0.2">
      <c r="A430" s="9">
        <f t="shared" si="15"/>
        <v>424</v>
      </c>
      <c r="B430" s="9">
        <v>12</v>
      </c>
      <c r="C430" s="11" t="s">
        <v>1298</v>
      </c>
      <c r="D430" s="11" t="s">
        <v>1465</v>
      </c>
      <c r="E430" s="11" t="s">
        <v>1466</v>
      </c>
      <c r="F430" s="16">
        <v>55</v>
      </c>
      <c r="G430" s="17"/>
      <c r="H430" s="16" t="s">
        <v>1335</v>
      </c>
      <c r="I430" s="16"/>
      <c r="J430" s="16" t="s">
        <v>1364</v>
      </c>
      <c r="K430" s="16"/>
      <c r="L430" s="13" t="s">
        <v>3113</v>
      </c>
      <c r="M430" s="18" t="s">
        <v>1467</v>
      </c>
      <c r="N430" s="13" t="s">
        <v>1303</v>
      </c>
      <c r="O430" s="12">
        <v>14</v>
      </c>
      <c r="P430" s="12">
        <v>3</v>
      </c>
      <c r="Q430" s="12">
        <v>9</v>
      </c>
      <c r="R430" s="12">
        <v>10</v>
      </c>
      <c r="S430" s="12">
        <v>2</v>
      </c>
      <c r="T430" s="12">
        <v>17</v>
      </c>
      <c r="U430" s="12">
        <v>4</v>
      </c>
      <c r="V430" s="13" t="s">
        <v>1468</v>
      </c>
      <c r="W430" s="18" t="s">
        <v>1469</v>
      </c>
      <c r="X430" s="13" t="s">
        <v>1304</v>
      </c>
      <c r="Y430" s="13" t="s">
        <v>1305</v>
      </c>
      <c r="Z430" s="13" t="str">
        <f t="shared" si="18"/>
        <v>https://www.city.kasukabe.lg.jp/jigyoshamuke/keieishien/8400.html</v>
      </c>
      <c r="AA430" s="13"/>
      <c r="AB430" s="13"/>
      <c r="AC430" s="13"/>
      <c r="AD430" s="13"/>
      <c r="AE430" s="13"/>
      <c r="AF430" s="18"/>
    </row>
    <row r="431" spans="1:32" ht="95" x14ac:dyDescent="0.2">
      <c r="A431" s="9">
        <f t="shared" si="15"/>
        <v>425</v>
      </c>
      <c r="B431" s="9">
        <v>12</v>
      </c>
      <c r="C431" s="11" t="s">
        <v>1298</v>
      </c>
      <c r="D431" s="11" t="s">
        <v>1470</v>
      </c>
      <c r="E431" s="11" t="s">
        <v>1471</v>
      </c>
      <c r="F431" s="16">
        <v>5</v>
      </c>
      <c r="G431" s="17"/>
      <c r="H431" s="16"/>
      <c r="I431" s="16"/>
      <c r="J431" s="16"/>
      <c r="K431" s="16"/>
      <c r="L431" s="13"/>
      <c r="M431" s="18"/>
      <c r="N431" s="13" t="s">
        <v>1319</v>
      </c>
      <c r="O431" s="12">
        <v>0</v>
      </c>
      <c r="P431" s="12">
        <v>0</v>
      </c>
      <c r="Q431" s="12">
        <v>0</v>
      </c>
      <c r="R431" s="12">
        <v>0</v>
      </c>
      <c r="S431" s="12">
        <v>0</v>
      </c>
      <c r="T431" s="12">
        <v>5</v>
      </c>
      <c r="U431" s="12"/>
      <c r="V431" s="13"/>
      <c r="W431" s="18" t="s">
        <v>39</v>
      </c>
      <c r="X431" s="13" t="s">
        <v>1304</v>
      </c>
      <c r="Y431" s="13" t="s">
        <v>1305</v>
      </c>
      <c r="Z431" s="13" t="str">
        <f t="shared" si="18"/>
        <v>https://www.city.kasukabe.lg.jp/jigyoshamuke/keieishien/8400.html</v>
      </c>
      <c r="AA431" s="13"/>
      <c r="AB431" s="13"/>
      <c r="AC431" s="13"/>
      <c r="AD431" s="13"/>
      <c r="AE431" s="13"/>
      <c r="AF431" s="18"/>
    </row>
    <row r="432" spans="1:32" ht="95" x14ac:dyDescent="0.2">
      <c r="A432" s="9">
        <f t="shared" si="15"/>
        <v>426</v>
      </c>
      <c r="B432" s="9">
        <v>12</v>
      </c>
      <c r="C432" s="11" t="s">
        <v>1298</v>
      </c>
      <c r="D432" s="11" t="s">
        <v>1472</v>
      </c>
      <c r="E432" s="11" t="s">
        <v>1473</v>
      </c>
      <c r="F432" s="16">
        <v>27</v>
      </c>
      <c r="G432" s="17"/>
      <c r="H432" s="16" t="s">
        <v>1301</v>
      </c>
      <c r="I432" s="16"/>
      <c r="J432" s="16" t="s">
        <v>1474</v>
      </c>
      <c r="K432" s="16"/>
      <c r="L432" s="13" t="s">
        <v>1475</v>
      </c>
      <c r="M432" s="18" t="s">
        <v>1476</v>
      </c>
      <c r="N432" s="13" t="s">
        <v>1303</v>
      </c>
      <c r="O432" s="12"/>
      <c r="P432" s="12"/>
      <c r="Q432" s="12">
        <v>13</v>
      </c>
      <c r="R432" s="12">
        <v>4</v>
      </c>
      <c r="S432" s="12">
        <v>1</v>
      </c>
      <c r="T432" s="12">
        <v>9</v>
      </c>
      <c r="U432" s="12">
        <v>1</v>
      </c>
      <c r="V432" s="13" t="s">
        <v>1477</v>
      </c>
      <c r="W432" s="18" t="s">
        <v>1478</v>
      </c>
      <c r="X432" s="13" t="s">
        <v>1304</v>
      </c>
      <c r="Y432" s="13" t="s">
        <v>1305</v>
      </c>
      <c r="Z432" s="13" t="str">
        <f t="shared" si="18"/>
        <v>https://www.city.kasukabe.lg.jp/jigyoshamuke/keieishien/8400.html</v>
      </c>
      <c r="AA432" s="13"/>
      <c r="AB432" s="13"/>
      <c r="AC432" s="13"/>
      <c r="AD432" s="13"/>
      <c r="AE432" s="13"/>
      <c r="AF432" s="18"/>
    </row>
    <row r="433" spans="1:32" ht="95" x14ac:dyDescent="0.2">
      <c r="A433" s="9">
        <f t="shared" si="15"/>
        <v>427</v>
      </c>
      <c r="B433" s="9">
        <v>12</v>
      </c>
      <c r="C433" s="11" t="s">
        <v>1298</v>
      </c>
      <c r="D433" s="11" t="s">
        <v>1479</v>
      </c>
      <c r="E433" s="11" t="s">
        <v>1321</v>
      </c>
      <c r="F433" s="16">
        <v>95</v>
      </c>
      <c r="G433" s="17"/>
      <c r="H433" s="16" t="s">
        <v>1316</v>
      </c>
      <c r="I433" s="16"/>
      <c r="J433" s="16" t="s">
        <v>1407</v>
      </c>
      <c r="K433" s="16"/>
      <c r="L433" s="13" t="s">
        <v>1480</v>
      </c>
      <c r="M433" s="18" t="s">
        <v>3109</v>
      </c>
      <c r="N433" s="13" t="s">
        <v>1331</v>
      </c>
      <c r="O433" s="12">
        <v>27</v>
      </c>
      <c r="P433" s="12">
        <v>1</v>
      </c>
      <c r="Q433" s="12">
        <v>4</v>
      </c>
      <c r="R433" s="12">
        <v>44</v>
      </c>
      <c r="S433" s="12"/>
      <c r="T433" s="12">
        <v>19</v>
      </c>
      <c r="U433" s="12"/>
      <c r="V433" s="13" t="s">
        <v>1481</v>
      </c>
      <c r="W433" s="18" t="s">
        <v>1482</v>
      </c>
      <c r="X433" s="13" t="s">
        <v>1304</v>
      </c>
      <c r="Y433" s="13" t="s">
        <v>1305</v>
      </c>
      <c r="Z433" s="13" t="str">
        <f t="shared" si="18"/>
        <v>https://www.city.kasukabe.lg.jp/jigyoshamuke/keieishien/8400.html</v>
      </c>
      <c r="AA433" s="13"/>
      <c r="AB433" s="13"/>
      <c r="AC433" s="13"/>
      <c r="AD433" s="13"/>
      <c r="AE433" s="13"/>
      <c r="AF433" s="18"/>
    </row>
    <row r="434" spans="1:32" ht="19" x14ac:dyDescent="0.2">
      <c r="A434" s="9">
        <f t="shared" si="15"/>
        <v>428</v>
      </c>
      <c r="B434" s="9">
        <v>12</v>
      </c>
      <c r="C434" s="11" t="s">
        <v>1298</v>
      </c>
      <c r="D434" s="11" t="s">
        <v>1483</v>
      </c>
      <c r="E434" s="11" t="s">
        <v>1436</v>
      </c>
      <c r="F434" s="16"/>
      <c r="G434" s="17"/>
      <c r="H434" s="16"/>
      <c r="I434" s="16"/>
      <c r="J434" s="16"/>
      <c r="K434" s="16"/>
      <c r="L434" s="13"/>
      <c r="M434" s="18"/>
      <c r="N434" s="13"/>
      <c r="O434" s="12"/>
      <c r="P434" s="12"/>
      <c r="Q434" s="12"/>
      <c r="R434" s="12"/>
      <c r="S434" s="12"/>
      <c r="T434" s="12"/>
      <c r="U434" s="12"/>
      <c r="V434" s="13"/>
      <c r="W434" s="18" t="s">
        <v>39</v>
      </c>
      <c r="X434" s="13"/>
      <c r="Y434" s="13"/>
      <c r="Z434" s="13"/>
      <c r="AA434" s="13"/>
      <c r="AB434" s="13"/>
      <c r="AC434" s="13"/>
      <c r="AD434" s="13"/>
      <c r="AE434" s="13"/>
      <c r="AF434" s="18"/>
    </row>
    <row r="435" spans="1:32" ht="133" x14ac:dyDescent="0.2">
      <c r="A435" s="9">
        <f t="shared" si="15"/>
        <v>429</v>
      </c>
      <c r="B435" s="9">
        <v>13</v>
      </c>
      <c r="C435" s="20" t="s">
        <v>1484</v>
      </c>
      <c r="D435" s="20" t="s">
        <v>1485</v>
      </c>
      <c r="E435" s="27" t="s">
        <v>1486</v>
      </c>
      <c r="F435" s="42">
        <v>6</v>
      </c>
      <c r="G435" s="43"/>
      <c r="H435" s="31" t="s">
        <v>1487</v>
      </c>
      <c r="I435" s="31"/>
      <c r="J435" s="31" t="s">
        <v>1488</v>
      </c>
      <c r="K435" s="31"/>
      <c r="L435" s="14"/>
      <c r="M435" s="14" t="s">
        <v>1489</v>
      </c>
      <c r="N435" s="14"/>
      <c r="O435" s="31"/>
      <c r="P435" s="31">
        <v>1</v>
      </c>
      <c r="Q435" s="31">
        <v>2</v>
      </c>
      <c r="R435" s="31">
        <v>2</v>
      </c>
      <c r="S435" s="31"/>
      <c r="T435" s="31">
        <v>1</v>
      </c>
      <c r="U435" s="31"/>
      <c r="V435" s="14"/>
      <c r="W435" s="14" t="s">
        <v>1490</v>
      </c>
      <c r="X435" s="14" t="s">
        <v>1491</v>
      </c>
      <c r="Y435" s="14" t="s">
        <v>1492</v>
      </c>
      <c r="Z435" s="14" t="s">
        <v>1493</v>
      </c>
      <c r="AA435" s="14"/>
      <c r="AB435" s="14"/>
      <c r="AC435" s="14"/>
      <c r="AD435" s="14"/>
      <c r="AE435" s="14"/>
      <c r="AF435" s="14"/>
    </row>
    <row r="436" spans="1:32" ht="133" x14ac:dyDescent="0.2">
      <c r="A436" s="9">
        <f t="shared" si="15"/>
        <v>430</v>
      </c>
      <c r="B436" s="9">
        <v>13</v>
      </c>
      <c r="C436" s="20" t="s">
        <v>1484</v>
      </c>
      <c r="D436" s="20" t="s">
        <v>1494</v>
      </c>
      <c r="E436" s="27" t="s">
        <v>1495</v>
      </c>
      <c r="F436" s="42">
        <v>11</v>
      </c>
      <c r="G436" s="43"/>
      <c r="H436" s="31" t="s">
        <v>1496</v>
      </c>
      <c r="I436" s="31"/>
      <c r="J436" s="31" t="s">
        <v>1488</v>
      </c>
      <c r="K436" s="31"/>
      <c r="L436" s="14"/>
      <c r="M436" s="14" t="s">
        <v>1497</v>
      </c>
      <c r="N436" s="14"/>
      <c r="O436" s="31">
        <v>8</v>
      </c>
      <c r="P436" s="31"/>
      <c r="Q436" s="31">
        <v>1</v>
      </c>
      <c r="R436" s="31">
        <v>2</v>
      </c>
      <c r="S436" s="31"/>
      <c r="T436" s="31"/>
      <c r="U436" s="31"/>
      <c r="V436" s="14"/>
      <c r="W436" s="14" t="s">
        <v>1498</v>
      </c>
      <c r="X436" s="14" t="s">
        <v>1491</v>
      </c>
      <c r="Y436" s="14" t="s">
        <v>1492</v>
      </c>
      <c r="Z436" s="14" t="s">
        <v>1493</v>
      </c>
      <c r="AA436" s="14"/>
      <c r="AB436" s="14"/>
      <c r="AC436" s="14"/>
      <c r="AD436" s="14"/>
      <c r="AE436" s="14"/>
      <c r="AF436" s="14"/>
    </row>
    <row r="437" spans="1:32" ht="133" x14ac:dyDescent="0.2">
      <c r="A437" s="9">
        <f t="shared" si="15"/>
        <v>431</v>
      </c>
      <c r="B437" s="9">
        <v>13</v>
      </c>
      <c r="C437" s="20" t="s">
        <v>1484</v>
      </c>
      <c r="D437" s="20" t="s">
        <v>1499</v>
      </c>
      <c r="E437" s="27" t="s">
        <v>1500</v>
      </c>
      <c r="F437" s="42">
        <v>30</v>
      </c>
      <c r="G437" s="43"/>
      <c r="H437" s="31" t="s">
        <v>1501</v>
      </c>
      <c r="I437" s="31"/>
      <c r="J437" s="31" t="s">
        <v>1502</v>
      </c>
      <c r="K437" s="31"/>
      <c r="L437" s="14"/>
      <c r="M437" s="14"/>
      <c r="N437" s="14"/>
      <c r="O437" s="31"/>
      <c r="P437" s="31"/>
      <c r="Q437" s="31"/>
      <c r="R437" s="31"/>
      <c r="S437" s="31"/>
      <c r="T437" s="31"/>
      <c r="U437" s="31"/>
      <c r="V437" s="14"/>
      <c r="W437" s="14" t="s">
        <v>39</v>
      </c>
      <c r="X437" s="14" t="s">
        <v>1491</v>
      </c>
      <c r="Y437" s="14" t="s">
        <v>1492</v>
      </c>
      <c r="Z437" s="14" t="s">
        <v>1493</v>
      </c>
      <c r="AA437" s="14"/>
      <c r="AB437" s="14"/>
      <c r="AC437" s="14"/>
      <c r="AD437" s="14"/>
      <c r="AE437" s="14"/>
      <c r="AF437" s="14"/>
    </row>
    <row r="438" spans="1:32" ht="133" x14ac:dyDescent="0.2">
      <c r="A438" s="9">
        <f t="shared" si="15"/>
        <v>432</v>
      </c>
      <c r="B438" s="9">
        <v>13</v>
      </c>
      <c r="C438" s="20" t="s">
        <v>1484</v>
      </c>
      <c r="D438" s="20" t="s">
        <v>1503</v>
      </c>
      <c r="E438" s="27" t="s">
        <v>1504</v>
      </c>
      <c r="F438" s="42">
        <v>17</v>
      </c>
      <c r="G438" s="43"/>
      <c r="H438" s="31" t="s">
        <v>1505</v>
      </c>
      <c r="I438" s="31"/>
      <c r="J438" s="31" t="s">
        <v>1506</v>
      </c>
      <c r="K438" s="31"/>
      <c r="L438" s="14"/>
      <c r="M438" s="14"/>
      <c r="N438" s="14"/>
      <c r="O438" s="31">
        <v>2</v>
      </c>
      <c r="P438" s="31">
        <v>2</v>
      </c>
      <c r="Q438" s="31">
        <v>1</v>
      </c>
      <c r="R438" s="31">
        <v>5</v>
      </c>
      <c r="S438" s="31">
        <v>1</v>
      </c>
      <c r="T438" s="31">
        <v>1</v>
      </c>
      <c r="U438" s="31"/>
      <c r="V438" s="14"/>
      <c r="W438" s="14" t="s">
        <v>1507</v>
      </c>
      <c r="X438" s="14" t="s">
        <v>1491</v>
      </c>
      <c r="Y438" s="14" t="s">
        <v>1492</v>
      </c>
      <c r="Z438" s="14" t="s">
        <v>1493</v>
      </c>
      <c r="AA438" s="14"/>
      <c r="AB438" s="14"/>
      <c r="AC438" s="14"/>
      <c r="AD438" s="14"/>
      <c r="AE438" s="14"/>
      <c r="AF438" s="14"/>
    </row>
    <row r="439" spans="1:32" ht="133" x14ac:dyDescent="0.2">
      <c r="A439" s="9">
        <f t="shared" si="15"/>
        <v>433</v>
      </c>
      <c r="B439" s="9">
        <v>13</v>
      </c>
      <c r="C439" s="20" t="s">
        <v>1484</v>
      </c>
      <c r="D439" s="20" t="s">
        <v>1508</v>
      </c>
      <c r="E439" s="27" t="s">
        <v>1504</v>
      </c>
      <c r="F439" s="42">
        <v>14</v>
      </c>
      <c r="G439" s="43"/>
      <c r="H439" s="31" t="s">
        <v>1505</v>
      </c>
      <c r="I439" s="31"/>
      <c r="J439" s="31" t="s">
        <v>1509</v>
      </c>
      <c r="K439" s="31"/>
      <c r="L439" s="14"/>
      <c r="M439" s="14" t="s">
        <v>1510</v>
      </c>
      <c r="N439" s="14"/>
      <c r="O439" s="31">
        <v>3</v>
      </c>
      <c r="P439" s="31"/>
      <c r="Q439" s="31">
        <v>5</v>
      </c>
      <c r="R439" s="31">
        <v>3</v>
      </c>
      <c r="S439" s="31"/>
      <c r="T439" s="31">
        <v>7</v>
      </c>
      <c r="U439" s="31"/>
      <c r="V439" s="14"/>
      <c r="W439" s="14" t="s">
        <v>1511</v>
      </c>
      <c r="X439" s="14" t="s">
        <v>1491</v>
      </c>
      <c r="Y439" s="14" t="s">
        <v>1492</v>
      </c>
      <c r="Z439" s="14" t="s">
        <v>1493</v>
      </c>
      <c r="AA439" s="14"/>
      <c r="AB439" s="14"/>
      <c r="AC439" s="14"/>
      <c r="AD439" s="14"/>
      <c r="AE439" s="14"/>
      <c r="AF439" s="14"/>
    </row>
    <row r="440" spans="1:32" ht="133" x14ac:dyDescent="0.2">
      <c r="A440" s="9">
        <f t="shared" si="15"/>
        <v>434</v>
      </c>
      <c r="B440" s="9">
        <v>13</v>
      </c>
      <c r="C440" s="20" t="s">
        <v>1484</v>
      </c>
      <c r="D440" s="20" t="s">
        <v>1512</v>
      </c>
      <c r="E440" s="27" t="s">
        <v>1504</v>
      </c>
      <c r="F440" s="42">
        <v>6</v>
      </c>
      <c r="G440" s="43"/>
      <c r="H440" s="31" t="s">
        <v>1513</v>
      </c>
      <c r="I440" s="31"/>
      <c r="J440" s="31" t="s">
        <v>1514</v>
      </c>
      <c r="K440" s="31"/>
      <c r="L440" s="14"/>
      <c r="M440" s="14"/>
      <c r="N440" s="14"/>
      <c r="O440" s="31">
        <v>1</v>
      </c>
      <c r="P440" s="31">
        <v>1</v>
      </c>
      <c r="Q440" s="31">
        <v>1</v>
      </c>
      <c r="R440" s="31">
        <v>2</v>
      </c>
      <c r="S440" s="31"/>
      <c r="T440" s="31">
        <v>4</v>
      </c>
      <c r="U440" s="31"/>
      <c r="V440" s="14"/>
      <c r="W440" s="14" t="s">
        <v>1515</v>
      </c>
      <c r="X440" s="14" t="s">
        <v>1491</v>
      </c>
      <c r="Y440" s="14" t="s">
        <v>1492</v>
      </c>
      <c r="Z440" s="14" t="s">
        <v>1493</v>
      </c>
      <c r="AA440" s="14"/>
      <c r="AB440" s="14"/>
      <c r="AC440" s="14"/>
      <c r="AD440" s="14"/>
      <c r="AE440" s="14"/>
      <c r="AF440" s="14"/>
    </row>
    <row r="441" spans="1:32" ht="133" x14ac:dyDescent="0.2">
      <c r="A441" s="9">
        <f t="shared" si="15"/>
        <v>435</v>
      </c>
      <c r="B441" s="9">
        <v>13</v>
      </c>
      <c r="C441" s="20" t="s">
        <v>1484</v>
      </c>
      <c r="D441" s="20" t="s">
        <v>1516</v>
      </c>
      <c r="E441" s="27" t="s">
        <v>1517</v>
      </c>
      <c r="F441" s="42">
        <v>15</v>
      </c>
      <c r="G441" s="43"/>
      <c r="H441" s="31" t="s">
        <v>1501</v>
      </c>
      <c r="I441" s="31"/>
      <c r="J441" s="31" t="s">
        <v>1518</v>
      </c>
      <c r="K441" s="31"/>
      <c r="L441" s="14"/>
      <c r="M441" s="14" t="s">
        <v>1519</v>
      </c>
      <c r="N441" s="14"/>
      <c r="O441" s="31">
        <v>11</v>
      </c>
      <c r="P441" s="31">
        <v>0</v>
      </c>
      <c r="Q441" s="31">
        <v>3</v>
      </c>
      <c r="R441" s="31">
        <v>0</v>
      </c>
      <c r="S441" s="31">
        <v>0</v>
      </c>
      <c r="T441" s="31">
        <v>1</v>
      </c>
      <c r="U441" s="31">
        <v>1</v>
      </c>
      <c r="V441" s="14" t="s">
        <v>1520</v>
      </c>
      <c r="W441" s="14" t="s">
        <v>39</v>
      </c>
      <c r="X441" s="14" t="s">
        <v>1491</v>
      </c>
      <c r="Y441" s="14" t="s">
        <v>1492</v>
      </c>
      <c r="Z441" s="14" t="s">
        <v>1493</v>
      </c>
      <c r="AA441" s="14"/>
      <c r="AB441" s="14"/>
      <c r="AC441" s="14"/>
      <c r="AD441" s="14"/>
      <c r="AE441" s="14"/>
      <c r="AF441" s="14"/>
    </row>
    <row r="442" spans="1:32" ht="133" x14ac:dyDescent="0.2">
      <c r="A442" s="9">
        <f t="shared" si="15"/>
        <v>436</v>
      </c>
      <c r="B442" s="9">
        <v>13</v>
      </c>
      <c r="C442" s="20" t="s">
        <v>1484</v>
      </c>
      <c r="D442" s="20" t="s">
        <v>1521</v>
      </c>
      <c r="E442" s="27" t="s">
        <v>1522</v>
      </c>
      <c r="F442" s="42">
        <v>61</v>
      </c>
      <c r="G442" s="43"/>
      <c r="H442" s="31" t="s">
        <v>1505</v>
      </c>
      <c r="I442" s="31"/>
      <c r="J442" s="31" t="s">
        <v>1523</v>
      </c>
      <c r="K442" s="31"/>
      <c r="L442" s="14"/>
      <c r="M442" s="14"/>
      <c r="N442" s="14"/>
      <c r="O442" s="31">
        <v>10</v>
      </c>
      <c r="P442" s="31"/>
      <c r="Q442" s="31">
        <v>23</v>
      </c>
      <c r="R442" s="31">
        <v>10</v>
      </c>
      <c r="S442" s="31">
        <v>3</v>
      </c>
      <c r="T442" s="31">
        <v>15</v>
      </c>
      <c r="U442" s="31"/>
      <c r="V442" s="14"/>
      <c r="W442" s="14" t="s">
        <v>1524</v>
      </c>
      <c r="X442" s="14" t="s">
        <v>1491</v>
      </c>
      <c r="Y442" s="14" t="s">
        <v>1492</v>
      </c>
      <c r="Z442" s="14" t="s">
        <v>1493</v>
      </c>
      <c r="AA442" s="14"/>
      <c r="AB442" s="14"/>
      <c r="AC442" s="14"/>
      <c r="AD442" s="14"/>
      <c r="AE442" s="14"/>
      <c r="AF442" s="14"/>
    </row>
    <row r="443" spans="1:32" ht="133" x14ac:dyDescent="0.2">
      <c r="A443" s="9">
        <f t="shared" si="15"/>
        <v>437</v>
      </c>
      <c r="B443" s="9">
        <v>13</v>
      </c>
      <c r="C443" s="20" t="s">
        <v>1484</v>
      </c>
      <c r="D443" s="20" t="s">
        <v>1525</v>
      </c>
      <c r="E443" s="27" t="s">
        <v>1526</v>
      </c>
      <c r="F443" s="42">
        <v>21</v>
      </c>
      <c r="G443" s="43"/>
      <c r="H443" s="31" t="s">
        <v>1487</v>
      </c>
      <c r="I443" s="31"/>
      <c r="J443" s="31" t="s">
        <v>1527</v>
      </c>
      <c r="K443" s="31"/>
      <c r="L443" s="14"/>
      <c r="M443" s="14"/>
      <c r="N443" s="14"/>
      <c r="O443" s="31"/>
      <c r="P443" s="31"/>
      <c r="Q443" s="31">
        <v>6</v>
      </c>
      <c r="R443" s="31">
        <v>2</v>
      </c>
      <c r="S443" s="31">
        <v>1</v>
      </c>
      <c r="T443" s="31">
        <v>12</v>
      </c>
      <c r="U443" s="31"/>
      <c r="V443" s="14"/>
      <c r="W443" s="14" t="s">
        <v>1528</v>
      </c>
      <c r="X443" s="14" t="s">
        <v>1491</v>
      </c>
      <c r="Y443" s="14" t="s">
        <v>1492</v>
      </c>
      <c r="Z443" s="14" t="s">
        <v>1493</v>
      </c>
      <c r="AA443" s="14"/>
      <c r="AB443" s="14"/>
      <c r="AC443" s="14"/>
      <c r="AD443" s="14"/>
      <c r="AE443" s="14"/>
      <c r="AF443" s="14"/>
    </row>
    <row r="444" spans="1:32" ht="133" x14ac:dyDescent="0.2">
      <c r="A444" s="9">
        <f t="shared" si="15"/>
        <v>438</v>
      </c>
      <c r="B444" s="9">
        <v>13</v>
      </c>
      <c r="C444" s="20" t="s">
        <v>1484</v>
      </c>
      <c r="D444" s="20" t="s">
        <v>1529</v>
      </c>
      <c r="E444" s="27" t="s">
        <v>1530</v>
      </c>
      <c r="F444" s="42">
        <v>14</v>
      </c>
      <c r="G444" s="43"/>
      <c r="H444" s="31" t="s">
        <v>1531</v>
      </c>
      <c r="I444" s="31"/>
      <c r="J444" s="31" t="s">
        <v>1532</v>
      </c>
      <c r="K444" s="31"/>
      <c r="L444" s="14"/>
      <c r="M444" s="14" t="s">
        <v>1533</v>
      </c>
      <c r="N444" s="14"/>
      <c r="O444" s="31">
        <v>6</v>
      </c>
      <c r="P444" s="31">
        <v>1</v>
      </c>
      <c r="Q444" s="31">
        <v>3</v>
      </c>
      <c r="R444" s="31">
        <v>2</v>
      </c>
      <c r="S444" s="31">
        <v>1</v>
      </c>
      <c r="T444" s="31">
        <v>1</v>
      </c>
      <c r="U444" s="31"/>
      <c r="V444" s="14"/>
      <c r="W444" s="14" t="s">
        <v>1534</v>
      </c>
      <c r="X444" s="14" t="s">
        <v>1491</v>
      </c>
      <c r="Y444" s="14" t="s">
        <v>1492</v>
      </c>
      <c r="Z444" s="14" t="s">
        <v>1493</v>
      </c>
      <c r="AA444" s="14"/>
      <c r="AB444" s="14"/>
      <c r="AC444" s="14"/>
      <c r="AD444" s="14"/>
      <c r="AE444" s="14"/>
      <c r="AF444" s="14"/>
    </row>
    <row r="445" spans="1:32" ht="38" x14ac:dyDescent="0.65">
      <c r="A445" s="9">
        <f t="shared" si="15"/>
        <v>439</v>
      </c>
      <c r="B445" s="9">
        <v>14</v>
      </c>
      <c r="C445" s="27" t="s">
        <v>1535</v>
      </c>
      <c r="D445" s="11" t="s">
        <v>1536</v>
      </c>
      <c r="E445" s="11" t="s">
        <v>1537</v>
      </c>
      <c r="F445" s="16">
        <v>10</v>
      </c>
      <c r="G445" s="17"/>
      <c r="H445" s="16" t="s">
        <v>1538</v>
      </c>
      <c r="I445" s="16" t="s">
        <v>1539</v>
      </c>
      <c r="J445" s="16" t="s">
        <v>1540</v>
      </c>
      <c r="K445" s="16"/>
      <c r="L445" s="14" t="s">
        <v>1541</v>
      </c>
      <c r="M445" s="13" t="s">
        <v>1542</v>
      </c>
      <c r="N445" s="14" t="s">
        <v>1543</v>
      </c>
      <c r="O445" s="12">
        <v>3</v>
      </c>
      <c r="P445" s="12">
        <v>1</v>
      </c>
      <c r="Q445" s="12">
        <v>0</v>
      </c>
      <c r="R445" s="12">
        <v>5</v>
      </c>
      <c r="S445" s="12">
        <v>3</v>
      </c>
      <c r="T445" s="12">
        <v>5</v>
      </c>
      <c r="U445" s="12">
        <v>0</v>
      </c>
      <c r="V445" s="13" t="s">
        <v>1544</v>
      </c>
      <c r="W445" s="13" t="s">
        <v>1545</v>
      </c>
      <c r="X445" s="13" t="s">
        <v>1546</v>
      </c>
      <c r="Y445" s="13" t="s">
        <v>1547</v>
      </c>
      <c r="Z445" s="61" t="str">
        <f t="shared" ref="Z445:Z451" si="19">HYPERLINK("#", "https://www.city.hanyu.lg.jp/docs/2014010800039/")</f>
        <v>https://www.city.hanyu.lg.jp/docs/2014010800039/</v>
      </c>
      <c r="AA445" s="13" t="s">
        <v>1548</v>
      </c>
      <c r="AB445" s="13" t="s">
        <v>1549</v>
      </c>
      <c r="AC445" s="69" t="str">
        <f t="shared" ref="AC445:AC451" si="20">HYPERLINK("#", "https://www.city.hanyu.lg.jp/docs/2015091100025/")</f>
        <v>https://www.city.hanyu.lg.jp/docs/2015091100025/</v>
      </c>
      <c r="AD445" s="13" t="s">
        <v>1550</v>
      </c>
      <c r="AE445" s="13" t="s">
        <v>1551</v>
      </c>
      <c r="AF445" s="69" t="str">
        <f t="shared" ref="AF445:AF451" si="21">HYPERLINK("#", "https://www.city.hanyu.lg.jp/docs/2021121000050/")</f>
        <v>https://www.city.hanyu.lg.jp/docs/2021121000050/</v>
      </c>
    </row>
    <row r="446" spans="1:32" ht="57" x14ac:dyDescent="0.65">
      <c r="A446" s="9">
        <f t="shared" si="15"/>
        <v>440</v>
      </c>
      <c r="B446" s="9">
        <v>14</v>
      </c>
      <c r="C446" s="27" t="s">
        <v>1535</v>
      </c>
      <c r="D446" s="11" t="s">
        <v>1552</v>
      </c>
      <c r="E446" s="11" t="s">
        <v>1553</v>
      </c>
      <c r="F446" s="16">
        <v>10</v>
      </c>
      <c r="G446" s="17"/>
      <c r="H446" s="16" t="s">
        <v>1554</v>
      </c>
      <c r="I446" s="16" t="s">
        <v>1539</v>
      </c>
      <c r="J446" s="16" t="s">
        <v>1555</v>
      </c>
      <c r="K446" s="16"/>
      <c r="L446" s="14" t="s">
        <v>1556</v>
      </c>
      <c r="M446" s="13" t="s">
        <v>1542</v>
      </c>
      <c r="N446" s="14" t="s">
        <v>1543</v>
      </c>
      <c r="O446" s="12">
        <v>1</v>
      </c>
      <c r="P446" s="12">
        <v>1</v>
      </c>
      <c r="Q446" s="12">
        <v>6</v>
      </c>
      <c r="R446" s="12">
        <v>3</v>
      </c>
      <c r="S446" s="12">
        <v>0</v>
      </c>
      <c r="T446" s="12">
        <v>1</v>
      </c>
      <c r="U446" s="12">
        <v>0</v>
      </c>
      <c r="V446" s="13"/>
      <c r="W446" s="13" t="s">
        <v>1557</v>
      </c>
      <c r="X446" s="13" t="s">
        <v>1546</v>
      </c>
      <c r="Y446" s="13" t="s">
        <v>1547</v>
      </c>
      <c r="Z446" s="61" t="str">
        <f t="shared" si="19"/>
        <v>https://www.city.hanyu.lg.jp/docs/2014010800039/</v>
      </c>
      <c r="AA446" s="13" t="s">
        <v>1548</v>
      </c>
      <c r="AB446" s="13" t="s">
        <v>1549</v>
      </c>
      <c r="AC446" s="69" t="str">
        <f t="shared" si="20"/>
        <v>https://www.city.hanyu.lg.jp/docs/2015091100025/</v>
      </c>
      <c r="AD446" s="13" t="s">
        <v>1550</v>
      </c>
      <c r="AE446" s="13" t="s">
        <v>1551</v>
      </c>
      <c r="AF446" s="69" t="str">
        <f t="shared" si="21"/>
        <v>https://www.city.hanyu.lg.jp/docs/2021121000050/</v>
      </c>
    </row>
    <row r="447" spans="1:32" ht="76" x14ac:dyDescent="0.65">
      <c r="A447" s="9">
        <f t="shared" si="15"/>
        <v>441</v>
      </c>
      <c r="B447" s="9">
        <v>14</v>
      </c>
      <c r="C447" s="27" t="s">
        <v>1535</v>
      </c>
      <c r="D447" s="11" t="s">
        <v>1558</v>
      </c>
      <c r="E447" s="11" t="s">
        <v>1559</v>
      </c>
      <c r="F447" s="16">
        <v>20</v>
      </c>
      <c r="G447" s="17"/>
      <c r="H447" s="16" t="s">
        <v>1560</v>
      </c>
      <c r="I447" s="16" t="s">
        <v>1539</v>
      </c>
      <c r="J447" s="16" t="s">
        <v>1561</v>
      </c>
      <c r="K447" s="16"/>
      <c r="L447" s="14" t="s">
        <v>1541</v>
      </c>
      <c r="M447" s="13" t="s">
        <v>1542</v>
      </c>
      <c r="N447" s="14" t="s">
        <v>1543</v>
      </c>
      <c r="O447" s="12">
        <v>3</v>
      </c>
      <c r="P447" s="12">
        <v>2</v>
      </c>
      <c r="Q447" s="12">
        <v>10</v>
      </c>
      <c r="R447" s="12">
        <v>11</v>
      </c>
      <c r="S447" s="12">
        <v>1</v>
      </c>
      <c r="T447" s="12">
        <v>14</v>
      </c>
      <c r="U447" s="12">
        <v>3</v>
      </c>
      <c r="V447" s="13" t="s">
        <v>1562</v>
      </c>
      <c r="W447" s="13" t="s">
        <v>1563</v>
      </c>
      <c r="X447" s="13" t="s">
        <v>1546</v>
      </c>
      <c r="Y447" s="13" t="s">
        <v>1547</v>
      </c>
      <c r="Z447" s="61" t="str">
        <f t="shared" si="19"/>
        <v>https://www.city.hanyu.lg.jp/docs/2014010800039/</v>
      </c>
      <c r="AA447" s="13" t="s">
        <v>1548</v>
      </c>
      <c r="AB447" s="13" t="s">
        <v>1549</v>
      </c>
      <c r="AC447" s="69" t="str">
        <f t="shared" si="20"/>
        <v>https://www.city.hanyu.lg.jp/docs/2015091100025/</v>
      </c>
      <c r="AD447" s="13" t="s">
        <v>1550</v>
      </c>
      <c r="AE447" s="13" t="s">
        <v>1551</v>
      </c>
      <c r="AF447" s="69" t="str">
        <f t="shared" si="21"/>
        <v>https://www.city.hanyu.lg.jp/docs/2021121000050/</v>
      </c>
    </row>
    <row r="448" spans="1:32" ht="38" x14ac:dyDescent="0.65">
      <c r="A448" s="9">
        <f t="shared" si="15"/>
        <v>442</v>
      </c>
      <c r="B448" s="9">
        <v>14</v>
      </c>
      <c r="C448" s="27" t="s">
        <v>1535</v>
      </c>
      <c r="D448" s="11" t="s">
        <v>1564</v>
      </c>
      <c r="E448" s="11" t="s">
        <v>1565</v>
      </c>
      <c r="F448" s="16">
        <v>10</v>
      </c>
      <c r="G448" s="17"/>
      <c r="H448" s="16" t="s">
        <v>1566</v>
      </c>
      <c r="I448" s="16" t="s">
        <v>1539</v>
      </c>
      <c r="J448" s="16" t="s">
        <v>1561</v>
      </c>
      <c r="K448" s="16"/>
      <c r="L448" s="14" t="s">
        <v>1541</v>
      </c>
      <c r="M448" s="13" t="s">
        <v>1542</v>
      </c>
      <c r="N448" s="14" t="s">
        <v>1543</v>
      </c>
      <c r="O448" s="12">
        <v>1</v>
      </c>
      <c r="P448" s="12">
        <v>3</v>
      </c>
      <c r="Q448" s="12">
        <v>0</v>
      </c>
      <c r="R448" s="12">
        <v>2</v>
      </c>
      <c r="S448" s="12">
        <v>0</v>
      </c>
      <c r="T448" s="12">
        <v>1</v>
      </c>
      <c r="U448" s="12">
        <v>0</v>
      </c>
      <c r="V448" s="13"/>
      <c r="W448" s="13" t="s">
        <v>1567</v>
      </c>
      <c r="X448" s="13" t="s">
        <v>1546</v>
      </c>
      <c r="Y448" s="13" t="s">
        <v>1547</v>
      </c>
      <c r="Z448" s="61" t="str">
        <f t="shared" si="19"/>
        <v>https://www.city.hanyu.lg.jp/docs/2014010800039/</v>
      </c>
      <c r="AA448" s="13" t="s">
        <v>1548</v>
      </c>
      <c r="AB448" s="13" t="s">
        <v>1549</v>
      </c>
      <c r="AC448" s="69" t="str">
        <f t="shared" si="20"/>
        <v>https://www.city.hanyu.lg.jp/docs/2015091100025/</v>
      </c>
      <c r="AD448" s="13" t="s">
        <v>1550</v>
      </c>
      <c r="AE448" s="13" t="s">
        <v>1551</v>
      </c>
      <c r="AF448" s="69" t="str">
        <f t="shared" si="21"/>
        <v>https://www.city.hanyu.lg.jp/docs/2021121000050/</v>
      </c>
    </row>
    <row r="449" spans="1:32" ht="57" x14ac:dyDescent="0.65">
      <c r="A449" s="9">
        <f t="shared" si="15"/>
        <v>443</v>
      </c>
      <c r="B449" s="9">
        <v>14</v>
      </c>
      <c r="C449" s="27" t="s">
        <v>1535</v>
      </c>
      <c r="D449" s="11" t="s">
        <v>1568</v>
      </c>
      <c r="E449" s="11" t="s">
        <v>1565</v>
      </c>
      <c r="F449" s="16">
        <v>20</v>
      </c>
      <c r="G449" s="17"/>
      <c r="H449" s="16" t="s">
        <v>1569</v>
      </c>
      <c r="I449" s="16" t="s">
        <v>1539</v>
      </c>
      <c r="J449" s="16" t="s">
        <v>1570</v>
      </c>
      <c r="K449" s="16"/>
      <c r="L449" s="14" t="s">
        <v>1571</v>
      </c>
      <c r="M449" s="13" t="s">
        <v>1542</v>
      </c>
      <c r="N449" s="14" t="s">
        <v>1543</v>
      </c>
      <c r="O449" s="12">
        <v>1</v>
      </c>
      <c r="P449" s="12">
        <v>3</v>
      </c>
      <c r="Q449" s="12">
        <v>1</v>
      </c>
      <c r="R449" s="12">
        <v>3</v>
      </c>
      <c r="S449" s="12">
        <v>0</v>
      </c>
      <c r="T449" s="12">
        <v>6</v>
      </c>
      <c r="U449" s="12">
        <v>0</v>
      </c>
      <c r="V449" s="13"/>
      <c r="W449" s="13" t="s">
        <v>1572</v>
      </c>
      <c r="X449" s="13" t="s">
        <v>1546</v>
      </c>
      <c r="Y449" s="13" t="s">
        <v>1547</v>
      </c>
      <c r="Z449" s="61" t="str">
        <f t="shared" si="19"/>
        <v>https://www.city.hanyu.lg.jp/docs/2014010800039/</v>
      </c>
      <c r="AA449" s="13" t="s">
        <v>1548</v>
      </c>
      <c r="AB449" s="13" t="s">
        <v>1549</v>
      </c>
      <c r="AC449" s="69" t="str">
        <f t="shared" si="20"/>
        <v>https://www.city.hanyu.lg.jp/docs/2015091100025/</v>
      </c>
      <c r="AD449" s="13" t="s">
        <v>1550</v>
      </c>
      <c r="AE449" s="13" t="s">
        <v>1551</v>
      </c>
      <c r="AF449" s="69" t="str">
        <f t="shared" si="21"/>
        <v>https://www.city.hanyu.lg.jp/docs/2021121000050/</v>
      </c>
    </row>
    <row r="450" spans="1:32" ht="38" x14ac:dyDescent="0.65">
      <c r="A450" s="9">
        <f t="shared" si="15"/>
        <v>444</v>
      </c>
      <c r="B450" s="9">
        <v>14</v>
      </c>
      <c r="C450" s="27" t="s">
        <v>1535</v>
      </c>
      <c r="D450" s="11" t="s">
        <v>1573</v>
      </c>
      <c r="E450" s="11" t="s">
        <v>1537</v>
      </c>
      <c r="F450" s="16">
        <v>20</v>
      </c>
      <c r="G450" s="17"/>
      <c r="H450" s="16" t="s">
        <v>1574</v>
      </c>
      <c r="I450" s="16" t="s">
        <v>1539</v>
      </c>
      <c r="J450" s="16" t="s">
        <v>1570</v>
      </c>
      <c r="K450" s="16"/>
      <c r="L450" s="14" t="s">
        <v>1571</v>
      </c>
      <c r="M450" s="13" t="s">
        <v>1542</v>
      </c>
      <c r="N450" s="14" t="s">
        <v>1543</v>
      </c>
      <c r="O450" s="12">
        <v>0</v>
      </c>
      <c r="P450" s="12">
        <v>9</v>
      </c>
      <c r="Q450" s="12">
        <v>1</v>
      </c>
      <c r="R450" s="12">
        <v>4</v>
      </c>
      <c r="S450" s="12">
        <v>0</v>
      </c>
      <c r="T450" s="12">
        <v>6</v>
      </c>
      <c r="U450" s="12">
        <v>0</v>
      </c>
      <c r="V450" s="13"/>
      <c r="W450" s="13" t="s">
        <v>1575</v>
      </c>
      <c r="X450" s="13" t="s">
        <v>1546</v>
      </c>
      <c r="Y450" s="13" t="s">
        <v>1547</v>
      </c>
      <c r="Z450" s="61" t="str">
        <f t="shared" si="19"/>
        <v>https://www.city.hanyu.lg.jp/docs/2014010800039/</v>
      </c>
      <c r="AA450" s="13" t="s">
        <v>1548</v>
      </c>
      <c r="AB450" s="13" t="s">
        <v>1549</v>
      </c>
      <c r="AC450" s="69" t="str">
        <f t="shared" si="20"/>
        <v>https://www.city.hanyu.lg.jp/docs/2015091100025/</v>
      </c>
      <c r="AD450" s="13" t="s">
        <v>1550</v>
      </c>
      <c r="AE450" s="13" t="s">
        <v>1551</v>
      </c>
      <c r="AF450" s="69" t="str">
        <f t="shared" si="21"/>
        <v>https://www.city.hanyu.lg.jp/docs/2021121000050/</v>
      </c>
    </row>
    <row r="451" spans="1:32" ht="57" x14ac:dyDescent="0.65">
      <c r="A451" s="9">
        <f t="shared" si="15"/>
        <v>445</v>
      </c>
      <c r="B451" s="9">
        <v>14</v>
      </c>
      <c r="C451" s="27" t="s">
        <v>1535</v>
      </c>
      <c r="D451" s="11" t="s">
        <v>1576</v>
      </c>
      <c r="E451" s="11" t="s">
        <v>1577</v>
      </c>
      <c r="F451" s="16">
        <v>10</v>
      </c>
      <c r="G451" s="17"/>
      <c r="H451" s="16" t="s">
        <v>1578</v>
      </c>
      <c r="I451" s="16" t="s">
        <v>1539</v>
      </c>
      <c r="J451" s="16" t="s">
        <v>1579</v>
      </c>
      <c r="K451" s="16"/>
      <c r="L451" s="14" t="s">
        <v>1571</v>
      </c>
      <c r="M451" s="13" t="s">
        <v>1542</v>
      </c>
      <c r="N451" s="14" t="s">
        <v>1543</v>
      </c>
      <c r="O451" s="12">
        <v>1</v>
      </c>
      <c r="P451" s="12">
        <v>1</v>
      </c>
      <c r="Q451" s="12">
        <v>4</v>
      </c>
      <c r="R451" s="12">
        <v>0</v>
      </c>
      <c r="S451" s="12">
        <v>1</v>
      </c>
      <c r="T451" s="12">
        <v>4</v>
      </c>
      <c r="U451" s="12">
        <v>0</v>
      </c>
      <c r="V451" s="13"/>
      <c r="W451" s="13" t="s">
        <v>1580</v>
      </c>
      <c r="X451" s="13" t="s">
        <v>1546</v>
      </c>
      <c r="Y451" s="13" t="s">
        <v>1547</v>
      </c>
      <c r="Z451" s="61" t="str">
        <f t="shared" si="19"/>
        <v>https://www.city.hanyu.lg.jp/docs/2014010800039/</v>
      </c>
      <c r="AA451" s="13" t="s">
        <v>1548</v>
      </c>
      <c r="AB451" s="13" t="s">
        <v>1549</v>
      </c>
      <c r="AC451" s="69" t="str">
        <f t="shared" si="20"/>
        <v>https://www.city.hanyu.lg.jp/docs/2015091100025/</v>
      </c>
      <c r="AD451" s="13" t="s">
        <v>1550</v>
      </c>
      <c r="AE451" s="13" t="s">
        <v>1551</v>
      </c>
      <c r="AF451" s="69" t="str">
        <f t="shared" si="21"/>
        <v>https://www.city.hanyu.lg.jp/docs/2021121000050/</v>
      </c>
    </row>
    <row r="452" spans="1:32" ht="19" x14ac:dyDescent="0.2">
      <c r="A452" s="9">
        <f t="shared" ref="A452:A515" si="22">A451+1</f>
        <v>446</v>
      </c>
      <c r="B452" s="9">
        <v>14</v>
      </c>
      <c r="C452" s="27" t="s">
        <v>1535</v>
      </c>
      <c r="D452" s="11" t="s">
        <v>1581</v>
      </c>
      <c r="E452" s="11"/>
      <c r="F452" s="16"/>
      <c r="G452" s="17"/>
      <c r="H452" s="16"/>
      <c r="I452" s="16"/>
      <c r="J452" s="16"/>
      <c r="K452" s="16"/>
      <c r="L452" s="14"/>
      <c r="M452" s="13"/>
      <c r="N452" s="14" t="s">
        <v>1582</v>
      </c>
      <c r="O452" s="12"/>
      <c r="P452" s="12"/>
      <c r="Q452" s="12"/>
      <c r="R452" s="12"/>
      <c r="S452" s="12"/>
      <c r="T452" s="12"/>
      <c r="U452" s="12"/>
      <c r="V452" s="13"/>
      <c r="W452" s="13" t="s">
        <v>39</v>
      </c>
      <c r="X452" s="13"/>
      <c r="Y452" s="13"/>
      <c r="Z452" s="13"/>
      <c r="AA452" s="13"/>
      <c r="AB452" s="13"/>
      <c r="AC452" s="13"/>
      <c r="AD452" s="13"/>
      <c r="AE452" s="13"/>
      <c r="AF452" s="13"/>
    </row>
    <row r="453" spans="1:32" ht="95" x14ac:dyDescent="0.2">
      <c r="A453" s="9">
        <f t="shared" si="22"/>
        <v>447</v>
      </c>
      <c r="B453" s="9">
        <v>15</v>
      </c>
      <c r="C453" s="11" t="s">
        <v>1583</v>
      </c>
      <c r="D453" s="11" t="s">
        <v>1584</v>
      </c>
      <c r="E453" s="11" t="s">
        <v>1585</v>
      </c>
      <c r="F453" s="16">
        <v>24</v>
      </c>
      <c r="G453" s="17"/>
      <c r="H453" s="16" t="s">
        <v>1586</v>
      </c>
      <c r="I453" s="16" t="s">
        <v>1587</v>
      </c>
      <c r="J453" s="16" t="s">
        <v>1588</v>
      </c>
      <c r="K453" s="16"/>
      <c r="L453" s="13" t="s">
        <v>1589</v>
      </c>
      <c r="M453" s="58"/>
      <c r="N453" s="13" t="s">
        <v>840</v>
      </c>
      <c r="O453" s="12">
        <v>3</v>
      </c>
      <c r="P453" s="12">
        <v>4</v>
      </c>
      <c r="Q453" s="12">
        <v>7</v>
      </c>
      <c r="R453" s="12">
        <v>3</v>
      </c>
      <c r="S453" s="12">
        <v>0</v>
      </c>
      <c r="T453" s="12">
        <v>8</v>
      </c>
      <c r="U453" s="12"/>
      <c r="V453" s="13"/>
      <c r="W453" s="18" t="s">
        <v>1590</v>
      </c>
      <c r="X453" s="13" t="s">
        <v>1591</v>
      </c>
      <c r="Y453" s="13" t="s">
        <v>1592</v>
      </c>
      <c r="Z453" s="61" t="s">
        <v>1593</v>
      </c>
      <c r="AA453" s="13" t="s">
        <v>1594</v>
      </c>
      <c r="AB453" s="13" t="s">
        <v>1595</v>
      </c>
      <c r="AC453" s="61" t="s">
        <v>1596</v>
      </c>
      <c r="AD453" s="13"/>
      <c r="AE453" s="13"/>
      <c r="AF453" s="18"/>
    </row>
    <row r="454" spans="1:32" ht="95" x14ac:dyDescent="0.2">
      <c r="A454" s="9">
        <f t="shared" si="22"/>
        <v>448</v>
      </c>
      <c r="B454" s="9">
        <v>15</v>
      </c>
      <c r="C454" s="11" t="s">
        <v>1583</v>
      </c>
      <c r="D454" s="11" t="s">
        <v>1597</v>
      </c>
      <c r="E454" s="11" t="s">
        <v>1598</v>
      </c>
      <c r="F454" s="16">
        <v>14</v>
      </c>
      <c r="G454" s="17"/>
      <c r="H454" s="16" t="s">
        <v>1599</v>
      </c>
      <c r="I454" s="16" t="s">
        <v>1600</v>
      </c>
      <c r="J454" s="16" t="s">
        <v>1601</v>
      </c>
      <c r="K454" s="16"/>
      <c r="L454" s="13" t="s">
        <v>1602</v>
      </c>
      <c r="M454" s="58"/>
      <c r="N454" s="13" t="s">
        <v>840</v>
      </c>
      <c r="O454" s="12">
        <v>0</v>
      </c>
      <c r="P454" s="12">
        <v>1</v>
      </c>
      <c r="Q454" s="12">
        <v>3</v>
      </c>
      <c r="R454" s="12">
        <v>7</v>
      </c>
      <c r="S454" s="12">
        <v>0</v>
      </c>
      <c r="T454" s="12">
        <v>6</v>
      </c>
      <c r="U454" s="12"/>
      <c r="V454" s="13"/>
      <c r="W454" s="18" t="s">
        <v>1603</v>
      </c>
      <c r="X454" s="13" t="s">
        <v>1591</v>
      </c>
      <c r="Y454" s="13" t="s">
        <v>1592</v>
      </c>
      <c r="Z454" s="61" t="s">
        <v>1593</v>
      </c>
      <c r="AA454" s="13" t="s">
        <v>1594</v>
      </c>
      <c r="AB454" s="13" t="s">
        <v>1595</v>
      </c>
      <c r="AC454" s="61" t="s">
        <v>1596</v>
      </c>
      <c r="AD454" s="13"/>
      <c r="AE454" s="13"/>
      <c r="AF454" s="18"/>
    </row>
    <row r="455" spans="1:32" ht="171" x14ac:dyDescent="0.2">
      <c r="A455" s="9">
        <f t="shared" si="22"/>
        <v>449</v>
      </c>
      <c r="B455" s="9">
        <v>15</v>
      </c>
      <c r="C455" s="11" t="s">
        <v>3091</v>
      </c>
      <c r="D455" s="11" t="s">
        <v>1606</v>
      </c>
      <c r="E455" s="11" t="s">
        <v>1607</v>
      </c>
      <c r="F455" s="16">
        <v>34</v>
      </c>
      <c r="G455" s="17"/>
      <c r="H455" s="16" t="s">
        <v>1608</v>
      </c>
      <c r="I455" s="16" t="s">
        <v>1609</v>
      </c>
      <c r="J455" s="16" t="s">
        <v>1604</v>
      </c>
      <c r="K455" s="16"/>
      <c r="L455" s="13" t="s">
        <v>1610</v>
      </c>
      <c r="M455" s="58"/>
      <c r="N455" s="13" t="s">
        <v>840</v>
      </c>
      <c r="O455" s="12">
        <v>12</v>
      </c>
      <c r="P455" s="12">
        <v>5</v>
      </c>
      <c r="Q455" s="12">
        <v>2</v>
      </c>
      <c r="R455" s="12">
        <v>3</v>
      </c>
      <c r="S455" s="12">
        <v>1</v>
      </c>
      <c r="T455" s="12">
        <v>14</v>
      </c>
      <c r="U455" s="12"/>
      <c r="V455" s="13"/>
      <c r="W455" s="18" t="s">
        <v>1611</v>
      </c>
      <c r="X455" s="13" t="s">
        <v>1591</v>
      </c>
      <c r="Y455" s="13" t="s">
        <v>1592</v>
      </c>
      <c r="Z455" s="61" t="s">
        <v>1593</v>
      </c>
      <c r="AA455" s="13" t="s">
        <v>1594</v>
      </c>
      <c r="AB455" s="13" t="s">
        <v>1595</v>
      </c>
      <c r="AC455" s="61" t="s">
        <v>1596</v>
      </c>
      <c r="AD455" s="13"/>
      <c r="AE455" s="13"/>
      <c r="AF455" s="18"/>
    </row>
    <row r="456" spans="1:32" ht="133" x14ac:dyDescent="0.2">
      <c r="A456" s="9">
        <f t="shared" si="22"/>
        <v>450</v>
      </c>
      <c r="B456" s="9">
        <v>15</v>
      </c>
      <c r="C456" s="11" t="s">
        <v>1583</v>
      </c>
      <c r="D456" s="11" t="s">
        <v>1612</v>
      </c>
      <c r="E456" s="11" t="s">
        <v>1613</v>
      </c>
      <c r="F456" s="16">
        <v>17</v>
      </c>
      <c r="G456" s="17"/>
      <c r="H456" s="16" t="s">
        <v>913</v>
      </c>
      <c r="I456" s="16" t="s">
        <v>1614</v>
      </c>
      <c r="J456" s="16" t="s">
        <v>1615</v>
      </c>
      <c r="K456" s="16"/>
      <c r="L456" s="13" t="s">
        <v>1605</v>
      </c>
      <c r="M456" s="58"/>
      <c r="N456" s="13" t="s">
        <v>840</v>
      </c>
      <c r="O456" s="12">
        <v>2</v>
      </c>
      <c r="P456" s="12">
        <v>6</v>
      </c>
      <c r="Q456" s="12">
        <v>1</v>
      </c>
      <c r="R456" s="12">
        <v>3</v>
      </c>
      <c r="S456" s="12">
        <v>0</v>
      </c>
      <c r="T456" s="12">
        <v>8</v>
      </c>
      <c r="U456" s="12"/>
      <c r="V456" s="13"/>
      <c r="W456" s="18" t="s">
        <v>1611</v>
      </c>
      <c r="X456" s="13" t="s">
        <v>1591</v>
      </c>
      <c r="Y456" s="13" t="s">
        <v>1592</v>
      </c>
      <c r="Z456" s="61" t="s">
        <v>1593</v>
      </c>
      <c r="AA456" s="13" t="s">
        <v>1594</v>
      </c>
      <c r="AB456" s="13" t="s">
        <v>1595</v>
      </c>
      <c r="AC456" s="61" t="s">
        <v>1596</v>
      </c>
      <c r="AD456" s="13"/>
      <c r="AE456" s="13"/>
      <c r="AF456" s="18"/>
    </row>
    <row r="457" spans="1:32" ht="19" x14ac:dyDescent="0.2">
      <c r="A457" s="9">
        <f t="shared" si="22"/>
        <v>451</v>
      </c>
      <c r="B457" s="9">
        <v>15</v>
      </c>
      <c r="C457" s="11" t="s">
        <v>1583</v>
      </c>
      <c r="D457" s="11" t="s">
        <v>1616</v>
      </c>
      <c r="E457" s="11"/>
      <c r="F457" s="16"/>
      <c r="G457" s="17"/>
      <c r="H457" s="16"/>
      <c r="I457" s="16"/>
      <c r="J457" s="16"/>
      <c r="K457" s="16"/>
      <c r="L457" s="13" t="s">
        <v>1617</v>
      </c>
      <c r="M457" s="58"/>
      <c r="N457" s="13"/>
      <c r="O457" s="12">
        <v>39</v>
      </c>
      <c r="P457" s="12">
        <v>5</v>
      </c>
      <c r="Q457" s="12">
        <v>10</v>
      </c>
      <c r="R457" s="12">
        <v>8</v>
      </c>
      <c r="S457" s="12">
        <v>0</v>
      </c>
      <c r="T457" s="12">
        <v>1</v>
      </c>
      <c r="U457" s="12"/>
      <c r="V457" s="13"/>
      <c r="W457" s="18" t="s">
        <v>39</v>
      </c>
      <c r="X457" s="13"/>
      <c r="Y457" s="13"/>
      <c r="Z457" s="13"/>
      <c r="AA457" s="13"/>
      <c r="AB457" s="13"/>
      <c r="AC457" s="13"/>
      <c r="AD457" s="13"/>
      <c r="AE457" s="13"/>
      <c r="AF457" s="18"/>
    </row>
    <row r="458" spans="1:32" ht="190" customHeight="1" x14ac:dyDescent="0.2">
      <c r="A458" s="9">
        <f t="shared" si="22"/>
        <v>452</v>
      </c>
      <c r="B458" s="9">
        <v>16</v>
      </c>
      <c r="C458" s="27" t="s">
        <v>1618</v>
      </c>
      <c r="D458" s="27" t="s">
        <v>1619</v>
      </c>
      <c r="E458" s="18" t="s">
        <v>1620</v>
      </c>
      <c r="F458" s="42">
        <v>22</v>
      </c>
      <c r="G458" s="43"/>
      <c r="H458" s="42" t="s">
        <v>502</v>
      </c>
      <c r="I458" s="42" t="s">
        <v>1621</v>
      </c>
      <c r="J458" s="42" t="s">
        <v>1622</v>
      </c>
      <c r="K458" s="42"/>
      <c r="L458" s="14" t="s">
        <v>1623</v>
      </c>
      <c r="M458" s="27" t="s">
        <v>1624</v>
      </c>
      <c r="N458" s="14"/>
      <c r="O458" s="31"/>
      <c r="P458" s="31"/>
      <c r="Q458" s="31"/>
      <c r="R458" s="31"/>
      <c r="S458" s="31"/>
      <c r="T458" s="31"/>
      <c r="U458" s="31"/>
      <c r="V458" s="14"/>
      <c r="W458" s="14" t="s">
        <v>1625</v>
      </c>
      <c r="X458" s="14" t="s">
        <v>1626</v>
      </c>
      <c r="Y458" s="14" t="s">
        <v>1627</v>
      </c>
      <c r="Z458" s="14" t="s">
        <v>1628</v>
      </c>
      <c r="AA458" s="14" t="s">
        <v>1629</v>
      </c>
      <c r="AB458" s="14" t="s">
        <v>1630</v>
      </c>
      <c r="AC458" s="64" t="s">
        <v>1631</v>
      </c>
      <c r="AD458" s="14" t="s">
        <v>1632</v>
      </c>
      <c r="AE458" s="14" t="s">
        <v>1633</v>
      </c>
      <c r="AF458" s="64" t="s">
        <v>1634</v>
      </c>
    </row>
    <row r="459" spans="1:32" ht="190" customHeight="1" x14ac:dyDescent="0.2">
      <c r="A459" s="9">
        <f t="shared" si="22"/>
        <v>453</v>
      </c>
      <c r="B459" s="9">
        <v>16</v>
      </c>
      <c r="C459" s="27" t="s">
        <v>1618</v>
      </c>
      <c r="D459" s="27" t="s">
        <v>1635</v>
      </c>
      <c r="E459" s="27" t="s">
        <v>1636</v>
      </c>
      <c r="F459" s="42">
        <v>20</v>
      </c>
      <c r="G459" s="43"/>
      <c r="H459" s="42" t="s">
        <v>1637</v>
      </c>
      <c r="I459" s="42" t="s">
        <v>1638</v>
      </c>
      <c r="J459" s="42" t="s">
        <v>590</v>
      </c>
      <c r="K459" s="42"/>
      <c r="L459" s="14" t="s">
        <v>1639</v>
      </c>
      <c r="M459" s="27"/>
      <c r="N459" s="14"/>
      <c r="O459" s="31"/>
      <c r="P459" s="31"/>
      <c r="Q459" s="31"/>
      <c r="R459" s="31"/>
      <c r="S459" s="31"/>
      <c r="T459" s="31"/>
      <c r="U459" s="31"/>
      <c r="V459" s="14"/>
      <c r="W459" s="14" t="s">
        <v>1640</v>
      </c>
      <c r="X459" s="14" t="s">
        <v>1626</v>
      </c>
      <c r="Y459" s="14" t="s">
        <v>1627</v>
      </c>
      <c r="Z459" s="14" t="s">
        <v>1628</v>
      </c>
      <c r="AA459" s="14" t="s">
        <v>1629</v>
      </c>
      <c r="AB459" s="14" t="s">
        <v>1630</v>
      </c>
      <c r="AC459" s="64" t="s">
        <v>1631</v>
      </c>
      <c r="AD459" s="14" t="s">
        <v>1632</v>
      </c>
      <c r="AE459" s="14" t="s">
        <v>1633</v>
      </c>
      <c r="AF459" s="64" t="s">
        <v>1634</v>
      </c>
    </row>
    <row r="460" spans="1:32" ht="190" customHeight="1" x14ac:dyDescent="0.2">
      <c r="A460" s="9">
        <f t="shared" si="22"/>
        <v>454</v>
      </c>
      <c r="B460" s="9">
        <v>16</v>
      </c>
      <c r="C460" s="27" t="s">
        <v>1618</v>
      </c>
      <c r="D460" s="27" t="s">
        <v>1641</v>
      </c>
      <c r="E460" s="27" t="s">
        <v>1642</v>
      </c>
      <c r="F460" s="42">
        <v>82</v>
      </c>
      <c r="G460" s="43"/>
      <c r="H460" s="42" t="s">
        <v>690</v>
      </c>
      <c r="I460" s="42" t="s">
        <v>1643</v>
      </c>
      <c r="J460" s="42" t="s">
        <v>1644</v>
      </c>
      <c r="K460" s="42"/>
      <c r="L460" s="14" t="s">
        <v>1645</v>
      </c>
      <c r="M460" s="27" t="s">
        <v>1646</v>
      </c>
      <c r="N460" s="14"/>
      <c r="O460" s="31"/>
      <c r="P460" s="31"/>
      <c r="Q460" s="31"/>
      <c r="R460" s="31"/>
      <c r="S460" s="31"/>
      <c r="T460" s="31"/>
      <c r="U460" s="31"/>
      <c r="V460" s="14"/>
      <c r="W460" s="14" t="s">
        <v>1647</v>
      </c>
      <c r="X460" s="14" t="s">
        <v>1626</v>
      </c>
      <c r="Y460" s="14" t="s">
        <v>1627</v>
      </c>
      <c r="Z460" s="14" t="s">
        <v>1628</v>
      </c>
      <c r="AA460" s="14" t="s">
        <v>1629</v>
      </c>
      <c r="AB460" s="14" t="s">
        <v>1630</v>
      </c>
      <c r="AC460" s="64" t="s">
        <v>1631</v>
      </c>
      <c r="AD460" s="14" t="s">
        <v>1632</v>
      </c>
      <c r="AE460" s="14" t="s">
        <v>1633</v>
      </c>
      <c r="AF460" s="64" t="s">
        <v>1634</v>
      </c>
    </row>
    <row r="461" spans="1:32" ht="190" customHeight="1" x14ac:dyDescent="0.2">
      <c r="A461" s="9">
        <f t="shared" si="22"/>
        <v>455</v>
      </c>
      <c r="B461" s="9">
        <v>16</v>
      </c>
      <c r="C461" s="27" t="s">
        <v>1618</v>
      </c>
      <c r="D461" s="27" t="s">
        <v>1648</v>
      </c>
      <c r="E461" s="27" t="s">
        <v>1649</v>
      </c>
      <c r="F461" s="42">
        <v>30</v>
      </c>
      <c r="G461" s="43"/>
      <c r="H461" s="42" t="s">
        <v>444</v>
      </c>
      <c r="I461" s="42" t="s">
        <v>1650</v>
      </c>
      <c r="J461" s="42" t="s">
        <v>1286</v>
      </c>
      <c r="K461" s="42"/>
      <c r="L461" s="14" t="s">
        <v>1651</v>
      </c>
      <c r="M461" s="27" t="s">
        <v>1646</v>
      </c>
      <c r="N461" s="14"/>
      <c r="O461" s="31"/>
      <c r="P461" s="31"/>
      <c r="Q461" s="31"/>
      <c r="R461" s="31"/>
      <c r="S461" s="31"/>
      <c r="T461" s="31"/>
      <c r="U461" s="31"/>
      <c r="V461" s="14"/>
      <c r="W461" s="14" t="s">
        <v>1652</v>
      </c>
      <c r="X461" s="14" t="s">
        <v>1626</v>
      </c>
      <c r="Y461" s="14" t="s">
        <v>1627</v>
      </c>
      <c r="Z461" s="14" t="s">
        <v>1628</v>
      </c>
      <c r="AA461" s="14" t="s">
        <v>1629</v>
      </c>
      <c r="AB461" s="14" t="s">
        <v>1630</v>
      </c>
      <c r="AC461" s="64" t="s">
        <v>1631</v>
      </c>
      <c r="AD461" s="14" t="s">
        <v>1632</v>
      </c>
      <c r="AE461" s="14" t="s">
        <v>1633</v>
      </c>
      <c r="AF461" s="64" t="s">
        <v>1634</v>
      </c>
    </row>
    <row r="462" spans="1:32" ht="190" customHeight="1" x14ac:dyDescent="0.2">
      <c r="A462" s="9">
        <f t="shared" si="22"/>
        <v>456</v>
      </c>
      <c r="B462" s="9">
        <v>16</v>
      </c>
      <c r="C462" s="27" t="s">
        <v>1618</v>
      </c>
      <c r="D462" s="27" t="s">
        <v>1653</v>
      </c>
      <c r="E462" s="27" t="s">
        <v>1654</v>
      </c>
      <c r="F462" s="42">
        <v>57</v>
      </c>
      <c r="G462" s="43"/>
      <c r="H462" s="42" t="s">
        <v>502</v>
      </c>
      <c r="I462" s="42" t="s">
        <v>1655</v>
      </c>
      <c r="J462" s="42" t="s">
        <v>1656</v>
      </c>
      <c r="K462" s="42"/>
      <c r="L462" s="14" t="s">
        <v>1657</v>
      </c>
      <c r="M462" s="27" t="s">
        <v>1658</v>
      </c>
      <c r="N462" s="14"/>
      <c r="O462" s="31"/>
      <c r="P462" s="31"/>
      <c r="Q462" s="31"/>
      <c r="R462" s="31"/>
      <c r="S462" s="31"/>
      <c r="T462" s="31"/>
      <c r="U462" s="31"/>
      <c r="V462" s="14"/>
      <c r="W462" s="14" t="s">
        <v>39</v>
      </c>
      <c r="X462" s="14" t="s">
        <v>1626</v>
      </c>
      <c r="Y462" s="14" t="s">
        <v>1627</v>
      </c>
      <c r="Z462" s="14" t="s">
        <v>1628</v>
      </c>
      <c r="AA462" s="14" t="s">
        <v>1629</v>
      </c>
      <c r="AB462" s="14" t="s">
        <v>1630</v>
      </c>
      <c r="AC462" s="64" t="s">
        <v>1631</v>
      </c>
      <c r="AD462" s="14" t="s">
        <v>1632</v>
      </c>
      <c r="AE462" s="14" t="s">
        <v>1633</v>
      </c>
      <c r="AF462" s="64" t="s">
        <v>1634</v>
      </c>
    </row>
    <row r="463" spans="1:32" ht="38" x14ac:dyDescent="0.2">
      <c r="A463" s="9">
        <f t="shared" si="22"/>
        <v>457</v>
      </c>
      <c r="B463" s="9">
        <v>16</v>
      </c>
      <c r="C463" s="18" t="s">
        <v>1659</v>
      </c>
      <c r="D463" s="18" t="s">
        <v>1660</v>
      </c>
      <c r="E463" s="27" t="s">
        <v>1654</v>
      </c>
      <c r="F463" s="42">
        <f>SUBTOTAL(9,F458:F462)</f>
        <v>211</v>
      </c>
      <c r="G463" s="43"/>
      <c r="H463" s="42" t="s">
        <v>1661</v>
      </c>
      <c r="I463" s="42" t="s">
        <v>1662</v>
      </c>
      <c r="J463" s="42" t="s">
        <v>1663</v>
      </c>
      <c r="K463" s="42"/>
      <c r="L463" s="14" t="s">
        <v>1664</v>
      </c>
      <c r="M463" s="18"/>
      <c r="N463" s="14"/>
      <c r="O463" s="31"/>
      <c r="P463" s="31"/>
      <c r="Q463" s="31"/>
      <c r="R463" s="31"/>
      <c r="S463" s="31"/>
      <c r="T463" s="31"/>
      <c r="U463" s="31"/>
      <c r="V463" s="14"/>
      <c r="W463" s="14" t="s">
        <v>39</v>
      </c>
      <c r="X463" s="14"/>
      <c r="Y463" s="14"/>
      <c r="Z463" s="14"/>
      <c r="AA463" s="14"/>
      <c r="AB463" s="14"/>
      <c r="AC463" s="14"/>
      <c r="AD463" s="14"/>
      <c r="AE463" s="14"/>
      <c r="AF463" s="14"/>
    </row>
    <row r="464" spans="1:32" ht="57" x14ac:dyDescent="0.2">
      <c r="A464" s="9">
        <f t="shared" si="22"/>
        <v>458</v>
      </c>
      <c r="B464" s="30">
        <v>17</v>
      </c>
      <c r="C464" s="11" t="s">
        <v>1665</v>
      </c>
      <c r="D464" s="11" t="s">
        <v>1666</v>
      </c>
      <c r="E464" s="11" t="s">
        <v>1667</v>
      </c>
      <c r="F464" s="16">
        <v>33</v>
      </c>
      <c r="G464" s="17"/>
      <c r="H464" s="16" t="s">
        <v>1668</v>
      </c>
      <c r="I464" s="16"/>
      <c r="J464" s="16" t="s">
        <v>626</v>
      </c>
      <c r="K464" s="16"/>
      <c r="L464" s="14" t="s">
        <v>1669</v>
      </c>
      <c r="M464" s="13" t="s">
        <v>1670</v>
      </c>
      <c r="N464" s="14" t="s">
        <v>1671</v>
      </c>
      <c r="O464" s="12">
        <v>5</v>
      </c>
      <c r="P464" s="12">
        <v>6</v>
      </c>
      <c r="Q464" s="12">
        <v>4</v>
      </c>
      <c r="R464" s="12">
        <v>15</v>
      </c>
      <c r="S464" s="12"/>
      <c r="T464" s="12">
        <v>3</v>
      </c>
      <c r="U464" s="12">
        <v>4</v>
      </c>
      <c r="V464" s="13" t="s">
        <v>1672</v>
      </c>
      <c r="W464" s="13" t="s">
        <v>1673</v>
      </c>
      <c r="X464" s="13"/>
      <c r="Y464" s="13"/>
      <c r="Z464" s="13"/>
      <c r="AA464" s="13"/>
      <c r="AB464" s="13"/>
      <c r="AC464" s="13"/>
      <c r="AD464" s="13"/>
      <c r="AE464" s="13"/>
      <c r="AF464" s="13"/>
    </row>
    <row r="465" spans="1:32" ht="19" x14ac:dyDescent="0.2">
      <c r="A465" s="9">
        <f t="shared" si="22"/>
        <v>459</v>
      </c>
      <c r="B465" s="30">
        <v>17</v>
      </c>
      <c r="C465" s="11" t="s">
        <v>1665</v>
      </c>
      <c r="D465" s="11" t="s">
        <v>1674</v>
      </c>
      <c r="E465" s="11" t="s">
        <v>1675</v>
      </c>
      <c r="F465" s="16">
        <v>6</v>
      </c>
      <c r="G465" s="17">
        <v>28595</v>
      </c>
      <c r="H465" s="16" t="s">
        <v>1676</v>
      </c>
      <c r="I465" s="16" t="s">
        <v>1677</v>
      </c>
      <c r="J465" s="16" t="s">
        <v>608</v>
      </c>
      <c r="K465" s="16"/>
      <c r="L465" s="14" t="s">
        <v>1678</v>
      </c>
      <c r="M465" s="13" t="s">
        <v>515</v>
      </c>
      <c r="N465" s="14" t="s">
        <v>725</v>
      </c>
      <c r="O465" s="12">
        <v>0</v>
      </c>
      <c r="P465" s="12">
        <v>0</v>
      </c>
      <c r="Q465" s="12">
        <v>1</v>
      </c>
      <c r="R465" s="12">
        <v>2</v>
      </c>
      <c r="S465" s="12">
        <v>1</v>
      </c>
      <c r="T465" s="12">
        <v>2</v>
      </c>
      <c r="U465" s="12">
        <v>2</v>
      </c>
      <c r="V465" s="13" t="s">
        <v>1679</v>
      </c>
      <c r="W465" s="13" t="s">
        <v>1680</v>
      </c>
      <c r="X465" s="13"/>
      <c r="Y465" s="13"/>
      <c r="Z465" s="13"/>
      <c r="AA465" s="13"/>
      <c r="AB465" s="13"/>
      <c r="AC465" s="13"/>
      <c r="AD465" s="13"/>
      <c r="AE465" s="13"/>
      <c r="AF465" s="13"/>
    </row>
    <row r="466" spans="1:32" ht="38" x14ac:dyDescent="0.2">
      <c r="A466" s="9">
        <f t="shared" si="22"/>
        <v>460</v>
      </c>
      <c r="B466" s="30">
        <v>17</v>
      </c>
      <c r="C466" s="13" t="s">
        <v>1681</v>
      </c>
      <c r="D466" s="13" t="s">
        <v>1682</v>
      </c>
      <c r="E466" s="14" t="s">
        <v>1683</v>
      </c>
      <c r="F466" s="16">
        <v>16</v>
      </c>
      <c r="G466" s="17">
        <v>40269</v>
      </c>
      <c r="H466" s="16" t="s">
        <v>1684</v>
      </c>
      <c r="I466" s="16">
        <v>2000</v>
      </c>
      <c r="J466" s="16" t="s">
        <v>1685</v>
      </c>
      <c r="K466" s="16"/>
      <c r="L466" s="14" t="s">
        <v>1686</v>
      </c>
      <c r="M466" s="13" t="s">
        <v>1687</v>
      </c>
      <c r="N466" s="14" t="s">
        <v>462</v>
      </c>
      <c r="O466" s="12"/>
      <c r="P466" s="12">
        <v>1</v>
      </c>
      <c r="Q466" s="12">
        <v>3</v>
      </c>
      <c r="R466" s="12">
        <v>10</v>
      </c>
      <c r="S466" s="12"/>
      <c r="T466" s="12">
        <v>2</v>
      </c>
      <c r="U466" s="12"/>
      <c r="V466" s="13"/>
      <c r="W466" s="13" t="s">
        <v>1688</v>
      </c>
      <c r="X466" s="13"/>
      <c r="Y466" s="13"/>
      <c r="Z466" s="13"/>
      <c r="AA466" s="13"/>
      <c r="AB466" s="13"/>
      <c r="AC466" s="13"/>
      <c r="AD466" s="13"/>
      <c r="AE466" s="13"/>
      <c r="AF466" s="13"/>
    </row>
    <row r="467" spans="1:32" ht="19" x14ac:dyDescent="0.2">
      <c r="A467" s="9">
        <f t="shared" si="22"/>
        <v>461</v>
      </c>
      <c r="B467" s="30">
        <v>17</v>
      </c>
      <c r="C467" s="11" t="s">
        <v>1665</v>
      </c>
      <c r="D467" s="11" t="s">
        <v>1689</v>
      </c>
      <c r="E467" s="11" t="s">
        <v>1690</v>
      </c>
      <c r="F467" s="16">
        <v>5</v>
      </c>
      <c r="G467" s="17"/>
      <c r="H467" s="16"/>
      <c r="I467" s="16"/>
      <c r="J467" s="16"/>
      <c r="K467" s="16"/>
      <c r="L467" s="14"/>
      <c r="M467" s="13"/>
      <c r="N467" s="14"/>
      <c r="O467" s="12"/>
      <c r="P467" s="12"/>
      <c r="Q467" s="12"/>
      <c r="R467" s="12"/>
      <c r="S467" s="12"/>
      <c r="T467" s="12"/>
      <c r="U467" s="12"/>
      <c r="V467" s="13"/>
      <c r="W467" s="13" t="s">
        <v>39</v>
      </c>
      <c r="X467" s="13"/>
      <c r="Y467" s="13"/>
      <c r="Z467" s="13"/>
      <c r="AA467" s="13"/>
      <c r="AB467" s="13"/>
      <c r="AC467" s="13"/>
      <c r="AD467" s="13"/>
      <c r="AE467" s="13"/>
      <c r="AF467" s="13"/>
    </row>
    <row r="468" spans="1:32" ht="19" x14ac:dyDescent="0.2">
      <c r="A468" s="9">
        <f t="shared" si="22"/>
        <v>462</v>
      </c>
      <c r="B468" s="9">
        <v>17</v>
      </c>
      <c r="C468" s="27" t="s">
        <v>1665</v>
      </c>
      <c r="D468" s="11" t="s">
        <v>1691</v>
      </c>
      <c r="E468" s="11" t="s">
        <v>1692</v>
      </c>
      <c r="F468" s="16">
        <v>9</v>
      </c>
      <c r="G468" s="17"/>
      <c r="H468" s="16" t="s">
        <v>1693</v>
      </c>
      <c r="I468" s="16"/>
      <c r="J468" s="16" t="s">
        <v>1286</v>
      </c>
      <c r="K468" s="16"/>
      <c r="L468" s="14"/>
      <c r="M468" s="13"/>
      <c r="N468" s="14" t="s">
        <v>1694</v>
      </c>
      <c r="O468" s="12">
        <v>3</v>
      </c>
      <c r="P468" s="12">
        <v>5</v>
      </c>
      <c r="Q468" s="12">
        <v>1</v>
      </c>
      <c r="R468" s="12"/>
      <c r="S468" s="12"/>
      <c r="T468" s="12"/>
      <c r="U468" s="12"/>
      <c r="V468" s="13"/>
      <c r="W468" s="13" t="s">
        <v>39</v>
      </c>
      <c r="X468" s="13"/>
      <c r="Y468" s="13"/>
      <c r="Z468" s="13"/>
      <c r="AA468" s="13"/>
      <c r="AB468" s="13"/>
      <c r="AC468" s="13"/>
      <c r="AD468" s="13"/>
      <c r="AE468" s="13"/>
      <c r="AF468" s="13"/>
    </row>
    <row r="469" spans="1:32" ht="19" x14ac:dyDescent="0.2">
      <c r="A469" s="9">
        <f t="shared" si="22"/>
        <v>463</v>
      </c>
      <c r="B469" s="9">
        <v>17</v>
      </c>
      <c r="C469" s="27" t="s">
        <v>1665</v>
      </c>
      <c r="D469" s="11" t="s">
        <v>1695</v>
      </c>
      <c r="E469" s="11" t="s">
        <v>1696</v>
      </c>
      <c r="F469" s="16">
        <v>26</v>
      </c>
      <c r="G469" s="17" t="s">
        <v>1697</v>
      </c>
      <c r="H469" s="16" t="s">
        <v>1698</v>
      </c>
      <c r="I469" s="16" t="s">
        <v>560</v>
      </c>
      <c r="J469" s="16" t="s">
        <v>580</v>
      </c>
      <c r="K469" s="16"/>
      <c r="L469" s="14" t="s">
        <v>1699</v>
      </c>
      <c r="M469" s="13"/>
      <c r="N469" s="14" t="s">
        <v>1700</v>
      </c>
      <c r="O469" s="12">
        <v>4</v>
      </c>
      <c r="P469" s="12">
        <v>1</v>
      </c>
      <c r="Q469" s="12">
        <v>6</v>
      </c>
      <c r="R469" s="12">
        <v>8</v>
      </c>
      <c r="S469" s="12">
        <v>0</v>
      </c>
      <c r="T469" s="12">
        <v>7</v>
      </c>
      <c r="U469" s="12">
        <v>1</v>
      </c>
      <c r="V469" s="13" t="s">
        <v>1701</v>
      </c>
      <c r="W469" s="13" t="s">
        <v>1702</v>
      </c>
      <c r="X469" s="13"/>
      <c r="Y469" s="13"/>
      <c r="Z469" s="13"/>
      <c r="AA469" s="13"/>
      <c r="AB469" s="13"/>
      <c r="AC469" s="13"/>
      <c r="AD469" s="13"/>
      <c r="AE469" s="13"/>
      <c r="AF469" s="13"/>
    </row>
    <row r="470" spans="1:32" ht="57" x14ac:dyDescent="0.2">
      <c r="A470" s="9">
        <f t="shared" si="22"/>
        <v>464</v>
      </c>
      <c r="B470" s="9">
        <v>17</v>
      </c>
      <c r="C470" s="27" t="s">
        <v>1665</v>
      </c>
      <c r="D470" s="11" t="s">
        <v>1704</v>
      </c>
      <c r="E470" s="11" t="s">
        <v>1705</v>
      </c>
      <c r="F470" s="16">
        <v>6</v>
      </c>
      <c r="G470" s="17">
        <v>30582</v>
      </c>
      <c r="H470" s="16" t="s">
        <v>1706</v>
      </c>
      <c r="I470" s="16" t="s">
        <v>560</v>
      </c>
      <c r="J470" s="16" t="s">
        <v>1707</v>
      </c>
      <c r="K470" s="16"/>
      <c r="L470" s="14"/>
      <c r="M470" s="13"/>
      <c r="N470" s="14" t="s">
        <v>462</v>
      </c>
      <c r="O470" s="12">
        <v>1</v>
      </c>
      <c r="P470" s="12"/>
      <c r="Q470" s="12">
        <v>3</v>
      </c>
      <c r="R470" s="12">
        <v>1</v>
      </c>
      <c r="S470" s="12"/>
      <c r="T470" s="12">
        <v>1</v>
      </c>
      <c r="U470" s="12">
        <v>1</v>
      </c>
      <c r="V470" s="13" t="s">
        <v>1708</v>
      </c>
      <c r="W470" s="13" t="s">
        <v>1709</v>
      </c>
      <c r="X470" s="13"/>
      <c r="Y470" s="13"/>
      <c r="Z470" s="13"/>
      <c r="AA470" s="13"/>
      <c r="AB470" s="13"/>
      <c r="AC470" s="13"/>
      <c r="AD470" s="13"/>
      <c r="AE470" s="13"/>
      <c r="AF470" s="13"/>
    </row>
    <row r="471" spans="1:32" ht="57" x14ac:dyDescent="0.2">
      <c r="A471" s="9">
        <f t="shared" si="22"/>
        <v>465</v>
      </c>
      <c r="B471" s="9">
        <v>17</v>
      </c>
      <c r="C471" s="27" t="s">
        <v>1665</v>
      </c>
      <c r="D471" s="11" t="s">
        <v>1710</v>
      </c>
      <c r="E471" s="11" t="s">
        <v>1705</v>
      </c>
      <c r="F471" s="16">
        <v>20</v>
      </c>
      <c r="G471" s="17">
        <v>30582</v>
      </c>
      <c r="H471" s="16" t="s">
        <v>1711</v>
      </c>
      <c r="I471" s="16" t="s">
        <v>560</v>
      </c>
      <c r="J471" s="16" t="s">
        <v>1712</v>
      </c>
      <c r="K471" s="16"/>
      <c r="L471" s="14"/>
      <c r="M471" s="13"/>
      <c r="N471" s="14" t="s">
        <v>462</v>
      </c>
      <c r="O471" s="12">
        <v>0</v>
      </c>
      <c r="P471" s="12">
        <v>1</v>
      </c>
      <c r="Q471" s="12">
        <v>8</v>
      </c>
      <c r="R471" s="12">
        <v>4</v>
      </c>
      <c r="S471" s="12">
        <v>1</v>
      </c>
      <c r="T471" s="12">
        <v>6</v>
      </c>
      <c r="U471" s="12">
        <v>5</v>
      </c>
      <c r="V471" s="13" t="s">
        <v>1713</v>
      </c>
      <c r="W471" s="13" t="s">
        <v>1709</v>
      </c>
      <c r="X471" s="13"/>
      <c r="Y471" s="13"/>
      <c r="Z471" s="13"/>
      <c r="AA471" s="13"/>
      <c r="AB471" s="13"/>
      <c r="AC471" s="13"/>
      <c r="AD471" s="13"/>
      <c r="AE471" s="13"/>
      <c r="AF471" s="13"/>
    </row>
    <row r="472" spans="1:32" ht="19" x14ac:dyDescent="0.2">
      <c r="A472" s="9">
        <f t="shared" si="22"/>
        <v>466</v>
      </c>
      <c r="B472" s="9">
        <v>17</v>
      </c>
      <c r="C472" s="27" t="s">
        <v>1665</v>
      </c>
      <c r="D472" s="11" t="s">
        <v>1714</v>
      </c>
      <c r="E472" s="11" t="s">
        <v>1715</v>
      </c>
      <c r="F472" s="16">
        <v>5</v>
      </c>
      <c r="G472" s="17">
        <v>30773</v>
      </c>
      <c r="H472" s="16" t="s">
        <v>1716</v>
      </c>
      <c r="I472" s="16"/>
      <c r="J472" s="16" t="s">
        <v>1717</v>
      </c>
      <c r="K472" s="16"/>
      <c r="L472" s="14" t="s">
        <v>1718</v>
      </c>
      <c r="M472" s="13"/>
      <c r="N472" s="14" t="s">
        <v>1719</v>
      </c>
      <c r="O472" s="12"/>
      <c r="P472" s="12">
        <v>1</v>
      </c>
      <c r="Q472" s="12">
        <v>2</v>
      </c>
      <c r="R472" s="12"/>
      <c r="S472" s="12">
        <v>1</v>
      </c>
      <c r="T472" s="12">
        <v>1</v>
      </c>
      <c r="U472" s="12">
        <v>5</v>
      </c>
      <c r="V472" s="13"/>
      <c r="W472" s="13"/>
      <c r="X472" s="13"/>
      <c r="Y472" s="13"/>
      <c r="Z472" s="13"/>
      <c r="AA472" s="13"/>
      <c r="AB472" s="13"/>
      <c r="AC472" s="13"/>
      <c r="AD472" s="13"/>
      <c r="AE472" s="13"/>
      <c r="AF472" s="13"/>
    </row>
    <row r="473" spans="1:32" ht="19" x14ac:dyDescent="0.2">
      <c r="A473" s="9">
        <f t="shared" si="22"/>
        <v>467</v>
      </c>
      <c r="B473" s="9">
        <v>17</v>
      </c>
      <c r="C473" s="27" t="s">
        <v>1665</v>
      </c>
      <c r="D473" s="11" t="s">
        <v>1720</v>
      </c>
      <c r="E473" s="11" t="s">
        <v>1721</v>
      </c>
      <c r="F473" s="16">
        <v>8</v>
      </c>
      <c r="G473" s="17">
        <v>27485</v>
      </c>
      <c r="H473" s="16" t="s">
        <v>1684</v>
      </c>
      <c r="I473" s="16" t="s">
        <v>1722</v>
      </c>
      <c r="J473" s="16" t="s">
        <v>1723</v>
      </c>
      <c r="K473" s="16"/>
      <c r="L473" s="14"/>
      <c r="M473" s="13"/>
      <c r="N473" s="14" t="s">
        <v>504</v>
      </c>
      <c r="O473" s="12">
        <v>1</v>
      </c>
      <c r="P473" s="12"/>
      <c r="Q473" s="12">
        <v>2</v>
      </c>
      <c r="R473" s="12">
        <v>3</v>
      </c>
      <c r="S473" s="12"/>
      <c r="T473" s="12">
        <v>2</v>
      </c>
      <c r="U473" s="12"/>
      <c r="V473" s="13"/>
      <c r="W473" s="13"/>
      <c r="X473" s="13"/>
      <c r="Y473" s="13"/>
      <c r="Z473" s="13"/>
      <c r="AA473" s="13"/>
      <c r="AB473" s="13"/>
      <c r="AC473" s="13"/>
      <c r="AD473" s="13"/>
      <c r="AE473" s="13"/>
      <c r="AF473" s="13"/>
    </row>
    <row r="474" spans="1:32" ht="19" x14ac:dyDescent="0.2">
      <c r="A474" s="9">
        <f t="shared" si="22"/>
        <v>468</v>
      </c>
      <c r="B474" s="9">
        <v>17</v>
      </c>
      <c r="C474" s="27" t="s">
        <v>1665</v>
      </c>
      <c r="D474" s="11" t="s">
        <v>1724</v>
      </c>
      <c r="E474" s="44" t="s">
        <v>1725</v>
      </c>
      <c r="F474" s="16"/>
      <c r="G474" s="17"/>
      <c r="H474" s="16"/>
      <c r="I474" s="16"/>
      <c r="J474" s="16"/>
      <c r="K474" s="16"/>
      <c r="L474" s="14"/>
      <c r="M474" s="13"/>
      <c r="N474" s="14"/>
      <c r="O474" s="12"/>
      <c r="P474" s="12"/>
      <c r="Q474" s="12"/>
      <c r="R474" s="12"/>
      <c r="S474" s="12"/>
      <c r="T474" s="12"/>
      <c r="U474" s="12"/>
      <c r="V474" s="13"/>
      <c r="W474" s="13" t="s">
        <v>39</v>
      </c>
      <c r="X474" s="13"/>
      <c r="Y474" s="13"/>
      <c r="Z474" s="13"/>
      <c r="AA474" s="13"/>
      <c r="AB474" s="13"/>
      <c r="AC474" s="13"/>
      <c r="AD474" s="13"/>
      <c r="AE474" s="13"/>
      <c r="AF474" s="13"/>
    </row>
    <row r="475" spans="1:32" ht="38" x14ac:dyDescent="0.2">
      <c r="A475" s="9">
        <f t="shared" si="22"/>
        <v>469</v>
      </c>
      <c r="B475" s="9">
        <v>17</v>
      </c>
      <c r="C475" s="27" t="s">
        <v>1665</v>
      </c>
      <c r="D475" s="11" t="s">
        <v>1726</v>
      </c>
      <c r="E475" s="11" t="s">
        <v>1727</v>
      </c>
      <c r="F475" s="16">
        <v>6</v>
      </c>
      <c r="G475" s="17"/>
      <c r="H475" s="16" t="s">
        <v>1728</v>
      </c>
      <c r="I475" s="16"/>
      <c r="J475" s="31" t="s">
        <v>1729</v>
      </c>
      <c r="K475" s="31"/>
      <c r="L475" s="14"/>
      <c r="M475" s="13"/>
      <c r="N475" s="14" t="s">
        <v>1730</v>
      </c>
      <c r="O475" s="12">
        <v>1</v>
      </c>
      <c r="P475" s="12"/>
      <c r="Q475" s="12">
        <v>2</v>
      </c>
      <c r="R475" s="12">
        <v>2</v>
      </c>
      <c r="S475" s="12"/>
      <c r="T475" s="12">
        <v>1</v>
      </c>
      <c r="U475" s="12"/>
      <c r="V475" s="13"/>
      <c r="W475" s="13"/>
      <c r="X475" s="14"/>
      <c r="Y475" s="14"/>
      <c r="Z475" s="14"/>
      <c r="AA475" s="14"/>
      <c r="AB475" s="14"/>
      <c r="AC475" s="14"/>
      <c r="AD475" s="14"/>
      <c r="AE475" s="14"/>
      <c r="AF475" s="14"/>
    </row>
    <row r="476" spans="1:32" ht="57" x14ac:dyDescent="0.2">
      <c r="A476" s="9">
        <f t="shared" si="22"/>
        <v>470</v>
      </c>
      <c r="B476" s="9">
        <v>17</v>
      </c>
      <c r="C476" s="27" t="s">
        <v>1665</v>
      </c>
      <c r="D476" s="11" t="s">
        <v>1731</v>
      </c>
      <c r="E476" s="11" t="s">
        <v>1732</v>
      </c>
      <c r="F476" s="16">
        <v>51</v>
      </c>
      <c r="G476" s="17" t="s">
        <v>1733</v>
      </c>
      <c r="H476" s="16" t="s">
        <v>1734</v>
      </c>
      <c r="I476" s="16" t="s">
        <v>1735</v>
      </c>
      <c r="J476" s="16"/>
      <c r="K476" s="16"/>
      <c r="L476" s="14" t="s">
        <v>1736</v>
      </c>
      <c r="M476" s="13" t="s">
        <v>1737</v>
      </c>
      <c r="N476" s="14" t="s">
        <v>462</v>
      </c>
      <c r="O476" s="12">
        <v>2</v>
      </c>
      <c r="P476" s="12">
        <v>24</v>
      </c>
      <c r="Q476" s="12">
        <v>6</v>
      </c>
      <c r="R476" s="12">
        <v>8</v>
      </c>
      <c r="S476" s="12"/>
      <c r="T476" s="12">
        <v>11</v>
      </c>
      <c r="U476" s="12">
        <v>5</v>
      </c>
      <c r="V476" s="13" t="s">
        <v>1738</v>
      </c>
      <c r="W476" s="13" t="s">
        <v>1739</v>
      </c>
      <c r="X476" s="13"/>
      <c r="Y476" s="13"/>
      <c r="Z476" s="13"/>
      <c r="AA476" s="13"/>
      <c r="AB476" s="13"/>
      <c r="AC476" s="13"/>
      <c r="AD476" s="13"/>
      <c r="AE476" s="13"/>
      <c r="AF476" s="13"/>
    </row>
    <row r="477" spans="1:32" ht="38" x14ac:dyDescent="0.2">
      <c r="A477" s="9">
        <f t="shared" si="22"/>
        <v>471</v>
      </c>
      <c r="B477" s="9">
        <v>17</v>
      </c>
      <c r="C477" s="27" t="s">
        <v>1665</v>
      </c>
      <c r="D477" s="11" t="s">
        <v>1740</v>
      </c>
      <c r="E477" s="11" t="s">
        <v>1705</v>
      </c>
      <c r="F477" s="16">
        <v>12</v>
      </c>
      <c r="G477" s="17"/>
      <c r="H477" s="16" t="s">
        <v>1716</v>
      </c>
      <c r="I477" s="16"/>
      <c r="J477" s="16" t="s">
        <v>1741</v>
      </c>
      <c r="K477" s="16"/>
      <c r="L477" s="14"/>
      <c r="M477" s="14"/>
      <c r="N477" s="14"/>
      <c r="O477" s="12">
        <v>2</v>
      </c>
      <c r="P477" s="12">
        <v>1</v>
      </c>
      <c r="Q477" s="12"/>
      <c r="R477" s="12"/>
      <c r="S477" s="12"/>
      <c r="T477" s="12">
        <v>13</v>
      </c>
      <c r="U477" s="12"/>
      <c r="V477" s="13" t="s">
        <v>1742</v>
      </c>
      <c r="W477" s="13" t="s">
        <v>1743</v>
      </c>
      <c r="X477" s="13"/>
      <c r="Y477" s="13"/>
      <c r="Z477" s="13"/>
      <c r="AA477" s="13"/>
      <c r="AB477" s="13"/>
      <c r="AC477" s="13"/>
      <c r="AD477" s="13"/>
      <c r="AE477" s="13"/>
      <c r="AF477" s="13"/>
    </row>
    <row r="478" spans="1:32" ht="19" x14ac:dyDescent="0.2">
      <c r="A478" s="9">
        <f t="shared" si="22"/>
        <v>472</v>
      </c>
      <c r="B478" s="9">
        <v>17</v>
      </c>
      <c r="C478" s="27" t="s">
        <v>1665</v>
      </c>
      <c r="D478" s="11" t="s">
        <v>1744</v>
      </c>
      <c r="E478" s="13" t="s">
        <v>1745</v>
      </c>
      <c r="F478" s="16">
        <v>7</v>
      </c>
      <c r="G478" s="17"/>
      <c r="H478" s="16" t="s">
        <v>1746</v>
      </c>
      <c r="I478" s="16"/>
      <c r="J478" s="16" t="s">
        <v>590</v>
      </c>
      <c r="K478" s="16"/>
      <c r="L478" s="14"/>
      <c r="M478" s="13"/>
      <c r="N478" s="14" t="s">
        <v>1747</v>
      </c>
      <c r="O478" s="12"/>
      <c r="P478" s="12">
        <v>1</v>
      </c>
      <c r="Q478" s="12">
        <v>2</v>
      </c>
      <c r="R478" s="12">
        <v>1</v>
      </c>
      <c r="S478" s="12"/>
      <c r="T478" s="12">
        <v>3</v>
      </c>
      <c r="U478" s="12"/>
      <c r="V478" s="13"/>
      <c r="W478" s="13" t="s">
        <v>39</v>
      </c>
      <c r="X478" s="13"/>
      <c r="Y478" s="13"/>
      <c r="Z478" s="13"/>
      <c r="AA478" s="13"/>
      <c r="AB478" s="13"/>
      <c r="AC478" s="13"/>
      <c r="AD478" s="13"/>
      <c r="AE478" s="13"/>
      <c r="AF478" s="13"/>
    </row>
    <row r="479" spans="1:32" ht="19" x14ac:dyDescent="0.2">
      <c r="A479" s="9">
        <f t="shared" si="22"/>
        <v>473</v>
      </c>
      <c r="B479" s="9">
        <v>17</v>
      </c>
      <c r="C479" s="27" t="s">
        <v>1665</v>
      </c>
      <c r="D479" s="11" t="s">
        <v>1748</v>
      </c>
      <c r="E479" s="11" t="s">
        <v>1749</v>
      </c>
      <c r="F479" s="16">
        <v>7</v>
      </c>
      <c r="G479" s="17"/>
      <c r="H479" s="16" t="s">
        <v>1711</v>
      </c>
      <c r="I479" s="16"/>
      <c r="J479" s="16" t="s">
        <v>590</v>
      </c>
      <c r="K479" s="16"/>
      <c r="L479" s="14"/>
      <c r="M479" s="13"/>
      <c r="N479" s="14"/>
      <c r="O479" s="12"/>
      <c r="P479" s="12">
        <v>1</v>
      </c>
      <c r="Q479" s="12"/>
      <c r="R479" s="12">
        <v>4</v>
      </c>
      <c r="S479" s="12">
        <v>1</v>
      </c>
      <c r="T479" s="12">
        <v>1</v>
      </c>
      <c r="U479" s="12"/>
      <c r="V479" s="13"/>
      <c r="W479" s="13" t="s">
        <v>39</v>
      </c>
      <c r="X479" s="13"/>
      <c r="Y479" s="13"/>
      <c r="Z479" s="13"/>
      <c r="AA479" s="13"/>
      <c r="AB479" s="13"/>
      <c r="AC479" s="13"/>
      <c r="AD479" s="13"/>
      <c r="AE479" s="13"/>
      <c r="AF479" s="13"/>
    </row>
    <row r="480" spans="1:32" ht="19" x14ac:dyDescent="0.2">
      <c r="A480" s="9">
        <f t="shared" si="22"/>
        <v>474</v>
      </c>
      <c r="B480" s="9">
        <v>17</v>
      </c>
      <c r="C480" s="27" t="s">
        <v>1665</v>
      </c>
      <c r="D480" s="11" t="s">
        <v>1750</v>
      </c>
      <c r="E480" s="11" t="s">
        <v>1751</v>
      </c>
      <c r="F480" s="16">
        <v>5</v>
      </c>
      <c r="G480" s="17" t="s">
        <v>560</v>
      </c>
      <c r="H480" s="16" t="s">
        <v>1676</v>
      </c>
      <c r="I480" s="16" t="s">
        <v>560</v>
      </c>
      <c r="J480" s="16" t="s">
        <v>1752</v>
      </c>
      <c r="K480" s="16"/>
      <c r="L480" s="14"/>
      <c r="M480" s="13"/>
      <c r="N480" s="14" t="s">
        <v>613</v>
      </c>
      <c r="O480" s="12">
        <v>1</v>
      </c>
      <c r="P480" s="12"/>
      <c r="Q480" s="12">
        <v>2</v>
      </c>
      <c r="R480" s="12">
        <v>2</v>
      </c>
      <c r="S480" s="12"/>
      <c r="T480" s="12"/>
      <c r="U480" s="12">
        <v>1</v>
      </c>
      <c r="V480" s="13" t="s">
        <v>1753</v>
      </c>
      <c r="W480" s="13" t="s">
        <v>39</v>
      </c>
      <c r="X480" s="13"/>
      <c r="Y480" s="13"/>
      <c r="Z480" s="13"/>
      <c r="AA480" s="13"/>
      <c r="AB480" s="13"/>
      <c r="AC480" s="13"/>
      <c r="AD480" s="13"/>
      <c r="AE480" s="13"/>
      <c r="AF480" s="13"/>
    </row>
    <row r="481" spans="1:32" ht="19" x14ac:dyDescent="0.2">
      <c r="A481" s="9">
        <f t="shared" si="22"/>
        <v>475</v>
      </c>
      <c r="B481" s="9">
        <v>17</v>
      </c>
      <c r="C481" s="27" t="s">
        <v>1665</v>
      </c>
      <c r="D481" s="11" t="s">
        <v>1754</v>
      </c>
      <c r="E481" s="11" t="s">
        <v>1755</v>
      </c>
      <c r="F481" s="16">
        <v>4</v>
      </c>
      <c r="G481" s="17" t="s">
        <v>1756</v>
      </c>
      <c r="H481" s="16" t="s">
        <v>1757</v>
      </c>
      <c r="I481" s="16"/>
      <c r="J481" s="16" t="s">
        <v>1758</v>
      </c>
      <c r="K481" s="16"/>
      <c r="L481" s="14"/>
      <c r="M481" s="13"/>
      <c r="N481" s="14" t="s">
        <v>504</v>
      </c>
      <c r="O481" s="12"/>
      <c r="P481" s="12"/>
      <c r="Q481" s="12">
        <v>4</v>
      </c>
      <c r="R481" s="12"/>
      <c r="S481" s="12"/>
      <c r="T481" s="12"/>
      <c r="U481" s="12"/>
      <c r="V481" s="13"/>
      <c r="W481" s="13" t="s">
        <v>39</v>
      </c>
      <c r="X481" s="13"/>
      <c r="Y481" s="13"/>
      <c r="Z481" s="13"/>
      <c r="AA481" s="13"/>
      <c r="AB481" s="13"/>
      <c r="AC481" s="13"/>
      <c r="AD481" s="13"/>
      <c r="AE481" s="13"/>
      <c r="AF481" s="13"/>
    </row>
    <row r="482" spans="1:32" ht="19" x14ac:dyDescent="0.2">
      <c r="A482" s="9">
        <f t="shared" si="22"/>
        <v>476</v>
      </c>
      <c r="B482" s="9">
        <v>17</v>
      </c>
      <c r="C482" s="27" t="s">
        <v>1665</v>
      </c>
      <c r="D482" s="11" t="s">
        <v>1759</v>
      </c>
      <c r="E482" s="11" t="s">
        <v>1760</v>
      </c>
      <c r="F482" s="16">
        <v>4</v>
      </c>
      <c r="G482" s="17" t="s">
        <v>560</v>
      </c>
      <c r="H482" s="16" t="s">
        <v>1761</v>
      </c>
      <c r="I482" s="16" t="s">
        <v>560</v>
      </c>
      <c r="J482" s="16" t="s">
        <v>608</v>
      </c>
      <c r="K482" s="16"/>
      <c r="L482" s="14"/>
      <c r="M482" s="14"/>
      <c r="N482" s="14" t="s">
        <v>613</v>
      </c>
      <c r="O482" s="12"/>
      <c r="P482" s="12"/>
      <c r="Q482" s="12">
        <v>4</v>
      </c>
      <c r="R482" s="12"/>
      <c r="S482" s="12"/>
      <c r="T482" s="12"/>
      <c r="U482" s="12"/>
      <c r="V482" s="13"/>
      <c r="W482" s="13"/>
      <c r="X482" s="13"/>
      <c r="Y482" s="13"/>
      <c r="Z482" s="13"/>
      <c r="AA482" s="13"/>
      <c r="AB482" s="13"/>
      <c r="AC482" s="13"/>
      <c r="AD482" s="13"/>
      <c r="AE482" s="13"/>
      <c r="AF482" s="13"/>
    </row>
    <row r="483" spans="1:32" ht="19" x14ac:dyDescent="0.2">
      <c r="A483" s="9">
        <f t="shared" si="22"/>
        <v>477</v>
      </c>
      <c r="B483" s="9">
        <v>17</v>
      </c>
      <c r="C483" s="27" t="s">
        <v>1665</v>
      </c>
      <c r="D483" s="11" t="s">
        <v>1762</v>
      </c>
      <c r="E483" s="11" t="s">
        <v>1751</v>
      </c>
      <c r="F483" s="16">
        <v>17</v>
      </c>
      <c r="G483" s="17"/>
      <c r="H483" s="16" t="s">
        <v>1728</v>
      </c>
      <c r="I483" s="16"/>
      <c r="J483" s="16" t="s">
        <v>1763</v>
      </c>
      <c r="K483" s="16"/>
      <c r="L483" s="14"/>
      <c r="M483" s="81" t="s">
        <v>1764</v>
      </c>
      <c r="N483" s="14" t="s">
        <v>936</v>
      </c>
      <c r="O483" s="12"/>
      <c r="P483" s="12">
        <v>1</v>
      </c>
      <c r="Q483" s="12">
        <v>2</v>
      </c>
      <c r="R483" s="12">
        <v>0</v>
      </c>
      <c r="S483" s="12">
        <v>1</v>
      </c>
      <c r="T483" s="12">
        <v>13</v>
      </c>
      <c r="U483" s="12"/>
      <c r="V483" s="13"/>
      <c r="W483" s="13" t="s">
        <v>1765</v>
      </c>
      <c r="X483" s="13"/>
      <c r="Y483" s="13"/>
      <c r="Z483" s="13"/>
      <c r="AA483" s="13"/>
      <c r="AB483" s="13"/>
      <c r="AC483" s="13"/>
      <c r="AD483" s="13"/>
      <c r="AE483" s="13"/>
      <c r="AF483" s="13"/>
    </row>
    <row r="484" spans="1:32" ht="19" x14ac:dyDescent="0.2">
      <c r="A484" s="9">
        <f t="shared" si="22"/>
        <v>478</v>
      </c>
      <c r="B484" s="9">
        <v>17</v>
      </c>
      <c r="C484" s="27" t="s">
        <v>1665</v>
      </c>
      <c r="D484" s="11" t="s">
        <v>1766</v>
      </c>
      <c r="E484" s="11" t="s">
        <v>1755</v>
      </c>
      <c r="F484" s="16">
        <v>7</v>
      </c>
      <c r="G484" s="17"/>
      <c r="H484" s="16" t="s">
        <v>1767</v>
      </c>
      <c r="I484" s="16"/>
      <c r="J484" s="16" t="s">
        <v>1768</v>
      </c>
      <c r="K484" s="16"/>
      <c r="L484" s="14"/>
      <c r="M484" s="13"/>
      <c r="N484" s="14" t="s">
        <v>1747</v>
      </c>
      <c r="O484" s="12"/>
      <c r="P484" s="12"/>
      <c r="Q484" s="12">
        <v>1</v>
      </c>
      <c r="R484" s="12"/>
      <c r="S484" s="12"/>
      <c r="T484" s="12">
        <v>6</v>
      </c>
      <c r="U484" s="12"/>
      <c r="V484" s="13"/>
      <c r="W484" s="13"/>
      <c r="X484" s="13"/>
      <c r="Y484" s="13"/>
      <c r="Z484" s="13"/>
      <c r="AA484" s="13"/>
      <c r="AB484" s="13"/>
      <c r="AC484" s="13"/>
      <c r="AD484" s="13"/>
      <c r="AE484" s="13"/>
      <c r="AF484" s="13"/>
    </row>
    <row r="485" spans="1:32" ht="38" x14ac:dyDescent="0.2">
      <c r="A485" s="9">
        <f t="shared" si="22"/>
        <v>479</v>
      </c>
      <c r="B485" s="9">
        <v>17</v>
      </c>
      <c r="C485" s="27" t="s">
        <v>1665</v>
      </c>
      <c r="D485" s="11" t="s">
        <v>1770</v>
      </c>
      <c r="E485" s="11" t="s">
        <v>1771</v>
      </c>
      <c r="F485" s="16">
        <v>18</v>
      </c>
      <c r="G485" s="17"/>
      <c r="H485" s="16" t="s">
        <v>1711</v>
      </c>
      <c r="I485" s="16"/>
      <c r="J485" s="16" t="s">
        <v>580</v>
      </c>
      <c r="K485" s="16"/>
      <c r="L485" s="14" t="s">
        <v>1772</v>
      </c>
      <c r="M485" s="13"/>
      <c r="N485" s="14" t="s">
        <v>1747</v>
      </c>
      <c r="O485" s="12">
        <v>4</v>
      </c>
      <c r="P485" s="12">
        <v>2</v>
      </c>
      <c r="Q485" s="12">
        <v>3</v>
      </c>
      <c r="R485" s="12">
        <v>2</v>
      </c>
      <c r="S485" s="12"/>
      <c r="T485" s="12">
        <v>7</v>
      </c>
      <c r="U485" s="12"/>
      <c r="V485" s="13"/>
      <c r="W485" s="13" t="s">
        <v>1773</v>
      </c>
      <c r="X485" s="13"/>
      <c r="Y485" s="13"/>
      <c r="Z485" s="13"/>
      <c r="AA485" s="13"/>
      <c r="AB485" s="13"/>
      <c r="AC485" s="13"/>
      <c r="AD485" s="13"/>
      <c r="AE485" s="13"/>
      <c r="AF485" s="13"/>
    </row>
    <row r="486" spans="1:32" ht="38" x14ac:dyDescent="0.2">
      <c r="A486" s="9">
        <f t="shared" si="22"/>
        <v>480</v>
      </c>
      <c r="B486" s="9">
        <v>17</v>
      </c>
      <c r="C486" s="27" t="s">
        <v>1665</v>
      </c>
      <c r="D486" s="11" t="s">
        <v>1774</v>
      </c>
      <c r="E486" s="11" t="s">
        <v>1775</v>
      </c>
      <c r="F486" s="16">
        <v>12</v>
      </c>
      <c r="G486" s="17">
        <v>41760</v>
      </c>
      <c r="H486" s="16" t="s">
        <v>1776</v>
      </c>
      <c r="I486" s="16" t="s">
        <v>1777</v>
      </c>
      <c r="J486" s="16" t="s">
        <v>1778</v>
      </c>
      <c r="K486" s="16"/>
      <c r="L486" s="14" t="s">
        <v>1779</v>
      </c>
      <c r="M486" s="13"/>
      <c r="N486" s="14" t="s">
        <v>1747</v>
      </c>
      <c r="O486" s="12">
        <v>2</v>
      </c>
      <c r="P486" s="12">
        <v>0</v>
      </c>
      <c r="Q486" s="12">
        <v>2</v>
      </c>
      <c r="R486" s="12">
        <v>7</v>
      </c>
      <c r="S486" s="12">
        <v>1</v>
      </c>
      <c r="T486" s="12"/>
      <c r="U486" s="12"/>
      <c r="V486" s="13"/>
      <c r="W486" s="13" t="s">
        <v>39</v>
      </c>
      <c r="X486" s="13"/>
      <c r="Y486" s="13"/>
      <c r="Z486" s="13"/>
      <c r="AA486" s="13"/>
      <c r="AB486" s="13"/>
      <c r="AC486" s="13"/>
      <c r="AD486" s="13"/>
      <c r="AE486" s="13"/>
      <c r="AF486" s="13"/>
    </row>
    <row r="487" spans="1:32" ht="19" x14ac:dyDescent="0.2">
      <c r="A487" s="9">
        <f t="shared" si="22"/>
        <v>481</v>
      </c>
      <c r="B487" s="9">
        <v>17</v>
      </c>
      <c r="C487" s="27" t="s">
        <v>1665</v>
      </c>
      <c r="D487" s="11" t="s">
        <v>1780</v>
      </c>
      <c r="E487" s="11" t="s">
        <v>1703</v>
      </c>
      <c r="F487" s="16">
        <v>3</v>
      </c>
      <c r="G487" s="17" t="s">
        <v>1781</v>
      </c>
      <c r="H487" s="45">
        <v>45691</v>
      </c>
      <c r="I487" s="16" t="s">
        <v>560</v>
      </c>
      <c r="J487" s="16">
        <v>0</v>
      </c>
      <c r="K487" s="16"/>
      <c r="L487" s="14"/>
      <c r="M487" s="13"/>
      <c r="N487" s="14" t="s">
        <v>504</v>
      </c>
      <c r="O487" s="12">
        <v>0</v>
      </c>
      <c r="P487" s="12"/>
      <c r="Q487" s="12">
        <v>1</v>
      </c>
      <c r="R487" s="12">
        <v>1</v>
      </c>
      <c r="S487" s="12"/>
      <c r="T487" s="12">
        <v>0</v>
      </c>
      <c r="U487" s="12"/>
      <c r="V487" s="13"/>
      <c r="W487" s="13" t="s">
        <v>1782</v>
      </c>
      <c r="X487" s="13"/>
      <c r="Y487" s="13"/>
      <c r="Z487" s="13"/>
      <c r="AA487" s="13"/>
      <c r="AB487" s="13"/>
      <c r="AC487" s="13"/>
      <c r="AD487" s="13"/>
      <c r="AE487" s="13"/>
      <c r="AF487" s="13"/>
    </row>
    <row r="488" spans="1:32" ht="19" x14ac:dyDescent="0.2">
      <c r="A488" s="9">
        <f t="shared" si="22"/>
        <v>482</v>
      </c>
      <c r="B488" s="9">
        <v>17</v>
      </c>
      <c r="C488" s="27" t="s">
        <v>1665</v>
      </c>
      <c r="D488" s="11" t="s">
        <v>1783</v>
      </c>
      <c r="E488" s="11" t="s">
        <v>1727</v>
      </c>
      <c r="F488" s="16">
        <v>7</v>
      </c>
      <c r="G488" s="17">
        <v>29312</v>
      </c>
      <c r="H488" s="16" t="s">
        <v>476</v>
      </c>
      <c r="I488" s="16" t="s">
        <v>1777</v>
      </c>
      <c r="J488" s="16" t="s">
        <v>637</v>
      </c>
      <c r="K488" s="16"/>
      <c r="L488" s="14"/>
      <c r="M488" s="13"/>
      <c r="N488" s="14" t="s">
        <v>1784</v>
      </c>
      <c r="O488" s="12"/>
      <c r="P488" s="12">
        <v>2</v>
      </c>
      <c r="Q488" s="12">
        <v>2</v>
      </c>
      <c r="R488" s="12">
        <v>1</v>
      </c>
      <c r="S488" s="12"/>
      <c r="T488" s="12">
        <v>2</v>
      </c>
      <c r="U488" s="12"/>
      <c r="V488" s="13"/>
      <c r="W488" s="13"/>
      <c r="X488" s="13"/>
      <c r="Y488" s="13"/>
      <c r="Z488" s="13"/>
      <c r="AA488" s="13"/>
      <c r="AB488" s="13"/>
      <c r="AC488" s="13"/>
      <c r="AD488" s="13"/>
      <c r="AE488" s="13"/>
      <c r="AF488" s="13"/>
    </row>
    <row r="489" spans="1:32" ht="19" x14ac:dyDescent="0.2">
      <c r="A489" s="9">
        <f t="shared" si="22"/>
        <v>483</v>
      </c>
      <c r="B489" s="9">
        <v>17</v>
      </c>
      <c r="C489" s="27" t="s">
        <v>1665</v>
      </c>
      <c r="D489" s="11" t="s">
        <v>1785</v>
      </c>
      <c r="E489" s="11" t="s">
        <v>1786</v>
      </c>
      <c r="F489" s="16">
        <v>12</v>
      </c>
      <c r="G489" s="17"/>
      <c r="H489" s="16"/>
      <c r="I489" s="16"/>
      <c r="J489" s="16"/>
      <c r="K489" s="16"/>
      <c r="L489" s="14"/>
      <c r="M489" s="13"/>
      <c r="N489" s="14"/>
      <c r="O489" s="12">
        <v>1</v>
      </c>
      <c r="P489" s="12">
        <v>1</v>
      </c>
      <c r="Q489" s="12">
        <v>1</v>
      </c>
      <c r="R489" s="12">
        <v>3</v>
      </c>
      <c r="S489" s="12">
        <v>1</v>
      </c>
      <c r="T489" s="12">
        <v>5</v>
      </c>
      <c r="U489" s="12"/>
      <c r="V489" s="13"/>
      <c r="W489" s="13" t="s">
        <v>39</v>
      </c>
      <c r="X489" s="13"/>
      <c r="Y489" s="13"/>
      <c r="Z489" s="13"/>
      <c r="AA489" s="13"/>
      <c r="AB489" s="13"/>
      <c r="AC489" s="13"/>
      <c r="AD489" s="13"/>
      <c r="AE489" s="13"/>
      <c r="AF489" s="13"/>
    </row>
    <row r="490" spans="1:32" ht="19" x14ac:dyDescent="0.2">
      <c r="A490" s="9">
        <f t="shared" si="22"/>
        <v>484</v>
      </c>
      <c r="B490" s="9">
        <v>17</v>
      </c>
      <c r="C490" s="27" t="s">
        <v>1665</v>
      </c>
      <c r="D490" s="11" t="s">
        <v>1787</v>
      </c>
      <c r="E490" s="11" t="s">
        <v>1760</v>
      </c>
      <c r="F490" s="16">
        <v>47</v>
      </c>
      <c r="G490" s="17"/>
      <c r="H490" s="16" t="s">
        <v>1788</v>
      </c>
      <c r="I490" s="16"/>
      <c r="J490" s="16">
        <v>0</v>
      </c>
      <c r="K490" s="16"/>
      <c r="L490" s="14" t="s">
        <v>1789</v>
      </c>
      <c r="M490" s="13"/>
      <c r="N490" s="14"/>
      <c r="O490" s="12"/>
      <c r="P490" s="12"/>
      <c r="Q490" s="12"/>
      <c r="R490" s="12"/>
      <c r="S490" s="12"/>
      <c r="T490" s="12"/>
      <c r="U490" s="12"/>
      <c r="V490" s="13"/>
      <c r="W490" s="13" t="s">
        <v>39</v>
      </c>
      <c r="X490" s="13"/>
      <c r="Y490" s="13"/>
      <c r="Z490" s="13"/>
      <c r="AA490" s="13"/>
      <c r="AB490" s="13"/>
      <c r="AC490" s="13"/>
      <c r="AD490" s="13"/>
      <c r="AE490" s="13"/>
      <c r="AF490" s="13"/>
    </row>
    <row r="491" spans="1:32" ht="19" x14ac:dyDescent="0.2">
      <c r="A491" s="9">
        <f t="shared" si="22"/>
        <v>485</v>
      </c>
      <c r="B491" s="9">
        <v>17</v>
      </c>
      <c r="C491" s="27" t="s">
        <v>1665</v>
      </c>
      <c r="D491" s="11" t="s">
        <v>1790</v>
      </c>
      <c r="E491" s="11" t="s">
        <v>1791</v>
      </c>
      <c r="F491" s="16"/>
      <c r="G491" s="17"/>
      <c r="H491" s="16"/>
      <c r="I491" s="16"/>
      <c r="J491" s="16"/>
      <c r="K491" s="16"/>
      <c r="L491" s="14"/>
      <c r="M491" s="13"/>
      <c r="N491" s="14"/>
      <c r="O491" s="12"/>
      <c r="P491" s="12"/>
      <c r="Q491" s="12"/>
      <c r="R491" s="12"/>
      <c r="S491" s="12"/>
      <c r="T491" s="12"/>
      <c r="U491" s="12"/>
      <c r="V491" s="13"/>
      <c r="W491" s="13" t="s">
        <v>39</v>
      </c>
      <c r="X491" s="13"/>
      <c r="Y491" s="13"/>
      <c r="Z491" s="13"/>
      <c r="AA491" s="13"/>
      <c r="AB491" s="13"/>
      <c r="AC491" s="13"/>
      <c r="AD491" s="13"/>
      <c r="AE491" s="13"/>
      <c r="AF491" s="13"/>
    </row>
    <row r="492" spans="1:32" ht="76" x14ac:dyDescent="0.2">
      <c r="A492" s="9">
        <f t="shared" si="22"/>
        <v>486</v>
      </c>
      <c r="B492" s="9">
        <v>17</v>
      </c>
      <c r="C492" s="27" t="s">
        <v>1665</v>
      </c>
      <c r="D492" s="11" t="s">
        <v>1792</v>
      </c>
      <c r="E492" s="11" t="s">
        <v>1793</v>
      </c>
      <c r="F492" s="16">
        <v>305</v>
      </c>
      <c r="G492" s="17">
        <v>28009</v>
      </c>
      <c r="H492" s="16">
        <v>3</v>
      </c>
      <c r="I492" s="16" t="s">
        <v>560</v>
      </c>
      <c r="J492" s="16" t="s">
        <v>1794</v>
      </c>
      <c r="K492" s="16"/>
      <c r="L492" s="14" t="s">
        <v>1795</v>
      </c>
      <c r="M492" s="13"/>
      <c r="N492" s="14" t="s">
        <v>1796</v>
      </c>
      <c r="O492" s="12"/>
      <c r="P492" s="12"/>
      <c r="Q492" s="12"/>
      <c r="R492" s="12"/>
      <c r="S492" s="12"/>
      <c r="T492" s="12"/>
      <c r="U492" s="12"/>
      <c r="V492" s="13"/>
      <c r="W492" s="13" t="s">
        <v>1797</v>
      </c>
      <c r="X492" s="13"/>
      <c r="Y492" s="13"/>
      <c r="Z492" s="13"/>
      <c r="AA492" s="13"/>
      <c r="AB492" s="13"/>
      <c r="AC492" s="13"/>
      <c r="AD492" s="13"/>
      <c r="AE492" s="13"/>
      <c r="AF492" s="13"/>
    </row>
    <row r="493" spans="1:32" ht="19" x14ac:dyDescent="0.2">
      <c r="A493" s="9">
        <f t="shared" si="22"/>
        <v>487</v>
      </c>
      <c r="B493" s="9">
        <v>18</v>
      </c>
      <c r="C493" s="27" t="s">
        <v>1798</v>
      </c>
      <c r="D493" s="11" t="s">
        <v>1799</v>
      </c>
      <c r="E493" s="11" t="s">
        <v>1800</v>
      </c>
      <c r="F493" s="16">
        <v>58</v>
      </c>
      <c r="G493" s="17" t="s">
        <v>1801</v>
      </c>
      <c r="H493" s="16" t="s">
        <v>1802</v>
      </c>
      <c r="I493" s="16"/>
      <c r="J493" s="16" t="s">
        <v>1803</v>
      </c>
      <c r="K493" s="16"/>
      <c r="L493" s="46"/>
      <c r="M493" s="13"/>
      <c r="N493" s="14">
        <v>1</v>
      </c>
      <c r="O493" s="12">
        <v>3</v>
      </c>
      <c r="P493" s="12">
        <v>3</v>
      </c>
      <c r="Q493" s="12">
        <v>7</v>
      </c>
      <c r="R493" s="12">
        <v>23</v>
      </c>
      <c r="S493" s="12">
        <v>5</v>
      </c>
      <c r="T493" s="12">
        <v>16</v>
      </c>
      <c r="U493" s="12">
        <v>5</v>
      </c>
      <c r="V493" s="37"/>
      <c r="W493" s="13" t="s">
        <v>1804</v>
      </c>
      <c r="X493" s="13"/>
      <c r="Y493" s="13"/>
      <c r="Z493" s="13"/>
      <c r="AA493" s="13"/>
      <c r="AB493" s="13"/>
      <c r="AC493" s="13"/>
      <c r="AD493" s="13"/>
      <c r="AE493" s="13"/>
      <c r="AF493" s="13"/>
    </row>
    <row r="494" spans="1:32" ht="38" x14ac:dyDescent="0.2">
      <c r="A494" s="9">
        <f t="shared" si="22"/>
        <v>488</v>
      </c>
      <c r="B494" s="9">
        <v>18</v>
      </c>
      <c r="C494" s="27" t="s">
        <v>1798</v>
      </c>
      <c r="D494" s="11" t="s">
        <v>1805</v>
      </c>
      <c r="E494" s="11" t="s">
        <v>1806</v>
      </c>
      <c r="F494" s="16">
        <v>41</v>
      </c>
      <c r="G494" s="17" t="s">
        <v>1807</v>
      </c>
      <c r="H494" s="16" t="s">
        <v>1808</v>
      </c>
      <c r="I494" s="16"/>
      <c r="J494" s="16" t="s">
        <v>1809</v>
      </c>
      <c r="K494" s="63" t="s">
        <v>1810</v>
      </c>
      <c r="L494" s="14"/>
      <c r="M494" s="13"/>
      <c r="N494" s="14">
        <v>7</v>
      </c>
      <c r="O494" s="12">
        <v>8</v>
      </c>
      <c r="P494" s="12">
        <v>0</v>
      </c>
      <c r="Q494" s="12">
        <v>3</v>
      </c>
      <c r="R494" s="12">
        <v>4</v>
      </c>
      <c r="S494" s="12">
        <v>0</v>
      </c>
      <c r="T494" s="12">
        <v>2</v>
      </c>
      <c r="U494" s="12">
        <v>24</v>
      </c>
      <c r="V494" s="13" t="s">
        <v>1811</v>
      </c>
      <c r="W494" s="37"/>
      <c r="X494" s="13"/>
      <c r="Y494" s="13"/>
      <c r="Z494" s="13"/>
      <c r="AA494" s="13"/>
      <c r="AB494" s="13"/>
      <c r="AC494" s="13"/>
      <c r="AD494" s="13"/>
      <c r="AE494" s="13"/>
      <c r="AF494" s="13"/>
    </row>
    <row r="495" spans="1:32" ht="38" x14ac:dyDescent="0.2">
      <c r="A495" s="9">
        <f t="shared" si="22"/>
        <v>489</v>
      </c>
      <c r="B495" s="9">
        <v>18</v>
      </c>
      <c r="C495" s="27" t="s">
        <v>1798</v>
      </c>
      <c r="D495" s="11" t="s">
        <v>1812</v>
      </c>
      <c r="E495" s="11" t="s">
        <v>1813</v>
      </c>
      <c r="F495" s="16">
        <v>15</v>
      </c>
      <c r="G495" s="17" t="s">
        <v>1814</v>
      </c>
      <c r="H495" s="16" t="s">
        <v>634</v>
      </c>
      <c r="I495" s="16"/>
      <c r="J495" s="16" t="s">
        <v>1815</v>
      </c>
      <c r="K495" s="63" t="s">
        <v>1816</v>
      </c>
      <c r="L495" s="46"/>
      <c r="M495" s="13" t="s">
        <v>1817</v>
      </c>
      <c r="N495" s="14">
        <v>2</v>
      </c>
      <c r="O495" s="12">
        <v>1</v>
      </c>
      <c r="P495" s="12">
        <v>0</v>
      </c>
      <c r="Q495" s="12">
        <v>2</v>
      </c>
      <c r="R495" s="12">
        <v>22</v>
      </c>
      <c r="S495" s="12">
        <v>1</v>
      </c>
      <c r="T495" s="12">
        <v>6</v>
      </c>
      <c r="U495" s="47"/>
      <c r="V495" s="37"/>
      <c r="W495" s="13" t="s">
        <v>1818</v>
      </c>
      <c r="X495" s="13"/>
      <c r="Y495" s="13"/>
      <c r="Z495" s="13"/>
      <c r="AA495" s="13"/>
      <c r="AB495" s="13"/>
      <c r="AC495" s="13"/>
      <c r="AD495" s="13"/>
      <c r="AE495" s="13"/>
      <c r="AF495" s="13"/>
    </row>
    <row r="496" spans="1:32" ht="38" x14ac:dyDescent="0.2">
      <c r="A496" s="9">
        <f t="shared" si="22"/>
        <v>490</v>
      </c>
      <c r="B496" s="9">
        <v>18</v>
      </c>
      <c r="C496" s="27" t="s">
        <v>1798</v>
      </c>
      <c r="D496" s="11" t="s">
        <v>1819</v>
      </c>
      <c r="E496" s="11" t="s">
        <v>1820</v>
      </c>
      <c r="F496" s="16">
        <v>68</v>
      </c>
      <c r="G496" s="17" t="s">
        <v>1821</v>
      </c>
      <c r="H496" s="16" t="s">
        <v>1661</v>
      </c>
      <c r="I496" s="16"/>
      <c r="J496" s="16" t="s">
        <v>590</v>
      </c>
      <c r="K496" s="16"/>
      <c r="L496" s="14" t="s">
        <v>1822</v>
      </c>
      <c r="M496" s="13" t="s">
        <v>1823</v>
      </c>
      <c r="N496" s="14">
        <v>2</v>
      </c>
      <c r="O496" s="12">
        <v>10</v>
      </c>
      <c r="P496" s="12">
        <v>6</v>
      </c>
      <c r="Q496" s="12">
        <v>25</v>
      </c>
      <c r="R496" s="12">
        <v>21</v>
      </c>
      <c r="S496" s="12">
        <v>3</v>
      </c>
      <c r="T496" s="12">
        <v>3</v>
      </c>
      <c r="U496" s="12">
        <v>3</v>
      </c>
      <c r="V496" s="13" t="s">
        <v>1824</v>
      </c>
      <c r="W496" s="13" t="s">
        <v>39</v>
      </c>
      <c r="X496" s="13"/>
      <c r="Y496" s="13"/>
      <c r="Z496" s="13"/>
      <c r="AA496" s="13"/>
      <c r="AB496" s="13"/>
      <c r="AC496" s="13"/>
      <c r="AD496" s="13"/>
      <c r="AE496" s="13"/>
      <c r="AF496" s="13"/>
    </row>
    <row r="497" spans="1:32" ht="19" x14ac:dyDescent="0.2">
      <c r="A497" s="9">
        <f t="shared" si="22"/>
        <v>491</v>
      </c>
      <c r="B497" s="9">
        <v>18</v>
      </c>
      <c r="C497" s="27" t="s">
        <v>1798</v>
      </c>
      <c r="D497" s="11" t="s">
        <v>1825</v>
      </c>
      <c r="E497" s="11" t="s">
        <v>1826</v>
      </c>
      <c r="F497" s="16">
        <v>75</v>
      </c>
      <c r="G497" s="17" t="s">
        <v>1827</v>
      </c>
      <c r="H497" s="16" t="s">
        <v>623</v>
      </c>
      <c r="I497" s="48"/>
      <c r="J497" s="16" t="s">
        <v>590</v>
      </c>
      <c r="K497" s="63" t="s">
        <v>1828</v>
      </c>
      <c r="L497" s="14" t="s">
        <v>1829</v>
      </c>
      <c r="M497" s="13" t="s">
        <v>1830</v>
      </c>
      <c r="N497" s="14">
        <v>2</v>
      </c>
      <c r="O497" s="12">
        <v>5</v>
      </c>
      <c r="P497" s="12">
        <v>5</v>
      </c>
      <c r="Q497" s="12">
        <v>35</v>
      </c>
      <c r="R497" s="12">
        <v>15</v>
      </c>
      <c r="S497" s="12">
        <v>1</v>
      </c>
      <c r="T497" s="12">
        <v>13</v>
      </c>
      <c r="U497" s="12">
        <v>1</v>
      </c>
      <c r="V497" s="13" t="s">
        <v>1831</v>
      </c>
      <c r="W497" s="13" t="s">
        <v>1832</v>
      </c>
      <c r="X497" s="13"/>
      <c r="Y497" s="13"/>
      <c r="Z497" s="13"/>
      <c r="AA497" s="13"/>
      <c r="AB497" s="13"/>
      <c r="AC497" s="13"/>
      <c r="AD497" s="13"/>
      <c r="AE497" s="13"/>
      <c r="AF497" s="13"/>
    </row>
    <row r="498" spans="1:32" ht="57" x14ac:dyDescent="0.2">
      <c r="A498" s="9">
        <f t="shared" si="22"/>
        <v>492</v>
      </c>
      <c r="B498" s="9">
        <v>18</v>
      </c>
      <c r="C498" s="27" t="s">
        <v>1798</v>
      </c>
      <c r="D498" s="11" t="s">
        <v>1833</v>
      </c>
      <c r="E498" s="11" t="s">
        <v>1834</v>
      </c>
      <c r="F498" s="16">
        <v>35</v>
      </c>
      <c r="G498" s="17" t="s">
        <v>1835</v>
      </c>
      <c r="H498" s="16" t="s">
        <v>755</v>
      </c>
      <c r="I498" s="16"/>
      <c r="J498" s="16" t="s">
        <v>1836</v>
      </c>
      <c r="K498" s="16"/>
      <c r="L498" s="14" t="s">
        <v>1837</v>
      </c>
      <c r="M498" s="13" t="s">
        <v>1838</v>
      </c>
      <c r="N498" s="14">
        <v>4</v>
      </c>
      <c r="O498" s="12">
        <v>12</v>
      </c>
      <c r="P498" s="12">
        <v>0</v>
      </c>
      <c r="Q498" s="12">
        <v>4</v>
      </c>
      <c r="R498" s="12">
        <v>12</v>
      </c>
      <c r="S498" s="12">
        <v>0</v>
      </c>
      <c r="T498" s="12">
        <v>7</v>
      </c>
      <c r="U498" s="12">
        <v>0</v>
      </c>
      <c r="V498" s="13" t="s">
        <v>1839</v>
      </c>
      <c r="W498" s="13" t="s">
        <v>1840</v>
      </c>
      <c r="X498" s="13"/>
      <c r="Y498" s="13"/>
      <c r="Z498" s="13"/>
      <c r="AA498" s="13"/>
      <c r="AB498" s="13"/>
      <c r="AC498" s="13"/>
      <c r="AD498" s="13"/>
      <c r="AE498" s="13"/>
      <c r="AF498" s="13"/>
    </row>
    <row r="499" spans="1:32" ht="38" x14ac:dyDescent="0.2">
      <c r="A499" s="9">
        <f t="shared" si="22"/>
        <v>493</v>
      </c>
      <c r="B499" s="9">
        <v>18</v>
      </c>
      <c r="C499" s="27" t="s">
        <v>1798</v>
      </c>
      <c r="D499" s="11" t="s">
        <v>1841</v>
      </c>
      <c r="E499" s="11" t="s">
        <v>1842</v>
      </c>
      <c r="F499" s="16">
        <v>9</v>
      </c>
      <c r="G499" s="17"/>
      <c r="H499" s="16">
        <v>0</v>
      </c>
      <c r="I499" s="16" t="s">
        <v>1843</v>
      </c>
      <c r="J499" s="16" t="s">
        <v>1844</v>
      </c>
      <c r="K499" s="16"/>
      <c r="L499" s="14"/>
      <c r="M499" s="13" t="s">
        <v>1830</v>
      </c>
      <c r="N499" s="14">
        <v>2</v>
      </c>
      <c r="O499" s="12">
        <v>0</v>
      </c>
      <c r="P499" s="12">
        <v>0</v>
      </c>
      <c r="Q499" s="12">
        <v>4</v>
      </c>
      <c r="R499" s="12">
        <v>0</v>
      </c>
      <c r="S499" s="12">
        <v>0</v>
      </c>
      <c r="T499" s="12">
        <v>0</v>
      </c>
      <c r="U499" s="12">
        <v>5</v>
      </c>
      <c r="V499" s="13"/>
      <c r="W499" s="13"/>
      <c r="X499" s="13"/>
      <c r="Y499" s="13"/>
      <c r="Z499" s="13"/>
      <c r="AA499" s="13"/>
      <c r="AB499" s="13"/>
      <c r="AC499" s="13"/>
      <c r="AD499" s="13"/>
      <c r="AE499" s="13"/>
      <c r="AF499" s="13"/>
    </row>
    <row r="500" spans="1:32" ht="38" x14ac:dyDescent="0.2">
      <c r="A500" s="9">
        <f t="shared" si="22"/>
        <v>494</v>
      </c>
      <c r="B500" s="9">
        <v>18</v>
      </c>
      <c r="C500" s="27" t="s">
        <v>1798</v>
      </c>
      <c r="D500" s="11" t="s">
        <v>1845</v>
      </c>
      <c r="E500" s="11" t="s">
        <v>1842</v>
      </c>
      <c r="F500" s="16">
        <v>12</v>
      </c>
      <c r="G500" s="17"/>
      <c r="H500" s="16" t="s">
        <v>1846</v>
      </c>
      <c r="I500" s="16"/>
      <c r="J500" s="16" t="s">
        <v>1847</v>
      </c>
      <c r="K500" s="16"/>
      <c r="L500" s="14"/>
      <c r="M500" s="13" t="s">
        <v>1848</v>
      </c>
      <c r="N500" s="14">
        <v>2</v>
      </c>
      <c r="O500" s="12">
        <v>0</v>
      </c>
      <c r="P500" s="12">
        <v>0</v>
      </c>
      <c r="Q500" s="12">
        <v>9</v>
      </c>
      <c r="R500" s="12">
        <v>1</v>
      </c>
      <c r="S500" s="12">
        <v>1</v>
      </c>
      <c r="T500" s="12">
        <v>1</v>
      </c>
      <c r="U500" s="12">
        <v>0</v>
      </c>
      <c r="V500" s="13"/>
      <c r="W500" s="13" t="s">
        <v>1849</v>
      </c>
      <c r="X500" s="13"/>
      <c r="Y500" s="13"/>
      <c r="Z500" s="13"/>
      <c r="AA500" s="13"/>
      <c r="AB500" s="13"/>
      <c r="AC500" s="13"/>
      <c r="AD500" s="13"/>
      <c r="AE500" s="13"/>
      <c r="AF500" s="13"/>
    </row>
    <row r="501" spans="1:32" ht="95" x14ac:dyDescent="0.2">
      <c r="A501" s="9">
        <f t="shared" si="22"/>
        <v>495</v>
      </c>
      <c r="B501" s="9">
        <v>18</v>
      </c>
      <c r="C501" s="27" t="s">
        <v>1798</v>
      </c>
      <c r="D501" s="11" t="s">
        <v>1850</v>
      </c>
      <c r="E501" s="11" t="s">
        <v>1842</v>
      </c>
      <c r="F501" s="16">
        <v>26</v>
      </c>
      <c r="G501" s="17" t="s">
        <v>1851</v>
      </c>
      <c r="H501" s="16" t="s">
        <v>1852</v>
      </c>
      <c r="I501" s="16"/>
      <c r="J501" s="16" t="s">
        <v>1853</v>
      </c>
      <c r="K501" s="16"/>
      <c r="L501" s="46"/>
      <c r="M501" s="13" t="s">
        <v>1854</v>
      </c>
      <c r="N501" s="14" t="s">
        <v>1855</v>
      </c>
      <c r="O501" s="12">
        <v>5</v>
      </c>
      <c r="P501" s="12">
        <v>1</v>
      </c>
      <c r="Q501" s="12">
        <v>12</v>
      </c>
      <c r="R501" s="12">
        <v>2</v>
      </c>
      <c r="S501" s="12">
        <v>3</v>
      </c>
      <c r="T501" s="12">
        <v>4</v>
      </c>
      <c r="U501" s="12">
        <v>5</v>
      </c>
      <c r="V501" s="13" t="s">
        <v>1856</v>
      </c>
      <c r="W501" s="13" t="s">
        <v>1857</v>
      </c>
      <c r="X501" s="13"/>
      <c r="Y501" s="13"/>
      <c r="Z501" s="13"/>
      <c r="AA501" s="13"/>
      <c r="AB501" s="13"/>
      <c r="AC501" s="13"/>
      <c r="AD501" s="13"/>
      <c r="AE501" s="13"/>
      <c r="AF501" s="13"/>
    </row>
    <row r="502" spans="1:32" ht="38" x14ac:dyDescent="0.2">
      <c r="A502" s="9">
        <f t="shared" si="22"/>
        <v>496</v>
      </c>
      <c r="B502" s="9">
        <v>18</v>
      </c>
      <c r="C502" s="27" t="s">
        <v>1798</v>
      </c>
      <c r="D502" s="11" t="s">
        <v>1858</v>
      </c>
      <c r="E502" s="11" t="s">
        <v>1859</v>
      </c>
      <c r="F502" s="16">
        <v>42</v>
      </c>
      <c r="G502" s="17"/>
      <c r="H502" s="16" t="s">
        <v>1860</v>
      </c>
      <c r="I502" s="16"/>
      <c r="J502" s="16" t="s">
        <v>1861</v>
      </c>
      <c r="K502" s="16"/>
      <c r="L502" s="14" t="s">
        <v>1862</v>
      </c>
      <c r="M502" s="13" t="s">
        <v>1863</v>
      </c>
      <c r="N502" s="14" t="s">
        <v>1864</v>
      </c>
      <c r="O502" s="12">
        <v>18</v>
      </c>
      <c r="P502" s="12">
        <v>1</v>
      </c>
      <c r="Q502" s="12">
        <v>9</v>
      </c>
      <c r="R502" s="12">
        <v>8</v>
      </c>
      <c r="S502" s="12">
        <v>1</v>
      </c>
      <c r="T502" s="12">
        <v>5</v>
      </c>
      <c r="U502" s="12">
        <v>0</v>
      </c>
      <c r="V502" s="37"/>
      <c r="W502" s="13" t="s">
        <v>1865</v>
      </c>
      <c r="X502" s="13"/>
      <c r="Y502" s="13"/>
      <c r="Z502" s="13"/>
      <c r="AA502" s="13"/>
      <c r="AB502" s="13"/>
      <c r="AC502" s="13"/>
      <c r="AD502" s="13"/>
      <c r="AE502" s="13"/>
      <c r="AF502" s="13"/>
    </row>
    <row r="503" spans="1:32" ht="19" x14ac:dyDescent="0.2">
      <c r="A503" s="9">
        <f t="shared" si="22"/>
        <v>497</v>
      </c>
      <c r="B503" s="9">
        <v>18</v>
      </c>
      <c r="C503" s="27" t="s">
        <v>1798</v>
      </c>
      <c r="D503" s="11" t="s">
        <v>1866</v>
      </c>
      <c r="E503" s="11" t="s">
        <v>1867</v>
      </c>
      <c r="F503" s="16">
        <v>65</v>
      </c>
      <c r="G503" s="17" t="s">
        <v>1868</v>
      </c>
      <c r="H503" s="16" t="s">
        <v>1869</v>
      </c>
      <c r="I503" s="16"/>
      <c r="J503" s="16" t="s">
        <v>1870</v>
      </c>
      <c r="K503" s="16"/>
      <c r="L503" s="14" t="s">
        <v>1871</v>
      </c>
      <c r="M503" s="13"/>
      <c r="N503" s="14">
        <v>2</v>
      </c>
      <c r="O503" s="12">
        <v>8</v>
      </c>
      <c r="P503" s="12">
        <v>0</v>
      </c>
      <c r="Q503" s="12">
        <v>85</v>
      </c>
      <c r="R503" s="12">
        <v>30</v>
      </c>
      <c r="S503" s="12">
        <v>5</v>
      </c>
      <c r="T503" s="12">
        <v>10</v>
      </c>
      <c r="U503" s="12">
        <v>1</v>
      </c>
      <c r="V503" s="13" t="s">
        <v>1872</v>
      </c>
      <c r="W503" s="13" t="s">
        <v>39</v>
      </c>
      <c r="X503" s="13"/>
      <c r="Y503" s="13"/>
      <c r="Z503" s="13"/>
      <c r="AA503" s="13"/>
      <c r="AB503" s="13"/>
      <c r="AC503" s="13"/>
      <c r="AD503" s="13"/>
      <c r="AE503" s="13"/>
      <c r="AF503" s="13"/>
    </row>
    <row r="504" spans="1:32" ht="19" x14ac:dyDescent="0.2">
      <c r="A504" s="9">
        <f t="shared" si="22"/>
        <v>498</v>
      </c>
      <c r="B504" s="9">
        <v>18</v>
      </c>
      <c r="C504" s="27" t="s">
        <v>1798</v>
      </c>
      <c r="D504" s="11" t="s">
        <v>1873</v>
      </c>
      <c r="E504" s="11" t="s">
        <v>1874</v>
      </c>
      <c r="F504" s="16">
        <v>30</v>
      </c>
      <c r="G504" s="17"/>
      <c r="H504" s="16" t="s">
        <v>1875</v>
      </c>
      <c r="I504" s="16"/>
      <c r="J504" s="48"/>
      <c r="K504" s="16"/>
      <c r="L504" s="46"/>
      <c r="M504" s="13"/>
      <c r="N504" s="14" t="s">
        <v>1876</v>
      </c>
      <c r="O504" s="12">
        <v>11</v>
      </c>
      <c r="P504" s="12">
        <v>0</v>
      </c>
      <c r="Q504" s="12">
        <v>1</v>
      </c>
      <c r="R504" s="12">
        <v>3</v>
      </c>
      <c r="S504" s="12">
        <v>0</v>
      </c>
      <c r="T504" s="12">
        <v>13</v>
      </c>
      <c r="U504" s="12">
        <v>2</v>
      </c>
      <c r="V504" s="13" t="s">
        <v>1877</v>
      </c>
      <c r="W504" s="13"/>
      <c r="X504" s="13"/>
      <c r="Y504" s="13"/>
      <c r="Z504" s="13"/>
      <c r="AA504" s="13"/>
      <c r="AB504" s="13"/>
      <c r="AC504" s="13"/>
      <c r="AD504" s="13"/>
      <c r="AE504" s="13"/>
      <c r="AF504" s="13"/>
    </row>
    <row r="505" spans="1:32" ht="38" x14ac:dyDescent="0.2">
      <c r="A505" s="9">
        <f t="shared" si="22"/>
        <v>499</v>
      </c>
      <c r="B505" s="9">
        <v>18</v>
      </c>
      <c r="C505" s="27" t="s">
        <v>1798</v>
      </c>
      <c r="D505" s="11" t="s">
        <v>1878</v>
      </c>
      <c r="E505" s="11" t="s">
        <v>1826</v>
      </c>
      <c r="F505" s="16">
        <v>28</v>
      </c>
      <c r="G505" s="17"/>
      <c r="H505" s="16" t="s">
        <v>1879</v>
      </c>
      <c r="I505" s="16"/>
      <c r="J505" s="16" t="s">
        <v>1880</v>
      </c>
      <c r="K505" s="16"/>
      <c r="L505" s="14" t="s">
        <v>1881</v>
      </c>
      <c r="M505" s="14" t="s">
        <v>1882</v>
      </c>
      <c r="N505" s="14">
        <v>2</v>
      </c>
      <c r="O505" s="12">
        <v>4</v>
      </c>
      <c r="P505" s="12">
        <v>1</v>
      </c>
      <c r="Q505" s="12">
        <v>7</v>
      </c>
      <c r="R505" s="12">
        <v>9</v>
      </c>
      <c r="S505" s="12">
        <v>0</v>
      </c>
      <c r="T505" s="12">
        <v>7</v>
      </c>
      <c r="U505" s="12">
        <v>0</v>
      </c>
      <c r="V505" s="13"/>
      <c r="W505" s="37"/>
      <c r="X505" s="13"/>
      <c r="Y505" s="13"/>
      <c r="Z505" s="13"/>
      <c r="AA505" s="13"/>
      <c r="AB505" s="13"/>
      <c r="AC505" s="13"/>
      <c r="AD505" s="13"/>
      <c r="AE505" s="13"/>
      <c r="AF505" s="13"/>
    </row>
    <row r="506" spans="1:32" ht="38" x14ac:dyDescent="0.2">
      <c r="A506" s="9">
        <f t="shared" si="22"/>
        <v>500</v>
      </c>
      <c r="B506" s="9">
        <v>18</v>
      </c>
      <c r="C506" s="27" t="s">
        <v>1798</v>
      </c>
      <c r="D506" s="11" t="s">
        <v>1883</v>
      </c>
      <c r="E506" s="11" t="s">
        <v>1884</v>
      </c>
      <c r="F506" s="16">
        <v>40</v>
      </c>
      <c r="G506" s="17">
        <v>28581</v>
      </c>
      <c r="H506" s="16" t="s">
        <v>1885</v>
      </c>
      <c r="I506" s="16"/>
      <c r="J506" s="16" t="s">
        <v>1886</v>
      </c>
      <c r="K506" s="16" t="s">
        <v>645</v>
      </c>
      <c r="L506" s="14" t="s">
        <v>1887</v>
      </c>
      <c r="M506" s="13" t="s">
        <v>1888</v>
      </c>
      <c r="N506" s="14" t="s">
        <v>1876</v>
      </c>
      <c r="O506" s="12">
        <v>21</v>
      </c>
      <c r="P506" s="12">
        <v>19</v>
      </c>
      <c r="Q506" s="12">
        <v>25</v>
      </c>
      <c r="R506" s="12">
        <v>18</v>
      </c>
      <c r="S506" s="12">
        <v>8</v>
      </c>
      <c r="T506" s="12">
        <v>0</v>
      </c>
      <c r="U506" s="12">
        <v>23</v>
      </c>
      <c r="V506" s="13" t="s">
        <v>1889</v>
      </c>
      <c r="W506" s="13" t="s">
        <v>1890</v>
      </c>
      <c r="X506" s="13"/>
      <c r="Y506" s="13"/>
      <c r="Z506" s="13"/>
      <c r="AA506" s="13"/>
      <c r="AB506" s="13"/>
      <c r="AC506" s="13"/>
      <c r="AD506" s="13"/>
      <c r="AE506" s="13"/>
      <c r="AF506" s="13"/>
    </row>
    <row r="507" spans="1:32" ht="57" x14ac:dyDescent="0.2">
      <c r="A507" s="9">
        <f t="shared" si="22"/>
        <v>501</v>
      </c>
      <c r="B507" s="9">
        <v>18</v>
      </c>
      <c r="C507" s="27" t="s">
        <v>1798</v>
      </c>
      <c r="D507" s="11" t="s">
        <v>1891</v>
      </c>
      <c r="E507" s="11" t="s">
        <v>1892</v>
      </c>
      <c r="F507" s="16">
        <v>52</v>
      </c>
      <c r="G507" s="17" t="s">
        <v>1893</v>
      </c>
      <c r="H507" s="16">
        <v>0</v>
      </c>
      <c r="I507" s="16"/>
      <c r="J507" s="16" t="s">
        <v>1894</v>
      </c>
      <c r="K507" s="63" t="s">
        <v>1895</v>
      </c>
      <c r="L507" s="46"/>
      <c r="M507" s="46"/>
      <c r="N507" s="14">
        <v>2</v>
      </c>
      <c r="O507" s="12">
        <v>10</v>
      </c>
      <c r="P507" s="12">
        <v>5</v>
      </c>
      <c r="Q507" s="12">
        <v>19</v>
      </c>
      <c r="R507" s="12">
        <v>9</v>
      </c>
      <c r="S507" s="12">
        <v>0</v>
      </c>
      <c r="T507" s="12">
        <v>14</v>
      </c>
      <c r="U507" s="12">
        <v>3</v>
      </c>
      <c r="V507" s="13" t="s">
        <v>1896</v>
      </c>
      <c r="W507" s="13" t="s">
        <v>1897</v>
      </c>
      <c r="X507" s="13"/>
      <c r="Y507" s="13"/>
      <c r="Z507" s="13"/>
      <c r="AA507" s="13"/>
      <c r="AB507" s="13"/>
      <c r="AC507" s="13"/>
      <c r="AD507" s="13"/>
      <c r="AE507" s="13"/>
      <c r="AF507" s="13"/>
    </row>
    <row r="508" spans="1:32" ht="38" x14ac:dyDescent="0.2">
      <c r="A508" s="9">
        <f t="shared" si="22"/>
        <v>502</v>
      </c>
      <c r="B508" s="9">
        <v>18</v>
      </c>
      <c r="C508" s="27" t="s">
        <v>1798</v>
      </c>
      <c r="D508" s="11" t="s">
        <v>1898</v>
      </c>
      <c r="E508" s="11" t="s">
        <v>1899</v>
      </c>
      <c r="F508" s="16">
        <v>56</v>
      </c>
      <c r="G508" s="17" t="s">
        <v>1827</v>
      </c>
      <c r="H508" s="16" t="s">
        <v>1900</v>
      </c>
      <c r="I508" s="16"/>
      <c r="J508" s="16" t="s">
        <v>1901</v>
      </c>
      <c r="K508" s="63" t="s">
        <v>1902</v>
      </c>
      <c r="L508" s="46"/>
      <c r="M508" s="13" t="s">
        <v>1903</v>
      </c>
      <c r="N508" s="14">
        <v>2</v>
      </c>
      <c r="O508" s="12">
        <v>4</v>
      </c>
      <c r="P508" s="12">
        <v>0</v>
      </c>
      <c r="Q508" s="12">
        <v>20</v>
      </c>
      <c r="R508" s="12">
        <v>6</v>
      </c>
      <c r="S508" s="12">
        <v>3</v>
      </c>
      <c r="T508" s="12">
        <v>23</v>
      </c>
      <c r="U508" s="47">
        <v>2</v>
      </c>
      <c r="V508" s="37"/>
      <c r="W508" s="37"/>
      <c r="X508" s="13"/>
      <c r="Y508" s="13"/>
      <c r="Z508" s="13"/>
      <c r="AA508" s="13"/>
      <c r="AB508" s="13"/>
      <c r="AC508" s="13"/>
      <c r="AD508" s="13"/>
      <c r="AE508" s="13"/>
      <c r="AF508" s="13"/>
    </row>
    <row r="509" spans="1:32" ht="38" x14ac:dyDescent="0.2">
      <c r="A509" s="9">
        <f t="shared" si="22"/>
        <v>503</v>
      </c>
      <c r="B509" s="9">
        <v>18</v>
      </c>
      <c r="C509" s="27" t="s">
        <v>1798</v>
      </c>
      <c r="D509" s="11" t="s">
        <v>1904</v>
      </c>
      <c r="E509" s="11" t="s">
        <v>1905</v>
      </c>
      <c r="F509" s="16">
        <v>35</v>
      </c>
      <c r="G509" s="17" t="s">
        <v>1906</v>
      </c>
      <c r="H509" s="16" t="s">
        <v>1907</v>
      </c>
      <c r="I509" s="16" t="s">
        <v>1908</v>
      </c>
      <c r="J509" s="16" t="s">
        <v>1909</v>
      </c>
      <c r="K509" s="16"/>
      <c r="L509" s="46"/>
      <c r="M509" s="13" t="s">
        <v>1910</v>
      </c>
      <c r="N509" s="14">
        <v>5</v>
      </c>
      <c r="O509" s="12">
        <v>1</v>
      </c>
      <c r="P509" s="12">
        <v>1</v>
      </c>
      <c r="Q509" s="12">
        <v>6</v>
      </c>
      <c r="R509" s="12">
        <v>8</v>
      </c>
      <c r="S509" s="12">
        <v>4</v>
      </c>
      <c r="T509" s="12">
        <v>9</v>
      </c>
      <c r="U509" s="12">
        <v>4</v>
      </c>
      <c r="V509" s="13" t="s">
        <v>1911</v>
      </c>
      <c r="W509" s="37"/>
      <c r="X509" s="13"/>
      <c r="Y509" s="13"/>
      <c r="Z509" s="13"/>
      <c r="AA509" s="13"/>
      <c r="AB509" s="13"/>
      <c r="AC509" s="13"/>
      <c r="AD509" s="13"/>
      <c r="AE509" s="13"/>
      <c r="AF509" s="13"/>
    </row>
    <row r="510" spans="1:32" ht="114" x14ac:dyDescent="0.2">
      <c r="A510" s="9">
        <f t="shared" si="22"/>
        <v>504</v>
      </c>
      <c r="B510" s="9">
        <v>18</v>
      </c>
      <c r="C510" s="27" t="s">
        <v>1798</v>
      </c>
      <c r="D510" s="11" t="s">
        <v>1912</v>
      </c>
      <c r="E510" s="11" t="s">
        <v>1913</v>
      </c>
      <c r="F510" s="16">
        <v>74</v>
      </c>
      <c r="G510" s="17" t="s">
        <v>1801</v>
      </c>
      <c r="H510" s="16" t="s">
        <v>690</v>
      </c>
      <c r="I510" s="16"/>
      <c r="J510" s="16" t="s">
        <v>1914</v>
      </c>
      <c r="K510" s="16"/>
      <c r="L510" s="14" t="s">
        <v>1915</v>
      </c>
      <c r="M510" s="13" t="s">
        <v>1916</v>
      </c>
      <c r="N510" s="14">
        <v>1</v>
      </c>
      <c r="O510" s="12">
        <v>6</v>
      </c>
      <c r="P510" s="12">
        <v>6</v>
      </c>
      <c r="Q510" s="12">
        <v>13</v>
      </c>
      <c r="R510" s="12">
        <v>28</v>
      </c>
      <c r="S510" s="12">
        <v>2</v>
      </c>
      <c r="T510" s="12">
        <v>19</v>
      </c>
      <c r="U510" s="12">
        <v>0</v>
      </c>
      <c r="V510" s="13" t="s">
        <v>1917</v>
      </c>
      <c r="W510" s="13" t="s">
        <v>1918</v>
      </c>
      <c r="X510" s="13"/>
      <c r="Y510" s="13"/>
      <c r="Z510" s="13"/>
      <c r="AA510" s="13"/>
      <c r="AB510" s="13"/>
      <c r="AC510" s="13"/>
      <c r="AD510" s="13"/>
      <c r="AE510" s="13"/>
      <c r="AF510" s="13"/>
    </row>
    <row r="511" spans="1:32" ht="19" x14ac:dyDescent="0.2">
      <c r="A511" s="9">
        <f t="shared" si="22"/>
        <v>505</v>
      </c>
      <c r="B511" s="9">
        <v>18</v>
      </c>
      <c r="C511" s="27" t="s">
        <v>1798</v>
      </c>
      <c r="D511" s="11" t="s">
        <v>1919</v>
      </c>
      <c r="E511" s="11" t="s">
        <v>1920</v>
      </c>
      <c r="F511" s="16">
        <v>21</v>
      </c>
      <c r="G511" s="17"/>
      <c r="H511" s="16">
        <v>0</v>
      </c>
      <c r="I511" s="16"/>
      <c r="J511" s="16" t="s">
        <v>1815</v>
      </c>
      <c r="K511" s="16"/>
      <c r="L511" s="46"/>
      <c r="M511" s="13"/>
      <c r="N511" s="14" t="s">
        <v>1876</v>
      </c>
      <c r="O511" s="12">
        <v>3</v>
      </c>
      <c r="P511" s="12">
        <v>1</v>
      </c>
      <c r="Q511" s="12">
        <v>7</v>
      </c>
      <c r="R511" s="47"/>
      <c r="S511" s="12">
        <v>2</v>
      </c>
      <c r="T511" s="12">
        <v>8</v>
      </c>
      <c r="U511" s="47"/>
      <c r="V511" s="37"/>
      <c r="W511" s="37"/>
      <c r="X511" s="13"/>
      <c r="Y511" s="13"/>
      <c r="Z511" s="13"/>
      <c r="AA511" s="13"/>
      <c r="AB511" s="13"/>
      <c r="AC511" s="13"/>
      <c r="AD511" s="13"/>
      <c r="AE511" s="13"/>
      <c r="AF511" s="13"/>
    </row>
    <row r="512" spans="1:32" ht="19" x14ac:dyDescent="0.2">
      <c r="A512" s="9">
        <f t="shared" si="22"/>
        <v>506</v>
      </c>
      <c r="B512" s="9">
        <v>18</v>
      </c>
      <c r="C512" s="27" t="s">
        <v>1798</v>
      </c>
      <c r="D512" s="11" t="s">
        <v>1921</v>
      </c>
      <c r="E512" s="11" t="s">
        <v>1922</v>
      </c>
      <c r="F512" s="16">
        <v>9</v>
      </c>
      <c r="G512" s="17"/>
      <c r="H512" s="16" t="s">
        <v>1923</v>
      </c>
      <c r="I512" s="16"/>
      <c r="J512" s="16" t="s">
        <v>608</v>
      </c>
      <c r="K512" s="16"/>
      <c r="L512" s="46"/>
      <c r="M512" s="37"/>
      <c r="N512" s="14">
        <v>3</v>
      </c>
      <c r="O512" s="12">
        <v>5</v>
      </c>
      <c r="P512" s="12">
        <v>0</v>
      </c>
      <c r="Q512" s="12">
        <v>10</v>
      </c>
      <c r="R512" s="12">
        <v>5</v>
      </c>
      <c r="S512" s="12">
        <v>10</v>
      </c>
      <c r="T512" s="12">
        <v>0</v>
      </c>
      <c r="U512" s="47"/>
      <c r="V512" s="37"/>
      <c r="W512" s="13" t="s">
        <v>1924</v>
      </c>
      <c r="X512" s="13"/>
      <c r="Y512" s="13"/>
      <c r="Z512" s="13"/>
      <c r="AA512" s="13"/>
      <c r="AB512" s="13"/>
      <c r="AC512" s="13"/>
      <c r="AD512" s="13"/>
      <c r="AE512" s="13"/>
      <c r="AF512" s="13"/>
    </row>
    <row r="513" spans="1:32" ht="57" x14ac:dyDescent="0.2">
      <c r="A513" s="9">
        <f t="shared" si="22"/>
        <v>507</v>
      </c>
      <c r="B513" s="9">
        <v>18</v>
      </c>
      <c r="C513" s="27" t="s">
        <v>1798</v>
      </c>
      <c r="D513" s="11" t="s">
        <v>1925</v>
      </c>
      <c r="E513" s="11" t="s">
        <v>1926</v>
      </c>
      <c r="F513" s="16">
        <v>58</v>
      </c>
      <c r="G513" s="49"/>
      <c r="H513" s="16" t="s">
        <v>1927</v>
      </c>
      <c r="I513" s="16"/>
      <c r="J513" s="16" t="s">
        <v>1870</v>
      </c>
      <c r="K513" s="63" t="s">
        <v>1928</v>
      </c>
      <c r="L513" s="14" t="s">
        <v>1929</v>
      </c>
      <c r="M513" s="13" t="s">
        <v>1930</v>
      </c>
      <c r="N513" s="14">
        <v>2</v>
      </c>
      <c r="O513" s="12">
        <v>10</v>
      </c>
      <c r="P513" s="12">
        <v>10</v>
      </c>
      <c r="Q513" s="12">
        <v>20</v>
      </c>
      <c r="R513" s="12">
        <v>20</v>
      </c>
      <c r="S513" s="12">
        <v>2</v>
      </c>
      <c r="T513" s="12">
        <v>10</v>
      </c>
      <c r="U513" s="12">
        <v>2</v>
      </c>
      <c r="V513" s="13" t="s">
        <v>1931</v>
      </c>
      <c r="W513" s="13" t="s">
        <v>1932</v>
      </c>
      <c r="X513" s="13"/>
      <c r="Y513" s="13"/>
      <c r="Z513" s="13"/>
      <c r="AA513" s="13"/>
      <c r="AB513" s="13"/>
      <c r="AC513" s="13"/>
      <c r="AD513" s="13"/>
      <c r="AE513" s="13"/>
      <c r="AF513" s="13"/>
    </row>
    <row r="514" spans="1:32" ht="19" x14ac:dyDescent="0.2">
      <c r="A514" s="9">
        <f t="shared" si="22"/>
        <v>508</v>
      </c>
      <c r="B514" s="9">
        <v>18</v>
      </c>
      <c r="C514" s="27" t="s">
        <v>1798</v>
      </c>
      <c r="D514" s="11" t="s">
        <v>1933</v>
      </c>
      <c r="E514" s="11" t="s">
        <v>1934</v>
      </c>
      <c r="F514" s="16">
        <v>26</v>
      </c>
      <c r="G514" s="17"/>
      <c r="H514" s="16" t="s">
        <v>1935</v>
      </c>
      <c r="I514" s="16"/>
      <c r="J514" s="16" t="s">
        <v>580</v>
      </c>
      <c r="K514" s="16"/>
      <c r="L514" s="46"/>
      <c r="M514" s="13" t="s">
        <v>1936</v>
      </c>
      <c r="N514" s="14">
        <v>1</v>
      </c>
      <c r="O514" s="12">
        <v>9</v>
      </c>
      <c r="P514" s="12">
        <v>0</v>
      </c>
      <c r="Q514" s="12">
        <v>5</v>
      </c>
      <c r="R514" s="12">
        <v>0</v>
      </c>
      <c r="S514" s="12">
        <v>0</v>
      </c>
      <c r="T514" s="12">
        <v>12</v>
      </c>
      <c r="U514" s="12">
        <v>0</v>
      </c>
      <c r="V514" s="13"/>
      <c r="W514" s="13" t="s">
        <v>39</v>
      </c>
      <c r="X514" s="13"/>
      <c r="Y514" s="13"/>
      <c r="Z514" s="13"/>
      <c r="AA514" s="13"/>
      <c r="AB514" s="13"/>
      <c r="AC514" s="13"/>
      <c r="AD514" s="13"/>
      <c r="AE514" s="13"/>
      <c r="AF514" s="13"/>
    </row>
    <row r="515" spans="1:32" ht="76" x14ac:dyDescent="0.2">
      <c r="A515" s="9">
        <f t="shared" si="22"/>
        <v>509</v>
      </c>
      <c r="B515" s="9">
        <v>18</v>
      </c>
      <c r="C515" s="27" t="s">
        <v>1798</v>
      </c>
      <c r="D515" s="11" t="s">
        <v>1937</v>
      </c>
      <c r="E515" s="11" t="s">
        <v>1938</v>
      </c>
      <c r="F515" s="16">
        <v>29</v>
      </c>
      <c r="G515" s="17"/>
      <c r="H515" s="16" t="s">
        <v>1808</v>
      </c>
      <c r="I515" s="16"/>
      <c r="J515" s="16" t="s">
        <v>1939</v>
      </c>
      <c r="K515" s="16"/>
      <c r="L515" s="14" t="s">
        <v>1940</v>
      </c>
      <c r="M515" s="13" t="s">
        <v>1830</v>
      </c>
      <c r="N515" s="14">
        <v>1</v>
      </c>
      <c r="O515" s="12">
        <v>4</v>
      </c>
      <c r="P515" s="12">
        <v>0</v>
      </c>
      <c r="Q515" s="12">
        <v>6</v>
      </c>
      <c r="R515" s="12">
        <v>11</v>
      </c>
      <c r="S515" s="12">
        <v>1</v>
      </c>
      <c r="T515" s="12">
        <v>18</v>
      </c>
      <c r="U515" s="12">
        <v>1</v>
      </c>
      <c r="V515" s="13" t="s">
        <v>1941</v>
      </c>
      <c r="W515" s="13" t="s">
        <v>1942</v>
      </c>
      <c r="X515" s="13"/>
      <c r="Y515" s="13"/>
      <c r="Z515" s="13"/>
      <c r="AA515" s="13"/>
      <c r="AB515" s="13"/>
      <c r="AC515" s="13"/>
      <c r="AD515" s="13"/>
      <c r="AE515" s="13"/>
      <c r="AF515" s="13"/>
    </row>
    <row r="516" spans="1:32" ht="38" x14ac:dyDescent="0.2">
      <c r="A516" s="9">
        <f t="shared" ref="A516:A579" si="23">A515+1</f>
        <v>510</v>
      </c>
      <c r="B516" s="9">
        <v>18</v>
      </c>
      <c r="C516" s="27" t="s">
        <v>1798</v>
      </c>
      <c r="D516" s="11" t="s">
        <v>1943</v>
      </c>
      <c r="E516" s="11" t="s">
        <v>1944</v>
      </c>
      <c r="F516" s="16">
        <v>21</v>
      </c>
      <c r="G516" s="17" t="s">
        <v>1945</v>
      </c>
      <c r="H516" s="16" t="s">
        <v>1846</v>
      </c>
      <c r="I516" s="16"/>
      <c r="J516" s="16" t="s">
        <v>1946</v>
      </c>
      <c r="K516" s="16"/>
      <c r="L516" s="46"/>
      <c r="M516" s="13"/>
      <c r="N516" s="14">
        <v>2</v>
      </c>
      <c r="O516" s="12">
        <v>4</v>
      </c>
      <c r="P516" s="47">
        <v>1</v>
      </c>
      <c r="Q516" s="12">
        <v>5</v>
      </c>
      <c r="R516" s="12">
        <v>4</v>
      </c>
      <c r="S516" s="12">
        <v>1</v>
      </c>
      <c r="T516" s="12">
        <v>6</v>
      </c>
      <c r="U516" s="47">
        <v>6</v>
      </c>
      <c r="V516" s="37"/>
      <c r="W516" s="13" t="s">
        <v>1947</v>
      </c>
      <c r="X516" s="13"/>
      <c r="Y516" s="13"/>
      <c r="Z516" s="13"/>
      <c r="AA516" s="13"/>
      <c r="AB516" s="13"/>
      <c r="AC516" s="13"/>
      <c r="AD516" s="13"/>
      <c r="AE516" s="13"/>
      <c r="AF516" s="13"/>
    </row>
    <row r="517" spans="1:32" ht="19" x14ac:dyDescent="0.2">
      <c r="A517" s="9">
        <f t="shared" si="23"/>
        <v>511</v>
      </c>
      <c r="B517" s="9">
        <v>18</v>
      </c>
      <c r="C517" s="27" t="s">
        <v>1798</v>
      </c>
      <c r="D517" s="11" t="s">
        <v>1948</v>
      </c>
      <c r="E517" s="11" t="s">
        <v>1949</v>
      </c>
      <c r="F517" s="16">
        <v>18</v>
      </c>
      <c r="G517" s="17" t="s">
        <v>1950</v>
      </c>
      <c r="H517" s="16" t="s">
        <v>1661</v>
      </c>
      <c r="I517" s="16"/>
      <c r="J517" s="16" t="s">
        <v>682</v>
      </c>
      <c r="K517" s="16"/>
      <c r="L517" s="46"/>
      <c r="M517" s="13"/>
      <c r="N517" s="14"/>
      <c r="O517" s="12"/>
      <c r="P517" s="12"/>
      <c r="Q517" s="12"/>
      <c r="R517" s="12"/>
      <c r="S517" s="12"/>
      <c r="T517" s="12"/>
      <c r="U517" s="12"/>
      <c r="V517" s="13"/>
      <c r="W517" s="13" t="s">
        <v>39</v>
      </c>
      <c r="X517" s="13"/>
      <c r="Y517" s="13"/>
      <c r="Z517" s="13"/>
      <c r="AA517" s="13"/>
      <c r="AB517" s="13"/>
      <c r="AC517" s="13"/>
      <c r="AD517" s="13"/>
      <c r="AE517" s="13"/>
      <c r="AF517" s="13"/>
    </row>
    <row r="518" spans="1:32" ht="57" x14ac:dyDescent="0.2">
      <c r="A518" s="9">
        <f t="shared" si="23"/>
        <v>512</v>
      </c>
      <c r="B518" s="9">
        <v>18</v>
      </c>
      <c r="C518" s="27" t="s">
        <v>1798</v>
      </c>
      <c r="D518" s="11" t="s">
        <v>1951</v>
      </c>
      <c r="E518" s="11"/>
      <c r="F518" s="16" t="s">
        <v>1952</v>
      </c>
      <c r="G518" s="17">
        <v>38093</v>
      </c>
      <c r="H518" s="16" t="s">
        <v>1661</v>
      </c>
      <c r="I518" s="16"/>
      <c r="J518" s="16" t="s">
        <v>1953</v>
      </c>
      <c r="K518" s="16"/>
      <c r="L518" s="14" t="s">
        <v>1954</v>
      </c>
      <c r="M518" s="13"/>
      <c r="N518" s="14"/>
      <c r="O518" s="12"/>
      <c r="P518" s="12"/>
      <c r="Q518" s="12"/>
      <c r="R518" s="12"/>
      <c r="S518" s="12"/>
      <c r="T518" s="12"/>
      <c r="U518" s="12"/>
      <c r="V518" s="13"/>
      <c r="W518" s="13" t="s">
        <v>39</v>
      </c>
      <c r="X518" s="13"/>
      <c r="Y518" s="13"/>
      <c r="Z518" s="13"/>
      <c r="AA518" s="13"/>
      <c r="AB518" s="13"/>
      <c r="AC518" s="13"/>
      <c r="AD518" s="13"/>
      <c r="AE518" s="13"/>
      <c r="AF518" s="13"/>
    </row>
    <row r="519" spans="1:32" ht="57" x14ac:dyDescent="0.2">
      <c r="A519" s="9">
        <f t="shared" si="23"/>
        <v>513</v>
      </c>
      <c r="B519" s="9">
        <v>18</v>
      </c>
      <c r="C519" s="27" t="s">
        <v>1798</v>
      </c>
      <c r="D519" s="11" t="s">
        <v>1955</v>
      </c>
      <c r="E519" s="11" t="s">
        <v>1813</v>
      </c>
      <c r="F519" s="16">
        <f>F498+F502+F505+F514</f>
        <v>131</v>
      </c>
      <c r="G519" s="17"/>
      <c r="H519" s="16"/>
      <c r="I519" s="16"/>
      <c r="J519" s="16"/>
      <c r="K519" s="16"/>
      <c r="L519" s="14" t="s">
        <v>1956</v>
      </c>
      <c r="M519" s="13"/>
      <c r="N519" s="14"/>
      <c r="O519" s="16">
        <f t="shared" ref="O519:U519" si="24">O498+O502+O505+O514</f>
        <v>43</v>
      </c>
      <c r="P519" s="16">
        <f t="shared" si="24"/>
        <v>2</v>
      </c>
      <c r="Q519" s="16">
        <f t="shared" si="24"/>
        <v>25</v>
      </c>
      <c r="R519" s="16">
        <f t="shared" si="24"/>
        <v>29</v>
      </c>
      <c r="S519" s="16">
        <f t="shared" si="24"/>
        <v>1</v>
      </c>
      <c r="T519" s="16">
        <f t="shared" si="24"/>
        <v>31</v>
      </c>
      <c r="U519" s="16">
        <f t="shared" si="24"/>
        <v>0</v>
      </c>
      <c r="V519" s="13" t="s">
        <v>1957</v>
      </c>
      <c r="W519" s="13" t="s">
        <v>1958</v>
      </c>
      <c r="X519" s="13"/>
      <c r="Y519" s="13"/>
      <c r="Z519" s="13"/>
      <c r="AA519" s="13"/>
      <c r="AB519" s="13"/>
      <c r="AC519" s="13"/>
      <c r="AD519" s="13"/>
      <c r="AE519" s="13"/>
      <c r="AF519" s="13"/>
    </row>
    <row r="520" spans="1:32" ht="76" x14ac:dyDescent="0.2">
      <c r="A520" s="9">
        <f t="shared" si="23"/>
        <v>514</v>
      </c>
      <c r="B520" s="9">
        <v>19</v>
      </c>
      <c r="C520" s="27" t="s">
        <v>1959</v>
      </c>
      <c r="D520" s="11" t="s">
        <v>1962</v>
      </c>
      <c r="E520" s="11" t="s">
        <v>1963</v>
      </c>
      <c r="F520" s="12">
        <v>46</v>
      </c>
      <c r="G520" s="40"/>
      <c r="H520" s="16"/>
      <c r="I520" s="16"/>
      <c r="J520" s="23" t="s">
        <v>1964</v>
      </c>
      <c r="K520" s="23"/>
      <c r="L520" s="14"/>
      <c r="M520" s="13" t="s">
        <v>1965</v>
      </c>
      <c r="N520" s="14"/>
      <c r="O520" s="12">
        <v>10</v>
      </c>
      <c r="P520" s="12">
        <v>9</v>
      </c>
      <c r="Q520" s="12">
        <v>5</v>
      </c>
      <c r="R520" s="12">
        <v>12</v>
      </c>
      <c r="S520" s="12">
        <v>1</v>
      </c>
      <c r="T520" s="12">
        <v>10</v>
      </c>
      <c r="U520" s="12">
        <v>1</v>
      </c>
      <c r="V520" s="13" t="s">
        <v>1966</v>
      </c>
      <c r="W520" s="13" t="s">
        <v>1967</v>
      </c>
      <c r="X520" s="14" t="s">
        <v>1960</v>
      </c>
      <c r="Y520" s="14" t="s">
        <v>1961</v>
      </c>
      <c r="Z520" s="14" t="str">
        <f t="shared" ref="Z520:Z535" si="25">HYPERLINK("#", "https://www.city.koshigaya.saitama.jp/kurashi_shisei/jigyosha/shienyushi/hojokin/sougyouhojokinn.html")</f>
        <v>https://www.city.koshigaya.saitama.jp/kurashi_shisei/jigyosha/shienyushi/hojokin/sougyouhojokinn.html</v>
      </c>
      <c r="AA520" s="14"/>
      <c r="AB520" s="14"/>
      <c r="AC520" s="14"/>
      <c r="AD520" s="14"/>
      <c r="AE520" s="14"/>
      <c r="AF520" s="14"/>
    </row>
    <row r="521" spans="1:32" ht="76" x14ac:dyDescent="0.2">
      <c r="A521" s="9">
        <f t="shared" si="23"/>
        <v>515</v>
      </c>
      <c r="B521" s="9">
        <v>19</v>
      </c>
      <c r="C521" s="27" t="s">
        <v>1959</v>
      </c>
      <c r="D521" s="11" t="s">
        <v>1968</v>
      </c>
      <c r="E521" s="11" t="s">
        <v>1969</v>
      </c>
      <c r="F521" s="16">
        <v>24</v>
      </c>
      <c r="G521" s="17"/>
      <c r="H521" s="16"/>
      <c r="I521" s="16"/>
      <c r="J521" s="16" t="s">
        <v>608</v>
      </c>
      <c r="K521" s="16"/>
      <c r="L521" s="14"/>
      <c r="M521" s="13" t="s">
        <v>1970</v>
      </c>
      <c r="N521" s="14"/>
      <c r="O521" s="12">
        <v>10</v>
      </c>
      <c r="P521" s="12">
        <v>3</v>
      </c>
      <c r="Q521" s="12">
        <v>5</v>
      </c>
      <c r="R521" s="12">
        <v>2</v>
      </c>
      <c r="S521" s="12">
        <v>0</v>
      </c>
      <c r="T521" s="12">
        <v>4</v>
      </c>
      <c r="U521" s="12">
        <v>4</v>
      </c>
      <c r="V521" s="13" t="s">
        <v>1971</v>
      </c>
      <c r="W521" s="13" t="s">
        <v>1972</v>
      </c>
      <c r="X521" s="14" t="s">
        <v>1960</v>
      </c>
      <c r="Y521" s="14" t="s">
        <v>1961</v>
      </c>
      <c r="Z521" s="14" t="str">
        <f t="shared" si="25"/>
        <v>https://www.city.koshigaya.saitama.jp/kurashi_shisei/jigyosha/shienyushi/hojokin/sougyouhojokinn.html</v>
      </c>
      <c r="AA521" s="14"/>
      <c r="AB521" s="14"/>
      <c r="AC521" s="14"/>
      <c r="AD521" s="14"/>
      <c r="AE521" s="14"/>
      <c r="AF521" s="14"/>
    </row>
    <row r="522" spans="1:32" ht="152" x14ac:dyDescent="0.2">
      <c r="A522" s="9">
        <f t="shared" si="23"/>
        <v>516</v>
      </c>
      <c r="B522" s="9">
        <v>19</v>
      </c>
      <c r="C522" s="27" t="s">
        <v>1959</v>
      </c>
      <c r="D522" s="11" t="s">
        <v>1973</v>
      </c>
      <c r="E522" s="11" t="s">
        <v>1974</v>
      </c>
      <c r="F522" s="12">
        <v>19</v>
      </c>
      <c r="G522" s="40"/>
      <c r="H522" s="16"/>
      <c r="I522" s="16"/>
      <c r="J522" s="16" t="s">
        <v>1975</v>
      </c>
      <c r="K522" s="16"/>
      <c r="L522" s="14"/>
      <c r="M522" s="13" t="s">
        <v>1976</v>
      </c>
      <c r="N522" s="14"/>
      <c r="O522" s="12">
        <v>1</v>
      </c>
      <c r="P522" s="12">
        <v>1</v>
      </c>
      <c r="Q522" s="12">
        <v>7</v>
      </c>
      <c r="R522" s="12">
        <v>13</v>
      </c>
      <c r="S522" s="12">
        <v>1</v>
      </c>
      <c r="T522" s="12">
        <v>1</v>
      </c>
      <c r="U522" s="12">
        <v>4</v>
      </c>
      <c r="V522" s="13" t="s">
        <v>1977</v>
      </c>
      <c r="W522" s="13" t="s">
        <v>1978</v>
      </c>
      <c r="X522" s="14" t="s">
        <v>1960</v>
      </c>
      <c r="Y522" s="14" t="s">
        <v>1961</v>
      </c>
      <c r="Z522" s="14" t="str">
        <f t="shared" si="25"/>
        <v>https://www.city.koshigaya.saitama.jp/kurashi_shisei/jigyosha/shienyushi/hojokin/sougyouhojokinn.html</v>
      </c>
      <c r="AA522" s="14"/>
      <c r="AB522" s="14"/>
      <c r="AC522" s="14"/>
      <c r="AD522" s="14"/>
      <c r="AE522" s="14"/>
      <c r="AF522" s="14"/>
    </row>
    <row r="523" spans="1:32" ht="76" x14ac:dyDescent="0.2">
      <c r="A523" s="9">
        <f t="shared" si="23"/>
        <v>517</v>
      </c>
      <c r="B523" s="9">
        <v>19</v>
      </c>
      <c r="C523" s="27" t="s">
        <v>1959</v>
      </c>
      <c r="D523" s="11" t="s">
        <v>1979</v>
      </c>
      <c r="E523" s="11" t="s">
        <v>1980</v>
      </c>
      <c r="F523" s="12">
        <v>18</v>
      </c>
      <c r="G523" s="40"/>
      <c r="H523" s="16"/>
      <c r="I523" s="16"/>
      <c r="J523" s="16" t="s">
        <v>1981</v>
      </c>
      <c r="K523" s="16"/>
      <c r="L523" s="14"/>
      <c r="M523" s="13" t="s">
        <v>1982</v>
      </c>
      <c r="N523" s="14"/>
      <c r="O523" s="12">
        <v>5</v>
      </c>
      <c r="P523" s="12">
        <v>5</v>
      </c>
      <c r="Q523" s="12"/>
      <c r="R523" s="12">
        <v>2</v>
      </c>
      <c r="S523" s="12"/>
      <c r="T523" s="12">
        <v>11</v>
      </c>
      <c r="U523" s="12">
        <v>1</v>
      </c>
      <c r="V523" s="13" t="s">
        <v>1983</v>
      </c>
      <c r="W523" s="13" t="s">
        <v>1984</v>
      </c>
      <c r="X523" s="14" t="s">
        <v>1960</v>
      </c>
      <c r="Y523" s="14" t="s">
        <v>1961</v>
      </c>
      <c r="Z523" s="14" t="str">
        <f t="shared" si="25"/>
        <v>https://www.city.koshigaya.saitama.jp/kurashi_shisei/jigyosha/shienyushi/hojokin/sougyouhojokinn.html</v>
      </c>
      <c r="AA523" s="14"/>
      <c r="AB523" s="14"/>
      <c r="AC523" s="14"/>
      <c r="AD523" s="14"/>
      <c r="AE523" s="14"/>
      <c r="AF523" s="14"/>
    </row>
    <row r="524" spans="1:32" ht="76" x14ac:dyDescent="0.2">
      <c r="A524" s="9">
        <f t="shared" si="23"/>
        <v>518</v>
      </c>
      <c r="B524" s="9">
        <v>19</v>
      </c>
      <c r="C524" s="27" t="s">
        <v>1959</v>
      </c>
      <c r="D524" s="11" t="s">
        <v>1985</v>
      </c>
      <c r="E524" s="11" t="s">
        <v>1980</v>
      </c>
      <c r="F524" s="12">
        <v>15</v>
      </c>
      <c r="G524" s="40"/>
      <c r="H524" s="16"/>
      <c r="I524" s="16"/>
      <c r="J524" s="16" t="s">
        <v>1986</v>
      </c>
      <c r="K524" s="16"/>
      <c r="L524" s="14"/>
      <c r="M524" s="13" t="s">
        <v>1987</v>
      </c>
      <c r="N524" s="14"/>
      <c r="O524" s="12">
        <v>3</v>
      </c>
      <c r="P524" s="12">
        <v>2</v>
      </c>
      <c r="Q524" s="12">
        <v>1</v>
      </c>
      <c r="R524" s="12">
        <v>4</v>
      </c>
      <c r="S524" s="12">
        <v>1</v>
      </c>
      <c r="T524" s="12">
        <v>12</v>
      </c>
      <c r="U524" s="12">
        <v>1</v>
      </c>
      <c r="V524" s="13" t="s">
        <v>1983</v>
      </c>
      <c r="W524" s="13" t="s">
        <v>1988</v>
      </c>
      <c r="X524" s="14" t="s">
        <v>1960</v>
      </c>
      <c r="Y524" s="14" t="s">
        <v>1961</v>
      </c>
      <c r="Z524" s="14" t="str">
        <f t="shared" si="25"/>
        <v>https://www.city.koshigaya.saitama.jp/kurashi_shisei/jigyosha/shienyushi/hojokin/sougyouhojokinn.html</v>
      </c>
      <c r="AA524" s="14"/>
      <c r="AB524" s="14"/>
      <c r="AC524" s="14"/>
      <c r="AD524" s="14"/>
      <c r="AE524" s="14"/>
      <c r="AF524" s="14"/>
    </row>
    <row r="525" spans="1:32" ht="95" x14ac:dyDescent="0.2">
      <c r="A525" s="9">
        <f t="shared" si="23"/>
        <v>519</v>
      </c>
      <c r="B525" s="9">
        <v>19</v>
      </c>
      <c r="C525" s="27" t="s">
        <v>1959</v>
      </c>
      <c r="D525" s="11" t="s">
        <v>1989</v>
      </c>
      <c r="E525" s="11" t="s">
        <v>1990</v>
      </c>
      <c r="F525" s="12">
        <v>52</v>
      </c>
      <c r="G525" s="40"/>
      <c r="H525" s="16"/>
      <c r="I525" s="16"/>
      <c r="J525" s="16" t="s">
        <v>1991</v>
      </c>
      <c r="K525" s="16"/>
      <c r="L525" s="14"/>
      <c r="M525" s="13" t="s">
        <v>1992</v>
      </c>
      <c r="N525" s="14"/>
      <c r="O525" s="12">
        <v>5</v>
      </c>
      <c r="P525" s="12">
        <v>12</v>
      </c>
      <c r="Q525" s="12">
        <v>11</v>
      </c>
      <c r="R525" s="12">
        <v>17</v>
      </c>
      <c r="S525" s="12">
        <v>1</v>
      </c>
      <c r="T525" s="12">
        <v>19</v>
      </c>
      <c r="U525" s="12">
        <v>11</v>
      </c>
      <c r="V525" s="13" t="s">
        <v>1993</v>
      </c>
      <c r="W525" s="13" t="s">
        <v>1994</v>
      </c>
      <c r="X525" s="14" t="s">
        <v>1960</v>
      </c>
      <c r="Y525" s="14" t="s">
        <v>1961</v>
      </c>
      <c r="Z525" s="14" t="str">
        <f t="shared" si="25"/>
        <v>https://www.city.koshigaya.saitama.jp/kurashi_shisei/jigyosha/shienyushi/hojokin/sougyouhojokinn.html</v>
      </c>
      <c r="AA525" s="14"/>
      <c r="AB525" s="14"/>
      <c r="AC525" s="14"/>
      <c r="AD525" s="14"/>
      <c r="AE525" s="14"/>
      <c r="AF525" s="14"/>
    </row>
    <row r="526" spans="1:32" ht="95" x14ac:dyDescent="0.2">
      <c r="A526" s="9">
        <f t="shared" si="23"/>
        <v>520</v>
      </c>
      <c r="B526" s="9">
        <v>19</v>
      </c>
      <c r="C526" s="27" t="s">
        <v>1959</v>
      </c>
      <c r="D526" s="11" t="s">
        <v>1995</v>
      </c>
      <c r="E526" s="11" t="s">
        <v>1996</v>
      </c>
      <c r="F526" s="12">
        <v>32</v>
      </c>
      <c r="G526" s="40"/>
      <c r="H526" s="16"/>
      <c r="I526" s="16"/>
      <c r="J526" s="16" t="s">
        <v>590</v>
      </c>
      <c r="K526" s="16"/>
      <c r="L526" s="14"/>
      <c r="M526" s="13" t="s">
        <v>1997</v>
      </c>
      <c r="N526" s="14"/>
      <c r="O526" s="12">
        <v>10</v>
      </c>
      <c r="P526" s="12">
        <v>6</v>
      </c>
      <c r="Q526" s="12">
        <v>3</v>
      </c>
      <c r="R526" s="12">
        <v>7</v>
      </c>
      <c r="S526" s="12"/>
      <c r="T526" s="12">
        <v>6</v>
      </c>
      <c r="U526" s="12"/>
      <c r="V526" s="13"/>
      <c r="W526" s="13" t="s">
        <v>1998</v>
      </c>
      <c r="X526" s="14" t="s">
        <v>1960</v>
      </c>
      <c r="Y526" s="14" t="s">
        <v>1961</v>
      </c>
      <c r="Z526" s="14" t="str">
        <f t="shared" si="25"/>
        <v>https://www.city.koshigaya.saitama.jp/kurashi_shisei/jigyosha/shienyushi/hojokin/sougyouhojokinn.html</v>
      </c>
      <c r="AA526" s="14"/>
      <c r="AB526" s="14"/>
      <c r="AC526" s="14"/>
      <c r="AD526" s="14"/>
      <c r="AE526" s="14"/>
      <c r="AF526" s="14"/>
    </row>
    <row r="527" spans="1:32" ht="114" x14ac:dyDescent="0.2">
      <c r="A527" s="9">
        <f t="shared" si="23"/>
        <v>521</v>
      </c>
      <c r="B527" s="9">
        <v>19</v>
      </c>
      <c r="C527" s="27" t="s">
        <v>1959</v>
      </c>
      <c r="D527" s="11" t="s">
        <v>1999</v>
      </c>
      <c r="E527" s="11" t="s">
        <v>1996</v>
      </c>
      <c r="F527" s="12">
        <v>91</v>
      </c>
      <c r="G527" s="40"/>
      <c r="H527" s="16"/>
      <c r="I527" s="16"/>
      <c r="J527" s="16" t="s">
        <v>2000</v>
      </c>
      <c r="K527" s="16"/>
      <c r="L527" s="14"/>
      <c r="M527" s="13"/>
      <c r="N527" s="14"/>
      <c r="O527" s="12">
        <v>5</v>
      </c>
      <c r="P527" s="12">
        <v>16</v>
      </c>
      <c r="Q527" s="12">
        <v>23</v>
      </c>
      <c r="R527" s="12">
        <v>29</v>
      </c>
      <c r="S527" s="12">
        <v>2</v>
      </c>
      <c r="T527" s="12">
        <v>20</v>
      </c>
      <c r="U527" s="12">
        <v>3</v>
      </c>
      <c r="V527" s="13" t="s">
        <v>2001</v>
      </c>
      <c r="W527" s="13" t="s">
        <v>2002</v>
      </c>
      <c r="X527" s="14" t="s">
        <v>1960</v>
      </c>
      <c r="Y527" s="14" t="s">
        <v>1961</v>
      </c>
      <c r="Z527" s="14" t="str">
        <f t="shared" si="25"/>
        <v>https://www.city.koshigaya.saitama.jp/kurashi_shisei/jigyosha/shienyushi/hojokin/sougyouhojokinn.html</v>
      </c>
      <c r="AA527" s="14"/>
      <c r="AB527" s="14"/>
      <c r="AC527" s="14"/>
      <c r="AD527" s="14"/>
      <c r="AE527" s="14"/>
      <c r="AF527" s="14"/>
    </row>
    <row r="528" spans="1:32" ht="95" x14ac:dyDescent="0.2">
      <c r="A528" s="9">
        <f t="shared" si="23"/>
        <v>522</v>
      </c>
      <c r="B528" s="9">
        <v>19</v>
      </c>
      <c r="C528" s="27" t="s">
        <v>1959</v>
      </c>
      <c r="D528" s="11" t="s">
        <v>2003</v>
      </c>
      <c r="E528" s="11" t="s">
        <v>2004</v>
      </c>
      <c r="F528" s="12">
        <v>19</v>
      </c>
      <c r="G528" s="40"/>
      <c r="H528" s="16"/>
      <c r="I528" s="16"/>
      <c r="J528" s="16" t="s">
        <v>682</v>
      </c>
      <c r="K528" s="16"/>
      <c r="L528" s="14"/>
      <c r="M528" s="13" t="s">
        <v>2005</v>
      </c>
      <c r="N528" s="14"/>
      <c r="O528" s="12">
        <v>3</v>
      </c>
      <c r="P528" s="12"/>
      <c r="Q528" s="12">
        <v>10</v>
      </c>
      <c r="R528" s="12"/>
      <c r="S528" s="12"/>
      <c r="T528" s="12">
        <v>8</v>
      </c>
      <c r="U528" s="12"/>
      <c r="V528" s="13"/>
      <c r="W528" s="13" t="s">
        <v>1998</v>
      </c>
      <c r="X528" s="14" t="s">
        <v>1960</v>
      </c>
      <c r="Y528" s="14" t="s">
        <v>1961</v>
      </c>
      <c r="Z528" s="14" t="str">
        <f t="shared" si="25"/>
        <v>https://www.city.koshigaya.saitama.jp/kurashi_shisei/jigyosha/shienyushi/hojokin/sougyouhojokinn.html</v>
      </c>
      <c r="AA528" s="14"/>
      <c r="AB528" s="14"/>
      <c r="AC528" s="14"/>
      <c r="AD528" s="14"/>
      <c r="AE528" s="14"/>
      <c r="AF528" s="14"/>
    </row>
    <row r="529" spans="1:32" ht="95" x14ac:dyDescent="0.2">
      <c r="A529" s="9">
        <f t="shared" si="23"/>
        <v>523</v>
      </c>
      <c r="B529" s="9">
        <v>19</v>
      </c>
      <c r="C529" s="27" t="s">
        <v>1959</v>
      </c>
      <c r="D529" s="11" t="s">
        <v>2006</v>
      </c>
      <c r="E529" s="11" t="s">
        <v>2004</v>
      </c>
      <c r="F529" s="12">
        <v>14</v>
      </c>
      <c r="G529" s="40"/>
      <c r="H529" s="16"/>
      <c r="I529" s="16"/>
      <c r="J529" s="16" t="s">
        <v>590</v>
      </c>
      <c r="K529" s="16"/>
      <c r="L529" s="14"/>
      <c r="M529" s="13"/>
      <c r="N529" s="14"/>
      <c r="O529" s="12">
        <v>1</v>
      </c>
      <c r="P529" s="12"/>
      <c r="Q529" s="12">
        <v>7</v>
      </c>
      <c r="R529" s="12">
        <v>5</v>
      </c>
      <c r="S529" s="12"/>
      <c r="T529" s="12">
        <v>1</v>
      </c>
      <c r="U529" s="12"/>
      <c r="V529" s="13"/>
      <c r="W529" s="13" t="s">
        <v>1998</v>
      </c>
      <c r="X529" s="14" t="s">
        <v>1960</v>
      </c>
      <c r="Y529" s="14" t="s">
        <v>1961</v>
      </c>
      <c r="Z529" s="14" t="str">
        <f t="shared" si="25"/>
        <v>https://www.city.koshigaya.saitama.jp/kurashi_shisei/jigyosha/shienyushi/hojokin/sougyouhojokinn.html</v>
      </c>
      <c r="AA529" s="14"/>
      <c r="AB529" s="14"/>
      <c r="AC529" s="14"/>
      <c r="AD529" s="14"/>
      <c r="AE529" s="14"/>
      <c r="AF529" s="14"/>
    </row>
    <row r="530" spans="1:32" ht="133" x14ac:dyDescent="0.2">
      <c r="A530" s="9">
        <f t="shared" si="23"/>
        <v>524</v>
      </c>
      <c r="B530" s="9">
        <v>19</v>
      </c>
      <c r="C530" s="27" t="s">
        <v>1959</v>
      </c>
      <c r="D530" s="11" t="s">
        <v>2007</v>
      </c>
      <c r="E530" s="11" t="s">
        <v>2008</v>
      </c>
      <c r="F530" s="12">
        <v>21</v>
      </c>
      <c r="G530" s="40"/>
      <c r="H530" s="16"/>
      <c r="I530" s="16"/>
      <c r="J530" s="16" t="s">
        <v>682</v>
      </c>
      <c r="K530" s="16"/>
      <c r="L530" s="14"/>
      <c r="M530" s="13" t="s">
        <v>2009</v>
      </c>
      <c r="N530" s="14"/>
      <c r="O530" s="12">
        <v>1</v>
      </c>
      <c r="P530" s="12">
        <v>3</v>
      </c>
      <c r="Q530" s="12">
        <v>3</v>
      </c>
      <c r="R530" s="12">
        <v>11</v>
      </c>
      <c r="S530" s="12"/>
      <c r="T530" s="12">
        <v>3</v>
      </c>
      <c r="U530" s="12"/>
      <c r="V530" s="13"/>
      <c r="W530" s="13" t="s">
        <v>2010</v>
      </c>
      <c r="X530" s="14" t="s">
        <v>1960</v>
      </c>
      <c r="Y530" s="14" t="s">
        <v>1961</v>
      </c>
      <c r="Z530" s="14" t="str">
        <f t="shared" si="25"/>
        <v>https://www.city.koshigaya.saitama.jp/kurashi_shisei/jigyosha/shienyushi/hojokin/sougyouhojokinn.html</v>
      </c>
      <c r="AA530" s="14"/>
      <c r="AB530" s="14"/>
      <c r="AC530" s="14"/>
      <c r="AD530" s="14"/>
      <c r="AE530" s="14"/>
      <c r="AF530" s="14"/>
    </row>
    <row r="531" spans="1:32" ht="95" x14ac:dyDescent="0.2">
      <c r="A531" s="9">
        <f t="shared" si="23"/>
        <v>525</v>
      </c>
      <c r="B531" s="9">
        <v>19</v>
      </c>
      <c r="C531" s="27" t="s">
        <v>1959</v>
      </c>
      <c r="D531" s="11" t="s">
        <v>2011</v>
      </c>
      <c r="E531" s="11" t="s">
        <v>2012</v>
      </c>
      <c r="F531" s="12">
        <v>60</v>
      </c>
      <c r="G531" s="40"/>
      <c r="H531" s="16"/>
      <c r="I531" s="16"/>
      <c r="J531" s="16" t="s">
        <v>590</v>
      </c>
      <c r="K531" s="16"/>
      <c r="L531" s="14"/>
      <c r="M531" s="13" t="s">
        <v>2013</v>
      </c>
      <c r="N531" s="14"/>
      <c r="O531" s="12">
        <v>12</v>
      </c>
      <c r="P531" s="12"/>
      <c r="Q531" s="12">
        <v>16</v>
      </c>
      <c r="R531" s="12">
        <v>12</v>
      </c>
      <c r="S531" s="12">
        <v>1</v>
      </c>
      <c r="T531" s="12">
        <v>18</v>
      </c>
      <c r="U531" s="12">
        <v>1</v>
      </c>
      <c r="V531" s="13" t="s">
        <v>2014</v>
      </c>
      <c r="W531" s="13" t="s">
        <v>2015</v>
      </c>
      <c r="X531" s="14" t="s">
        <v>1960</v>
      </c>
      <c r="Y531" s="14" t="s">
        <v>1961</v>
      </c>
      <c r="Z531" s="14" t="str">
        <f t="shared" si="25"/>
        <v>https://www.city.koshigaya.saitama.jp/kurashi_shisei/jigyosha/shienyushi/hojokin/sougyouhojokinn.html</v>
      </c>
      <c r="AA531" s="14"/>
      <c r="AB531" s="14"/>
      <c r="AC531" s="14"/>
      <c r="AD531" s="14"/>
      <c r="AE531" s="14"/>
      <c r="AF531" s="14"/>
    </row>
    <row r="532" spans="1:32" ht="95" x14ac:dyDescent="0.2">
      <c r="A532" s="9">
        <f t="shared" si="23"/>
        <v>526</v>
      </c>
      <c r="B532" s="9">
        <v>19</v>
      </c>
      <c r="C532" s="27" t="s">
        <v>1959</v>
      </c>
      <c r="D532" s="11" t="s">
        <v>2016</v>
      </c>
      <c r="E532" s="11" t="s">
        <v>2017</v>
      </c>
      <c r="F532" s="12">
        <v>43</v>
      </c>
      <c r="G532" s="40"/>
      <c r="H532" s="16"/>
      <c r="I532" s="16"/>
      <c r="J532" s="16" t="s">
        <v>590</v>
      </c>
      <c r="K532" s="16"/>
      <c r="L532" s="14"/>
      <c r="M532" s="13" t="s">
        <v>2013</v>
      </c>
      <c r="N532" s="14"/>
      <c r="O532" s="12">
        <v>5</v>
      </c>
      <c r="P532" s="12">
        <v>4</v>
      </c>
      <c r="Q532" s="12">
        <v>9</v>
      </c>
      <c r="R532" s="12">
        <v>7</v>
      </c>
      <c r="S532" s="12">
        <v>4</v>
      </c>
      <c r="T532" s="12">
        <v>13</v>
      </c>
      <c r="U532" s="12">
        <v>1</v>
      </c>
      <c r="V532" s="13" t="s">
        <v>2018</v>
      </c>
      <c r="W532" s="13" t="s">
        <v>2019</v>
      </c>
      <c r="X532" s="14" t="s">
        <v>1960</v>
      </c>
      <c r="Y532" s="14" t="s">
        <v>1961</v>
      </c>
      <c r="Z532" s="14" t="str">
        <f t="shared" si="25"/>
        <v>https://www.city.koshigaya.saitama.jp/kurashi_shisei/jigyosha/shienyushi/hojokin/sougyouhojokinn.html</v>
      </c>
      <c r="AA532" s="14"/>
      <c r="AB532" s="14"/>
      <c r="AC532" s="14"/>
      <c r="AD532" s="14"/>
      <c r="AE532" s="14"/>
      <c r="AF532" s="14"/>
    </row>
    <row r="533" spans="1:32" ht="76" x14ac:dyDescent="0.2">
      <c r="A533" s="9">
        <f t="shared" si="23"/>
        <v>527</v>
      </c>
      <c r="B533" s="9">
        <v>19</v>
      </c>
      <c r="C533" s="27" t="s">
        <v>1959</v>
      </c>
      <c r="D533" s="11" t="s">
        <v>2020</v>
      </c>
      <c r="E533" s="11" t="s">
        <v>2021</v>
      </c>
      <c r="F533" s="12">
        <v>5</v>
      </c>
      <c r="G533" s="40"/>
      <c r="H533" s="16"/>
      <c r="I533" s="16"/>
      <c r="J533" s="16" t="s">
        <v>608</v>
      </c>
      <c r="K533" s="16"/>
      <c r="L533" s="14"/>
      <c r="M533" s="13" t="s">
        <v>2013</v>
      </c>
      <c r="N533" s="14"/>
      <c r="O533" s="12">
        <v>1</v>
      </c>
      <c r="P533" s="12"/>
      <c r="Q533" s="12">
        <v>1</v>
      </c>
      <c r="R533" s="12">
        <v>13</v>
      </c>
      <c r="S533" s="12">
        <v>1</v>
      </c>
      <c r="T533" s="12"/>
      <c r="U533" s="12">
        <v>1</v>
      </c>
      <c r="V533" s="13" t="s">
        <v>2022</v>
      </c>
      <c r="W533" s="13" t="s">
        <v>2023</v>
      </c>
      <c r="X533" s="14" t="s">
        <v>1960</v>
      </c>
      <c r="Y533" s="14" t="s">
        <v>1961</v>
      </c>
      <c r="Z533" s="14" t="str">
        <f t="shared" si="25"/>
        <v>https://www.city.koshigaya.saitama.jp/kurashi_shisei/jigyosha/shienyushi/hojokin/sougyouhojokinn.html</v>
      </c>
      <c r="AA533" s="14"/>
      <c r="AB533" s="14"/>
      <c r="AC533" s="14"/>
      <c r="AD533" s="14"/>
      <c r="AE533" s="14"/>
      <c r="AF533" s="14"/>
    </row>
    <row r="534" spans="1:32" ht="76" x14ac:dyDescent="0.2">
      <c r="A534" s="9">
        <f t="shared" si="23"/>
        <v>528</v>
      </c>
      <c r="B534" s="9">
        <v>19</v>
      </c>
      <c r="C534" s="27" t="s">
        <v>1959</v>
      </c>
      <c r="D534" s="11" t="s">
        <v>2024</v>
      </c>
      <c r="E534" s="11" t="s">
        <v>2025</v>
      </c>
      <c r="F534" s="12">
        <v>80</v>
      </c>
      <c r="G534" s="40"/>
      <c r="H534" s="16"/>
      <c r="I534" s="16"/>
      <c r="J534" s="16" t="s">
        <v>590</v>
      </c>
      <c r="K534" s="16"/>
      <c r="L534" s="14"/>
      <c r="M534" s="13" t="s">
        <v>2026</v>
      </c>
      <c r="N534" s="14"/>
      <c r="O534" s="12">
        <v>10</v>
      </c>
      <c r="P534" s="12"/>
      <c r="Q534" s="12">
        <v>24</v>
      </c>
      <c r="R534" s="12">
        <v>47</v>
      </c>
      <c r="S534" s="12"/>
      <c r="T534" s="12">
        <v>4</v>
      </c>
      <c r="U534" s="12">
        <v>3</v>
      </c>
      <c r="V534" s="13" t="s">
        <v>2027</v>
      </c>
      <c r="W534" s="13" t="s">
        <v>2028</v>
      </c>
      <c r="X534" s="14" t="s">
        <v>1960</v>
      </c>
      <c r="Y534" s="14" t="s">
        <v>1961</v>
      </c>
      <c r="Z534" s="14" t="str">
        <f t="shared" si="25"/>
        <v>https://www.city.koshigaya.saitama.jp/kurashi_shisei/jigyosha/shienyushi/hojokin/sougyouhojokinn.html</v>
      </c>
      <c r="AA534" s="14"/>
      <c r="AB534" s="14"/>
      <c r="AC534" s="14"/>
      <c r="AD534" s="14"/>
      <c r="AE534" s="14"/>
      <c r="AF534" s="14"/>
    </row>
    <row r="535" spans="1:32" ht="95" x14ac:dyDescent="0.2">
      <c r="A535" s="9">
        <f t="shared" si="23"/>
        <v>529</v>
      </c>
      <c r="B535" s="9">
        <v>19</v>
      </c>
      <c r="C535" s="27" t="s">
        <v>1959</v>
      </c>
      <c r="D535" s="11" t="s">
        <v>2029</v>
      </c>
      <c r="E535" s="11" t="s">
        <v>2030</v>
      </c>
      <c r="F535" s="12">
        <v>34</v>
      </c>
      <c r="G535" s="40"/>
      <c r="H535" s="16"/>
      <c r="I535" s="16"/>
      <c r="J535" s="12" t="s">
        <v>2031</v>
      </c>
      <c r="K535" s="12"/>
      <c r="L535" s="14"/>
      <c r="M535" s="13" t="s">
        <v>2032</v>
      </c>
      <c r="N535" s="14"/>
      <c r="O535" s="12">
        <v>12</v>
      </c>
      <c r="P535" s="12">
        <v>2</v>
      </c>
      <c r="Q535" s="12">
        <v>3</v>
      </c>
      <c r="R535" s="12">
        <v>5</v>
      </c>
      <c r="S535" s="12">
        <v>2</v>
      </c>
      <c r="T535" s="12">
        <v>2</v>
      </c>
      <c r="U535" s="12">
        <v>5</v>
      </c>
      <c r="V535" s="13" t="s">
        <v>2033</v>
      </c>
      <c r="W535" s="13" t="s">
        <v>2034</v>
      </c>
      <c r="X535" s="14" t="s">
        <v>1960</v>
      </c>
      <c r="Y535" s="14" t="s">
        <v>1961</v>
      </c>
      <c r="Z535" s="14" t="str">
        <f t="shared" si="25"/>
        <v>https://www.city.koshigaya.saitama.jp/kurashi_shisei/jigyosha/shienyushi/hojokin/sougyouhojokinn.html</v>
      </c>
      <c r="AA535" s="14"/>
      <c r="AB535" s="14"/>
      <c r="AC535" s="14"/>
      <c r="AD535" s="14"/>
      <c r="AE535" s="14"/>
      <c r="AF535" s="14"/>
    </row>
    <row r="536" spans="1:32" ht="76" x14ac:dyDescent="0.2">
      <c r="A536" s="9">
        <f t="shared" si="23"/>
        <v>530</v>
      </c>
      <c r="B536" s="9">
        <v>19</v>
      </c>
      <c r="C536" s="27" t="s">
        <v>1959</v>
      </c>
      <c r="D536" s="11" t="s">
        <v>2035</v>
      </c>
      <c r="E536" s="11" t="s">
        <v>2036</v>
      </c>
      <c r="F536" s="12">
        <v>725</v>
      </c>
      <c r="G536" s="40"/>
      <c r="H536" s="16"/>
      <c r="I536" s="16"/>
      <c r="J536" s="16" t="s">
        <v>2037</v>
      </c>
      <c r="K536" s="16"/>
      <c r="L536" s="14"/>
      <c r="M536" s="13"/>
      <c r="N536" s="14"/>
      <c r="O536" s="12"/>
      <c r="P536" s="12"/>
      <c r="Q536" s="12"/>
      <c r="R536" s="12"/>
      <c r="S536" s="12"/>
      <c r="T536" s="12"/>
      <c r="U536" s="12"/>
      <c r="V536" s="13"/>
      <c r="W536" s="13" t="s">
        <v>39</v>
      </c>
      <c r="X536" s="13"/>
      <c r="Y536" s="13"/>
      <c r="Z536" s="13"/>
      <c r="AA536" s="13"/>
      <c r="AB536" s="13"/>
      <c r="AC536" s="13"/>
      <c r="AD536" s="13"/>
      <c r="AE536" s="13"/>
      <c r="AF536" s="13"/>
    </row>
    <row r="537" spans="1:32" ht="95" x14ac:dyDescent="0.2">
      <c r="A537" s="9">
        <f t="shared" si="23"/>
        <v>531</v>
      </c>
      <c r="B537" s="9">
        <v>19</v>
      </c>
      <c r="C537" s="27" t="s">
        <v>1959</v>
      </c>
      <c r="D537" s="11" t="s">
        <v>2038</v>
      </c>
      <c r="E537" s="11" t="s">
        <v>2039</v>
      </c>
      <c r="F537" s="12">
        <v>109</v>
      </c>
      <c r="G537" s="40"/>
      <c r="H537" s="16"/>
      <c r="I537" s="16"/>
      <c r="J537" s="12" t="s">
        <v>2040</v>
      </c>
      <c r="K537" s="12"/>
      <c r="L537" s="14"/>
      <c r="M537" s="13" t="s">
        <v>1982</v>
      </c>
      <c r="N537" s="14"/>
      <c r="O537" s="12">
        <v>7</v>
      </c>
      <c r="P537" s="12"/>
      <c r="Q537" s="12">
        <v>40</v>
      </c>
      <c r="R537" s="12">
        <v>25</v>
      </c>
      <c r="S537" s="12"/>
      <c r="T537" s="12">
        <v>41</v>
      </c>
      <c r="U537" s="12">
        <v>1</v>
      </c>
      <c r="V537" s="13" t="s">
        <v>2041</v>
      </c>
      <c r="W537" s="13" t="s">
        <v>2042</v>
      </c>
      <c r="X537" s="14" t="s">
        <v>1960</v>
      </c>
      <c r="Y537" s="14" t="s">
        <v>1961</v>
      </c>
      <c r="Z537" s="14" t="str">
        <f>HYPERLINK("#", "https://www.city.koshigaya.saitama.jp/kurashi_shisei/jigyosha/shienyushi/hojokin/sougyouhojokinn.html")</f>
        <v>https://www.city.koshigaya.saitama.jp/kurashi_shisei/jigyosha/shienyushi/hojokin/sougyouhojokinn.html</v>
      </c>
      <c r="AA537" s="14"/>
      <c r="AB537" s="14"/>
      <c r="AC537" s="14"/>
      <c r="AD537" s="14"/>
      <c r="AE537" s="14"/>
      <c r="AF537" s="14"/>
    </row>
    <row r="538" spans="1:32" ht="152" x14ac:dyDescent="0.2">
      <c r="A538" s="9">
        <f t="shared" si="23"/>
        <v>532</v>
      </c>
      <c r="B538" s="9">
        <v>20</v>
      </c>
      <c r="C538" s="20" t="s">
        <v>2043</v>
      </c>
      <c r="D538" s="20" t="s">
        <v>2044</v>
      </c>
      <c r="E538" s="27" t="s">
        <v>2045</v>
      </c>
      <c r="F538" s="42">
        <v>14</v>
      </c>
      <c r="G538" s="43"/>
      <c r="H538" s="42" t="s">
        <v>2046</v>
      </c>
      <c r="I538" s="42" t="s">
        <v>2047</v>
      </c>
      <c r="J538" s="42" t="s">
        <v>2048</v>
      </c>
      <c r="K538" s="42"/>
      <c r="L538" s="14"/>
      <c r="M538" s="14"/>
      <c r="N538" s="14" t="s">
        <v>964</v>
      </c>
      <c r="O538" s="31">
        <v>3</v>
      </c>
      <c r="P538" s="31">
        <v>6</v>
      </c>
      <c r="Q538" s="31">
        <v>10</v>
      </c>
      <c r="R538" s="31">
        <v>4</v>
      </c>
      <c r="S538" s="31">
        <v>1</v>
      </c>
      <c r="T538" s="31">
        <v>15</v>
      </c>
      <c r="U538" s="31">
        <v>1</v>
      </c>
      <c r="V538" s="14" t="s">
        <v>1187</v>
      </c>
      <c r="W538" s="14" t="s">
        <v>2049</v>
      </c>
      <c r="X538" s="20" t="s">
        <v>2050</v>
      </c>
      <c r="Y538" s="14" t="s">
        <v>2051</v>
      </c>
      <c r="Z538" s="70" t="s">
        <v>2052</v>
      </c>
      <c r="AA538" s="14"/>
      <c r="AB538" s="14"/>
      <c r="AC538" s="14"/>
      <c r="AD538" s="14"/>
      <c r="AE538" s="14"/>
      <c r="AF538" s="14"/>
    </row>
    <row r="539" spans="1:32" ht="152" x14ac:dyDescent="0.2">
      <c r="A539" s="9">
        <f t="shared" si="23"/>
        <v>533</v>
      </c>
      <c r="B539" s="9">
        <v>20</v>
      </c>
      <c r="C539" s="20" t="s">
        <v>2043</v>
      </c>
      <c r="D539" s="20" t="s">
        <v>2053</v>
      </c>
      <c r="E539" s="27" t="s">
        <v>2054</v>
      </c>
      <c r="F539" s="42">
        <v>9</v>
      </c>
      <c r="G539" s="43"/>
      <c r="H539" s="42" t="s">
        <v>2055</v>
      </c>
      <c r="I539" s="42" t="s">
        <v>2056</v>
      </c>
      <c r="J539" s="42" t="s">
        <v>2057</v>
      </c>
      <c r="K539" s="42"/>
      <c r="L539" s="14"/>
      <c r="M539" s="14"/>
      <c r="N539" s="14" t="s">
        <v>964</v>
      </c>
      <c r="O539" s="31">
        <v>4</v>
      </c>
      <c r="P539" s="31">
        <v>3</v>
      </c>
      <c r="Q539" s="31">
        <v>4</v>
      </c>
      <c r="R539" s="31">
        <v>2</v>
      </c>
      <c r="S539" s="31">
        <v>0</v>
      </c>
      <c r="T539" s="31">
        <v>3</v>
      </c>
      <c r="U539" s="31">
        <v>0</v>
      </c>
      <c r="V539" s="14"/>
      <c r="W539" s="14" t="s">
        <v>2058</v>
      </c>
      <c r="X539" s="20" t="s">
        <v>2050</v>
      </c>
      <c r="Y539" s="14" t="s">
        <v>2051</v>
      </c>
      <c r="Z539" s="70"/>
      <c r="AA539" s="14"/>
      <c r="AB539" s="14"/>
      <c r="AC539" s="14"/>
      <c r="AD539" s="14"/>
      <c r="AE539" s="14"/>
      <c r="AF539" s="14"/>
    </row>
    <row r="540" spans="1:32" ht="152" x14ac:dyDescent="0.2">
      <c r="A540" s="9">
        <f t="shared" si="23"/>
        <v>534</v>
      </c>
      <c r="B540" s="9">
        <v>20</v>
      </c>
      <c r="C540" s="20" t="s">
        <v>2043</v>
      </c>
      <c r="D540" s="20" t="s">
        <v>2059</v>
      </c>
      <c r="E540" s="27" t="s">
        <v>2060</v>
      </c>
      <c r="F540" s="42">
        <v>48</v>
      </c>
      <c r="G540" s="43"/>
      <c r="H540" s="42" t="s">
        <v>2055</v>
      </c>
      <c r="I540" s="42" t="s">
        <v>2061</v>
      </c>
      <c r="J540" s="42"/>
      <c r="K540" s="42"/>
      <c r="L540" s="14" t="s">
        <v>2062</v>
      </c>
      <c r="M540" s="14"/>
      <c r="N540" s="14" t="s">
        <v>2063</v>
      </c>
      <c r="O540" s="31">
        <v>4</v>
      </c>
      <c r="P540" s="31">
        <v>17</v>
      </c>
      <c r="Q540" s="31">
        <v>24</v>
      </c>
      <c r="R540" s="31">
        <v>6</v>
      </c>
      <c r="S540" s="31">
        <v>2</v>
      </c>
      <c r="T540" s="31">
        <v>20</v>
      </c>
      <c r="U540" s="31">
        <v>18</v>
      </c>
      <c r="V540" s="14" t="s">
        <v>2064</v>
      </c>
      <c r="W540" s="14" t="s">
        <v>2065</v>
      </c>
      <c r="X540" s="20" t="s">
        <v>2050</v>
      </c>
      <c r="Y540" s="14" t="s">
        <v>2051</v>
      </c>
      <c r="Z540" s="70" t="s">
        <v>2052</v>
      </c>
      <c r="AA540" s="14"/>
      <c r="AB540" s="14"/>
      <c r="AC540" s="14"/>
      <c r="AD540" s="14"/>
      <c r="AE540" s="14"/>
      <c r="AF540" s="14"/>
    </row>
    <row r="541" spans="1:32" ht="152" x14ac:dyDescent="0.2">
      <c r="A541" s="9">
        <f t="shared" si="23"/>
        <v>535</v>
      </c>
      <c r="B541" s="9">
        <v>20</v>
      </c>
      <c r="C541" s="20" t="s">
        <v>2043</v>
      </c>
      <c r="D541" s="20" t="s">
        <v>2066</v>
      </c>
      <c r="E541" s="20" t="s">
        <v>2067</v>
      </c>
      <c r="F541" s="42">
        <v>42</v>
      </c>
      <c r="G541" s="43"/>
      <c r="H541" s="42" t="s">
        <v>2055</v>
      </c>
      <c r="I541" s="42" t="s">
        <v>2068</v>
      </c>
      <c r="J541" s="42"/>
      <c r="K541" s="42"/>
      <c r="L541" s="14"/>
      <c r="M541" s="14"/>
      <c r="N541" s="14" t="s">
        <v>2069</v>
      </c>
      <c r="O541" s="31">
        <v>13</v>
      </c>
      <c r="P541" s="31">
        <v>8</v>
      </c>
      <c r="Q541" s="31">
        <v>8</v>
      </c>
      <c r="R541" s="31">
        <v>1</v>
      </c>
      <c r="S541" s="31">
        <v>0</v>
      </c>
      <c r="T541" s="31">
        <v>28</v>
      </c>
      <c r="U541" s="31">
        <v>0</v>
      </c>
      <c r="V541" s="14"/>
      <c r="W541" s="14" t="s">
        <v>2070</v>
      </c>
      <c r="X541" s="20" t="s">
        <v>2050</v>
      </c>
      <c r="Y541" s="14" t="s">
        <v>2051</v>
      </c>
      <c r="Z541" s="70" t="s">
        <v>2052</v>
      </c>
      <c r="AA541" s="14"/>
      <c r="AB541" s="14"/>
      <c r="AC541" s="14"/>
      <c r="AD541" s="14"/>
      <c r="AE541" s="14"/>
      <c r="AF541" s="14"/>
    </row>
    <row r="542" spans="1:32" ht="152" x14ac:dyDescent="0.2">
      <c r="A542" s="9">
        <f t="shared" si="23"/>
        <v>536</v>
      </c>
      <c r="B542" s="9">
        <v>20</v>
      </c>
      <c r="C542" s="20" t="s">
        <v>2043</v>
      </c>
      <c r="D542" s="20" t="s">
        <v>2071</v>
      </c>
      <c r="E542" s="20" t="s">
        <v>2072</v>
      </c>
      <c r="F542" s="42">
        <v>22</v>
      </c>
      <c r="G542" s="43"/>
      <c r="H542" s="42" t="s">
        <v>2055</v>
      </c>
      <c r="I542" s="42" t="s">
        <v>2073</v>
      </c>
      <c r="J542" s="42" t="s">
        <v>2074</v>
      </c>
      <c r="K542" s="42"/>
      <c r="L542" s="14"/>
      <c r="M542" s="14"/>
      <c r="N542" s="14" t="s">
        <v>2063</v>
      </c>
      <c r="O542" s="31">
        <v>0</v>
      </c>
      <c r="P542" s="31">
        <v>1</v>
      </c>
      <c r="Q542" s="31">
        <v>19</v>
      </c>
      <c r="R542" s="31">
        <v>3</v>
      </c>
      <c r="S542" s="31">
        <v>0</v>
      </c>
      <c r="T542" s="31">
        <v>5</v>
      </c>
      <c r="U542" s="31">
        <v>0</v>
      </c>
      <c r="V542" s="14"/>
      <c r="W542" s="14" t="s">
        <v>2075</v>
      </c>
      <c r="X542" s="20" t="s">
        <v>2050</v>
      </c>
      <c r="Y542" s="14" t="s">
        <v>2051</v>
      </c>
      <c r="Z542" s="70" t="s">
        <v>2052</v>
      </c>
      <c r="AA542" s="14"/>
      <c r="AB542" s="14"/>
      <c r="AC542" s="14"/>
      <c r="AD542" s="14"/>
      <c r="AE542" s="14"/>
      <c r="AF542" s="14"/>
    </row>
    <row r="543" spans="1:32" ht="152" x14ac:dyDescent="0.2">
      <c r="A543" s="9">
        <f t="shared" si="23"/>
        <v>537</v>
      </c>
      <c r="B543" s="9">
        <v>20</v>
      </c>
      <c r="C543" s="20" t="s">
        <v>2043</v>
      </c>
      <c r="D543" s="20" t="s">
        <v>2076</v>
      </c>
      <c r="E543" s="20" t="s">
        <v>2077</v>
      </c>
      <c r="F543" s="42">
        <v>40</v>
      </c>
      <c r="G543" s="43"/>
      <c r="H543" s="42" t="s">
        <v>2078</v>
      </c>
      <c r="I543" s="42" t="s">
        <v>2079</v>
      </c>
      <c r="J543" s="42" t="s">
        <v>2080</v>
      </c>
      <c r="K543" s="42"/>
      <c r="L543" s="14"/>
      <c r="M543" s="14"/>
      <c r="N543" s="14" t="s">
        <v>964</v>
      </c>
      <c r="O543" s="31">
        <v>7</v>
      </c>
      <c r="P543" s="31">
        <v>8</v>
      </c>
      <c r="Q543" s="31">
        <v>8</v>
      </c>
      <c r="R543" s="31">
        <v>8</v>
      </c>
      <c r="S543" s="31">
        <v>1</v>
      </c>
      <c r="T543" s="31">
        <v>24</v>
      </c>
      <c r="U543" s="31">
        <v>1</v>
      </c>
      <c r="V543" s="14" t="s">
        <v>2081</v>
      </c>
      <c r="W543" s="14" t="s">
        <v>2082</v>
      </c>
      <c r="X543" s="20" t="s">
        <v>2050</v>
      </c>
      <c r="Y543" s="14" t="s">
        <v>2051</v>
      </c>
      <c r="Z543" s="70" t="s">
        <v>2052</v>
      </c>
      <c r="AA543" s="14"/>
      <c r="AB543" s="14"/>
      <c r="AC543" s="14"/>
      <c r="AD543" s="14"/>
      <c r="AE543" s="14"/>
      <c r="AF543" s="14"/>
    </row>
    <row r="544" spans="1:32" ht="152" x14ac:dyDescent="0.2">
      <c r="A544" s="9">
        <f t="shared" si="23"/>
        <v>538</v>
      </c>
      <c r="B544" s="9">
        <v>20</v>
      </c>
      <c r="C544" s="20" t="s">
        <v>2043</v>
      </c>
      <c r="D544" s="20" t="s">
        <v>2083</v>
      </c>
      <c r="E544" s="20" t="s">
        <v>2084</v>
      </c>
      <c r="F544" s="42">
        <v>27</v>
      </c>
      <c r="G544" s="43"/>
      <c r="H544" s="42" t="s">
        <v>2055</v>
      </c>
      <c r="I544" s="42" t="s">
        <v>2085</v>
      </c>
      <c r="J544" s="42"/>
      <c r="K544" s="42"/>
      <c r="L544" s="14"/>
      <c r="M544" s="14"/>
      <c r="N544" s="14" t="s">
        <v>2063</v>
      </c>
      <c r="O544" s="31">
        <v>3</v>
      </c>
      <c r="P544" s="31">
        <v>13</v>
      </c>
      <c r="Q544" s="31">
        <v>1</v>
      </c>
      <c r="R544" s="31">
        <v>3</v>
      </c>
      <c r="S544" s="31">
        <v>2</v>
      </c>
      <c r="T544" s="31">
        <v>7</v>
      </c>
      <c r="U544" s="31">
        <v>4</v>
      </c>
      <c r="V544" s="14" t="s">
        <v>2086</v>
      </c>
      <c r="W544" s="14" t="s">
        <v>2075</v>
      </c>
      <c r="X544" s="20" t="s">
        <v>2050</v>
      </c>
      <c r="Y544" s="14" t="s">
        <v>2051</v>
      </c>
      <c r="Z544" s="70" t="s">
        <v>2052</v>
      </c>
      <c r="AA544" s="14"/>
      <c r="AB544" s="14"/>
      <c r="AC544" s="14"/>
      <c r="AD544" s="14"/>
      <c r="AE544" s="14"/>
      <c r="AF544" s="14"/>
    </row>
    <row r="545" spans="1:32" ht="152" x14ac:dyDescent="0.2">
      <c r="A545" s="9">
        <f t="shared" si="23"/>
        <v>539</v>
      </c>
      <c r="B545" s="9">
        <v>20</v>
      </c>
      <c r="C545" s="20" t="s">
        <v>2043</v>
      </c>
      <c r="D545" s="20" t="s">
        <v>2087</v>
      </c>
      <c r="E545" s="20" t="s">
        <v>2084</v>
      </c>
      <c r="F545" s="42">
        <v>15</v>
      </c>
      <c r="G545" s="43"/>
      <c r="H545" s="42" t="s">
        <v>2055</v>
      </c>
      <c r="I545" s="42" t="s">
        <v>2088</v>
      </c>
      <c r="J545" s="42"/>
      <c r="K545" s="42"/>
      <c r="L545" s="14"/>
      <c r="M545" s="14"/>
      <c r="N545" s="14" t="s">
        <v>2089</v>
      </c>
      <c r="O545" s="31">
        <v>7</v>
      </c>
      <c r="P545" s="31">
        <v>8</v>
      </c>
      <c r="Q545" s="31">
        <v>2</v>
      </c>
      <c r="R545" s="31">
        <v>2</v>
      </c>
      <c r="S545" s="31">
        <v>0</v>
      </c>
      <c r="T545" s="31">
        <v>3</v>
      </c>
      <c r="U545" s="31">
        <v>0</v>
      </c>
      <c r="V545" s="14"/>
      <c r="W545" s="14" t="s">
        <v>2090</v>
      </c>
      <c r="X545" s="20" t="s">
        <v>2050</v>
      </c>
      <c r="Y545" s="14" t="s">
        <v>2051</v>
      </c>
      <c r="Z545" s="70" t="s">
        <v>2052</v>
      </c>
      <c r="AA545" s="14"/>
      <c r="AB545" s="14"/>
      <c r="AC545" s="14"/>
      <c r="AD545" s="14"/>
      <c r="AE545" s="14"/>
      <c r="AF545" s="14"/>
    </row>
    <row r="546" spans="1:32" ht="152" x14ac:dyDescent="0.2">
      <c r="A546" s="9">
        <f t="shared" si="23"/>
        <v>540</v>
      </c>
      <c r="B546" s="9">
        <v>20</v>
      </c>
      <c r="C546" s="20" t="s">
        <v>2043</v>
      </c>
      <c r="D546" s="20" t="s">
        <v>2091</v>
      </c>
      <c r="E546" s="20" t="s">
        <v>2092</v>
      </c>
      <c r="F546" s="42">
        <v>35</v>
      </c>
      <c r="G546" s="43"/>
      <c r="H546" s="42" t="s">
        <v>2093</v>
      </c>
      <c r="I546" s="42" t="s">
        <v>2094</v>
      </c>
      <c r="J546" s="42" t="s">
        <v>2095</v>
      </c>
      <c r="K546" s="42"/>
      <c r="L546" s="14"/>
      <c r="M546" s="14"/>
      <c r="N546" s="14" t="s">
        <v>2063</v>
      </c>
      <c r="O546" s="31">
        <v>0</v>
      </c>
      <c r="P546" s="31">
        <v>4</v>
      </c>
      <c r="Q546" s="31">
        <v>22</v>
      </c>
      <c r="R546" s="31">
        <v>5</v>
      </c>
      <c r="S546" s="31">
        <v>0</v>
      </c>
      <c r="T546" s="31">
        <v>12</v>
      </c>
      <c r="U546" s="31">
        <v>1</v>
      </c>
      <c r="V546" s="14" t="s">
        <v>1187</v>
      </c>
      <c r="W546" s="14" t="s">
        <v>2075</v>
      </c>
      <c r="X546" s="20" t="s">
        <v>2050</v>
      </c>
      <c r="Y546" s="14" t="s">
        <v>2051</v>
      </c>
      <c r="Z546" s="70" t="s">
        <v>2052</v>
      </c>
      <c r="AA546" s="14"/>
      <c r="AB546" s="14"/>
      <c r="AC546" s="14"/>
      <c r="AD546" s="14"/>
      <c r="AE546" s="14"/>
      <c r="AF546" s="14"/>
    </row>
    <row r="547" spans="1:32" ht="152" x14ac:dyDescent="0.2">
      <c r="A547" s="9">
        <f t="shared" si="23"/>
        <v>541</v>
      </c>
      <c r="B547" s="9">
        <v>20</v>
      </c>
      <c r="C547" s="20" t="s">
        <v>2043</v>
      </c>
      <c r="D547" s="20" t="s">
        <v>2096</v>
      </c>
      <c r="E547" s="20" t="s">
        <v>2072</v>
      </c>
      <c r="F547" s="42">
        <v>30</v>
      </c>
      <c r="G547" s="43"/>
      <c r="H547" s="42" t="s">
        <v>2055</v>
      </c>
      <c r="I547" s="42" t="s">
        <v>2097</v>
      </c>
      <c r="J547" s="42"/>
      <c r="K547" s="42"/>
      <c r="L547" s="14"/>
      <c r="M547" s="14"/>
      <c r="N547" s="14" t="s">
        <v>2063</v>
      </c>
      <c r="O547" s="31">
        <v>1</v>
      </c>
      <c r="P547" s="31">
        <v>8</v>
      </c>
      <c r="Q547" s="31">
        <v>8</v>
      </c>
      <c r="R547" s="31">
        <v>1</v>
      </c>
      <c r="S547" s="31">
        <v>0</v>
      </c>
      <c r="T547" s="31">
        <v>14</v>
      </c>
      <c r="U547" s="31">
        <v>2</v>
      </c>
      <c r="V547" s="14" t="s">
        <v>2098</v>
      </c>
      <c r="W547" s="14" t="s">
        <v>2075</v>
      </c>
      <c r="X547" s="20" t="s">
        <v>2050</v>
      </c>
      <c r="Y547" s="14" t="s">
        <v>2051</v>
      </c>
      <c r="Z547" s="70" t="s">
        <v>2052</v>
      </c>
      <c r="AA547" s="14"/>
      <c r="AB547" s="14"/>
      <c r="AC547" s="14"/>
      <c r="AD547" s="14"/>
      <c r="AE547" s="14"/>
      <c r="AF547" s="14"/>
    </row>
    <row r="548" spans="1:32" ht="152" x14ac:dyDescent="0.2">
      <c r="A548" s="9">
        <f t="shared" si="23"/>
        <v>542</v>
      </c>
      <c r="B548" s="9">
        <v>20</v>
      </c>
      <c r="C548" s="20" t="s">
        <v>2043</v>
      </c>
      <c r="D548" s="20" t="s">
        <v>2099</v>
      </c>
      <c r="E548" s="20" t="s">
        <v>2100</v>
      </c>
      <c r="F548" s="42">
        <v>53</v>
      </c>
      <c r="G548" s="43"/>
      <c r="H548" s="42" t="s">
        <v>2101</v>
      </c>
      <c r="I548" s="42" t="s">
        <v>2102</v>
      </c>
      <c r="J548" s="42" t="s">
        <v>2103</v>
      </c>
      <c r="K548" s="42"/>
      <c r="L548" s="14"/>
      <c r="M548" s="14"/>
      <c r="N548" s="14" t="s">
        <v>2089</v>
      </c>
      <c r="O548" s="31">
        <v>7</v>
      </c>
      <c r="P548" s="31">
        <v>29</v>
      </c>
      <c r="Q548" s="31">
        <v>13</v>
      </c>
      <c r="R548" s="31">
        <v>6</v>
      </c>
      <c r="S548" s="31">
        <v>0</v>
      </c>
      <c r="T548" s="31">
        <v>14</v>
      </c>
      <c r="U548" s="31">
        <v>0</v>
      </c>
      <c r="V548" s="14"/>
      <c r="W548" s="14" t="s">
        <v>2104</v>
      </c>
      <c r="X548" s="20" t="s">
        <v>2050</v>
      </c>
      <c r="Y548" s="14" t="s">
        <v>2051</v>
      </c>
      <c r="Z548" s="70" t="s">
        <v>2052</v>
      </c>
      <c r="AA548" s="14"/>
      <c r="AB548" s="14"/>
      <c r="AC548" s="14"/>
      <c r="AD548" s="14"/>
      <c r="AE548" s="14"/>
      <c r="AF548" s="14"/>
    </row>
    <row r="549" spans="1:32" ht="38" x14ac:dyDescent="0.2">
      <c r="A549" s="9">
        <f t="shared" si="23"/>
        <v>543</v>
      </c>
      <c r="B549" s="9">
        <v>20</v>
      </c>
      <c r="C549" s="20" t="s">
        <v>2043</v>
      </c>
      <c r="D549" s="20" t="s">
        <v>2105</v>
      </c>
      <c r="E549" s="20" t="s">
        <v>2072</v>
      </c>
      <c r="F549" s="50"/>
      <c r="G549" s="43"/>
      <c r="H549" s="42"/>
      <c r="I549" s="42"/>
      <c r="J549" s="42"/>
      <c r="K549" s="42"/>
      <c r="L549" s="14"/>
      <c r="M549" s="14"/>
      <c r="N549" s="14"/>
      <c r="O549" s="31"/>
      <c r="P549" s="31"/>
      <c r="Q549" s="31"/>
      <c r="R549" s="31"/>
      <c r="S549" s="31"/>
      <c r="T549" s="31"/>
      <c r="U549" s="31"/>
      <c r="V549" s="14"/>
      <c r="W549" s="14" t="s">
        <v>39</v>
      </c>
      <c r="X549" s="14"/>
      <c r="Y549" s="14"/>
      <c r="Z549" s="14"/>
      <c r="AA549" s="14"/>
      <c r="AB549" s="14"/>
      <c r="AC549" s="14"/>
      <c r="AD549" s="14"/>
      <c r="AE549" s="14"/>
      <c r="AF549" s="14"/>
    </row>
    <row r="550" spans="1:32" ht="190" x14ac:dyDescent="0.2">
      <c r="A550" s="9">
        <f t="shared" si="23"/>
        <v>544</v>
      </c>
      <c r="B550" s="9">
        <v>21</v>
      </c>
      <c r="C550" s="27" t="s">
        <v>2106</v>
      </c>
      <c r="D550" s="11" t="s">
        <v>2107</v>
      </c>
      <c r="E550" s="14" t="s">
        <v>2108</v>
      </c>
      <c r="F550" s="16">
        <v>83</v>
      </c>
      <c r="G550" s="17"/>
      <c r="H550" s="16" t="s">
        <v>2109</v>
      </c>
      <c r="I550" s="16" t="s">
        <v>2110</v>
      </c>
      <c r="J550" s="16" t="s">
        <v>2111</v>
      </c>
      <c r="K550" s="16"/>
      <c r="L550" s="14" t="s">
        <v>2112</v>
      </c>
      <c r="M550" s="13" t="s">
        <v>1830</v>
      </c>
      <c r="N550" s="14" t="s">
        <v>1747</v>
      </c>
      <c r="O550" s="12">
        <v>12</v>
      </c>
      <c r="P550" s="12">
        <v>9</v>
      </c>
      <c r="Q550" s="12">
        <v>23</v>
      </c>
      <c r="R550" s="12">
        <v>17</v>
      </c>
      <c r="S550" s="12">
        <v>1</v>
      </c>
      <c r="T550" s="12">
        <v>18</v>
      </c>
      <c r="U550" s="12">
        <v>8</v>
      </c>
      <c r="V550" s="13" t="s">
        <v>3111</v>
      </c>
      <c r="W550" s="13" t="s">
        <v>2113</v>
      </c>
      <c r="X550" s="13" t="s">
        <v>2114</v>
      </c>
      <c r="Y550" s="13" t="s">
        <v>2115</v>
      </c>
      <c r="Z550" s="13"/>
      <c r="AA550" s="13"/>
      <c r="AB550" s="13"/>
      <c r="AC550" s="13"/>
      <c r="AD550" s="13"/>
      <c r="AE550" s="13"/>
      <c r="AF550" s="13"/>
    </row>
    <row r="551" spans="1:32" ht="172" customHeight="1" x14ac:dyDescent="0.2">
      <c r="A551" s="9">
        <f t="shared" si="23"/>
        <v>545</v>
      </c>
      <c r="B551" s="9">
        <v>21</v>
      </c>
      <c r="C551" s="27" t="s">
        <v>2106</v>
      </c>
      <c r="D551" s="11" t="s">
        <v>2116</v>
      </c>
      <c r="E551" s="14" t="s">
        <v>2117</v>
      </c>
      <c r="F551" s="16">
        <v>14</v>
      </c>
      <c r="G551" s="17"/>
      <c r="H551" s="16" t="s">
        <v>612</v>
      </c>
      <c r="I551" s="16" t="s">
        <v>2118</v>
      </c>
      <c r="J551" s="16" t="s">
        <v>2119</v>
      </c>
      <c r="K551" s="16"/>
      <c r="L551" s="14" t="s">
        <v>515</v>
      </c>
      <c r="M551" s="13" t="s">
        <v>2120</v>
      </c>
      <c r="N551" s="14" t="s">
        <v>1747</v>
      </c>
      <c r="O551" s="12"/>
      <c r="P551" s="12">
        <v>1</v>
      </c>
      <c r="Q551" s="12">
        <v>3</v>
      </c>
      <c r="R551" s="12">
        <v>4</v>
      </c>
      <c r="S551" s="12">
        <v>1</v>
      </c>
      <c r="T551" s="12">
        <v>2</v>
      </c>
      <c r="U551" s="12">
        <v>3</v>
      </c>
      <c r="V551" s="13" t="s">
        <v>2121</v>
      </c>
      <c r="W551" s="13" t="s">
        <v>2122</v>
      </c>
      <c r="X551" s="13" t="s">
        <v>2114</v>
      </c>
      <c r="Y551" s="13" t="s">
        <v>2115</v>
      </c>
      <c r="Z551" s="13"/>
      <c r="AA551" s="13"/>
      <c r="AB551" s="13"/>
      <c r="AC551" s="13"/>
      <c r="AD551" s="13"/>
      <c r="AE551" s="13"/>
      <c r="AF551" s="13"/>
    </row>
    <row r="552" spans="1:32" ht="172" customHeight="1" x14ac:dyDescent="0.2">
      <c r="A552" s="9">
        <f t="shared" si="23"/>
        <v>546</v>
      </c>
      <c r="B552" s="9">
        <v>21</v>
      </c>
      <c r="C552" s="27" t="s">
        <v>2106</v>
      </c>
      <c r="D552" s="11" t="s">
        <v>2124</v>
      </c>
      <c r="E552" s="14" t="s">
        <v>2125</v>
      </c>
      <c r="F552" s="16">
        <v>25</v>
      </c>
      <c r="G552" s="17"/>
      <c r="H552" s="16" t="s">
        <v>2126</v>
      </c>
      <c r="I552" s="16" t="s">
        <v>2110</v>
      </c>
      <c r="J552" s="16" t="s">
        <v>2111</v>
      </c>
      <c r="K552" s="16"/>
      <c r="L552" s="14" t="s">
        <v>2127</v>
      </c>
      <c r="M552" s="13" t="s">
        <v>2128</v>
      </c>
      <c r="N552" s="14" t="s">
        <v>2129</v>
      </c>
      <c r="O552" s="12">
        <v>4</v>
      </c>
      <c r="P552" s="12">
        <v>6</v>
      </c>
      <c r="Q552" s="12">
        <v>10</v>
      </c>
      <c r="R552" s="12">
        <v>5</v>
      </c>
      <c r="S552" s="12">
        <v>1</v>
      </c>
      <c r="T552" s="12">
        <v>2</v>
      </c>
      <c r="U552" s="12">
        <v>1</v>
      </c>
      <c r="V552" s="13" t="s">
        <v>2130</v>
      </c>
      <c r="W552" s="13" t="s">
        <v>2131</v>
      </c>
      <c r="X552" s="13" t="s">
        <v>2114</v>
      </c>
      <c r="Y552" s="13" t="s">
        <v>2115</v>
      </c>
      <c r="Z552" s="13"/>
      <c r="AA552" s="13"/>
      <c r="AB552" s="13"/>
      <c r="AC552" s="13"/>
      <c r="AD552" s="13"/>
      <c r="AE552" s="13"/>
      <c r="AF552" s="13"/>
    </row>
    <row r="553" spans="1:32" ht="172" customHeight="1" x14ac:dyDescent="0.2">
      <c r="A553" s="9">
        <f t="shared" si="23"/>
        <v>547</v>
      </c>
      <c r="B553" s="9">
        <v>21</v>
      </c>
      <c r="C553" s="27" t="s">
        <v>2106</v>
      </c>
      <c r="D553" s="11" t="s">
        <v>2133</v>
      </c>
      <c r="E553" s="14" t="s">
        <v>2134</v>
      </c>
      <c r="F553" s="16">
        <v>11</v>
      </c>
      <c r="G553" s="17"/>
      <c r="H553" s="16" t="s">
        <v>2123</v>
      </c>
      <c r="I553" s="16" t="s">
        <v>2110</v>
      </c>
      <c r="J553" s="16" t="s">
        <v>2135</v>
      </c>
      <c r="K553" s="16"/>
      <c r="L553" s="14" t="s">
        <v>2136</v>
      </c>
      <c r="M553" s="13" t="s">
        <v>1646</v>
      </c>
      <c r="N553" s="14" t="s">
        <v>2129</v>
      </c>
      <c r="O553" s="12"/>
      <c r="P553" s="12">
        <v>4</v>
      </c>
      <c r="Q553" s="12">
        <v>3</v>
      </c>
      <c r="R553" s="12">
        <v>1</v>
      </c>
      <c r="S553" s="12"/>
      <c r="T553" s="12">
        <v>3</v>
      </c>
      <c r="U553" s="12"/>
      <c r="V553" s="13"/>
      <c r="W553" s="13" t="s">
        <v>2137</v>
      </c>
      <c r="X553" s="13" t="s">
        <v>2114</v>
      </c>
      <c r="Y553" s="13" t="s">
        <v>2115</v>
      </c>
      <c r="Z553" s="13"/>
      <c r="AA553" s="13"/>
      <c r="AB553" s="13"/>
      <c r="AC553" s="13"/>
      <c r="AD553" s="13"/>
      <c r="AE553" s="13"/>
      <c r="AF553" s="13"/>
    </row>
    <row r="554" spans="1:32" ht="172" customHeight="1" x14ac:dyDescent="0.2">
      <c r="A554" s="9">
        <f t="shared" si="23"/>
        <v>548</v>
      </c>
      <c r="B554" s="9">
        <v>21</v>
      </c>
      <c r="C554" s="27" t="s">
        <v>2106</v>
      </c>
      <c r="D554" s="11" t="s">
        <v>1261</v>
      </c>
      <c r="E554" s="14" t="s">
        <v>2138</v>
      </c>
      <c r="F554" s="16">
        <v>59</v>
      </c>
      <c r="G554" s="17"/>
      <c r="H554" s="16" t="s">
        <v>1927</v>
      </c>
      <c r="I554" s="16" t="s">
        <v>2139</v>
      </c>
      <c r="J554" s="16" t="s">
        <v>2119</v>
      </c>
      <c r="K554" s="16"/>
      <c r="L554" s="14" t="s">
        <v>2140</v>
      </c>
      <c r="M554" s="13" t="s">
        <v>2141</v>
      </c>
      <c r="N554" s="14" t="s">
        <v>2142</v>
      </c>
      <c r="O554" s="12">
        <v>6</v>
      </c>
      <c r="P554" s="12">
        <v>11</v>
      </c>
      <c r="Q554" s="12">
        <v>18</v>
      </c>
      <c r="R554" s="12">
        <v>12</v>
      </c>
      <c r="S554" s="12">
        <v>2</v>
      </c>
      <c r="T554" s="12">
        <v>5</v>
      </c>
      <c r="U554" s="12">
        <v>5</v>
      </c>
      <c r="V554" s="13" t="s">
        <v>2143</v>
      </c>
      <c r="W554" s="13" t="s">
        <v>2144</v>
      </c>
      <c r="X554" s="13" t="s">
        <v>2114</v>
      </c>
      <c r="Y554" s="13" t="s">
        <v>2115</v>
      </c>
      <c r="Z554" s="13"/>
      <c r="AA554" s="13"/>
      <c r="AB554" s="13"/>
      <c r="AC554" s="13"/>
      <c r="AD554" s="13"/>
      <c r="AE554" s="13"/>
      <c r="AF554" s="13"/>
    </row>
    <row r="555" spans="1:32" ht="172" customHeight="1" x14ac:dyDescent="0.2">
      <c r="A555" s="9">
        <f t="shared" si="23"/>
        <v>549</v>
      </c>
      <c r="B555" s="9">
        <v>21</v>
      </c>
      <c r="C555" s="27" t="s">
        <v>2132</v>
      </c>
      <c r="D555" s="11" t="s">
        <v>2145</v>
      </c>
      <c r="E555" s="14" t="s">
        <v>2146</v>
      </c>
      <c r="F555" s="16">
        <v>4</v>
      </c>
      <c r="G555" s="17"/>
      <c r="H555" s="16" t="s">
        <v>2147</v>
      </c>
      <c r="I555" s="16" t="s">
        <v>2148</v>
      </c>
      <c r="J555" s="16" t="s">
        <v>2149</v>
      </c>
      <c r="K555" s="16"/>
      <c r="L555" s="14" t="s">
        <v>515</v>
      </c>
      <c r="M555" s="13" t="s">
        <v>1646</v>
      </c>
      <c r="N555" s="14" t="s">
        <v>2129</v>
      </c>
      <c r="O555" s="12">
        <v>3</v>
      </c>
      <c r="P555" s="12">
        <v>1</v>
      </c>
      <c r="Q555" s="12"/>
      <c r="R555" s="12"/>
      <c r="S555" s="12"/>
      <c r="T555" s="12">
        <v>2</v>
      </c>
      <c r="U555" s="12"/>
      <c r="V555" s="13"/>
      <c r="W555" s="13" t="s">
        <v>2150</v>
      </c>
      <c r="X555" s="13" t="s">
        <v>2114</v>
      </c>
      <c r="Y555" s="13" t="s">
        <v>2115</v>
      </c>
      <c r="Z555" s="13"/>
      <c r="AA555" s="13"/>
      <c r="AB555" s="13"/>
      <c r="AC555" s="13"/>
      <c r="AD555" s="13"/>
      <c r="AE555" s="13"/>
      <c r="AF555" s="13"/>
    </row>
    <row r="556" spans="1:32" ht="57" x14ac:dyDescent="0.2">
      <c r="A556" s="9">
        <f t="shared" si="23"/>
        <v>550</v>
      </c>
      <c r="B556" s="9">
        <v>21</v>
      </c>
      <c r="C556" s="27" t="s">
        <v>2106</v>
      </c>
      <c r="D556" s="11" t="s">
        <v>2151</v>
      </c>
      <c r="E556" s="14" t="s">
        <v>2152</v>
      </c>
      <c r="F556" s="16">
        <v>225</v>
      </c>
      <c r="G556" s="17" t="s">
        <v>2153</v>
      </c>
      <c r="H556" s="16" t="s">
        <v>1927</v>
      </c>
      <c r="I556" s="16" t="s">
        <v>743</v>
      </c>
      <c r="J556" s="16" t="s">
        <v>2154</v>
      </c>
      <c r="K556" s="16"/>
      <c r="L556" s="14" t="s">
        <v>2155</v>
      </c>
      <c r="M556" s="19" t="s">
        <v>743</v>
      </c>
      <c r="N556" s="14" t="s">
        <v>743</v>
      </c>
      <c r="O556" s="12">
        <f t="shared" ref="O556:U556" si="26">SUBTOTAL(9,O547:O555)</f>
        <v>33</v>
      </c>
      <c r="P556" s="12">
        <f t="shared" si="26"/>
        <v>69</v>
      </c>
      <c r="Q556" s="12">
        <f t="shared" si="26"/>
        <v>78</v>
      </c>
      <c r="R556" s="12">
        <f t="shared" si="26"/>
        <v>46</v>
      </c>
      <c r="S556" s="12">
        <f t="shared" si="26"/>
        <v>5</v>
      </c>
      <c r="T556" s="12">
        <f t="shared" si="26"/>
        <v>60</v>
      </c>
      <c r="U556" s="12">
        <f t="shared" si="26"/>
        <v>19</v>
      </c>
      <c r="V556" s="13"/>
      <c r="W556" s="13" t="s">
        <v>39</v>
      </c>
      <c r="X556" s="13"/>
      <c r="Y556" s="13"/>
      <c r="Z556" s="13"/>
      <c r="AA556" s="13"/>
      <c r="AB556" s="13"/>
      <c r="AC556" s="13"/>
      <c r="AD556" s="13"/>
      <c r="AE556" s="13"/>
      <c r="AF556" s="13"/>
    </row>
    <row r="557" spans="1:32" ht="172" customHeight="1" x14ac:dyDescent="0.2">
      <c r="A557" s="9">
        <f t="shared" si="23"/>
        <v>551</v>
      </c>
      <c r="B557" s="9">
        <v>21</v>
      </c>
      <c r="C557" s="27" t="s">
        <v>2106</v>
      </c>
      <c r="D557" s="11" t="s">
        <v>2156</v>
      </c>
      <c r="E557" s="14" t="s">
        <v>2157</v>
      </c>
      <c r="F557" s="16">
        <v>12</v>
      </c>
      <c r="G557" s="17" t="s">
        <v>2158</v>
      </c>
      <c r="H557" s="16" t="s">
        <v>2159</v>
      </c>
      <c r="I557" s="16" t="s">
        <v>2110</v>
      </c>
      <c r="J557" s="16" t="s">
        <v>2160</v>
      </c>
      <c r="K557" s="16"/>
      <c r="L557" s="14" t="s">
        <v>2161</v>
      </c>
      <c r="M557" s="19" t="s">
        <v>1830</v>
      </c>
      <c r="N557" s="14" t="s">
        <v>1694</v>
      </c>
      <c r="O557" s="12"/>
      <c r="P557" s="12"/>
      <c r="Q557" s="12">
        <v>6</v>
      </c>
      <c r="R557" s="12">
        <v>3</v>
      </c>
      <c r="S557" s="12"/>
      <c r="T557" s="12">
        <v>3</v>
      </c>
      <c r="U557" s="12"/>
      <c r="V557" s="13"/>
      <c r="W557" s="13" t="s">
        <v>2162</v>
      </c>
      <c r="X557" s="13" t="s">
        <v>2114</v>
      </c>
      <c r="Y557" s="13" t="s">
        <v>2115</v>
      </c>
      <c r="Z557" s="13"/>
      <c r="AA557" s="13"/>
      <c r="AB557" s="13"/>
      <c r="AC557" s="13"/>
      <c r="AD557" s="13"/>
      <c r="AE557" s="13"/>
      <c r="AF557" s="13"/>
    </row>
    <row r="558" spans="1:32" ht="76" x14ac:dyDescent="0.2">
      <c r="A558" s="9">
        <f t="shared" si="23"/>
        <v>552</v>
      </c>
      <c r="B558" s="9">
        <v>22</v>
      </c>
      <c r="C558" s="27" t="s">
        <v>2163</v>
      </c>
      <c r="D558" s="11" t="s">
        <v>1038</v>
      </c>
      <c r="E558" s="11"/>
      <c r="F558" s="16">
        <v>33</v>
      </c>
      <c r="G558" s="17"/>
      <c r="H558" s="16" t="s">
        <v>2164</v>
      </c>
      <c r="I558" s="31"/>
      <c r="J558" s="16" t="s">
        <v>2165</v>
      </c>
      <c r="K558" s="16"/>
      <c r="L558" s="13" t="s">
        <v>2166</v>
      </c>
      <c r="M558" s="14"/>
      <c r="N558" s="14" t="s">
        <v>462</v>
      </c>
      <c r="O558" s="12">
        <v>7</v>
      </c>
      <c r="P558" s="12">
        <v>5</v>
      </c>
      <c r="Q558" s="12">
        <v>9</v>
      </c>
      <c r="R558" s="12">
        <v>5</v>
      </c>
      <c r="S558" s="12"/>
      <c r="T558" s="12">
        <v>7</v>
      </c>
      <c r="U558" s="12"/>
      <c r="V558" s="13"/>
      <c r="W558" s="13" t="s">
        <v>2167</v>
      </c>
      <c r="X558" s="13" t="s">
        <v>2168</v>
      </c>
      <c r="Y558" s="14" t="s">
        <v>2169</v>
      </c>
      <c r="Z558" s="13" t="str">
        <f>HYPERLINK("#", "http://www.city.iruma.saitama.jp/shisei/sangyo/1004230.html")</f>
        <v>http://www.city.iruma.saitama.jp/shisei/sangyo/1004230.html</v>
      </c>
      <c r="AA558" s="13"/>
      <c r="AB558" s="13"/>
      <c r="AC558" s="13"/>
      <c r="AD558" s="13"/>
      <c r="AE558" s="13"/>
      <c r="AF558" s="13"/>
    </row>
    <row r="559" spans="1:32" ht="76" x14ac:dyDescent="0.2">
      <c r="A559" s="9">
        <f t="shared" si="23"/>
        <v>553</v>
      </c>
      <c r="B559" s="9">
        <v>22</v>
      </c>
      <c r="C559" s="27" t="s">
        <v>2163</v>
      </c>
      <c r="D559" s="11" t="s">
        <v>2170</v>
      </c>
      <c r="E559" s="11"/>
      <c r="F559" s="16">
        <v>68</v>
      </c>
      <c r="G559" s="17" t="s">
        <v>2171</v>
      </c>
      <c r="H559" s="16" t="s">
        <v>2172</v>
      </c>
      <c r="I559" s="16"/>
      <c r="J559" s="16" t="s">
        <v>2173</v>
      </c>
      <c r="K559" s="63" t="s">
        <v>2174</v>
      </c>
      <c r="L559" s="13" t="s">
        <v>2175</v>
      </c>
      <c r="M559" s="13" t="s">
        <v>2176</v>
      </c>
      <c r="N559" s="14" t="s">
        <v>2177</v>
      </c>
      <c r="O559" s="12">
        <v>3</v>
      </c>
      <c r="P559" s="12">
        <v>11</v>
      </c>
      <c r="Q559" s="12">
        <v>13</v>
      </c>
      <c r="R559" s="12">
        <v>15</v>
      </c>
      <c r="S559" s="12">
        <v>1</v>
      </c>
      <c r="T559" s="12">
        <v>25</v>
      </c>
      <c r="U559" s="12">
        <v>3</v>
      </c>
      <c r="V559" s="13" t="s">
        <v>2178</v>
      </c>
      <c r="W559" s="13" t="s">
        <v>2179</v>
      </c>
      <c r="X559" s="13" t="s">
        <v>2168</v>
      </c>
      <c r="Y559" s="14" t="s">
        <v>2169</v>
      </c>
      <c r="Z559" s="13" t="str">
        <f>HYPERLINK("#", "http://www.city.iruma.saitama.jp/shisei/sangyo/1004230.html")</f>
        <v>http://www.city.iruma.saitama.jp/shisei/sangyo/1004230.html</v>
      </c>
      <c r="AA559" s="13"/>
      <c r="AB559" s="13"/>
      <c r="AC559" s="13"/>
      <c r="AD559" s="13"/>
      <c r="AE559" s="13"/>
      <c r="AF559" s="13"/>
    </row>
    <row r="560" spans="1:32" ht="76" x14ac:dyDescent="0.2">
      <c r="A560" s="9">
        <f t="shared" si="23"/>
        <v>554</v>
      </c>
      <c r="B560" s="9">
        <v>22</v>
      </c>
      <c r="C560" s="27" t="s">
        <v>2163</v>
      </c>
      <c r="D560" s="11" t="s">
        <v>2180</v>
      </c>
      <c r="E560" s="11"/>
      <c r="F560" s="16">
        <v>13</v>
      </c>
      <c r="G560" s="17"/>
      <c r="H560" s="16" t="s">
        <v>2181</v>
      </c>
      <c r="I560" s="16"/>
      <c r="J560" s="16" t="s">
        <v>2182</v>
      </c>
      <c r="K560" s="16"/>
      <c r="L560" s="13"/>
      <c r="M560" s="13" t="s">
        <v>2183</v>
      </c>
      <c r="N560" s="14" t="s">
        <v>2184</v>
      </c>
      <c r="O560" s="12">
        <v>5</v>
      </c>
      <c r="P560" s="12"/>
      <c r="Q560" s="12">
        <v>3</v>
      </c>
      <c r="R560" s="12">
        <v>3</v>
      </c>
      <c r="S560" s="12"/>
      <c r="T560" s="12">
        <v>2</v>
      </c>
      <c r="U560" s="12"/>
      <c r="V560" s="13"/>
      <c r="W560" s="13" t="s">
        <v>2185</v>
      </c>
      <c r="X560" s="13" t="s">
        <v>2168</v>
      </c>
      <c r="Y560" s="14" t="s">
        <v>2169</v>
      </c>
      <c r="Z560" s="13" t="str">
        <f>HYPERLINK("#", "http://www.city.iruma.saitama.jp/shisei/sangyo/1004230.html")</f>
        <v>http://www.city.iruma.saitama.jp/shisei/sangyo/1004230.html</v>
      </c>
      <c r="AA560" s="13"/>
      <c r="AB560" s="13"/>
      <c r="AC560" s="13"/>
      <c r="AD560" s="13"/>
      <c r="AE560" s="13"/>
      <c r="AF560" s="13"/>
    </row>
    <row r="561" spans="1:32" ht="57" x14ac:dyDescent="0.2">
      <c r="A561" s="9">
        <f t="shared" si="23"/>
        <v>555</v>
      </c>
      <c r="B561" s="9">
        <v>22</v>
      </c>
      <c r="C561" s="27" t="s">
        <v>2163</v>
      </c>
      <c r="D561" s="11" t="s">
        <v>2186</v>
      </c>
      <c r="E561" s="11"/>
      <c r="F561" s="16">
        <v>30</v>
      </c>
      <c r="G561" s="17">
        <v>37904</v>
      </c>
      <c r="H561" s="16" t="s">
        <v>1146</v>
      </c>
      <c r="I561" s="31"/>
      <c r="J561" s="23" t="s">
        <v>2187</v>
      </c>
      <c r="K561" s="23"/>
      <c r="L561" s="13" t="s">
        <v>2188</v>
      </c>
      <c r="M561" s="13" t="s">
        <v>1646</v>
      </c>
      <c r="N561" s="14" t="s">
        <v>936</v>
      </c>
      <c r="O561" s="12">
        <v>8</v>
      </c>
      <c r="P561" s="12">
        <v>2</v>
      </c>
      <c r="Q561" s="12">
        <v>3</v>
      </c>
      <c r="R561" s="12">
        <v>4</v>
      </c>
      <c r="S561" s="12"/>
      <c r="T561" s="12">
        <v>13</v>
      </c>
      <c r="U561" s="12"/>
      <c r="V561" s="13"/>
      <c r="W561" s="13" t="s">
        <v>2189</v>
      </c>
      <c r="X561" s="13" t="s">
        <v>2168</v>
      </c>
      <c r="Y561" s="14" t="s">
        <v>2169</v>
      </c>
      <c r="Z561" s="13" t="str">
        <f>HYPERLINK("#", "http://www.city.iruma.saitama.jp/shisei/sangyo/1004230.html")</f>
        <v>http://www.city.iruma.saitama.jp/shisei/sangyo/1004230.html</v>
      </c>
      <c r="AA561" s="13"/>
      <c r="AB561" s="13"/>
      <c r="AC561" s="13"/>
      <c r="AD561" s="13"/>
      <c r="AE561" s="13"/>
      <c r="AF561" s="13"/>
    </row>
    <row r="562" spans="1:32" ht="152" x14ac:dyDescent="0.2">
      <c r="A562" s="9">
        <f t="shared" si="23"/>
        <v>556</v>
      </c>
      <c r="B562" s="9">
        <v>23</v>
      </c>
      <c r="C562" s="27" t="s">
        <v>2190</v>
      </c>
      <c r="D562" s="11" t="s">
        <v>2191</v>
      </c>
      <c r="E562" s="11" t="s">
        <v>2192</v>
      </c>
      <c r="F562" s="16">
        <v>91</v>
      </c>
      <c r="G562" s="17"/>
      <c r="H562" s="16"/>
      <c r="I562" s="16"/>
      <c r="J562" s="16"/>
      <c r="K562" s="63" t="s">
        <v>2193</v>
      </c>
      <c r="L562" s="13"/>
      <c r="M562" s="18"/>
      <c r="N562" s="13" t="s">
        <v>2194</v>
      </c>
      <c r="O562" s="12"/>
      <c r="P562" s="12"/>
      <c r="Q562" s="12"/>
      <c r="R562" s="12"/>
      <c r="S562" s="12"/>
      <c r="T562" s="12"/>
      <c r="U562" s="12"/>
      <c r="V562" s="13"/>
      <c r="W562" s="18" t="s">
        <v>2195</v>
      </c>
      <c r="X562" s="13" t="s">
        <v>2196</v>
      </c>
      <c r="Y562" s="13" t="s">
        <v>2197</v>
      </c>
      <c r="Z562" s="13" t="str">
        <f t="shared" ref="Z562:Z569" si="27">HYPERLINK("#","http://www.city.asaka.lg.jp/soshiki/13/kigyouikusei-soudan.html")</f>
        <v>http://www.city.asaka.lg.jp/soshiki/13/kigyouikusei-soudan.html</v>
      </c>
      <c r="AA562" s="13" t="s">
        <v>2198</v>
      </c>
      <c r="AB562" s="13" t="s">
        <v>2199</v>
      </c>
      <c r="AC562" s="61" t="str">
        <f t="shared" ref="AC562:AC569" si="28">HYPERLINK("#","http://www.city.asaka.lg.jp/")</f>
        <v>http://www.city.asaka.lg.jp/</v>
      </c>
      <c r="AD562" s="13" t="s">
        <v>2200</v>
      </c>
      <c r="AE562" s="13" t="s">
        <v>2201</v>
      </c>
      <c r="AF562" s="18" t="str">
        <f t="shared" ref="AF562:AF569" si="29">HYPERLINK("#","http://www.city.asaka.lg.jp/soshiki/13/shop-renovation.html")</f>
        <v>http://www.city.asaka.lg.jp/soshiki/13/shop-renovation.html</v>
      </c>
    </row>
    <row r="563" spans="1:32" ht="152" x14ac:dyDescent="0.2">
      <c r="A563" s="9">
        <f t="shared" si="23"/>
        <v>557</v>
      </c>
      <c r="B563" s="9">
        <v>23</v>
      </c>
      <c r="C563" s="27" t="s">
        <v>2190</v>
      </c>
      <c r="D563" s="11" t="s">
        <v>2204</v>
      </c>
      <c r="E563" s="11" t="s">
        <v>2205</v>
      </c>
      <c r="F563" s="16">
        <v>42</v>
      </c>
      <c r="G563" s="17"/>
      <c r="H563" s="16"/>
      <c r="I563" s="16"/>
      <c r="J563" s="16"/>
      <c r="K563" s="63" t="s">
        <v>2206</v>
      </c>
      <c r="L563" s="13"/>
      <c r="M563" s="18"/>
      <c r="N563" s="13" t="s">
        <v>2202</v>
      </c>
      <c r="O563" s="12"/>
      <c r="P563" s="12"/>
      <c r="Q563" s="12"/>
      <c r="R563" s="12"/>
      <c r="S563" s="12"/>
      <c r="T563" s="12"/>
      <c r="U563" s="12"/>
      <c r="V563" s="13"/>
      <c r="W563" s="18" t="s">
        <v>2207</v>
      </c>
      <c r="X563" s="13" t="s">
        <v>2196</v>
      </c>
      <c r="Y563" s="13" t="s">
        <v>2197</v>
      </c>
      <c r="Z563" s="13" t="str">
        <f t="shared" si="27"/>
        <v>http://www.city.asaka.lg.jp/soshiki/13/kigyouikusei-soudan.html</v>
      </c>
      <c r="AA563" s="13" t="s">
        <v>2198</v>
      </c>
      <c r="AB563" s="13" t="s">
        <v>2203</v>
      </c>
      <c r="AC563" s="13" t="str">
        <f t="shared" si="28"/>
        <v>http://www.city.asaka.lg.jp/</v>
      </c>
      <c r="AD563" s="13" t="s">
        <v>2200</v>
      </c>
      <c r="AE563" s="13" t="s">
        <v>2201</v>
      </c>
      <c r="AF563" s="18" t="str">
        <f t="shared" si="29"/>
        <v>http://www.city.asaka.lg.jp/soshiki/13/shop-renovation.html</v>
      </c>
    </row>
    <row r="564" spans="1:32" ht="152" x14ac:dyDescent="0.2">
      <c r="A564" s="9">
        <f t="shared" si="23"/>
        <v>558</v>
      </c>
      <c r="B564" s="9">
        <v>23</v>
      </c>
      <c r="C564" s="27" t="s">
        <v>2190</v>
      </c>
      <c r="D564" s="11" t="s">
        <v>2208</v>
      </c>
      <c r="E564" s="11" t="s">
        <v>2209</v>
      </c>
      <c r="F564" s="16">
        <v>10</v>
      </c>
      <c r="G564" s="17"/>
      <c r="H564" s="16"/>
      <c r="I564" s="16"/>
      <c r="J564" s="16"/>
      <c r="K564" s="16"/>
      <c r="L564" s="13"/>
      <c r="M564" s="18"/>
      <c r="N564" s="13" t="s">
        <v>2202</v>
      </c>
      <c r="O564" s="12"/>
      <c r="P564" s="12"/>
      <c r="Q564" s="12"/>
      <c r="R564" s="12"/>
      <c r="S564" s="12"/>
      <c r="T564" s="12"/>
      <c r="U564" s="12"/>
      <c r="V564" s="13"/>
      <c r="W564" s="18" t="s">
        <v>2210</v>
      </c>
      <c r="X564" s="13" t="s">
        <v>2196</v>
      </c>
      <c r="Y564" s="13" t="s">
        <v>2197</v>
      </c>
      <c r="Z564" s="13" t="str">
        <f t="shared" si="27"/>
        <v>http://www.city.asaka.lg.jp/soshiki/13/kigyouikusei-soudan.html</v>
      </c>
      <c r="AA564" s="13" t="s">
        <v>2198</v>
      </c>
      <c r="AB564" s="13" t="s">
        <v>2203</v>
      </c>
      <c r="AC564" s="13" t="str">
        <f t="shared" si="28"/>
        <v>http://www.city.asaka.lg.jp/</v>
      </c>
      <c r="AD564" s="13" t="s">
        <v>2200</v>
      </c>
      <c r="AE564" s="13" t="s">
        <v>2201</v>
      </c>
      <c r="AF564" s="18" t="str">
        <f t="shared" si="29"/>
        <v>http://www.city.asaka.lg.jp/soshiki/13/shop-renovation.html</v>
      </c>
    </row>
    <row r="565" spans="1:32" ht="152" x14ac:dyDescent="0.2">
      <c r="A565" s="9">
        <f t="shared" si="23"/>
        <v>559</v>
      </c>
      <c r="B565" s="9">
        <v>23</v>
      </c>
      <c r="C565" s="27" t="s">
        <v>2190</v>
      </c>
      <c r="D565" s="11" t="s">
        <v>2211</v>
      </c>
      <c r="E565" s="11" t="s">
        <v>2212</v>
      </c>
      <c r="F565" s="16">
        <v>88</v>
      </c>
      <c r="G565" s="17"/>
      <c r="H565" s="16"/>
      <c r="I565" s="16"/>
      <c r="J565" s="16"/>
      <c r="K565" s="63" t="s">
        <v>2213</v>
      </c>
      <c r="L565" s="13"/>
      <c r="M565" s="18"/>
      <c r="N565" s="13" t="s">
        <v>2202</v>
      </c>
      <c r="O565" s="12"/>
      <c r="P565" s="12"/>
      <c r="Q565" s="12"/>
      <c r="R565" s="12"/>
      <c r="S565" s="12"/>
      <c r="T565" s="12"/>
      <c r="U565" s="12"/>
      <c r="V565" s="13"/>
      <c r="W565" s="18" t="s">
        <v>2214</v>
      </c>
      <c r="X565" s="13" t="s">
        <v>2196</v>
      </c>
      <c r="Y565" s="13" t="s">
        <v>2197</v>
      </c>
      <c r="Z565" s="13" t="str">
        <f t="shared" si="27"/>
        <v>http://www.city.asaka.lg.jp/soshiki/13/kigyouikusei-soudan.html</v>
      </c>
      <c r="AA565" s="13" t="s">
        <v>2198</v>
      </c>
      <c r="AB565" s="13" t="s">
        <v>2203</v>
      </c>
      <c r="AC565" s="13" t="str">
        <f t="shared" si="28"/>
        <v>http://www.city.asaka.lg.jp/</v>
      </c>
      <c r="AD565" s="13" t="s">
        <v>2200</v>
      </c>
      <c r="AE565" s="13" t="s">
        <v>2201</v>
      </c>
      <c r="AF565" s="18" t="str">
        <f t="shared" si="29"/>
        <v>http://www.city.asaka.lg.jp/soshiki/13/shop-renovation.html</v>
      </c>
    </row>
    <row r="566" spans="1:32" ht="152" x14ac:dyDescent="0.2">
      <c r="A566" s="9">
        <f t="shared" si="23"/>
        <v>560</v>
      </c>
      <c r="B566" s="9">
        <v>23</v>
      </c>
      <c r="C566" s="27" t="s">
        <v>2190</v>
      </c>
      <c r="D566" s="11" t="s">
        <v>2215</v>
      </c>
      <c r="E566" s="11" t="s">
        <v>2216</v>
      </c>
      <c r="F566" s="16"/>
      <c r="G566" s="17"/>
      <c r="H566" s="16"/>
      <c r="I566" s="16"/>
      <c r="J566" s="16"/>
      <c r="K566" s="16"/>
      <c r="L566" s="13"/>
      <c r="M566" s="18"/>
      <c r="N566" s="13" t="s">
        <v>2202</v>
      </c>
      <c r="O566" s="12"/>
      <c r="P566" s="12"/>
      <c r="Q566" s="12"/>
      <c r="R566" s="12"/>
      <c r="S566" s="12"/>
      <c r="T566" s="12"/>
      <c r="U566" s="12"/>
      <c r="V566" s="13"/>
      <c r="W566" s="18" t="s">
        <v>2217</v>
      </c>
      <c r="X566" s="13" t="s">
        <v>2196</v>
      </c>
      <c r="Y566" s="13" t="s">
        <v>2197</v>
      </c>
      <c r="Z566" s="13" t="str">
        <f t="shared" si="27"/>
        <v>http://www.city.asaka.lg.jp/soshiki/13/kigyouikusei-soudan.html</v>
      </c>
      <c r="AA566" s="13" t="s">
        <v>2198</v>
      </c>
      <c r="AB566" s="13" t="s">
        <v>2203</v>
      </c>
      <c r="AC566" s="13" t="str">
        <f t="shared" si="28"/>
        <v>http://www.city.asaka.lg.jp/</v>
      </c>
      <c r="AD566" s="13" t="s">
        <v>2200</v>
      </c>
      <c r="AE566" s="13" t="s">
        <v>2201</v>
      </c>
      <c r="AF566" s="18" t="str">
        <f t="shared" si="29"/>
        <v>http://www.city.asaka.lg.jp/soshiki/13/shop-renovation.html</v>
      </c>
    </row>
    <row r="567" spans="1:32" ht="152" x14ac:dyDescent="0.2">
      <c r="A567" s="9">
        <f t="shared" si="23"/>
        <v>561</v>
      </c>
      <c r="B567" s="9">
        <v>23</v>
      </c>
      <c r="C567" s="27" t="s">
        <v>2190</v>
      </c>
      <c r="D567" s="11" t="s">
        <v>2218</v>
      </c>
      <c r="E567" s="11" t="s">
        <v>2219</v>
      </c>
      <c r="F567" s="16">
        <v>41</v>
      </c>
      <c r="G567" s="17"/>
      <c r="H567" s="16"/>
      <c r="I567" s="16"/>
      <c r="J567" s="16"/>
      <c r="K567" s="16"/>
      <c r="L567" s="13"/>
      <c r="M567" s="18"/>
      <c r="N567" s="13" t="s">
        <v>2202</v>
      </c>
      <c r="O567" s="12"/>
      <c r="P567" s="12"/>
      <c r="Q567" s="12"/>
      <c r="R567" s="12"/>
      <c r="S567" s="12"/>
      <c r="T567" s="12"/>
      <c r="U567" s="12"/>
      <c r="V567" s="13"/>
      <c r="W567" s="18" t="s">
        <v>2220</v>
      </c>
      <c r="X567" s="13" t="s">
        <v>2196</v>
      </c>
      <c r="Y567" s="13" t="s">
        <v>2197</v>
      </c>
      <c r="Z567" s="13" t="str">
        <f t="shared" si="27"/>
        <v>http://www.city.asaka.lg.jp/soshiki/13/kigyouikusei-soudan.html</v>
      </c>
      <c r="AA567" s="13" t="s">
        <v>2198</v>
      </c>
      <c r="AB567" s="13" t="s">
        <v>2203</v>
      </c>
      <c r="AC567" s="13" t="str">
        <f t="shared" si="28"/>
        <v>http://www.city.asaka.lg.jp/</v>
      </c>
      <c r="AD567" s="13" t="s">
        <v>2200</v>
      </c>
      <c r="AE567" s="13" t="s">
        <v>2201</v>
      </c>
      <c r="AF567" s="18" t="str">
        <f t="shared" si="29"/>
        <v>http://www.city.asaka.lg.jp/soshiki/13/shop-renovation.html</v>
      </c>
    </row>
    <row r="568" spans="1:32" ht="152" x14ac:dyDescent="0.2">
      <c r="A568" s="9">
        <f t="shared" si="23"/>
        <v>562</v>
      </c>
      <c r="B568" s="9">
        <v>23</v>
      </c>
      <c r="C568" s="27" t="s">
        <v>2190</v>
      </c>
      <c r="D568" s="11" t="s">
        <v>2221</v>
      </c>
      <c r="E568" s="11" t="s">
        <v>2222</v>
      </c>
      <c r="F568" s="16">
        <v>39</v>
      </c>
      <c r="G568" s="17"/>
      <c r="H568" s="16"/>
      <c r="I568" s="16"/>
      <c r="J568" s="16"/>
      <c r="K568" s="16"/>
      <c r="L568" s="13"/>
      <c r="M568" s="18"/>
      <c r="N568" s="13" t="s">
        <v>2202</v>
      </c>
      <c r="O568" s="12"/>
      <c r="P568" s="12"/>
      <c r="Q568" s="12"/>
      <c r="R568" s="12"/>
      <c r="S568" s="12"/>
      <c r="T568" s="12"/>
      <c r="U568" s="12"/>
      <c r="V568" s="13"/>
      <c r="W568" s="18" t="s">
        <v>2223</v>
      </c>
      <c r="X568" s="13" t="s">
        <v>2196</v>
      </c>
      <c r="Y568" s="13" t="s">
        <v>2197</v>
      </c>
      <c r="Z568" s="13" t="str">
        <f t="shared" si="27"/>
        <v>http://www.city.asaka.lg.jp/soshiki/13/kigyouikusei-soudan.html</v>
      </c>
      <c r="AA568" s="13" t="s">
        <v>2198</v>
      </c>
      <c r="AB568" s="13" t="s">
        <v>2203</v>
      </c>
      <c r="AC568" s="13" t="str">
        <f t="shared" si="28"/>
        <v>http://www.city.asaka.lg.jp/</v>
      </c>
      <c r="AD568" s="13" t="s">
        <v>2200</v>
      </c>
      <c r="AE568" s="13" t="s">
        <v>2201</v>
      </c>
      <c r="AF568" s="18" t="str">
        <f t="shared" si="29"/>
        <v>http://www.city.asaka.lg.jp/soshiki/13/shop-renovation.html</v>
      </c>
    </row>
    <row r="569" spans="1:32" ht="152" x14ac:dyDescent="0.2">
      <c r="A569" s="9">
        <f t="shared" si="23"/>
        <v>563</v>
      </c>
      <c r="B569" s="9">
        <v>23</v>
      </c>
      <c r="C569" s="27" t="s">
        <v>2190</v>
      </c>
      <c r="D569" s="11" t="s">
        <v>2224</v>
      </c>
      <c r="E569" s="11" t="s">
        <v>2225</v>
      </c>
      <c r="F569" s="16">
        <v>14</v>
      </c>
      <c r="G569" s="17"/>
      <c r="H569" s="16"/>
      <c r="I569" s="16"/>
      <c r="J569" s="16"/>
      <c r="K569" s="16"/>
      <c r="L569" s="13"/>
      <c r="M569" s="18"/>
      <c r="N569" s="13" t="s">
        <v>2202</v>
      </c>
      <c r="O569" s="12"/>
      <c r="P569" s="12"/>
      <c r="Q569" s="12"/>
      <c r="R569" s="12"/>
      <c r="S569" s="12"/>
      <c r="T569" s="12"/>
      <c r="U569" s="12"/>
      <c r="V569" s="13"/>
      <c r="W569" s="18" t="s">
        <v>2226</v>
      </c>
      <c r="X569" s="13" t="s">
        <v>2196</v>
      </c>
      <c r="Y569" s="13" t="s">
        <v>2197</v>
      </c>
      <c r="Z569" s="13" t="str">
        <f t="shared" si="27"/>
        <v>http://www.city.asaka.lg.jp/soshiki/13/kigyouikusei-soudan.html</v>
      </c>
      <c r="AA569" s="13" t="s">
        <v>2198</v>
      </c>
      <c r="AB569" s="13" t="s">
        <v>2203</v>
      </c>
      <c r="AC569" s="13" t="str">
        <f t="shared" si="28"/>
        <v>http://www.city.asaka.lg.jp/</v>
      </c>
      <c r="AD569" s="13" t="s">
        <v>2200</v>
      </c>
      <c r="AE569" s="13" t="s">
        <v>2201</v>
      </c>
      <c r="AF569" s="18" t="str">
        <f t="shared" si="29"/>
        <v>http://www.city.asaka.lg.jp/soshiki/13/shop-renovation.html</v>
      </c>
    </row>
    <row r="570" spans="1:32" ht="57" x14ac:dyDescent="0.2">
      <c r="A570" s="9">
        <f t="shared" si="23"/>
        <v>564</v>
      </c>
      <c r="B570" s="9">
        <v>24</v>
      </c>
      <c r="C570" s="27" t="s">
        <v>2227</v>
      </c>
      <c r="D570" s="11" t="s">
        <v>2228</v>
      </c>
      <c r="E570" s="11" t="s">
        <v>2229</v>
      </c>
      <c r="F570" s="16">
        <v>42</v>
      </c>
      <c r="G570" s="17"/>
      <c r="H570" s="16" t="s">
        <v>2230</v>
      </c>
      <c r="I570" s="16"/>
      <c r="J570" s="16" t="s">
        <v>2231</v>
      </c>
      <c r="K570" s="16"/>
      <c r="L570" s="14" t="s">
        <v>2232</v>
      </c>
      <c r="M570" s="13" t="s">
        <v>2233</v>
      </c>
      <c r="N570" s="14">
        <v>2</v>
      </c>
      <c r="O570" s="12">
        <v>6</v>
      </c>
      <c r="P570" s="12">
        <v>11</v>
      </c>
      <c r="Q570" s="12">
        <v>3</v>
      </c>
      <c r="R570" s="12">
        <v>9</v>
      </c>
      <c r="S570" s="12">
        <v>1</v>
      </c>
      <c r="T570" s="12">
        <v>14</v>
      </c>
      <c r="U570" s="12">
        <v>1</v>
      </c>
      <c r="V570" s="13" t="s">
        <v>2234</v>
      </c>
      <c r="W570" s="13" t="s">
        <v>2235</v>
      </c>
      <c r="X570" s="13" t="s">
        <v>2236</v>
      </c>
      <c r="Y570" s="13" t="s">
        <v>2237</v>
      </c>
      <c r="Z570" s="13" t="str">
        <f>HYPERLINK("#", "https://www.city.shiki.lg.jp/soshiki/17/2153.html")</f>
        <v>https://www.city.shiki.lg.jp/soshiki/17/2153.html</v>
      </c>
      <c r="AA570" s="13" t="s">
        <v>2238</v>
      </c>
      <c r="AB570" s="13" t="s">
        <v>2239</v>
      </c>
      <c r="AC570" s="13" t="s">
        <v>2240</v>
      </c>
      <c r="AD570" s="13" t="s">
        <v>2241</v>
      </c>
      <c r="AE570" s="13" t="s">
        <v>2242</v>
      </c>
      <c r="AF570" s="67" t="s">
        <v>2243</v>
      </c>
    </row>
    <row r="571" spans="1:32" ht="95" x14ac:dyDescent="0.2">
      <c r="A571" s="9">
        <f t="shared" si="23"/>
        <v>565</v>
      </c>
      <c r="B571" s="9">
        <v>24</v>
      </c>
      <c r="C571" s="27" t="s">
        <v>2227</v>
      </c>
      <c r="D571" s="11" t="s">
        <v>2244</v>
      </c>
      <c r="E571" s="11" t="s">
        <v>2245</v>
      </c>
      <c r="F571" s="16">
        <v>12</v>
      </c>
      <c r="G571" s="17"/>
      <c r="H571" s="16" t="s">
        <v>645</v>
      </c>
      <c r="I571" s="16"/>
      <c r="J571" s="16" t="s">
        <v>1555</v>
      </c>
      <c r="K571" s="16"/>
      <c r="L571" s="14" t="s">
        <v>2246</v>
      </c>
      <c r="M571" s="13"/>
      <c r="N571" s="14">
        <v>1</v>
      </c>
      <c r="O571" s="12">
        <v>3</v>
      </c>
      <c r="P571" s="12">
        <v>2</v>
      </c>
      <c r="Q571" s="12">
        <v>2</v>
      </c>
      <c r="R571" s="12">
        <v>4</v>
      </c>
      <c r="S571" s="12">
        <v>3</v>
      </c>
      <c r="T571" s="12">
        <v>1</v>
      </c>
      <c r="U571" s="12">
        <v>6</v>
      </c>
      <c r="V571" s="13" t="s">
        <v>2247</v>
      </c>
      <c r="W571" s="13" t="s">
        <v>2248</v>
      </c>
      <c r="X571" s="13" t="s">
        <v>2236</v>
      </c>
      <c r="Y571" s="13" t="s">
        <v>2237</v>
      </c>
      <c r="Z571" s="13" t="str">
        <f>HYPERLINK("#", "https://www.city.shiki.lg.jp/soshiki/17/2153.html")</f>
        <v>https://www.city.shiki.lg.jp/soshiki/17/2153.html</v>
      </c>
      <c r="AA571" s="13" t="s">
        <v>2238</v>
      </c>
      <c r="AB571" s="13" t="s">
        <v>2239</v>
      </c>
      <c r="AC571" s="13" t="s">
        <v>2240</v>
      </c>
      <c r="AD571" s="13" t="s">
        <v>2241</v>
      </c>
      <c r="AE571" s="13" t="s">
        <v>2242</v>
      </c>
      <c r="AF571" s="67" t="s">
        <v>2249</v>
      </c>
    </row>
    <row r="572" spans="1:32" ht="57" x14ac:dyDescent="0.2">
      <c r="A572" s="9">
        <f t="shared" si="23"/>
        <v>566</v>
      </c>
      <c r="B572" s="9">
        <v>24</v>
      </c>
      <c r="C572" s="27" t="s">
        <v>2227</v>
      </c>
      <c r="D572" s="11" t="s">
        <v>2250</v>
      </c>
      <c r="E572" s="11" t="s">
        <v>2251</v>
      </c>
      <c r="F572" s="16">
        <v>80</v>
      </c>
      <c r="G572" s="17"/>
      <c r="H572" s="16" t="s">
        <v>2252</v>
      </c>
      <c r="I572" s="16"/>
      <c r="J572" s="16" t="s">
        <v>1555</v>
      </c>
      <c r="K572" s="16"/>
      <c r="L572" s="14" t="s">
        <v>2253</v>
      </c>
      <c r="M572" s="13" t="s">
        <v>2254</v>
      </c>
      <c r="N572" s="14" t="s">
        <v>2255</v>
      </c>
      <c r="O572" s="12">
        <v>4</v>
      </c>
      <c r="P572" s="12">
        <v>7</v>
      </c>
      <c r="Q572" s="12">
        <v>24</v>
      </c>
      <c r="R572" s="12">
        <v>14</v>
      </c>
      <c r="S572" s="12">
        <v>3</v>
      </c>
      <c r="T572" s="12">
        <v>23</v>
      </c>
      <c r="U572" s="12">
        <v>4</v>
      </c>
      <c r="V572" s="13" t="s">
        <v>2256</v>
      </c>
      <c r="W572" s="13" t="s">
        <v>2257</v>
      </c>
      <c r="X572" s="13" t="s">
        <v>2236</v>
      </c>
      <c r="Y572" s="13" t="s">
        <v>2237</v>
      </c>
      <c r="Z572" s="13" t="str">
        <f>HYPERLINK("#", "https://www.city.shiki.lg.jp/soshiki/17/2153.html")</f>
        <v>https://www.city.shiki.lg.jp/soshiki/17/2153.html</v>
      </c>
      <c r="AA572" s="13" t="s">
        <v>2238</v>
      </c>
      <c r="AB572" s="13" t="s">
        <v>2239</v>
      </c>
      <c r="AC572" s="13" t="s">
        <v>2240</v>
      </c>
      <c r="AD572" s="13" t="s">
        <v>2241</v>
      </c>
      <c r="AE572" s="13" t="s">
        <v>2242</v>
      </c>
      <c r="AF572" s="67" t="s">
        <v>2258</v>
      </c>
    </row>
    <row r="573" spans="1:32" ht="57" x14ac:dyDescent="0.2">
      <c r="A573" s="9">
        <f t="shared" si="23"/>
        <v>567</v>
      </c>
      <c r="B573" s="9">
        <v>24</v>
      </c>
      <c r="C573" s="27" t="s">
        <v>2227</v>
      </c>
      <c r="D573" s="11" t="s">
        <v>2259</v>
      </c>
      <c r="E573" s="11" t="s">
        <v>2260</v>
      </c>
      <c r="F573" s="16">
        <v>19</v>
      </c>
      <c r="G573" s="17"/>
      <c r="H573" s="16" t="s">
        <v>2261</v>
      </c>
      <c r="I573" s="16"/>
      <c r="J573" s="16" t="s">
        <v>1555</v>
      </c>
      <c r="K573" s="16"/>
      <c r="L573" s="14"/>
      <c r="M573" s="13"/>
      <c r="N573" s="14" t="s">
        <v>2262</v>
      </c>
      <c r="O573" s="12">
        <v>2</v>
      </c>
      <c r="P573" s="12">
        <v>3</v>
      </c>
      <c r="Q573" s="12">
        <v>2</v>
      </c>
      <c r="R573" s="12">
        <v>4</v>
      </c>
      <c r="S573" s="12"/>
      <c r="T573" s="12">
        <v>9</v>
      </c>
      <c r="U573" s="12"/>
      <c r="V573" s="13"/>
      <c r="W573" s="13" t="s">
        <v>2263</v>
      </c>
      <c r="X573" s="13" t="s">
        <v>2236</v>
      </c>
      <c r="Y573" s="13" t="s">
        <v>2237</v>
      </c>
      <c r="Z573" s="13" t="str">
        <f>HYPERLINK("#", "https://www.city.shiki.lg.jp/soshiki/17/2153.html")</f>
        <v>https://www.city.shiki.lg.jp/soshiki/17/2153.html</v>
      </c>
      <c r="AA573" s="13" t="s">
        <v>2238</v>
      </c>
      <c r="AB573" s="13" t="s">
        <v>2239</v>
      </c>
      <c r="AC573" s="13" t="s">
        <v>2240</v>
      </c>
      <c r="AD573" s="13" t="s">
        <v>2241</v>
      </c>
      <c r="AE573" s="13" t="s">
        <v>2242</v>
      </c>
      <c r="AF573" s="67" t="s">
        <v>2264</v>
      </c>
    </row>
    <row r="574" spans="1:32" ht="76" x14ac:dyDescent="0.2">
      <c r="A574" s="9">
        <f t="shared" si="23"/>
        <v>568</v>
      </c>
      <c r="B574" s="9">
        <v>24</v>
      </c>
      <c r="C574" s="27" t="s">
        <v>2227</v>
      </c>
      <c r="D574" s="11" t="s">
        <v>2265</v>
      </c>
      <c r="E574" s="11" t="s">
        <v>2266</v>
      </c>
      <c r="F574" s="16">
        <v>23</v>
      </c>
      <c r="G574" s="16" t="s">
        <v>2267</v>
      </c>
      <c r="H574" s="16" t="s">
        <v>2230</v>
      </c>
      <c r="I574" s="16" t="s">
        <v>2268</v>
      </c>
      <c r="J574" s="16" t="s">
        <v>2269</v>
      </c>
      <c r="K574" s="16"/>
      <c r="L574" s="14" t="s">
        <v>2270</v>
      </c>
      <c r="M574" s="13" t="s">
        <v>2271</v>
      </c>
      <c r="N574" s="14" t="s">
        <v>2272</v>
      </c>
      <c r="O574" s="12">
        <v>4</v>
      </c>
      <c r="P574" s="12">
        <v>1</v>
      </c>
      <c r="Q574" s="12">
        <v>5</v>
      </c>
      <c r="R574" s="12">
        <v>9</v>
      </c>
      <c r="S574" s="12"/>
      <c r="T574" s="12">
        <v>9</v>
      </c>
      <c r="U574" s="12">
        <v>3</v>
      </c>
      <c r="V574" s="13" t="s">
        <v>2273</v>
      </c>
      <c r="W574" s="13" t="s">
        <v>2274</v>
      </c>
      <c r="X574" s="13" t="s">
        <v>2236</v>
      </c>
      <c r="Y574" s="13" t="s">
        <v>2237</v>
      </c>
      <c r="Z574" s="13" t="str">
        <f>HYPERLINK("#", "https://www.city.shiki.lg.jp/soshiki/17/2153.html")</f>
        <v>https://www.city.shiki.lg.jp/soshiki/17/2153.html</v>
      </c>
      <c r="AA574" s="13" t="s">
        <v>2238</v>
      </c>
      <c r="AB574" s="13" t="s">
        <v>2239</v>
      </c>
      <c r="AC574" s="13" t="s">
        <v>2240</v>
      </c>
      <c r="AD574" s="13" t="s">
        <v>2241</v>
      </c>
      <c r="AE574" s="13" t="s">
        <v>2242</v>
      </c>
      <c r="AF574" s="67" t="s">
        <v>2275</v>
      </c>
    </row>
    <row r="575" spans="1:32" ht="19" x14ac:dyDescent="0.2">
      <c r="A575" s="9">
        <f t="shared" si="23"/>
        <v>569</v>
      </c>
      <c r="B575" s="9">
        <v>24</v>
      </c>
      <c r="C575" s="27" t="s">
        <v>2276</v>
      </c>
      <c r="D575" s="11" t="s">
        <v>2277</v>
      </c>
      <c r="E575" s="11" t="s">
        <v>2278</v>
      </c>
      <c r="F575" s="16"/>
      <c r="G575" s="17"/>
      <c r="H575" s="16"/>
      <c r="I575" s="16"/>
      <c r="J575" s="16"/>
      <c r="K575" s="16"/>
      <c r="L575" s="14"/>
      <c r="M575" s="13"/>
      <c r="N575" s="14"/>
      <c r="O575" s="12"/>
      <c r="P575" s="12"/>
      <c r="Q575" s="12"/>
      <c r="R575" s="12"/>
      <c r="S575" s="12"/>
      <c r="T575" s="12"/>
      <c r="U575" s="12"/>
      <c r="V575" s="13"/>
      <c r="W575" s="13" t="s">
        <v>39</v>
      </c>
      <c r="X575" s="13"/>
      <c r="Y575" s="13"/>
      <c r="Z575" s="13"/>
      <c r="AA575" s="13"/>
      <c r="AB575" s="13"/>
      <c r="AC575" s="13"/>
      <c r="AD575" s="13"/>
      <c r="AE575" s="13"/>
      <c r="AF575" s="13"/>
    </row>
    <row r="576" spans="1:32" ht="76" x14ac:dyDescent="0.2">
      <c r="A576" s="9">
        <f t="shared" si="23"/>
        <v>570</v>
      </c>
      <c r="B576" s="9">
        <v>26</v>
      </c>
      <c r="C576" s="27" t="s">
        <v>2279</v>
      </c>
      <c r="D576" s="11" t="s">
        <v>2280</v>
      </c>
      <c r="E576" s="11" t="s">
        <v>2281</v>
      </c>
      <c r="F576" s="16">
        <v>20</v>
      </c>
      <c r="G576" s="17"/>
      <c r="H576" s="16"/>
      <c r="I576" s="16"/>
      <c r="J576" s="16"/>
      <c r="K576" s="16"/>
      <c r="L576" s="11" t="s">
        <v>2282</v>
      </c>
      <c r="M576" s="13"/>
      <c r="N576" s="14" t="s">
        <v>2283</v>
      </c>
      <c r="O576" s="12">
        <v>3</v>
      </c>
      <c r="P576" s="12"/>
      <c r="Q576" s="12"/>
      <c r="R576" s="12"/>
      <c r="S576" s="12"/>
      <c r="T576" s="12">
        <v>15</v>
      </c>
      <c r="U576" s="12">
        <v>2</v>
      </c>
      <c r="V576" s="13" t="s">
        <v>2284</v>
      </c>
      <c r="W576" s="13" t="s">
        <v>2285</v>
      </c>
      <c r="X576" s="13" t="s">
        <v>2286</v>
      </c>
      <c r="Y576" s="13" t="s">
        <v>2287</v>
      </c>
      <c r="Z576" s="67" t="s">
        <v>2288</v>
      </c>
      <c r="AA576" s="13"/>
      <c r="AB576" s="13"/>
      <c r="AC576" s="13"/>
      <c r="AD576" s="13"/>
      <c r="AE576" s="13"/>
      <c r="AF576" s="13"/>
    </row>
    <row r="577" spans="1:32" ht="76" x14ac:dyDescent="0.2">
      <c r="A577" s="9">
        <f t="shared" si="23"/>
        <v>571</v>
      </c>
      <c r="B577" s="9">
        <v>26</v>
      </c>
      <c r="C577" s="27" t="s">
        <v>2279</v>
      </c>
      <c r="D577" s="11" t="s">
        <v>2289</v>
      </c>
      <c r="E577" s="11" t="s">
        <v>2290</v>
      </c>
      <c r="F577" s="16">
        <v>42</v>
      </c>
      <c r="G577" s="17"/>
      <c r="H577" s="31" t="s">
        <v>2291</v>
      </c>
      <c r="I577" s="31" t="s">
        <v>2292</v>
      </c>
      <c r="J577" s="31" t="s">
        <v>2293</v>
      </c>
      <c r="K577" s="31"/>
      <c r="L577" s="11" t="s">
        <v>2294</v>
      </c>
      <c r="M577" s="13"/>
      <c r="N577" s="14" t="s">
        <v>2283</v>
      </c>
      <c r="O577" s="12">
        <v>7</v>
      </c>
      <c r="P577" s="12">
        <v>2</v>
      </c>
      <c r="Q577" s="12">
        <v>6</v>
      </c>
      <c r="R577" s="12"/>
      <c r="S577" s="12"/>
      <c r="T577" s="12">
        <v>27</v>
      </c>
      <c r="U577" s="12"/>
      <c r="V577" s="13"/>
      <c r="W577" s="13" t="s">
        <v>2295</v>
      </c>
      <c r="X577" s="13" t="s">
        <v>2286</v>
      </c>
      <c r="Y577" s="13" t="s">
        <v>2287</v>
      </c>
      <c r="Z577" s="67" t="s">
        <v>2288</v>
      </c>
      <c r="AA577" s="13"/>
      <c r="AB577" s="13"/>
      <c r="AC577" s="13"/>
      <c r="AD577" s="13"/>
      <c r="AE577" s="13"/>
      <c r="AF577" s="13"/>
    </row>
    <row r="578" spans="1:32" ht="76" x14ac:dyDescent="0.2">
      <c r="A578" s="9">
        <f t="shared" si="23"/>
        <v>572</v>
      </c>
      <c r="B578" s="9">
        <v>26</v>
      </c>
      <c r="C578" s="27" t="s">
        <v>2279</v>
      </c>
      <c r="D578" s="11" t="s">
        <v>2296</v>
      </c>
      <c r="E578" s="11" t="s">
        <v>2297</v>
      </c>
      <c r="F578" s="16">
        <v>130</v>
      </c>
      <c r="G578" s="17"/>
      <c r="H578" s="31" t="s">
        <v>2298</v>
      </c>
      <c r="I578" s="16"/>
      <c r="J578" s="16"/>
      <c r="K578" s="16"/>
      <c r="L578" s="11" t="s">
        <v>2299</v>
      </c>
      <c r="M578" s="13"/>
      <c r="N578" s="14" t="s">
        <v>2300</v>
      </c>
      <c r="O578" s="12">
        <v>2</v>
      </c>
      <c r="P578" s="12">
        <v>2</v>
      </c>
      <c r="Q578" s="12">
        <v>30</v>
      </c>
      <c r="R578" s="12"/>
      <c r="S578" s="12">
        <v>2</v>
      </c>
      <c r="T578" s="12">
        <v>91</v>
      </c>
      <c r="U578" s="12">
        <v>1</v>
      </c>
      <c r="V578" s="13" t="s">
        <v>2301</v>
      </c>
      <c r="W578" s="13" t="s">
        <v>2302</v>
      </c>
      <c r="X578" s="13" t="s">
        <v>2286</v>
      </c>
      <c r="Y578" s="13" t="s">
        <v>2287</v>
      </c>
      <c r="Z578" s="67" t="s">
        <v>2288</v>
      </c>
      <c r="AA578" s="14"/>
      <c r="AB578" s="14"/>
      <c r="AC578" s="14"/>
      <c r="AD578" s="14"/>
      <c r="AE578" s="14"/>
      <c r="AF578" s="14"/>
    </row>
    <row r="579" spans="1:32" ht="76" x14ac:dyDescent="0.2">
      <c r="A579" s="9">
        <f t="shared" si="23"/>
        <v>573</v>
      </c>
      <c r="B579" s="9">
        <v>26</v>
      </c>
      <c r="C579" s="27" t="s">
        <v>2279</v>
      </c>
      <c r="D579" s="11" t="s">
        <v>2303</v>
      </c>
      <c r="E579" s="11" t="s">
        <v>2304</v>
      </c>
      <c r="F579" s="16">
        <v>23</v>
      </c>
      <c r="G579" s="17"/>
      <c r="H579" s="16" t="s">
        <v>2305</v>
      </c>
      <c r="I579" s="16"/>
      <c r="J579" s="16"/>
      <c r="K579" s="16"/>
      <c r="L579" s="11" t="s">
        <v>2306</v>
      </c>
      <c r="M579" s="13"/>
      <c r="N579" s="14" t="s">
        <v>2283</v>
      </c>
      <c r="O579" s="12">
        <v>3</v>
      </c>
      <c r="P579" s="12"/>
      <c r="Q579" s="12">
        <v>4</v>
      </c>
      <c r="R579" s="12"/>
      <c r="S579" s="12"/>
      <c r="T579" s="12">
        <v>16</v>
      </c>
      <c r="U579" s="12"/>
      <c r="V579" s="13"/>
      <c r="W579" s="13" t="s">
        <v>39</v>
      </c>
      <c r="X579" s="13" t="s">
        <v>2286</v>
      </c>
      <c r="Y579" s="13" t="s">
        <v>2287</v>
      </c>
      <c r="Z579" s="67" t="s">
        <v>2288</v>
      </c>
      <c r="AA579" s="13"/>
      <c r="AB579" s="13"/>
      <c r="AC579" s="13"/>
      <c r="AD579" s="13"/>
      <c r="AE579" s="13"/>
      <c r="AF579" s="13"/>
    </row>
    <row r="580" spans="1:32" ht="76" x14ac:dyDescent="0.2">
      <c r="A580" s="9">
        <f t="shared" ref="A580:A643" si="30">A579+1</f>
        <v>574</v>
      </c>
      <c r="B580" s="9">
        <v>26</v>
      </c>
      <c r="C580" s="27" t="s">
        <v>2279</v>
      </c>
      <c r="D580" s="11" t="s">
        <v>2307</v>
      </c>
      <c r="E580" s="11" t="s">
        <v>2308</v>
      </c>
      <c r="F580" s="16">
        <v>14</v>
      </c>
      <c r="G580" s="17"/>
      <c r="H580" s="16"/>
      <c r="I580" s="16"/>
      <c r="J580" s="16"/>
      <c r="K580" s="16"/>
      <c r="L580" s="11" t="s">
        <v>2309</v>
      </c>
      <c r="M580" s="13"/>
      <c r="N580" s="14" t="s">
        <v>964</v>
      </c>
      <c r="O580" s="12"/>
      <c r="P580" s="12"/>
      <c r="Q580" s="12"/>
      <c r="R580" s="12"/>
      <c r="S580" s="12"/>
      <c r="T580" s="12">
        <v>14</v>
      </c>
      <c r="U580" s="12"/>
      <c r="V580" s="13"/>
      <c r="W580" s="13" t="s">
        <v>39</v>
      </c>
      <c r="X580" s="13" t="s">
        <v>2286</v>
      </c>
      <c r="Y580" s="13" t="s">
        <v>2287</v>
      </c>
      <c r="Z580" s="67" t="s">
        <v>2288</v>
      </c>
      <c r="AA580" s="13"/>
      <c r="AB580" s="13"/>
      <c r="AC580" s="13"/>
      <c r="AD580" s="13"/>
      <c r="AE580" s="13"/>
      <c r="AF580" s="13"/>
    </row>
    <row r="581" spans="1:32" ht="76" x14ac:dyDescent="0.2">
      <c r="A581" s="9">
        <f t="shared" si="30"/>
        <v>575</v>
      </c>
      <c r="B581" s="9">
        <v>26</v>
      </c>
      <c r="C581" s="27" t="s">
        <v>2279</v>
      </c>
      <c r="D581" s="11" t="s">
        <v>2310</v>
      </c>
      <c r="E581" s="11" t="s">
        <v>2311</v>
      </c>
      <c r="F581" s="16">
        <v>15</v>
      </c>
      <c r="G581" s="17"/>
      <c r="H581" s="16"/>
      <c r="I581" s="16"/>
      <c r="J581" s="16"/>
      <c r="K581" s="16"/>
      <c r="L581" s="11" t="s">
        <v>2312</v>
      </c>
      <c r="M581" s="13"/>
      <c r="N581" s="14" t="s">
        <v>936</v>
      </c>
      <c r="O581" s="12">
        <v>3</v>
      </c>
      <c r="P581" s="12"/>
      <c r="Q581" s="12"/>
      <c r="R581" s="12"/>
      <c r="S581" s="12"/>
      <c r="T581" s="12">
        <v>11</v>
      </c>
      <c r="U581" s="12">
        <v>1</v>
      </c>
      <c r="V581" s="13"/>
      <c r="W581" s="13" t="s">
        <v>39</v>
      </c>
      <c r="X581" s="13" t="s">
        <v>2286</v>
      </c>
      <c r="Y581" s="13" t="s">
        <v>2287</v>
      </c>
      <c r="Z581" s="67" t="s">
        <v>2288</v>
      </c>
      <c r="AA581" s="13"/>
      <c r="AB581" s="13"/>
      <c r="AC581" s="13"/>
      <c r="AD581" s="13"/>
      <c r="AE581" s="13"/>
      <c r="AF581" s="13"/>
    </row>
    <row r="582" spans="1:32" ht="76" x14ac:dyDescent="0.2">
      <c r="A582" s="9">
        <f t="shared" si="30"/>
        <v>576</v>
      </c>
      <c r="B582" s="9">
        <v>26</v>
      </c>
      <c r="C582" s="27" t="s">
        <v>2279</v>
      </c>
      <c r="D582" s="11" t="s">
        <v>2313</v>
      </c>
      <c r="E582" s="11" t="s">
        <v>2314</v>
      </c>
      <c r="F582" s="16">
        <v>12</v>
      </c>
      <c r="G582" s="17"/>
      <c r="H582" s="16"/>
      <c r="I582" s="16"/>
      <c r="J582" s="16"/>
      <c r="K582" s="16"/>
      <c r="L582" s="11" t="s">
        <v>2315</v>
      </c>
      <c r="M582" s="13"/>
      <c r="N582" s="14" t="s">
        <v>2283</v>
      </c>
      <c r="O582" s="12">
        <v>1</v>
      </c>
      <c r="P582" s="12"/>
      <c r="Q582" s="12">
        <v>1</v>
      </c>
      <c r="R582" s="12"/>
      <c r="S582" s="12"/>
      <c r="T582" s="12">
        <v>10</v>
      </c>
      <c r="U582" s="12"/>
      <c r="V582" s="13"/>
      <c r="W582" s="13" t="s">
        <v>2316</v>
      </c>
      <c r="X582" s="13" t="s">
        <v>2286</v>
      </c>
      <c r="Y582" s="13" t="s">
        <v>2287</v>
      </c>
      <c r="Z582" s="67" t="s">
        <v>2288</v>
      </c>
      <c r="AA582" s="13"/>
      <c r="AB582" s="13"/>
      <c r="AC582" s="13"/>
      <c r="AD582" s="13"/>
      <c r="AE582" s="13"/>
      <c r="AF582" s="13"/>
    </row>
    <row r="583" spans="1:32" ht="76" x14ac:dyDescent="0.2">
      <c r="A583" s="9">
        <f t="shared" si="30"/>
        <v>577</v>
      </c>
      <c r="B583" s="9">
        <v>26</v>
      </c>
      <c r="C583" s="27" t="s">
        <v>2279</v>
      </c>
      <c r="D583" s="11" t="s">
        <v>2317</v>
      </c>
      <c r="E583" s="11" t="s">
        <v>2318</v>
      </c>
      <c r="F583" s="16">
        <v>34</v>
      </c>
      <c r="G583" s="17"/>
      <c r="H583" s="16" t="s">
        <v>2319</v>
      </c>
      <c r="I583" s="16"/>
      <c r="J583" s="16"/>
      <c r="K583" s="16"/>
      <c r="L583" s="11" t="s">
        <v>2315</v>
      </c>
      <c r="M583" s="13"/>
      <c r="N583" s="14" t="s">
        <v>964</v>
      </c>
      <c r="O583" s="12">
        <v>4</v>
      </c>
      <c r="P583" s="12">
        <v>1</v>
      </c>
      <c r="Q583" s="12">
        <v>8</v>
      </c>
      <c r="R583" s="12"/>
      <c r="S583" s="12"/>
      <c r="T583" s="12">
        <v>20</v>
      </c>
      <c r="U583" s="12">
        <v>1</v>
      </c>
      <c r="V583" s="13" t="s">
        <v>2320</v>
      </c>
      <c r="W583" s="13" t="s">
        <v>39</v>
      </c>
      <c r="X583" s="13" t="s">
        <v>2286</v>
      </c>
      <c r="Y583" s="13" t="s">
        <v>2287</v>
      </c>
      <c r="Z583" s="67" t="s">
        <v>2288</v>
      </c>
      <c r="AA583" s="13"/>
      <c r="AB583" s="13"/>
      <c r="AC583" s="13"/>
      <c r="AD583" s="13"/>
      <c r="AE583" s="13"/>
      <c r="AF583" s="13"/>
    </row>
    <row r="584" spans="1:32" ht="76" x14ac:dyDescent="0.2">
      <c r="A584" s="9">
        <f t="shared" si="30"/>
        <v>578</v>
      </c>
      <c r="B584" s="9">
        <v>26</v>
      </c>
      <c r="C584" s="27" t="s">
        <v>2279</v>
      </c>
      <c r="D584" s="11" t="s">
        <v>2321</v>
      </c>
      <c r="E584" s="11" t="s">
        <v>2322</v>
      </c>
      <c r="F584" s="16">
        <v>10</v>
      </c>
      <c r="G584" s="17"/>
      <c r="H584" s="16"/>
      <c r="I584" s="16"/>
      <c r="J584" s="16"/>
      <c r="K584" s="16"/>
      <c r="L584" s="11" t="s">
        <v>2323</v>
      </c>
      <c r="M584" s="13"/>
      <c r="N584" s="14" t="s">
        <v>964</v>
      </c>
      <c r="O584" s="12"/>
      <c r="P584" s="12"/>
      <c r="Q584" s="12"/>
      <c r="R584" s="12"/>
      <c r="S584" s="12"/>
      <c r="T584" s="12">
        <v>10</v>
      </c>
      <c r="U584" s="12"/>
      <c r="V584" s="13"/>
      <c r="W584" s="13" t="s">
        <v>39</v>
      </c>
      <c r="X584" s="13" t="s">
        <v>2286</v>
      </c>
      <c r="Y584" s="13" t="s">
        <v>2287</v>
      </c>
      <c r="Z584" s="67" t="s">
        <v>2288</v>
      </c>
      <c r="AA584" s="13"/>
      <c r="AB584" s="13"/>
      <c r="AC584" s="13"/>
      <c r="AD584" s="13"/>
      <c r="AE584" s="13"/>
      <c r="AF584" s="13"/>
    </row>
    <row r="585" spans="1:32" ht="76" x14ac:dyDescent="0.2">
      <c r="A585" s="9">
        <f t="shared" si="30"/>
        <v>579</v>
      </c>
      <c r="B585" s="9">
        <v>26</v>
      </c>
      <c r="C585" s="27" t="s">
        <v>2279</v>
      </c>
      <c r="D585" s="11" t="s">
        <v>2324</v>
      </c>
      <c r="E585" s="11" t="s">
        <v>2325</v>
      </c>
      <c r="F585" s="16">
        <v>10</v>
      </c>
      <c r="G585" s="17"/>
      <c r="H585" s="16"/>
      <c r="I585" s="16"/>
      <c r="J585" s="16"/>
      <c r="K585" s="16"/>
      <c r="L585" s="11" t="s">
        <v>2315</v>
      </c>
      <c r="M585" s="13"/>
      <c r="N585" s="14" t="s">
        <v>964</v>
      </c>
      <c r="O585" s="12">
        <v>2</v>
      </c>
      <c r="P585" s="12">
        <v>1</v>
      </c>
      <c r="Q585" s="12">
        <v>1</v>
      </c>
      <c r="R585" s="12"/>
      <c r="S585" s="12"/>
      <c r="T585" s="12">
        <v>6</v>
      </c>
      <c r="U585" s="12"/>
      <c r="V585" s="13"/>
      <c r="W585" s="13" t="s">
        <v>39</v>
      </c>
      <c r="X585" s="13" t="s">
        <v>2286</v>
      </c>
      <c r="Y585" s="13" t="s">
        <v>2287</v>
      </c>
      <c r="Z585" s="67" t="s">
        <v>2288</v>
      </c>
      <c r="AA585" s="13"/>
      <c r="AB585" s="13"/>
      <c r="AC585" s="13"/>
      <c r="AD585" s="13"/>
      <c r="AE585" s="13"/>
      <c r="AF585" s="13"/>
    </row>
    <row r="586" spans="1:32" ht="76" x14ac:dyDescent="0.2">
      <c r="A586" s="9">
        <f t="shared" si="30"/>
        <v>580</v>
      </c>
      <c r="B586" s="9">
        <v>26</v>
      </c>
      <c r="C586" s="27" t="s">
        <v>2279</v>
      </c>
      <c r="D586" s="11" t="s">
        <v>2326</v>
      </c>
      <c r="E586" s="11" t="s">
        <v>2290</v>
      </c>
      <c r="F586" s="16">
        <v>9</v>
      </c>
      <c r="G586" s="17"/>
      <c r="H586" s="16"/>
      <c r="I586" s="16"/>
      <c r="J586" s="16"/>
      <c r="K586" s="16"/>
      <c r="L586" s="11" t="s">
        <v>2327</v>
      </c>
      <c r="M586" s="13"/>
      <c r="N586" s="14" t="s">
        <v>964</v>
      </c>
      <c r="O586" s="12"/>
      <c r="P586" s="12"/>
      <c r="Q586" s="12">
        <v>3</v>
      </c>
      <c r="R586" s="12"/>
      <c r="S586" s="12"/>
      <c r="T586" s="12">
        <v>6</v>
      </c>
      <c r="U586" s="12"/>
      <c r="V586" s="13"/>
      <c r="W586" s="13" t="s">
        <v>39</v>
      </c>
      <c r="X586" s="13" t="s">
        <v>2286</v>
      </c>
      <c r="Y586" s="13" t="s">
        <v>2287</v>
      </c>
      <c r="Z586" s="67" t="s">
        <v>2288</v>
      </c>
      <c r="AA586" s="13"/>
      <c r="AB586" s="13"/>
      <c r="AC586" s="13"/>
      <c r="AD586" s="13"/>
      <c r="AE586" s="13"/>
      <c r="AF586" s="13"/>
    </row>
    <row r="587" spans="1:32" ht="76" x14ac:dyDescent="0.2">
      <c r="A587" s="9">
        <f t="shared" si="30"/>
        <v>581</v>
      </c>
      <c r="B587" s="9">
        <v>26</v>
      </c>
      <c r="C587" s="27" t="s">
        <v>2279</v>
      </c>
      <c r="D587" s="11" t="s">
        <v>2328</v>
      </c>
      <c r="E587" s="11" t="s">
        <v>2322</v>
      </c>
      <c r="F587" s="16">
        <v>29</v>
      </c>
      <c r="G587" s="17"/>
      <c r="H587" s="16" t="s">
        <v>700</v>
      </c>
      <c r="I587" s="16"/>
      <c r="J587" s="16"/>
      <c r="K587" s="16"/>
      <c r="L587" s="11" t="s">
        <v>2329</v>
      </c>
      <c r="M587" s="13"/>
      <c r="N587" s="14" t="s">
        <v>943</v>
      </c>
      <c r="O587" s="12"/>
      <c r="P587" s="12"/>
      <c r="Q587" s="12"/>
      <c r="R587" s="12"/>
      <c r="S587" s="12"/>
      <c r="T587" s="12">
        <v>27</v>
      </c>
      <c r="U587" s="12">
        <v>2</v>
      </c>
      <c r="V587" s="13"/>
      <c r="W587" s="13" t="s">
        <v>2330</v>
      </c>
      <c r="X587" s="13" t="s">
        <v>2286</v>
      </c>
      <c r="Y587" s="13" t="s">
        <v>2287</v>
      </c>
      <c r="Z587" s="67" t="s">
        <v>2288</v>
      </c>
      <c r="AA587" s="13"/>
      <c r="AB587" s="13"/>
      <c r="AC587" s="13"/>
      <c r="AD587" s="13"/>
      <c r="AE587" s="13"/>
      <c r="AF587" s="13"/>
    </row>
    <row r="588" spans="1:32" ht="19" x14ac:dyDescent="0.2">
      <c r="A588" s="9">
        <f t="shared" si="30"/>
        <v>582</v>
      </c>
      <c r="B588" s="9">
        <v>26</v>
      </c>
      <c r="C588" s="27" t="s">
        <v>2331</v>
      </c>
      <c r="D588" s="11" t="s">
        <v>2332</v>
      </c>
      <c r="E588" s="11"/>
      <c r="F588" s="16"/>
      <c r="G588" s="17"/>
      <c r="H588" s="16"/>
      <c r="I588" s="16"/>
      <c r="J588" s="16"/>
      <c r="K588" s="16"/>
      <c r="L588" s="14"/>
      <c r="M588" s="13"/>
      <c r="N588" s="14"/>
      <c r="O588" s="12"/>
      <c r="P588" s="12"/>
      <c r="Q588" s="12"/>
      <c r="R588" s="12"/>
      <c r="S588" s="12"/>
      <c r="T588" s="12"/>
      <c r="U588" s="12"/>
      <c r="V588" s="13"/>
      <c r="W588" s="13" t="s">
        <v>39</v>
      </c>
      <c r="X588" s="13"/>
      <c r="Y588" s="13"/>
      <c r="Z588" s="13"/>
      <c r="AA588" s="13"/>
      <c r="AB588" s="13"/>
      <c r="AC588" s="13"/>
      <c r="AD588" s="13"/>
      <c r="AE588" s="13"/>
      <c r="AF588" s="13"/>
    </row>
    <row r="589" spans="1:32" ht="19" x14ac:dyDescent="0.2">
      <c r="A589" s="9">
        <f t="shared" si="30"/>
        <v>583</v>
      </c>
      <c r="B589" s="9">
        <v>27</v>
      </c>
      <c r="C589" s="27" t="s">
        <v>2333</v>
      </c>
      <c r="D589" s="11" t="s">
        <v>305</v>
      </c>
      <c r="E589" s="11" t="s">
        <v>2334</v>
      </c>
      <c r="F589" s="16">
        <v>14</v>
      </c>
      <c r="G589" s="17"/>
      <c r="H589" s="16" t="s">
        <v>444</v>
      </c>
      <c r="I589" s="16" t="s">
        <v>2335</v>
      </c>
      <c r="J589" s="16" t="s">
        <v>2336</v>
      </c>
      <c r="K589" s="16"/>
      <c r="L589" s="14" t="s">
        <v>2337</v>
      </c>
      <c r="M589" s="13"/>
      <c r="N589" s="14" t="s">
        <v>943</v>
      </c>
      <c r="O589" s="12">
        <v>0</v>
      </c>
      <c r="P589" s="12">
        <v>2</v>
      </c>
      <c r="Q589" s="12">
        <v>2</v>
      </c>
      <c r="R589" s="12">
        <v>2</v>
      </c>
      <c r="S589" s="12">
        <v>0</v>
      </c>
      <c r="T589" s="12">
        <v>8</v>
      </c>
      <c r="U589" s="12">
        <v>0</v>
      </c>
      <c r="V589" s="13"/>
      <c r="W589" s="13" t="s">
        <v>2338</v>
      </c>
      <c r="X589" s="86" t="s">
        <v>2339</v>
      </c>
      <c r="Y589" s="86" t="s">
        <v>2340</v>
      </c>
      <c r="Z589" s="87" t="s">
        <v>2341</v>
      </c>
      <c r="AA589" s="13"/>
      <c r="AB589" s="13"/>
      <c r="AC589" s="13"/>
      <c r="AD589" s="13"/>
      <c r="AE589" s="13"/>
      <c r="AF589" s="13"/>
    </row>
    <row r="590" spans="1:32" ht="38" x14ac:dyDescent="0.2">
      <c r="A590" s="9">
        <f t="shared" si="30"/>
        <v>584</v>
      </c>
      <c r="B590" s="9">
        <v>27</v>
      </c>
      <c r="C590" s="27" t="s">
        <v>2333</v>
      </c>
      <c r="D590" s="11" t="s">
        <v>2342</v>
      </c>
      <c r="E590" s="11" t="s">
        <v>2343</v>
      </c>
      <c r="F590" s="16">
        <v>25</v>
      </c>
      <c r="G590" s="17" t="s">
        <v>2344</v>
      </c>
      <c r="H590" s="16" t="s">
        <v>700</v>
      </c>
      <c r="I590" s="16" t="s">
        <v>2335</v>
      </c>
      <c r="J590" s="16" t="s">
        <v>2336</v>
      </c>
      <c r="K590" s="16" t="s">
        <v>2345</v>
      </c>
      <c r="L590" s="14" t="s">
        <v>2346</v>
      </c>
      <c r="M590" s="13" t="s">
        <v>2347</v>
      </c>
      <c r="N590" s="14" t="s">
        <v>2348</v>
      </c>
      <c r="O590" s="12">
        <v>4</v>
      </c>
      <c r="P590" s="12">
        <v>3</v>
      </c>
      <c r="Q590" s="12">
        <v>6</v>
      </c>
      <c r="R590" s="12">
        <v>7</v>
      </c>
      <c r="S590" s="12">
        <v>0</v>
      </c>
      <c r="T590" s="12">
        <v>8</v>
      </c>
      <c r="U590" s="12">
        <v>0</v>
      </c>
      <c r="V590" s="13"/>
      <c r="W590" s="13" t="s">
        <v>2349</v>
      </c>
      <c r="X590" s="86"/>
      <c r="Y590" s="86"/>
      <c r="Z590" s="88"/>
      <c r="AA590" s="13"/>
      <c r="AB590" s="13"/>
      <c r="AC590" s="13"/>
      <c r="AD590" s="13"/>
      <c r="AE590" s="13"/>
      <c r="AF590" s="13"/>
    </row>
    <row r="591" spans="1:32" ht="19" x14ac:dyDescent="0.2">
      <c r="A591" s="9">
        <f t="shared" si="30"/>
        <v>585</v>
      </c>
      <c r="B591" s="9">
        <v>27</v>
      </c>
      <c r="C591" s="27" t="s">
        <v>2333</v>
      </c>
      <c r="D591" s="11" t="s">
        <v>2350</v>
      </c>
      <c r="E591" s="11" t="s">
        <v>2351</v>
      </c>
      <c r="F591" s="16">
        <v>28</v>
      </c>
      <c r="G591" s="17"/>
      <c r="H591" s="16" t="s">
        <v>700</v>
      </c>
      <c r="I591" s="16" t="s">
        <v>2335</v>
      </c>
      <c r="J591" s="16" t="s">
        <v>2336</v>
      </c>
      <c r="K591" s="16"/>
      <c r="L591" s="14" t="s">
        <v>2352</v>
      </c>
      <c r="M591" s="13" t="s">
        <v>2353</v>
      </c>
      <c r="N591" s="14" t="s">
        <v>943</v>
      </c>
      <c r="O591" s="12">
        <v>5</v>
      </c>
      <c r="P591" s="12">
        <v>4</v>
      </c>
      <c r="Q591" s="12">
        <v>3</v>
      </c>
      <c r="R591" s="12">
        <v>8</v>
      </c>
      <c r="S591" s="12">
        <v>0</v>
      </c>
      <c r="T591" s="12">
        <v>8</v>
      </c>
      <c r="U591" s="12">
        <v>0</v>
      </c>
      <c r="V591" s="13"/>
      <c r="W591" s="13" t="s">
        <v>2354</v>
      </c>
      <c r="X591" s="86"/>
      <c r="Y591" s="86"/>
      <c r="Z591" s="88"/>
      <c r="AA591" s="13"/>
      <c r="AB591" s="13"/>
      <c r="AC591" s="13"/>
      <c r="AD591" s="13"/>
      <c r="AE591" s="13"/>
      <c r="AF591" s="13"/>
    </row>
    <row r="592" spans="1:32" ht="19" x14ac:dyDescent="0.2">
      <c r="A592" s="9">
        <f t="shared" si="30"/>
        <v>586</v>
      </c>
      <c r="B592" s="9">
        <v>27</v>
      </c>
      <c r="C592" s="27" t="s">
        <v>2333</v>
      </c>
      <c r="D592" s="11" t="s">
        <v>2355</v>
      </c>
      <c r="E592" s="11" t="s">
        <v>2356</v>
      </c>
      <c r="F592" s="16">
        <v>26</v>
      </c>
      <c r="G592" s="17"/>
      <c r="H592" s="16" t="s">
        <v>617</v>
      </c>
      <c r="I592" s="16" t="s">
        <v>2335</v>
      </c>
      <c r="J592" s="16" t="s">
        <v>2357</v>
      </c>
      <c r="K592" s="16"/>
      <c r="L592" s="14" t="s">
        <v>2358</v>
      </c>
      <c r="M592" s="13" t="s">
        <v>1646</v>
      </c>
      <c r="N592" s="14" t="s">
        <v>943</v>
      </c>
      <c r="O592" s="12">
        <v>3</v>
      </c>
      <c r="P592" s="12">
        <v>1</v>
      </c>
      <c r="Q592" s="12">
        <v>2</v>
      </c>
      <c r="R592" s="12">
        <v>15</v>
      </c>
      <c r="S592" s="12">
        <v>0</v>
      </c>
      <c r="T592" s="12">
        <v>5</v>
      </c>
      <c r="U592" s="12">
        <v>0</v>
      </c>
      <c r="V592" s="13"/>
      <c r="W592" s="13" t="s">
        <v>2359</v>
      </c>
      <c r="X592" s="86"/>
      <c r="Y592" s="86"/>
      <c r="Z592" s="88"/>
      <c r="AA592" s="13"/>
      <c r="AB592" s="13"/>
      <c r="AC592" s="13"/>
      <c r="AD592" s="13"/>
      <c r="AE592" s="13"/>
      <c r="AF592" s="13"/>
    </row>
    <row r="593" spans="1:32" ht="76" x14ac:dyDescent="0.2">
      <c r="A593" s="9">
        <f t="shared" si="30"/>
        <v>587</v>
      </c>
      <c r="B593" s="9">
        <v>27</v>
      </c>
      <c r="C593" s="27" t="s">
        <v>2333</v>
      </c>
      <c r="D593" s="11" t="s">
        <v>2360</v>
      </c>
      <c r="E593" s="11" t="s">
        <v>2361</v>
      </c>
      <c r="F593" s="16">
        <v>31</v>
      </c>
      <c r="G593" s="17"/>
      <c r="H593" s="16" t="s">
        <v>2362</v>
      </c>
      <c r="I593" s="16" t="s">
        <v>2335</v>
      </c>
      <c r="J593" s="16" t="s">
        <v>2363</v>
      </c>
      <c r="K593" s="16"/>
      <c r="L593" s="14" t="s">
        <v>2364</v>
      </c>
      <c r="M593" s="13" t="s">
        <v>2365</v>
      </c>
      <c r="N593" s="14" t="s">
        <v>936</v>
      </c>
      <c r="O593" s="12">
        <v>6</v>
      </c>
      <c r="P593" s="12">
        <v>3</v>
      </c>
      <c r="Q593" s="12">
        <v>10</v>
      </c>
      <c r="R593" s="12">
        <v>7</v>
      </c>
      <c r="S593" s="12">
        <v>0</v>
      </c>
      <c r="T593" s="12">
        <v>32</v>
      </c>
      <c r="U593" s="12">
        <v>0</v>
      </c>
      <c r="V593" s="13"/>
      <c r="W593" s="13" t="s">
        <v>2359</v>
      </c>
      <c r="X593" s="86"/>
      <c r="Y593" s="86"/>
      <c r="Z593" s="88"/>
      <c r="AA593" s="13"/>
      <c r="AB593" s="13"/>
      <c r="AC593" s="13"/>
      <c r="AD593" s="13"/>
      <c r="AE593" s="13"/>
      <c r="AF593" s="13"/>
    </row>
    <row r="594" spans="1:32" ht="38" x14ac:dyDescent="0.2">
      <c r="A594" s="9">
        <f t="shared" si="30"/>
        <v>588</v>
      </c>
      <c r="B594" s="9">
        <v>27</v>
      </c>
      <c r="C594" s="27" t="s">
        <v>2366</v>
      </c>
      <c r="D594" s="11" t="s">
        <v>2367</v>
      </c>
      <c r="E594" s="11" t="s">
        <v>2368</v>
      </c>
      <c r="F594" s="16">
        <v>173</v>
      </c>
      <c r="G594" s="17"/>
      <c r="H594" s="16" t="s">
        <v>1125</v>
      </c>
      <c r="I594" s="16"/>
      <c r="J594" s="16" t="s">
        <v>2369</v>
      </c>
      <c r="K594" s="16"/>
      <c r="L594" s="14" t="s">
        <v>2370</v>
      </c>
      <c r="M594" s="13"/>
      <c r="N594" s="14"/>
      <c r="O594" s="12"/>
      <c r="P594" s="12"/>
      <c r="Q594" s="12"/>
      <c r="R594" s="12"/>
      <c r="S594" s="12"/>
      <c r="T594" s="12"/>
      <c r="U594" s="12"/>
      <c r="V594" s="13"/>
      <c r="W594" s="13" t="s">
        <v>39</v>
      </c>
      <c r="X594" s="86"/>
      <c r="Y594" s="86"/>
      <c r="Z594" s="88"/>
      <c r="AA594" s="13"/>
      <c r="AB594" s="13"/>
      <c r="AC594" s="13"/>
      <c r="AD594" s="13"/>
      <c r="AE594" s="13"/>
      <c r="AF594" s="13"/>
    </row>
    <row r="595" spans="1:32" ht="19" x14ac:dyDescent="0.2">
      <c r="A595" s="9">
        <f t="shared" si="30"/>
        <v>589</v>
      </c>
      <c r="B595" s="9">
        <v>27</v>
      </c>
      <c r="C595" s="27" t="s">
        <v>2333</v>
      </c>
      <c r="D595" s="11" t="s">
        <v>2371</v>
      </c>
      <c r="E595" s="11" t="s">
        <v>2368</v>
      </c>
      <c r="F595" s="16">
        <v>41</v>
      </c>
      <c r="G595" s="17"/>
      <c r="H595" s="16" t="s">
        <v>1661</v>
      </c>
      <c r="I595" s="16"/>
      <c r="J595" s="16" t="s">
        <v>2372</v>
      </c>
      <c r="K595" s="16"/>
      <c r="L595" s="14" t="s">
        <v>2373</v>
      </c>
      <c r="M595" s="13"/>
      <c r="N595" s="14"/>
      <c r="O595" s="12"/>
      <c r="P595" s="12"/>
      <c r="Q595" s="12"/>
      <c r="R595" s="12"/>
      <c r="S595" s="12"/>
      <c r="T595" s="12"/>
      <c r="U595" s="12"/>
      <c r="V595" s="13"/>
      <c r="W595" s="13" t="s">
        <v>39</v>
      </c>
      <c r="X595" s="13"/>
      <c r="Y595" s="13"/>
      <c r="Z595" s="13"/>
      <c r="AA595" s="13"/>
      <c r="AB595" s="13"/>
      <c r="AC595" s="13"/>
      <c r="AD595" s="13"/>
      <c r="AE595" s="13"/>
      <c r="AF595" s="13"/>
    </row>
    <row r="596" spans="1:32" ht="19" x14ac:dyDescent="0.2">
      <c r="A596" s="9">
        <f t="shared" si="30"/>
        <v>590</v>
      </c>
      <c r="B596" s="9">
        <v>28</v>
      </c>
      <c r="C596" s="27" t="s">
        <v>2374</v>
      </c>
      <c r="D596" s="11" t="s">
        <v>2375</v>
      </c>
      <c r="E596" s="11" t="s">
        <v>2376</v>
      </c>
      <c r="F596" s="16">
        <v>11</v>
      </c>
      <c r="G596" s="17"/>
      <c r="H596" s="16"/>
      <c r="I596" s="16"/>
      <c r="J596" s="16">
        <v>12000</v>
      </c>
      <c r="K596" s="16"/>
      <c r="L596" s="14"/>
      <c r="M596" s="13"/>
      <c r="N596" s="14"/>
      <c r="O596" s="12">
        <v>1</v>
      </c>
      <c r="P596" s="12">
        <v>1</v>
      </c>
      <c r="Q596" s="12">
        <v>0</v>
      </c>
      <c r="R596" s="12">
        <v>2</v>
      </c>
      <c r="S596" s="12">
        <v>1</v>
      </c>
      <c r="T596" s="12">
        <v>6</v>
      </c>
      <c r="U596" s="12">
        <v>0</v>
      </c>
      <c r="V596" s="13"/>
      <c r="W596" s="13" t="s">
        <v>39</v>
      </c>
      <c r="X596" s="13"/>
      <c r="Y596" s="13"/>
      <c r="Z596" s="13"/>
      <c r="AA596" s="13"/>
      <c r="AB596" s="13"/>
      <c r="AC596" s="13"/>
      <c r="AD596" s="13"/>
      <c r="AE596" s="13"/>
      <c r="AF596" s="13"/>
    </row>
    <row r="597" spans="1:32" ht="19" x14ac:dyDescent="0.2">
      <c r="A597" s="9">
        <f t="shared" si="30"/>
        <v>591</v>
      </c>
      <c r="B597" s="9">
        <v>28</v>
      </c>
      <c r="C597" s="27" t="s">
        <v>2374</v>
      </c>
      <c r="D597" s="11" t="s">
        <v>2377</v>
      </c>
      <c r="E597" s="11" t="s">
        <v>2378</v>
      </c>
      <c r="F597" s="16">
        <v>8</v>
      </c>
      <c r="G597" s="17"/>
      <c r="H597" s="16">
        <v>1</v>
      </c>
      <c r="I597" s="16"/>
      <c r="J597" s="16">
        <v>16000</v>
      </c>
      <c r="K597" s="16"/>
      <c r="L597" s="14"/>
      <c r="M597" s="13"/>
      <c r="N597" s="14"/>
      <c r="O597" s="12">
        <v>3</v>
      </c>
      <c r="P597" s="12">
        <v>1</v>
      </c>
      <c r="Q597" s="12">
        <v>1</v>
      </c>
      <c r="R597" s="12">
        <v>1</v>
      </c>
      <c r="S597" s="12">
        <v>0</v>
      </c>
      <c r="T597" s="12">
        <v>2</v>
      </c>
      <c r="U597" s="12">
        <v>0</v>
      </c>
      <c r="V597" s="13"/>
      <c r="W597" s="13" t="s">
        <v>2379</v>
      </c>
      <c r="X597" s="13"/>
      <c r="Y597" s="13"/>
      <c r="Z597" s="13"/>
      <c r="AA597" s="13"/>
      <c r="AB597" s="13"/>
      <c r="AC597" s="13"/>
      <c r="AD597" s="13"/>
      <c r="AE597" s="13"/>
      <c r="AF597" s="13"/>
    </row>
    <row r="598" spans="1:32" ht="19" x14ac:dyDescent="0.2">
      <c r="A598" s="9">
        <f t="shared" si="30"/>
        <v>592</v>
      </c>
      <c r="B598" s="9">
        <v>28</v>
      </c>
      <c r="C598" s="27" t="s">
        <v>2374</v>
      </c>
      <c r="D598" s="11" t="s">
        <v>2380</v>
      </c>
      <c r="E598" s="11" t="s">
        <v>2381</v>
      </c>
      <c r="F598" s="16">
        <v>20</v>
      </c>
      <c r="G598" s="17"/>
      <c r="H598" s="16"/>
      <c r="I598" s="16"/>
      <c r="J598" s="16"/>
      <c r="K598" s="16"/>
      <c r="L598" s="14"/>
      <c r="M598" s="13"/>
      <c r="N598" s="14"/>
      <c r="O598" s="12">
        <v>1</v>
      </c>
      <c r="P598" s="12">
        <v>2</v>
      </c>
      <c r="Q598" s="12">
        <v>6</v>
      </c>
      <c r="R598" s="12">
        <v>0</v>
      </c>
      <c r="S598" s="12">
        <v>0</v>
      </c>
      <c r="T598" s="12">
        <v>10</v>
      </c>
      <c r="U598" s="12">
        <v>1</v>
      </c>
      <c r="V598" s="13"/>
      <c r="W598" s="13" t="s">
        <v>2379</v>
      </c>
      <c r="X598" s="13"/>
      <c r="Y598" s="13"/>
      <c r="Z598" s="13"/>
      <c r="AA598" s="13"/>
      <c r="AB598" s="13"/>
      <c r="AC598" s="13"/>
      <c r="AD598" s="13"/>
      <c r="AE598" s="13"/>
      <c r="AF598" s="13"/>
    </row>
    <row r="599" spans="1:32" ht="19" x14ac:dyDescent="0.2">
      <c r="A599" s="9">
        <f t="shared" si="30"/>
        <v>593</v>
      </c>
      <c r="B599" s="9">
        <v>28</v>
      </c>
      <c r="C599" s="27" t="s">
        <v>2374</v>
      </c>
      <c r="D599" s="11" t="s">
        <v>2382</v>
      </c>
      <c r="E599" s="11" t="s">
        <v>2383</v>
      </c>
      <c r="F599" s="16">
        <v>27</v>
      </c>
      <c r="G599" s="17"/>
      <c r="H599" s="16"/>
      <c r="I599" s="16"/>
      <c r="J599" s="16">
        <v>24000</v>
      </c>
      <c r="K599" s="16"/>
      <c r="L599" s="14"/>
      <c r="M599" s="13"/>
      <c r="N599" s="14"/>
      <c r="O599" s="12">
        <v>3</v>
      </c>
      <c r="P599" s="12">
        <v>8</v>
      </c>
      <c r="Q599" s="12">
        <v>7</v>
      </c>
      <c r="R599" s="12">
        <v>3</v>
      </c>
      <c r="S599" s="12">
        <v>1</v>
      </c>
      <c r="T599" s="12">
        <v>5</v>
      </c>
      <c r="U599" s="12">
        <v>0</v>
      </c>
      <c r="V599" s="13"/>
      <c r="W599" s="13" t="s">
        <v>2379</v>
      </c>
      <c r="X599" s="13"/>
      <c r="Y599" s="13"/>
      <c r="Z599" s="13"/>
      <c r="AA599" s="13"/>
      <c r="AB599" s="13"/>
      <c r="AC599" s="13"/>
      <c r="AD599" s="13"/>
      <c r="AE599" s="13"/>
      <c r="AF599" s="13"/>
    </row>
    <row r="600" spans="1:32" ht="19" x14ac:dyDescent="0.2">
      <c r="A600" s="9">
        <f t="shared" si="30"/>
        <v>594</v>
      </c>
      <c r="B600" s="9">
        <v>28</v>
      </c>
      <c r="C600" s="27" t="s">
        <v>2374</v>
      </c>
      <c r="D600" s="11" t="s">
        <v>2384</v>
      </c>
      <c r="E600" s="11" t="s">
        <v>2385</v>
      </c>
      <c r="F600" s="16">
        <v>10</v>
      </c>
      <c r="G600" s="17"/>
      <c r="H600" s="16"/>
      <c r="I600" s="16"/>
      <c r="J600" s="16"/>
      <c r="K600" s="16"/>
      <c r="L600" s="14"/>
      <c r="M600" s="13"/>
      <c r="N600" s="14"/>
      <c r="O600" s="12">
        <v>1</v>
      </c>
      <c r="P600" s="12">
        <v>2</v>
      </c>
      <c r="Q600" s="12">
        <v>1</v>
      </c>
      <c r="R600" s="12">
        <v>1</v>
      </c>
      <c r="S600" s="12">
        <v>0</v>
      </c>
      <c r="T600" s="12">
        <v>5</v>
      </c>
      <c r="U600" s="12">
        <v>0</v>
      </c>
      <c r="V600" s="13"/>
      <c r="W600" s="13" t="s">
        <v>2386</v>
      </c>
      <c r="X600" s="13"/>
      <c r="Y600" s="13"/>
      <c r="Z600" s="13"/>
      <c r="AA600" s="13"/>
      <c r="AB600" s="13"/>
      <c r="AC600" s="13"/>
      <c r="AD600" s="13"/>
      <c r="AE600" s="13"/>
      <c r="AF600" s="13"/>
    </row>
    <row r="601" spans="1:32" ht="19" x14ac:dyDescent="0.2">
      <c r="A601" s="9">
        <f t="shared" si="30"/>
        <v>595</v>
      </c>
      <c r="B601" s="9">
        <v>28</v>
      </c>
      <c r="C601" s="27" t="s">
        <v>2374</v>
      </c>
      <c r="D601" s="11" t="s">
        <v>2387</v>
      </c>
      <c r="E601" s="11" t="s">
        <v>2388</v>
      </c>
      <c r="F601" s="16">
        <v>37</v>
      </c>
      <c r="G601" s="17"/>
      <c r="H601" s="16">
        <v>4</v>
      </c>
      <c r="I601" s="16"/>
      <c r="J601" s="16">
        <v>10800</v>
      </c>
      <c r="K601" s="16"/>
      <c r="L601" s="14"/>
      <c r="M601" s="13"/>
      <c r="N601" s="14"/>
      <c r="O601" s="12">
        <v>2</v>
      </c>
      <c r="P601" s="12">
        <v>3</v>
      </c>
      <c r="Q601" s="12">
        <v>7</v>
      </c>
      <c r="R601" s="12">
        <v>5</v>
      </c>
      <c r="S601" s="12">
        <v>0</v>
      </c>
      <c r="T601" s="12">
        <v>20</v>
      </c>
      <c r="U601" s="12">
        <v>0</v>
      </c>
      <c r="V601" s="13"/>
      <c r="W601" s="13" t="s">
        <v>39</v>
      </c>
      <c r="X601" s="13"/>
      <c r="Y601" s="13"/>
      <c r="Z601" s="13"/>
      <c r="AA601" s="13"/>
      <c r="AB601" s="13"/>
      <c r="AC601" s="13"/>
      <c r="AD601" s="13"/>
      <c r="AE601" s="13"/>
      <c r="AF601" s="13"/>
    </row>
    <row r="602" spans="1:32" ht="19" x14ac:dyDescent="0.2">
      <c r="A602" s="9">
        <f t="shared" si="30"/>
        <v>596</v>
      </c>
      <c r="B602" s="9">
        <v>28</v>
      </c>
      <c r="C602" s="27" t="s">
        <v>2374</v>
      </c>
      <c r="D602" s="11" t="s">
        <v>2389</v>
      </c>
      <c r="E602" s="13" t="s">
        <v>2383</v>
      </c>
      <c r="F602" s="16">
        <v>20</v>
      </c>
      <c r="G602" s="17"/>
      <c r="H602" s="16">
        <v>1</v>
      </c>
      <c r="I602" s="16"/>
      <c r="J602" s="16">
        <v>7800</v>
      </c>
      <c r="K602" s="16"/>
      <c r="L602" s="14"/>
      <c r="M602" s="13"/>
      <c r="N602" s="14"/>
      <c r="O602" s="12">
        <v>2</v>
      </c>
      <c r="P602" s="12">
        <v>2</v>
      </c>
      <c r="Q602" s="12">
        <v>2</v>
      </c>
      <c r="R602" s="12">
        <v>1</v>
      </c>
      <c r="S602" s="12">
        <v>1</v>
      </c>
      <c r="T602" s="12">
        <v>12</v>
      </c>
      <c r="U602" s="12">
        <v>0</v>
      </c>
      <c r="V602" s="13"/>
      <c r="W602" s="13" t="s">
        <v>2390</v>
      </c>
      <c r="X602" s="13"/>
      <c r="Y602" s="13"/>
      <c r="Z602" s="13"/>
      <c r="AA602" s="13"/>
      <c r="AB602" s="13"/>
      <c r="AC602" s="13"/>
      <c r="AD602" s="13"/>
      <c r="AE602" s="13"/>
      <c r="AF602" s="13"/>
    </row>
    <row r="603" spans="1:32" ht="19" x14ac:dyDescent="0.2">
      <c r="A603" s="9">
        <f t="shared" si="30"/>
        <v>597</v>
      </c>
      <c r="B603" s="9">
        <v>28</v>
      </c>
      <c r="C603" s="27" t="s">
        <v>2374</v>
      </c>
      <c r="D603" s="11" t="s">
        <v>2391</v>
      </c>
      <c r="E603" s="11" t="s">
        <v>2383</v>
      </c>
      <c r="F603" s="16">
        <v>37</v>
      </c>
      <c r="G603" s="17"/>
      <c r="H603" s="16"/>
      <c r="I603" s="16"/>
      <c r="J603" s="16">
        <v>8000</v>
      </c>
      <c r="K603" s="16"/>
      <c r="L603" s="14"/>
      <c r="M603" s="13"/>
      <c r="N603" s="14"/>
      <c r="O603" s="12">
        <v>4</v>
      </c>
      <c r="P603" s="12">
        <v>5</v>
      </c>
      <c r="Q603" s="12">
        <v>7</v>
      </c>
      <c r="R603" s="12">
        <v>5</v>
      </c>
      <c r="S603" s="12">
        <v>1</v>
      </c>
      <c r="T603" s="12">
        <v>15</v>
      </c>
      <c r="U603" s="12">
        <v>0</v>
      </c>
      <c r="V603" s="13"/>
      <c r="W603" s="13" t="s">
        <v>2390</v>
      </c>
      <c r="X603" s="13"/>
      <c r="Y603" s="13"/>
      <c r="Z603" s="13"/>
      <c r="AA603" s="13"/>
      <c r="AB603" s="13"/>
      <c r="AC603" s="13"/>
      <c r="AD603" s="13"/>
      <c r="AE603" s="13"/>
      <c r="AF603" s="13"/>
    </row>
    <row r="604" spans="1:32" ht="19" x14ac:dyDescent="0.2">
      <c r="A604" s="9">
        <f t="shared" si="30"/>
        <v>598</v>
      </c>
      <c r="B604" s="9">
        <v>28</v>
      </c>
      <c r="C604" s="27" t="s">
        <v>2374</v>
      </c>
      <c r="D604" s="11" t="s">
        <v>2392</v>
      </c>
      <c r="E604" s="11" t="s">
        <v>2393</v>
      </c>
      <c r="F604" s="16">
        <v>13</v>
      </c>
      <c r="G604" s="17"/>
      <c r="H604" s="16"/>
      <c r="I604" s="16"/>
      <c r="J604" s="16">
        <v>6250</v>
      </c>
      <c r="K604" s="16"/>
      <c r="L604" s="14"/>
      <c r="M604" s="13"/>
      <c r="N604" s="14"/>
      <c r="O604" s="12">
        <v>2</v>
      </c>
      <c r="P604" s="12">
        <v>2</v>
      </c>
      <c r="Q604" s="12">
        <v>1</v>
      </c>
      <c r="R604" s="12">
        <v>1</v>
      </c>
      <c r="S604" s="12">
        <v>0</v>
      </c>
      <c r="T604" s="12">
        <v>7</v>
      </c>
      <c r="U604" s="12">
        <v>0</v>
      </c>
      <c r="V604" s="13"/>
      <c r="W604" s="13" t="s">
        <v>39</v>
      </c>
      <c r="X604" s="13"/>
      <c r="Y604" s="13"/>
      <c r="Z604" s="13"/>
      <c r="AA604" s="13"/>
      <c r="AB604" s="13"/>
      <c r="AC604" s="13"/>
      <c r="AD604" s="13"/>
      <c r="AE604" s="13"/>
      <c r="AF604" s="13"/>
    </row>
    <row r="605" spans="1:32" ht="19" x14ac:dyDescent="0.2">
      <c r="A605" s="9">
        <f t="shared" si="30"/>
        <v>599</v>
      </c>
      <c r="B605" s="9">
        <v>28</v>
      </c>
      <c r="C605" s="27" t="s">
        <v>2374</v>
      </c>
      <c r="D605" s="11" t="s">
        <v>2394</v>
      </c>
      <c r="E605" s="11" t="s">
        <v>2395</v>
      </c>
      <c r="F605" s="16">
        <v>41</v>
      </c>
      <c r="G605" s="17"/>
      <c r="H605" s="16">
        <v>4</v>
      </c>
      <c r="I605" s="16"/>
      <c r="J605" s="16">
        <v>18000</v>
      </c>
      <c r="K605" s="16"/>
      <c r="L605" s="14"/>
      <c r="M605" s="13"/>
      <c r="N605" s="14"/>
      <c r="O605" s="12">
        <v>4</v>
      </c>
      <c r="P605" s="12">
        <v>4</v>
      </c>
      <c r="Q605" s="12">
        <v>4</v>
      </c>
      <c r="R605" s="12">
        <v>4</v>
      </c>
      <c r="S605" s="12">
        <v>0</v>
      </c>
      <c r="T605" s="12">
        <v>25</v>
      </c>
      <c r="U605" s="12">
        <v>0</v>
      </c>
      <c r="V605" s="13"/>
      <c r="W605" s="13" t="s">
        <v>2390</v>
      </c>
      <c r="X605" s="13"/>
      <c r="Y605" s="13"/>
      <c r="Z605" s="13"/>
      <c r="AA605" s="13"/>
      <c r="AB605" s="13"/>
      <c r="AC605" s="13"/>
      <c r="AD605" s="13"/>
      <c r="AE605" s="13"/>
      <c r="AF605" s="13"/>
    </row>
    <row r="606" spans="1:32" ht="19" x14ac:dyDescent="0.2">
      <c r="A606" s="9">
        <f t="shared" si="30"/>
        <v>600</v>
      </c>
      <c r="B606" s="9">
        <v>28</v>
      </c>
      <c r="C606" s="27" t="s">
        <v>2374</v>
      </c>
      <c r="D606" s="11" t="s">
        <v>2396</v>
      </c>
      <c r="E606" s="11" t="s">
        <v>2397</v>
      </c>
      <c r="F606" s="16">
        <v>38</v>
      </c>
      <c r="G606" s="17"/>
      <c r="H606" s="16"/>
      <c r="I606" s="16"/>
      <c r="J606" s="16">
        <v>6000</v>
      </c>
      <c r="K606" s="16"/>
      <c r="L606" s="14"/>
      <c r="M606" s="13"/>
      <c r="N606" s="14"/>
      <c r="O606" s="12">
        <v>11</v>
      </c>
      <c r="P606" s="12">
        <v>6</v>
      </c>
      <c r="Q606" s="12">
        <v>5</v>
      </c>
      <c r="R606" s="12">
        <v>2</v>
      </c>
      <c r="S606" s="12">
        <v>0</v>
      </c>
      <c r="T606" s="12">
        <v>14</v>
      </c>
      <c r="U606" s="12">
        <v>0</v>
      </c>
      <c r="V606" s="13"/>
      <c r="W606" s="13" t="s">
        <v>2398</v>
      </c>
      <c r="X606" s="13"/>
      <c r="Y606" s="13"/>
      <c r="Z606" s="13"/>
      <c r="AA606" s="13"/>
      <c r="AB606" s="13"/>
      <c r="AC606" s="13"/>
      <c r="AD606" s="13"/>
      <c r="AE606" s="13"/>
      <c r="AF606" s="13"/>
    </row>
    <row r="607" spans="1:32" ht="38" x14ac:dyDescent="0.2">
      <c r="A607" s="9">
        <f t="shared" si="30"/>
        <v>601</v>
      </c>
      <c r="B607" s="9">
        <v>28</v>
      </c>
      <c r="C607" s="27" t="s">
        <v>2374</v>
      </c>
      <c r="D607" s="11" t="s">
        <v>2399</v>
      </c>
      <c r="E607" s="11" t="s">
        <v>2400</v>
      </c>
      <c r="F607" s="16">
        <v>23</v>
      </c>
      <c r="G607" s="17"/>
      <c r="H607" s="16"/>
      <c r="I607" s="16"/>
      <c r="J607" s="16"/>
      <c r="K607" s="16"/>
      <c r="L607" s="14"/>
      <c r="M607" s="13"/>
      <c r="N607" s="14"/>
      <c r="O607" s="12">
        <v>0</v>
      </c>
      <c r="P607" s="12">
        <v>0</v>
      </c>
      <c r="Q607" s="12">
        <v>0</v>
      </c>
      <c r="R607" s="12">
        <v>0</v>
      </c>
      <c r="S607" s="12">
        <v>0</v>
      </c>
      <c r="T607" s="12">
        <v>0</v>
      </c>
      <c r="U607" s="12">
        <v>0</v>
      </c>
      <c r="V607" s="13"/>
      <c r="W607" s="13" t="s">
        <v>2401</v>
      </c>
      <c r="X607" s="13"/>
      <c r="Y607" s="13"/>
      <c r="Z607" s="13"/>
      <c r="AA607" s="13"/>
      <c r="AB607" s="13"/>
      <c r="AC607" s="13"/>
      <c r="AD607" s="13"/>
      <c r="AE607" s="13"/>
      <c r="AF607" s="13"/>
    </row>
    <row r="608" spans="1:32" ht="19" x14ac:dyDescent="0.2">
      <c r="A608" s="9">
        <f t="shared" si="30"/>
        <v>602</v>
      </c>
      <c r="B608" s="9">
        <v>28</v>
      </c>
      <c r="C608" s="27" t="s">
        <v>2374</v>
      </c>
      <c r="D608" s="11" t="s">
        <v>2402</v>
      </c>
      <c r="E608" s="11" t="s">
        <v>2403</v>
      </c>
      <c r="F608" s="16">
        <v>10</v>
      </c>
      <c r="G608" s="17"/>
      <c r="H608" s="16"/>
      <c r="I608" s="16"/>
      <c r="J608" s="16"/>
      <c r="K608" s="16"/>
      <c r="L608" s="14"/>
      <c r="M608" s="13"/>
      <c r="N608" s="14"/>
      <c r="O608" s="12">
        <v>3</v>
      </c>
      <c r="P608" s="12">
        <v>4</v>
      </c>
      <c r="Q608" s="12">
        <v>0</v>
      </c>
      <c r="R608" s="12">
        <v>0</v>
      </c>
      <c r="S608" s="12">
        <v>0</v>
      </c>
      <c r="T608" s="12">
        <v>3</v>
      </c>
      <c r="U608" s="12">
        <v>0</v>
      </c>
      <c r="V608" s="13"/>
      <c r="W608" s="13" t="s">
        <v>39</v>
      </c>
      <c r="X608" s="13"/>
      <c r="Y608" s="13"/>
      <c r="Z608" s="13"/>
      <c r="AA608" s="13"/>
      <c r="AB608" s="13"/>
      <c r="AC608" s="13"/>
      <c r="AD608" s="13"/>
      <c r="AE608" s="13"/>
      <c r="AF608" s="13"/>
    </row>
    <row r="609" spans="1:32" ht="19" x14ac:dyDescent="0.2">
      <c r="A609" s="9">
        <f t="shared" si="30"/>
        <v>603</v>
      </c>
      <c r="B609" s="9">
        <v>28</v>
      </c>
      <c r="C609" s="27" t="s">
        <v>2374</v>
      </c>
      <c r="D609" s="11" t="s">
        <v>2404</v>
      </c>
      <c r="E609" s="11" t="s">
        <v>2405</v>
      </c>
      <c r="F609" s="16">
        <v>24</v>
      </c>
      <c r="G609" s="17"/>
      <c r="H609" s="16"/>
      <c r="I609" s="16"/>
      <c r="J609" s="16">
        <v>12000</v>
      </c>
      <c r="K609" s="16"/>
      <c r="L609" s="14"/>
      <c r="M609" s="13"/>
      <c r="N609" s="14"/>
      <c r="O609" s="12">
        <v>4</v>
      </c>
      <c r="P609" s="12">
        <v>5</v>
      </c>
      <c r="Q609" s="12">
        <v>8</v>
      </c>
      <c r="R609" s="12">
        <v>4</v>
      </c>
      <c r="S609" s="12">
        <v>0</v>
      </c>
      <c r="T609" s="12">
        <v>3</v>
      </c>
      <c r="U609" s="12">
        <v>0</v>
      </c>
      <c r="V609" s="13"/>
      <c r="W609" s="13" t="s">
        <v>2406</v>
      </c>
      <c r="X609" s="13"/>
      <c r="Y609" s="13"/>
      <c r="Z609" s="13"/>
      <c r="AA609" s="13"/>
      <c r="AB609" s="13"/>
      <c r="AC609" s="13"/>
      <c r="AD609" s="13"/>
      <c r="AE609" s="13"/>
      <c r="AF609" s="13"/>
    </row>
    <row r="610" spans="1:32" ht="19" x14ac:dyDescent="0.2">
      <c r="A610" s="9">
        <f t="shared" si="30"/>
        <v>604</v>
      </c>
      <c r="B610" s="9">
        <v>28</v>
      </c>
      <c r="C610" s="27" t="s">
        <v>2374</v>
      </c>
      <c r="D610" s="11" t="s">
        <v>2407</v>
      </c>
      <c r="E610" s="11" t="s">
        <v>2405</v>
      </c>
      <c r="F610" s="16">
        <v>6</v>
      </c>
      <c r="G610" s="17"/>
      <c r="H610" s="16"/>
      <c r="I610" s="16"/>
      <c r="J610" s="16">
        <v>720000</v>
      </c>
      <c r="K610" s="16"/>
      <c r="L610" s="14"/>
      <c r="M610" s="13"/>
      <c r="N610" s="14"/>
      <c r="O610" s="12">
        <v>3</v>
      </c>
      <c r="P610" s="12">
        <v>1</v>
      </c>
      <c r="Q610" s="12">
        <v>2</v>
      </c>
      <c r="R610" s="12">
        <v>0</v>
      </c>
      <c r="S610" s="12">
        <v>0</v>
      </c>
      <c r="T610" s="12">
        <v>0</v>
      </c>
      <c r="U610" s="12">
        <v>0</v>
      </c>
      <c r="V610" s="13"/>
      <c r="W610" s="13" t="s">
        <v>2406</v>
      </c>
      <c r="X610" s="13"/>
      <c r="Y610" s="13"/>
      <c r="Z610" s="13"/>
      <c r="AA610" s="13"/>
      <c r="AB610" s="13"/>
      <c r="AC610" s="13"/>
      <c r="AD610" s="13"/>
      <c r="AE610" s="13"/>
      <c r="AF610" s="13"/>
    </row>
    <row r="611" spans="1:32" ht="19" x14ac:dyDescent="0.2">
      <c r="A611" s="9">
        <f t="shared" si="30"/>
        <v>605</v>
      </c>
      <c r="B611" s="9">
        <v>28</v>
      </c>
      <c r="C611" s="27" t="s">
        <v>2374</v>
      </c>
      <c r="D611" s="11" t="s">
        <v>2408</v>
      </c>
      <c r="E611" s="11" t="s">
        <v>2409</v>
      </c>
      <c r="F611" s="16">
        <v>7</v>
      </c>
      <c r="G611" s="17"/>
      <c r="H611" s="16"/>
      <c r="I611" s="16"/>
      <c r="J611" s="16"/>
      <c r="K611" s="16"/>
      <c r="L611" s="14"/>
      <c r="M611" s="13"/>
      <c r="N611" s="14"/>
      <c r="O611" s="12">
        <v>1</v>
      </c>
      <c r="P611" s="12">
        <v>5</v>
      </c>
      <c r="Q611" s="12">
        <v>1</v>
      </c>
      <c r="R611" s="12">
        <v>0</v>
      </c>
      <c r="S611" s="12">
        <v>0</v>
      </c>
      <c r="T611" s="12">
        <v>0</v>
      </c>
      <c r="U611" s="12">
        <v>0</v>
      </c>
      <c r="V611" s="13"/>
      <c r="W611" s="13" t="s">
        <v>39</v>
      </c>
      <c r="X611" s="13"/>
      <c r="Y611" s="13"/>
      <c r="Z611" s="13"/>
      <c r="AA611" s="13"/>
      <c r="AB611" s="13"/>
      <c r="AC611" s="13"/>
      <c r="AD611" s="13"/>
      <c r="AE611" s="13"/>
      <c r="AF611" s="13"/>
    </row>
    <row r="612" spans="1:32" ht="19" x14ac:dyDescent="0.2">
      <c r="A612" s="9">
        <f t="shared" si="30"/>
        <v>606</v>
      </c>
      <c r="B612" s="9">
        <v>28</v>
      </c>
      <c r="C612" s="27" t="s">
        <v>2374</v>
      </c>
      <c r="D612" s="11" t="s">
        <v>773</v>
      </c>
      <c r="E612" s="11" t="s">
        <v>2410</v>
      </c>
      <c r="F612" s="16">
        <v>7</v>
      </c>
      <c r="G612" s="17"/>
      <c r="H612" s="16"/>
      <c r="I612" s="16"/>
      <c r="J612" s="16"/>
      <c r="K612" s="16"/>
      <c r="L612" s="14"/>
      <c r="M612" s="13"/>
      <c r="N612" s="14"/>
      <c r="O612" s="12">
        <v>0</v>
      </c>
      <c r="P612" s="12">
        <v>3</v>
      </c>
      <c r="Q612" s="12">
        <v>1</v>
      </c>
      <c r="R612" s="12">
        <v>0</v>
      </c>
      <c r="S612" s="12">
        <v>0</v>
      </c>
      <c r="T612" s="12">
        <v>3</v>
      </c>
      <c r="U612" s="12">
        <v>0</v>
      </c>
      <c r="V612" s="13"/>
      <c r="W612" s="13" t="s">
        <v>2411</v>
      </c>
      <c r="X612" s="13"/>
      <c r="Y612" s="13"/>
      <c r="Z612" s="13"/>
      <c r="AA612" s="13"/>
      <c r="AB612" s="13"/>
      <c r="AC612" s="13"/>
      <c r="AD612" s="13"/>
      <c r="AE612" s="13"/>
      <c r="AF612" s="13"/>
    </row>
    <row r="613" spans="1:32" ht="19" x14ac:dyDescent="0.2">
      <c r="A613" s="9">
        <f t="shared" si="30"/>
        <v>607</v>
      </c>
      <c r="B613" s="9">
        <v>28</v>
      </c>
      <c r="C613" s="27" t="s">
        <v>2374</v>
      </c>
      <c r="D613" s="11" t="s">
        <v>2412</v>
      </c>
      <c r="E613" s="11"/>
      <c r="F613" s="16"/>
      <c r="G613" s="17"/>
      <c r="H613" s="16"/>
      <c r="I613" s="16"/>
      <c r="J613" s="16"/>
      <c r="K613" s="16"/>
      <c r="L613" s="14"/>
      <c r="M613" s="13"/>
      <c r="N613" s="14"/>
      <c r="O613" s="12">
        <v>0</v>
      </c>
      <c r="P613" s="12">
        <v>0</v>
      </c>
      <c r="Q613" s="12">
        <v>0</v>
      </c>
      <c r="R613" s="12">
        <v>0</v>
      </c>
      <c r="S613" s="12">
        <v>0</v>
      </c>
      <c r="T613" s="12">
        <v>0</v>
      </c>
      <c r="U613" s="12">
        <v>0</v>
      </c>
      <c r="V613" s="13"/>
      <c r="W613" s="13" t="s">
        <v>2413</v>
      </c>
      <c r="X613" s="13"/>
      <c r="Y613" s="13"/>
      <c r="Z613" s="13"/>
      <c r="AA613" s="13"/>
      <c r="AB613" s="13"/>
      <c r="AC613" s="13"/>
      <c r="AD613" s="13"/>
      <c r="AE613" s="13"/>
      <c r="AF613" s="13"/>
    </row>
    <row r="614" spans="1:32" ht="19" x14ac:dyDescent="0.2">
      <c r="A614" s="9">
        <f t="shared" si="30"/>
        <v>608</v>
      </c>
      <c r="B614" s="9">
        <v>28</v>
      </c>
      <c r="C614" s="27" t="s">
        <v>2374</v>
      </c>
      <c r="D614" s="11" t="s">
        <v>2414</v>
      </c>
      <c r="E614" s="11" t="s">
        <v>2415</v>
      </c>
      <c r="F614" s="16">
        <v>54</v>
      </c>
      <c r="G614" s="17"/>
      <c r="H614" s="16"/>
      <c r="I614" s="16"/>
      <c r="J614" s="16"/>
      <c r="K614" s="16"/>
      <c r="L614" s="14"/>
      <c r="M614" s="13"/>
      <c r="N614" s="14"/>
      <c r="O614" s="12">
        <v>14</v>
      </c>
      <c r="P614" s="12">
        <v>18</v>
      </c>
      <c r="Q614" s="12">
        <v>9</v>
      </c>
      <c r="R614" s="12">
        <v>5</v>
      </c>
      <c r="S614" s="12">
        <v>1</v>
      </c>
      <c r="T614" s="12">
        <v>7</v>
      </c>
      <c r="U614" s="12">
        <v>0</v>
      </c>
      <c r="V614" s="13"/>
      <c r="W614" s="13" t="s">
        <v>2390</v>
      </c>
      <c r="X614" s="13"/>
      <c r="Y614" s="13"/>
      <c r="Z614" s="13"/>
      <c r="AA614" s="13"/>
      <c r="AB614" s="13"/>
      <c r="AC614" s="13"/>
      <c r="AD614" s="13"/>
      <c r="AE614" s="13"/>
      <c r="AF614" s="13"/>
    </row>
    <row r="615" spans="1:32" ht="19" x14ac:dyDescent="0.2">
      <c r="A615" s="9">
        <f t="shared" si="30"/>
        <v>609</v>
      </c>
      <c r="B615" s="9">
        <v>28</v>
      </c>
      <c r="C615" s="27" t="s">
        <v>2374</v>
      </c>
      <c r="D615" s="11" t="s">
        <v>2416</v>
      </c>
      <c r="E615" s="11" t="s">
        <v>2417</v>
      </c>
      <c r="F615" s="16">
        <v>20</v>
      </c>
      <c r="G615" s="17"/>
      <c r="H615" s="16">
        <v>3</v>
      </c>
      <c r="I615" s="16"/>
      <c r="J615" s="16"/>
      <c r="K615" s="16"/>
      <c r="L615" s="14"/>
      <c r="M615" s="13"/>
      <c r="N615" s="14"/>
      <c r="O615" s="12">
        <v>6</v>
      </c>
      <c r="P615" s="12">
        <v>8</v>
      </c>
      <c r="Q615" s="12">
        <v>3</v>
      </c>
      <c r="R615" s="12">
        <v>1</v>
      </c>
      <c r="S615" s="12">
        <v>0</v>
      </c>
      <c r="T615" s="12">
        <v>2</v>
      </c>
      <c r="U615" s="12">
        <v>0</v>
      </c>
      <c r="V615" s="13"/>
      <c r="W615" s="13" t="s">
        <v>2406</v>
      </c>
      <c r="X615" s="13"/>
      <c r="Y615" s="13"/>
      <c r="Z615" s="13"/>
      <c r="AA615" s="13"/>
      <c r="AB615" s="13"/>
      <c r="AC615" s="13"/>
      <c r="AD615" s="13"/>
      <c r="AE615" s="13"/>
      <c r="AF615" s="13"/>
    </row>
    <row r="616" spans="1:32" ht="76" x14ac:dyDescent="0.2">
      <c r="A616" s="9">
        <f t="shared" si="30"/>
        <v>610</v>
      </c>
      <c r="B616" s="9">
        <v>29</v>
      </c>
      <c r="C616" s="27" t="s">
        <v>2418</v>
      </c>
      <c r="D616" s="11" t="s">
        <v>2419</v>
      </c>
      <c r="E616" s="13" t="s">
        <v>2420</v>
      </c>
      <c r="F616" s="16">
        <v>13</v>
      </c>
      <c r="G616" s="17" t="s">
        <v>560</v>
      </c>
      <c r="H616" s="16" t="s">
        <v>2421</v>
      </c>
      <c r="I616" s="16" t="s">
        <v>2422</v>
      </c>
      <c r="J616" s="16" t="s">
        <v>2423</v>
      </c>
      <c r="K616" s="16"/>
      <c r="L616" s="14"/>
      <c r="M616" s="13" t="s">
        <v>2424</v>
      </c>
      <c r="N616" s="14" t="s">
        <v>2184</v>
      </c>
      <c r="O616" s="12">
        <v>1</v>
      </c>
      <c r="P616" s="12"/>
      <c r="Q616" s="12"/>
      <c r="R616" s="12">
        <v>7</v>
      </c>
      <c r="S616" s="12">
        <v>1</v>
      </c>
      <c r="T616" s="12">
        <v>3</v>
      </c>
      <c r="U616" s="12">
        <v>1</v>
      </c>
      <c r="V616" s="13" t="s">
        <v>2425</v>
      </c>
      <c r="W616" s="13" t="s">
        <v>2426</v>
      </c>
      <c r="X616" s="13" t="s">
        <v>2427</v>
      </c>
      <c r="Y616" s="13" t="s">
        <v>2428</v>
      </c>
      <c r="Z616" s="67" t="s">
        <v>2429</v>
      </c>
      <c r="AA616" s="13" t="s">
        <v>2430</v>
      </c>
      <c r="AB616" s="13" t="s">
        <v>2431</v>
      </c>
      <c r="AC616" s="13" t="s">
        <v>2432</v>
      </c>
      <c r="AD616" s="13"/>
      <c r="AE616" s="13"/>
      <c r="AF616" s="13"/>
    </row>
    <row r="617" spans="1:32" ht="76" x14ac:dyDescent="0.2">
      <c r="A617" s="9">
        <f t="shared" si="30"/>
        <v>611</v>
      </c>
      <c r="B617" s="9">
        <v>29</v>
      </c>
      <c r="C617" s="27" t="s">
        <v>2418</v>
      </c>
      <c r="D617" s="11" t="s">
        <v>2433</v>
      </c>
      <c r="E617" s="11" t="s">
        <v>2434</v>
      </c>
      <c r="F617" s="16">
        <v>16</v>
      </c>
      <c r="G617" s="17" t="s">
        <v>560</v>
      </c>
      <c r="H617" s="16" t="s">
        <v>2435</v>
      </c>
      <c r="I617" s="16" t="s">
        <v>2436</v>
      </c>
      <c r="J617" s="16" t="s">
        <v>804</v>
      </c>
      <c r="K617" s="16"/>
      <c r="L617" s="14"/>
      <c r="M617" s="13" t="s">
        <v>2437</v>
      </c>
      <c r="N617" s="14" t="s">
        <v>943</v>
      </c>
      <c r="O617" s="12">
        <v>1</v>
      </c>
      <c r="P617" s="12">
        <v>3</v>
      </c>
      <c r="Q617" s="12">
        <v>2</v>
      </c>
      <c r="R617" s="12">
        <v>5</v>
      </c>
      <c r="S617" s="12"/>
      <c r="T617" s="12">
        <v>5</v>
      </c>
      <c r="U617" s="12"/>
      <c r="V617" s="13"/>
      <c r="W617" s="13" t="s">
        <v>2438</v>
      </c>
      <c r="X617" s="13" t="s">
        <v>2427</v>
      </c>
      <c r="Y617" s="13" t="s">
        <v>2428</v>
      </c>
      <c r="Z617" s="67" t="s">
        <v>2429</v>
      </c>
      <c r="AA617" s="13" t="s">
        <v>2430</v>
      </c>
      <c r="AB617" s="13" t="s">
        <v>2439</v>
      </c>
      <c r="AC617" s="67" t="s">
        <v>2432</v>
      </c>
      <c r="AD617" s="13"/>
      <c r="AE617" s="13"/>
      <c r="AF617" s="13"/>
    </row>
    <row r="618" spans="1:32" ht="76" x14ac:dyDescent="0.2">
      <c r="A618" s="9">
        <f t="shared" si="30"/>
        <v>612</v>
      </c>
      <c r="B618" s="9">
        <v>29</v>
      </c>
      <c r="C618" s="27" t="s">
        <v>2418</v>
      </c>
      <c r="D618" s="11" t="s">
        <v>2440</v>
      </c>
      <c r="E618" s="11" t="s">
        <v>2441</v>
      </c>
      <c r="F618" s="16">
        <v>15</v>
      </c>
      <c r="G618" s="17"/>
      <c r="H618" s="16" t="s">
        <v>2442</v>
      </c>
      <c r="I618" s="16" t="s">
        <v>2443</v>
      </c>
      <c r="J618" s="16" t="s">
        <v>2444</v>
      </c>
      <c r="K618" s="16"/>
      <c r="L618" s="14"/>
      <c r="M618" s="13"/>
      <c r="N618" s="14" t="s">
        <v>964</v>
      </c>
      <c r="O618" s="12">
        <v>2</v>
      </c>
      <c r="P618" s="12">
        <v>6</v>
      </c>
      <c r="Q618" s="12"/>
      <c r="R618" s="12">
        <v>2</v>
      </c>
      <c r="S618" s="12"/>
      <c r="T618" s="12">
        <v>5</v>
      </c>
      <c r="U618" s="12"/>
      <c r="V618" s="13"/>
      <c r="W618" s="13" t="s">
        <v>2445</v>
      </c>
      <c r="X618" s="13" t="s">
        <v>2427</v>
      </c>
      <c r="Y618" s="13" t="s">
        <v>2428</v>
      </c>
      <c r="Z618" s="67" t="s">
        <v>2429</v>
      </c>
      <c r="AA618" s="13" t="s">
        <v>2430</v>
      </c>
      <c r="AB618" s="13" t="s">
        <v>2439</v>
      </c>
      <c r="AC618" s="13" t="s">
        <v>2432</v>
      </c>
      <c r="AD618" s="13"/>
      <c r="AE618" s="13"/>
      <c r="AF618" s="13"/>
    </row>
    <row r="619" spans="1:32" ht="76" x14ac:dyDescent="0.2">
      <c r="A619" s="9">
        <f t="shared" si="30"/>
        <v>613</v>
      </c>
      <c r="B619" s="9">
        <v>29</v>
      </c>
      <c r="C619" s="27" t="s">
        <v>2418</v>
      </c>
      <c r="D619" s="11" t="s">
        <v>2446</v>
      </c>
      <c r="E619" s="11" t="s">
        <v>2447</v>
      </c>
      <c r="F619" s="16">
        <v>5</v>
      </c>
      <c r="G619" s="17"/>
      <c r="H619" s="16" t="s">
        <v>2442</v>
      </c>
      <c r="I619" s="16" t="s">
        <v>2448</v>
      </c>
      <c r="J619" s="16" t="s">
        <v>804</v>
      </c>
      <c r="K619" s="16"/>
      <c r="L619" s="14"/>
      <c r="M619" s="13"/>
      <c r="N619" s="14" t="s">
        <v>2449</v>
      </c>
      <c r="O619" s="12"/>
      <c r="P619" s="12">
        <v>3</v>
      </c>
      <c r="Q619" s="12"/>
      <c r="R619" s="12">
        <v>1</v>
      </c>
      <c r="S619" s="12"/>
      <c r="T619" s="12">
        <v>1</v>
      </c>
      <c r="U619" s="12"/>
      <c r="V619" s="13" t="s">
        <v>2450</v>
      </c>
      <c r="W619" s="13" t="s">
        <v>2451</v>
      </c>
      <c r="X619" s="13" t="s">
        <v>2427</v>
      </c>
      <c r="Y619" s="13" t="s">
        <v>2428</v>
      </c>
      <c r="Z619" s="67" t="s">
        <v>2429</v>
      </c>
      <c r="AA619" s="13" t="s">
        <v>2430</v>
      </c>
      <c r="AB619" s="13" t="s">
        <v>2452</v>
      </c>
      <c r="AC619" s="67" t="s">
        <v>2432</v>
      </c>
      <c r="AD619" s="13"/>
      <c r="AE619" s="13"/>
      <c r="AF619" s="13"/>
    </row>
    <row r="620" spans="1:32" ht="76" x14ac:dyDescent="0.2">
      <c r="A620" s="9">
        <f t="shared" si="30"/>
        <v>614</v>
      </c>
      <c r="B620" s="9">
        <v>29</v>
      </c>
      <c r="C620" s="27" t="s">
        <v>2418</v>
      </c>
      <c r="D620" s="11" t="s">
        <v>2453</v>
      </c>
      <c r="E620" s="11" t="s">
        <v>2434</v>
      </c>
      <c r="F620" s="16">
        <v>7</v>
      </c>
      <c r="G620" s="17"/>
      <c r="H620" s="16" t="s">
        <v>2454</v>
      </c>
      <c r="I620" s="16" t="s">
        <v>2455</v>
      </c>
      <c r="J620" s="16" t="s">
        <v>2444</v>
      </c>
      <c r="K620" s="16"/>
      <c r="L620" s="14"/>
      <c r="M620" s="13"/>
      <c r="N620" s="14" t="s">
        <v>1242</v>
      </c>
      <c r="O620" s="12">
        <v>1</v>
      </c>
      <c r="P620" s="12">
        <v>1</v>
      </c>
      <c r="Q620" s="12"/>
      <c r="R620" s="12">
        <v>3</v>
      </c>
      <c r="S620" s="12"/>
      <c r="T620" s="12">
        <v>2</v>
      </c>
      <c r="U620" s="12"/>
      <c r="V620" s="13"/>
      <c r="W620" s="13" t="s">
        <v>2456</v>
      </c>
      <c r="X620" s="13" t="s">
        <v>2427</v>
      </c>
      <c r="Y620" s="13" t="s">
        <v>2428</v>
      </c>
      <c r="Z620" s="67" t="s">
        <v>2429</v>
      </c>
      <c r="AA620" s="13" t="s">
        <v>2430</v>
      </c>
      <c r="AB620" s="13" t="s">
        <v>2452</v>
      </c>
      <c r="AC620" s="67" t="s">
        <v>2432</v>
      </c>
      <c r="AD620" s="13"/>
      <c r="AE620" s="13"/>
      <c r="AF620" s="13"/>
    </row>
    <row r="621" spans="1:32" ht="76" x14ac:dyDescent="0.2">
      <c r="A621" s="9">
        <f t="shared" si="30"/>
        <v>615</v>
      </c>
      <c r="B621" s="9">
        <v>29</v>
      </c>
      <c r="C621" s="27" t="s">
        <v>2418</v>
      </c>
      <c r="D621" s="11" t="s">
        <v>2360</v>
      </c>
      <c r="E621" s="11" t="s">
        <v>2457</v>
      </c>
      <c r="F621" s="16">
        <v>7</v>
      </c>
      <c r="G621" s="17"/>
      <c r="H621" s="16" t="s">
        <v>2442</v>
      </c>
      <c r="I621" s="16" t="s">
        <v>2458</v>
      </c>
      <c r="J621" s="16" t="s">
        <v>1561</v>
      </c>
      <c r="K621" s="16"/>
      <c r="L621" s="14"/>
      <c r="M621" s="13"/>
      <c r="N621" s="14" t="s">
        <v>2459</v>
      </c>
      <c r="O621" s="12"/>
      <c r="P621" s="12"/>
      <c r="Q621" s="12"/>
      <c r="R621" s="12">
        <v>2</v>
      </c>
      <c r="S621" s="12"/>
      <c r="T621" s="12">
        <v>5</v>
      </c>
      <c r="U621" s="12"/>
      <c r="V621" s="13"/>
      <c r="W621" s="13" t="s">
        <v>2460</v>
      </c>
      <c r="X621" s="13" t="s">
        <v>2427</v>
      </c>
      <c r="Y621" s="13" t="s">
        <v>2428</v>
      </c>
      <c r="Z621" s="67" t="s">
        <v>2429</v>
      </c>
      <c r="AA621" s="13" t="s">
        <v>2430</v>
      </c>
      <c r="AB621" s="13" t="s">
        <v>2452</v>
      </c>
      <c r="AC621" s="67" t="s">
        <v>2432</v>
      </c>
      <c r="AD621" s="13"/>
      <c r="AE621" s="13"/>
      <c r="AF621" s="13"/>
    </row>
    <row r="622" spans="1:32" ht="57" x14ac:dyDescent="0.2">
      <c r="A622" s="9">
        <f t="shared" si="30"/>
        <v>616</v>
      </c>
      <c r="B622" s="9">
        <v>30</v>
      </c>
      <c r="C622" s="27" t="s">
        <v>2461</v>
      </c>
      <c r="D622" s="11" t="s">
        <v>2462</v>
      </c>
      <c r="E622" s="11" t="s">
        <v>2463</v>
      </c>
      <c r="F622" s="16">
        <v>8</v>
      </c>
      <c r="G622" s="17"/>
      <c r="H622" s="16"/>
      <c r="I622" s="16"/>
      <c r="J622" s="16"/>
      <c r="K622" s="16"/>
      <c r="L622" s="14"/>
      <c r="M622" s="13"/>
      <c r="N622" s="14" t="s">
        <v>504</v>
      </c>
      <c r="O622" s="12">
        <v>2</v>
      </c>
      <c r="P622" s="12">
        <v>2</v>
      </c>
      <c r="Q622" s="12"/>
      <c r="R622" s="12">
        <v>2</v>
      </c>
      <c r="S622" s="12"/>
      <c r="T622" s="12">
        <v>2</v>
      </c>
      <c r="U622" s="12"/>
      <c r="V622" s="13"/>
      <c r="W622" s="13" t="s">
        <v>39</v>
      </c>
      <c r="X622" s="13" t="s">
        <v>2464</v>
      </c>
      <c r="Y622" s="13" t="s">
        <v>2465</v>
      </c>
      <c r="Z622" s="61" t="str">
        <f>HYPERLINK("#", "http://www.genkiup-yashio.jp/index.html")</f>
        <v>http://www.genkiup-yashio.jp/index.html</v>
      </c>
      <c r="AA622" s="13"/>
      <c r="AB622" s="13"/>
      <c r="AC622" s="13"/>
      <c r="AD622" s="13"/>
      <c r="AE622" s="13"/>
      <c r="AF622" s="13"/>
    </row>
    <row r="623" spans="1:32" ht="57" x14ac:dyDescent="0.2">
      <c r="A623" s="9">
        <f t="shared" si="30"/>
        <v>617</v>
      </c>
      <c r="B623" s="9">
        <v>30</v>
      </c>
      <c r="C623" s="27" t="s">
        <v>2461</v>
      </c>
      <c r="D623" s="11" t="s">
        <v>2466</v>
      </c>
      <c r="E623" s="11" t="s">
        <v>2467</v>
      </c>
      <c r="F623" s="16">
        <v>25</v>
      </c>
      <c r="G623" s="17" t="s">
        <v>2468</v>
      </c>
      <c r="H623" s="16"/>
      <c r="I623" s="16"/>
      <c r="J623" s="16"/>
      <c r="K623" s="39" t="s">
        <v>2469</v>
      </c>
      <c r="L623" s="14" t="s">
        <v>2470</v>
      </c>
      <c r="M623" s="13"/>
      <c r="N623" s="14" t="s">
        <v>504</v>
      </c>
      <c r="O623" s="12">
        <v>4</v>
      </c>
      <c r="P623" s="12">
        <v>5</v>
      </c>
      <c r="Q623" s="12">
        <v>4</v>
      </c>
      <c r="R623" s="12">
        <v>6</v>
      </c>
      <c r="S623" s="12">
        <v>1</v>
      </c>
      <c r="T623" s="12">
        <v>5</v>
      </c>
      <c r="U623" s="12"/>
      <c r="V623" s="13"/>
      <c r="W623" s="13" t="s">
        <v>39</v>
      </c>
      <c r="X623" s="13" t="s">
        <v>2464</v>
      </c>
      <c r="Y623" s="13" t="s">
        <v>2465</v>
      </c>
      <c r="Z623" s="61" t="str">
        <f>HYPERLINK("#", "http://www.genkiup-yashio.jp/index.html")</f>
        <v>http://www.genkiup-yashio.jp/index.html</v>
      </c>
      <c r="AA623" s="13"/>
      <c r="AB623" s="13"/>
      <c r="AC623" s="13"/>
      <c r="AD623" s="13"/>
      <c r="AE623" s="13"/>
      <c r="AF623" s="13"/>
    </row>
    <row r="624" spans="1:32" ht="57" x14ac:dyDescent="0.2">
      <c r="A624" s="9">
        <f t="shared" si="30"/>
        <v>618</v>
      </c>
      <c r="B624" s="9">
        <v>30</v>
      </c>
      <c r="C624" s="27" t="s">
        <v>2461</v>
      </c>
      <c r="D624" s="11" t="s">
        <v>2471</v>
      </c>
      <c r="E624" s="11" t="s">
        <v>2472</v>
      </c>
      <c r="F624" s="16">
        <v>20</v>
      </c>
      <c r="G624" s="17"/>
      <c r="H624" s="16"/>
      <c r="I624" s="16"/>
      <c r="J624" s="16"/>
      <c r="K624" s="16"/>
      <c r="L624" s="14" t="s">
        <v>2473</v>
      </c>
      <c r="M624" s="13"/>
      <c r="N624" s="14" t="s">
        <v>2474</v>
      </c>
      <c r="O624" s="12"/>
      <c r="P624" s="12">
        <v>2</v>
      </c>
      <c r="Q624" s="12">
        <v>8</v>
      </c>
      <c r="R624" s="12">
        <v>3</v>
      </c>
      <c r="S624" s="12"/>
      <c r="T624" s="12">
        <v>7</v>
      </c>
      <c r="U624" s="12"/>
      <c r="V624" s="13"/>
      <c r="W624" s="13" t="s">
        <v>2475</v>
      </c>
      <c r="X624" s="13" t="s">
        <v>2464</v>
      </c>
      <c r="Y624" s="13" t="s">
        <v>2465</v>
      </c>
      <c r="Z624" s="61" t="str">
        <f>HYPERLINK("#", "http://www.genkiup-yashio.jp/index.html")</f>
        <v>http://www.genkiup-yashio.jp/index.html</v>
      </c>
      <c r="AA624" s="13"/>
      <c r="AB624" s="13"/>
      <c r="AC624" s="13"/>
      <c r="AD624" s="13"/>
      <c r="AE624" s="13"/>
      <c r="AF624" s="13"/>
    </row>
    <row r="625" spans="1:32" ht="209" x14ac:dyDescent="0.2">
      <c r="A625" s="9">
        <f t="shared" si="30"/>
        <v>619</v>
      </c>
      <c r="B625" s="9">
        <v>31</v>
      </c>
      <c r="C625" s="27" t="s">
        <v>2476</v>
      </c>
      <c r="D625" s="11" t="s">
        <v>2477</v>
      </c>
      <c r="E625" s="11" t="s">
        <v>2478</v>
      </c>
      <c r="F625" s="16">
        <v>14</v>
      </c>
      <c r="G625" s="17">
        <v>28460</v>
      </c>
      <c r="H625" s="16" t="s">
        <v>641</v>
      </c>
      <c r="I625" s="16"/>
      <c r="J625" s="51">
        <v>1000</v>
      </c>
      <c r="K625" s="51"/>
      <c r="L625" s="14"/>
      <c r="M625" s="13" t="s">
        <v>2479</v>
      </c>
      <c r="N625" s="14" t="s">
        <v>504</v>
      </c>
      <c r="O625" s="12"/>
      <c r="P625" s="12"/>
      <c r="Q625" s="12"/>
      <c r="R625" s="12"/>
      <c r="S625" s="12"/>
      <c r="T625" s="12"/>
      <c r="U625" s="12">
        <v>1</v>
      </c>
      <c r="V625" s="13" t="s">
        <v>2480</v>
      </c>
      <c r="W625" s="13" t="s">
        <v>2481</v>
      </c>
      <c r="X625" s="13" t="s">
        <v>2482</v>
      </c>
      <c r="Y625" s="13" t="s">
        <v>2483</v>
      </c>
      <c r="Z625" s="61"/>
      <c r="AA625" s="13" t="s">
        <v>2484</v>
      </c>
      <c r="AB625" s="13" t="s">
        <v>2485</v>
      </c>
      <c r="AC625" s="64" t="str">
        <f>HYPERLINK("#", "https://www.city.fujimi.saitama.jp/60jigyo/06sangyou/work/sinkisougyousyasienr.html")</f>
        <v>https://www.city.fujimi.saitama.jp/60jigyo/06sangyou/work/sinkisougyousyasienr.html</v>
      </c>
      <c r="AD625" s="13" t="s">
        <v>2486</v>
      </c>
      <c r="AE625" s="13" t="s">
        <v>2487</v>
      </c>
      <c r="AF625" s="64" t="str">
        <f>HYPERLINK("#", "https://www.city.fujimi.saitama.jp/60jigyo/06sangyou/sangyou01202109160.html")</f>
        <v>https://www.city.fujimi.saitama.jp/60jigyo/06sangyou/sangyou01202109160.html</v>
      </c>
    </row>
    <row r="626" spans="1:32" ht="209" x14ac:dyDescent="0.2">
      <c r="A626" s="9">
        <f t="shared" si="30"/>
        <v>620</v>
      </c>
      <c r="B626" s="9">
        <v>31</v>
      </c>
      <c r="C626" s="27" t="s">
        <v>2476</v>
      </c>
      <c r="D626" s="11" t="s">
        <v>2488</v>
      </c>
      <c r="E626" s="11" t="s">
        <v>2489</v>
      </c>
      <c r="F626" s="16">
        <v>7</v>
      </c>
      <c r="G626" s="17">
        <v>26938</v>
      </c>
      <c r="H626" s="16" t="s">
        <v>2490</v>
      </c>
      <c r="I626" s="16"/>
      <c r="J626" s="51">
        <v>0</v>
      </c>
      <c r="K626" s="51"/>
      <c r="L626" s="14"/>
      <c r="M626" s="13" t="s">
        <v>2491</v>
      </c>
      <c r="N626" s="14" t="s">
        <v>504</v>
      </c>
      <c r="O626" s="12"/>
      <c r="P626" s="12"/>
      <c r="Q626" s="12"/>
      <c r="R626" s="12"/>
      <c r="S626" s="12"/>
      <c r="T626" s="12"/>
      <c r="U626" s="12">
        <v>1</v>
      </c>
      <c r="V626" s="13" t="s">
        <v>2492</v>
      </c>
      <c r="W626" s="13" t="s">
        <v>2493</v>
      </c>
      <c r="X626" s="13" t="s">
        <v>2482</v>
      </c>
      <c r="Y626" s="13" t="s">
        <v>2483</v>
      </c>
      <c r="Z626" s="61"/>
      <c r="AA626" s="13" t="s">
        <v>2484</v>
      </c>
      <c r="AB626" s="13" t="s">
        <v>2494</v>
      </c>
      <c r="AC626" s="61" t="str">
        <f>HYPERLINK("#", "https://www.city.fujimi.saitama.jp/60jigyo/06sangyou/work/sinkisougyousyasienr.html")</f>
        <v>https://www.city.fujimi.saitama.jp/60jigyo/06sangyou/work/sinkisougyousyasienr.html</v>
      </c>
      <c r="AD626" s="13" t="s">
        <v>2486</v>
      </c>
      <c r="AE626" s="13" t="s">
        <v>2487</v>
      </c>
      <c r="AF626" s="61" t="str">
        <f>HYPERLINK("#", "https://www.city.fujimi.saitama.jp/60jigyo/06sangyou/sangyou01202109160.html")</f>
        <v>https://www.city.fujimi.saitama.jp/60jigyo/06sangyou/sangyou01202109160.html</v>
      </c>
    </row>
    <row r="627" spans="1:32" ht="209" x14ac:dyDescent="0.2">
      <c r="A627" s="9">
        <f t="shared" si="30"/>
        <v>621</v>
      </c>
      <c r="B627" s="9">
        <v>31</v>
      </c>
      <c r="C627" s="27" t="s">
        <v>2476</v>
      </c>
      <c r="D627" s="11" t="s">
        <v>2495</v>
      </c>
      <c r="E627" s="11" t="s">
        <v>2496</v>
      </c>
      <c r="F627" s="16">
        <v>12</v>
      </c>
      <c r="G627" s="17">
        <v>26755</v>
      </c>
      <c r="H627" s="16" t="s">
        <v>2497</v>
      </c>
      <c r="I627" s="16"/>
      <c r="J627" s="51">
        <v>1000</v>
      </c>
      <c r="K627" s="51"/>
      <c r="L627" s="14"/>
      <c r="M627" s="13" t="s">
        <v>2498</v>
      </c>
      <c r="N627" s="14" t="s">
        <v>613</v>
      </c>
      <c r="O627" s="12"/>
      <c r="P627" s="12"/>
      <c r="Q627" s="12"/>
      <c r="R627" s="12"/>
      <c r="S627" s="12"/>
      <c r="T627" s="12"/>
      <c r="U627" s="12"/>
      <c r="V627" s="13"/>
      <c r="W627" s="13" t="s">
        <v>2499</v>
      </c>
      <c r="X627" s="13" t="s">
        <v>2482</v>
      </c>
      <c r="Y627" s="13" t="s">
        <v>2483</v>
      </c>
      <c r="Z627" s="13"/>
      <c r="AA627" s="13" t="s">
        <v>2484</v>
      </c>
      <c r="AB627" s="13" t="s">
        <v>2494</v>
      </c>
      <c r="AC627" s="61" t="str">
        <f>HYPERLINK("#", "https://www.city.fujimi.saitama.jp/60jigyo/06sangyou/work/sinkisougyousyasienr.html")</f>
        <v>https://www.city.fujimi.saitama.jp/60jigyo/06sangyou/work/sinkisougyousyasienr.html</v>
      </c>
      <c r="AD627" s="13" t="s">
        <v>2486</v>
      </c>
      <c r="AE627" s="13" t="s">
        <v>2487</v>
      </c>
      <c r="AF627" s="61" t="str">
        <f>HYPERLINK("#", "https://www.city.fujimi.saitama.jp/60jigyo/06sangyou/sangyou01202109160.html")</f>
        <v>https://www.city.fujimi.saitama.jp/60jigyo/06sangyou/sangyou01202109160.html</v>
      </c>
    </row>
    <row r="628" spans="1:32" ht="209" x14ac:dyDescent="0.2">
      <c r="A628" s="9">
        <f t="shared" si="30"/>
        <v>622</v>
      </c>
      <c r="B628" s="9">
        <v>31</v>
      </c>
      <c r="C628" s="27" t="s">
        <v>2476</v>
      </c>
      <c r="D628" s="11" t="s">
        <v>2500</v>
      </c>
      <c r="E628" s="13" t="s">
        <v>2501</v>
      </c>
      <c r="F628" s="16">
        <v>22</v>
      </c>
      <c r="G628" s="17">
        <v>23468</v>
      </c>
      <c r="H628" s="16" t="s">
        <v>2502</v>
      </c>
      <c r="I628" s="16"/>
      <c r="J628" s="51">
        <v>500</v>
      </c>
      <c r="K628" s="51"/>
      <c r="L628" s="14"/>
      <c r="M628" s="13" t="s">
        <v>2503</v>
      </c>
      <c r="N628" s="14" t="s">
        <v>613</v>
      </c>
      <c r="O628" s="12"/>
      <c r="P628" s="12"/>
      <c r="Q628" s="12"/>
      <c r="R628" s="12"/>
      <c r="S628" s="12"/>
      <c r="T628" s="12"/>
      <c r="U628" s="12"/>
      <c r="V628" s="13"/>
      <c r="W628" s="13" t="s">
        <v>2504</v>
      </c>
      <c r="X628" s="13" t="s">
        <v>2482</v>
      </c>
      <c r="Y628" s="13" t="s">
        <v>2483</v>
      </c>
      <c r="Z628" s="61"/>
      <c r="AA628" s="13" t="s">
        <v>2484</v>
      </c>
      <c r="AB628" s="13" t="s">
        <v>2494</v>
      </c>
      <c r="AC628" s="61" t="str">
        <f t="shared" ref="AC628:AC633" si="31">HYPERLINK("#", "https://www.city.fujimi.saitama.jp/60jigyo/06sangyou/work/sinkisougyousyasienr.html")</f>
        <v>https://www.city.fujimi.saitama.jp/60jigyo/06sangyou/work/sinkisougyousyasienr.html</v>
      </c>
      <c r="AD628" s="13" t="s">
        <v>2486</v>
      </c>
      <c r="AE628" s="13" t="s">
        <v>2487</v>
      </c>
      <c r="AF628" s="61" t="str">
        <f t="shared" ref="AF628:AF633" si="32">HYPERLINK("#", "https://www.city.fujimi.saitama.jp/60jigyo/06sangyou/sangyou01202109160.html")</f>
        <v>https://www.city.fujimi.saitama.jp/60jigyo/06sangyou/sangyou01202109160.html</v>
      </c>
    </row>
    <row r="629" spans="1:32" ht="209" x14ac:dyDescent="0.2">
      <c r="A629" s="9">
        <f t="shared" si="30"/>
        <v>623</v>
      </c>
      <c r="B629" s="9">
        <v>31</v>
      </c>
      <c r="C629" s="27" t="s">
        <v>2476</v>
      </c>
      <c r="D629" s="11" t="s">
        <v>2505</v>
      </c>
      <c r="E629" s="13" t="s">
        <v>2506</v>
      </c>
      <c r="F629" s="16">
        <v>25</v>
      </c>
      <c r="G629" s="17">
        <v>29287</v>
      </c>
      <c r="H629" s="16" t="s">
        <v>2497</v>
      </c>
      <c r="I629" s="16"/>
      <c r="J629" s="51">
        <v>2000</v>
      </c>
      <c r="K629" s="51"/>
      <c r="L629" s="14"/>
      <c r="M629" s="13" t="s">
        <v>2507</v>
      </c>
      <c r="N629" s="14" t="s">
        <v>462</v>
      </c>
      <c r="O629" s="12"/>
      <c r="P629" s="12"/>
      <c r="Q629" s="12"/>
      <c r="R629" s="12"/>
      <c r="S629" s="12"/>
      <c r="T629" s="12"/>
      <c r="U629" s="12"/>
      <c r="V629" s="13" t="s">
        <v>2508</v>
      </c>
      <c r="W629" s="13" t="s">
        <v>2509</v>
      </c>
      <c r="X629" s="13" t="s">
        <v>2482</v>
      </c>
      <c r="Y629" s="13" t="s">
        <v>2483</v>
      </c>
      <c r="Z629" s="61"/>
      <c r="AA629" s="13" t="s">
        <v>2484</v>
      </c>
      <c r="AB629" s="13" t="s">
        <v>2494</v>
      </c>
      <c r="AC629" s="61" t="str">
        <f t="shared" si="31"/>
        <v>https://www.city.fujimi.saitama.jp/60jigyo/06sangyou/work/sinkisougyousyasienr.html</v>
      </c>
      <c r="AD629" s="13" t="s">
        <v>2486</v>
      </c>
      <c r="AE629" s="13" t="s">
        <v>2487</v>
      </c>
      <c r="AF629" s="61" t="str">
        <f t="shared" si="32"/>
        <v>https://www.city.fujimi.saitama.jp/60jigyo/06sangyou/sangyou01202109160.html</v>
      </c>
    </row>
    <row r="630" spans="1:32" ht="209" x14ac:dyDescent="0.2">
      <c r="A630" s="9">
        <f t="shared" si="30"/>
        <v>624</v>
      </c>
      <c r="B630" s="9">
        <v>31</v>
      </c>
      <c r="C630" s="27" t="s">
        <v>2476</v>
      </c>
      <c r="D630" s="11" t="s">
        <v>2510</v>
      </c>
      <c r="E630" s="13" t="s">
        <v>2478</v>
      </c>
      <c r="F630" s="16">
        <v>56</v>
      </c>
      <c r="G630" s="17">
        <v>22585</v>
      </c>
      <c r="H630" s="16" t="s">
        <v>2511</v>
      </c>
      <c r="I630" s="16"/>
      <c r="J630" s="51">
        <v>1500</v>
      </c>
      <c r="K630" s="51" t="s">
        <v>2512</v>
      </c>
      <c r="L630" s="14"/>
      <c r="M630" s="13" t="s">
        <v>2513</v>
      </c>
      <c r="N630" s="14" t="s">
        <v>462</v>
      </c>
      <c r="O630" s="12"/>
      <c r="P630" s="12"/>
      <c r="Q630" s="12"/>
      <c r="R630" s="12"/>
      <c r="S630" s="12"/>
      <c r="T630" s="12"/>
      <c r="U630" s="12"/>
      <c r="V630" s="13"/>
      <c r="W630" s="13" t="s">
        <v>2514</v>
      </c>
      <c r="X630" s="13" t="s">
        <v>2482</v>
      </c>
      <c r="Y630" s="13" t="s">
        <v>2483</v>
      </c>
      <c r="Z630" s="61"/>
      <c r="AA630" s="13" t="s">
        <v>2484</v>
      </c>
      <c r="AB630" s="13" t="s">
        <v>2494</v>
      </c>
      <c r="AC630" s="61" t="str">
        <f t="shared" si="31"/>
        <v>https://www.city.fujimi.saitama.jp/60jigyo/06sangyou/work/sinkisougyousyasienr.html</v>
      </c>
      <c r="AD630" s="13" t="s">
        <v>2486</v>
      </c>
      <c r="AE630" s="13" t="s">
        <v>2487</v>
      </c>
      <c r="AF630" s="61" t="str">
        <f t="shared" si="32"/>
        <v>https://www.city.fujimi.saitama.jp/60jigyo/06sangyou/sangyou01202109160.html</v>
      </c>
    </row>
    <row r="631" spans="1:32" ht="209" x14ac:dyDescent="0.2">
      <c r="A631" s="9">
        <f t="shared" si="30"/>
        <v>625</v>
      </c>
      <c r="B631" s="9">
        <v>31</v>
      </c>
      <c r="C631" s="27" t="s">
        <v>2476</v>
      </c>
      <c r="D631" s="11" t="s">
        <v>2515</v>
      </c>
      <c r="E631" s="13" t="s">
        <v>2516</v>
      </c>
      <c r="F631" s="16">
        <v>8</v>
      </c>
      <c r="G631" s="17">
        <v>32964</v>
      </c>
      <c r="H631" s="16" t="s">
        <v>2497</v>
      </c>
      <c r="I631" s="16"/>
      <c r="J631" s="51">
        <v>1000</v>
      </c>
      <c r="K631" s="51"/>
      <c r="L631" s="14"/>
      <c r="M631" s="13" t="s">
        <v>2517</v>
      </c>
      <c r="N631" s="14" t="s">
        <v>613</v>
      </c>
      <c r="O631" s="12"/>
      <c r="P631" s="12"/>
      <c r="Q631" s="12"/>
      <c r="R631" s="12"/>
      <c r="S631" s="12"/>
      <c r="T631" s="12"/>
      <c r="U631" s="12"/>
      <c r="V631" s="13"/>
      <c r="W631" s="13" t="s">
        <v>2518</v>
      </c>
      <c r="X631" s="13" t="s">
        <v>2482</v>
      </c>
      <c r="Y631" s="13" t="s">
        <v>2483</v>
      </c>
      <c r="Z631" s="61"/>
      <c r="AA631" s="13" t="s">
        <v>2484</v>
      </c>
      <c r="AB631" s="13" t="s">
        <v>2494</v>
      </c>
      <c r="AC631" s="61" t="str">
        <f t="shared" si="31"/>
        <v>https://www.city.fujimi.saitama.jp/60jigyo/06sangyou/work/sinkisougyousyasienr.html</v>
      </c>
      <c r="AD631" s="13" t="s">
        <v>2486</v>
      </c>
      <c r="AE631" s="13" t="s">
        <v>2487</v>
      </c>
      <c r="AF631" s="61" t="str">
        <f t="shared" si="32"/>
        <v>https://www.city.fujimi.saitama.jp/60jigyo/06sangyou/sangyou01202109160.html</v>
      </c>
    </row>
    <row r="632" spans="1:32" ht="209" x14ac:dyDescent="0.2">
      <c r="A632" s="9">
        <f t="shared" si="30"/>
        <v>626</v>
      </c>
      <c r="B632" s="9">
        <v>31</v>
      </c>
      <c r="C632" s="27" t="s">
        <v>2476</v>
      </c>
      <c r="D632" s="11" t="s">
        <v>2519</v>
      </c>
      <c r="E632" s="13" t="s">
        <v>2520</v>
      </c>
      <c r="F632" s="16">
        <v>28</v>
      </c>
      <c r="G632" s="17">
        <v>25294</v>
      </c>
      <c r="H632" s="16" t="s">
        <v>2521</v>
      </c>
      <c r="I632" s="16"/>
      <c r="J632" s="51">
        <v>2000</v>
      </c>
      <c r="K632" s="51"/>
      <c r="L632" s="14"/>
      <c r="M632" s="13" t="s">
        <v>2522</v>
      </c>
      <c r="N632" s="14" t="s">
        <v>462</v>
      </c>
      <c r="O632" s="12"/>
      <c r="P632" s="12"/>
      <c r="Q632" s="12"/>
      <c r="R632" s="12"/>
      <c r="S632" s="12"/>
      <c r="T632" s="12"/>
      <c r="U632" s="12"/>
      <c r="V632" s="13"/>
      <c r="W632" s="13" t="s">
        <v>2523</v>
      </c>
      <c r="X632" s="13" t="s">
        <v>2482</v>
      </c>
      <c r="Y632" s="13" t="s">
        <v>2483</v>
      </c>
      <c r="Z632" s="61"/>
      <c r="AA632" s="13" t="s">
        <v>2484</v>
      </c>
      <c r="AB632" s="13" t="s">
        <v>2494</v>
      </c>
      <c r="AC632" s="61" t="str">
        <f t="shared" si="31"/>
        <v>https://www.city.fujimi.saitama.jp/60jigyo/06sangyou/work/sinkisougyousyasienr.html</v>
      </c>
      <c r="AD632" s="13" t="s">
        <v>2486</v>
      </c>
      <c r="AE632" s="13" t="s">
        <v>2487</v>
      </c>
      <c r="AF632" s="61" t="str">
        <f t="shared" si="32"/>
        <v>https://www.city.fujimi.saitama.jp/60jigyo/06sangyou/sangyou01202109160.html</v>
      </c>
    </row>
    <row r="633" spans="1:32" ht="209" x14ac:dyDescent="0.2">
      <c r="A633" s="9">
        <f t="shared" si="30"/>
        <v>627</v>
      </c>
      <c r="B633" s="9">
        <v>31</v>
      </c>
      <c r="C633" s="27" t="s">
        <v>2476</v>
      </c>
      <c r="D633" s="11" t="s">
        <v>2524</v>
      </c>
      <c r="E633" s="13" t="s">
        <v>2525</v>
      </c>
      <c r="F633" s="16">
        <v>10</v>
      </c>
      <c r="G633" s="17">
        <v>20180</v>
      </c>
      <c r="H633" s="16" t="s">
        <v>2490</v>
      </c>
      <c r="I633" s="16"/>
      <c r="J633" s="51">
        <v>500</v>
      </c>
      <c r="K633" s="51"/>
      <c r="L633" s="14"/>
      <c r="M633" s="13" t="s">
        <v>2526</v>
      </c>
      <c r="N633" s="14" t="s">
        <v>2527</v>
      </c>
      <c r="O633" s="12"/>
      <c r="P633" s="12"/>
      <c r="Q633" s="12"/>
      <c r="R633" s="12"/>
      <c r="S633" s="12"/>
      <c r="T633" s="12"/>
      <c r="U633" s="12"/>
      <c r="V633" s="13"/>
      <c r="W633" s="13" t="s">
        <v>2528</v>
      </c>
      <c r="X633" s="13" t="s">
        <v>2482</v>
      </c>
      <c r="Y633" s="13" t="s">
        <v>2483</v>
      </c>
      <c r="Z633" s="61"/>
      <c r="AA633" s="13" t="s">
        <v>2484</v>
      </c>
      <c r="AB633" s="13" t="s">
        <v>2494</v>
      </c>
      <c r="AC633" s="61" t="str">
        <f t="shared" si="31"/>
        <v>https://www.city.fujimi.saitama.jp/60jigyo/06sangyou/work/sinkisougyousyasienr.html</v>
      </c>
      <c r="AD633" s="13" t="s">
        <v>2486</v>
      </c>
      <c r="AE633" s="13" t="s">
        <v>2487</v>
      </c>
      <c r="AF633" s="61" t="str">
        <f t="shared" si="32"/>
        <v>https://www.city.fujimi.saitama.jp/60jigyo/06sangyou/sangyou01202109160.html</v>
      </c>
    </row>
    <row r="634" spans="1:32" ht="209" x14ac:dyDescent="0.2">
      <c r="A634" s="9">
        <f t="shared" si="30"/>
        <v>628</v>
      </c>
      <c r="B634" s="9">
        <v>31</v>
      </c>
      <c r="C634" s="27" t="s">
        <v>2476</v>
      </c>
      <c r="D634" s="11" t="s">
        <v>2529</v>
      </c>
      <c r="E634" s="13" t="s">
        <v>2530</v>
      </c>
      <c r="F634" s="16">
        <v>22</v>
      </c>
      <c r="G634" s="17">
        <v>25294</v>
      </c>
      <c r="H634" s="16" t="s">
        <v>2531</v>
      </c>
      <c r="I634" s="16"/>
      <c r="J634" s="51">
        <v>2000</v>
      </c>
      <c r="K634" s="51"/>
      <c r="L634" s="14"/>
      <c r="M634" s="13" t="s">
        <v>2532</v>
      </c>
      <c r="N634" s="14" t="s">
        <v>504</v>
      </c>
      <c r="O634" s="12"/>
      <c r="P634" s="12"/>
      <c r="Q634" s="12"/>
      <c r="R634" s="12"/>
      <c r="S634" s="12"/>
      <c r="T634" s="12"/>
      <c r="U634" s="12"/>
      <c r="V634" s="13"/>
      <c r="W634" s="13" t="s">
        <v>2533</v>
      </c>
      <c r="X634" s="13" t="s">
        <v>2482</v>
      </c>
      <c r="Y634" s="13" t="s">
        <v>2483</v>
      </c>
      <c r="Z634" s="61"/>
      <c r="AA634" s="13" t="s">
        <v>2484</v>
      </c>
      <c r="AB634" s="13" t="s">
        <v>2494</v>
      </c>
      <c r="AC634" s="61" t="str">
        <f>HYPERLINK("#", "https://www.city.fujimi.saitama.jp/60jigyo/06sangyou/work/sinkisougyousyasienr.html")</f>
        <v>https://www.city.fujimi.saitama.jp/60jigyo/06sangyou/work/sinkisougyousyasienr.html</v>
      </c>
      <c r="AD634" s="13" t="s">
        <v>2486</v>
      </c>
      <c r="AE634" s="13" t="s">
        <v>2487</v>
      </c>
      <c r="AF634" s="61" t="str">
        <f>HYPERLINK("#", "https://www.city.fujimi.saitama.jp/60jigyo/06sangyou/sangyou01202109160.html")</f>
        <v>https://www.city.fujimi.saitama.jp/60jigyo/06sangyou/sangyou01202109160.html</v>
      </c>
    </row>
    <row r="635" spans="1:32" ht="209" x14ac:dyDescent="0.2">
      <c r="A635" s="9">
        <f t="shared" si="30"/>
        <v>629</v>
      </c>
      <c r="B635" s="9">
        <v>31</v>
      </c>
      <c r="C635" s="27" t="s">
        <v>2476</v>
      </c>
      <c r="D635" s="11" t="s">
        <v>2534</v>
      </c>
      <c r="E635" s="11" t="s">
        <v>2535</v>
      </c>
      <c r="F635" s="16">
        <v>78</v>
      </c>
      <c r="G635" s="17">
        <v>29910</v>
      </c>
      <c r="H635" s="16" t="s">
        <v>2531</v>
      </c>
      <c r="I635" s="16"/>
      <c r="J635" s="51">
        <v>2000</v>
      </c>
      <c r="K635" s="51"/>
      <c r="L635" s="14"/>
      <c r="M635" s="13" t="s">
        <v>1817</v>
      </c>
      <c r="N635" s="14" t="s">
        <v>462</v>
      </c>
      <c r="O635" s="12"/>
      <c r="P635" s="12"/>
      <c r="Q635" s="12"/>
      <c r="R635" s="12"/>
      <c r="S635" s="12"/>
      <c r="T635" s="12"/>
      <c r="U635" s="12">
        <v>2</v>
      </c>
      <c r="V635" s="13" t="s">
        <v>2536</v>
      </c>
      <c r="W635" s="13" t="s">
        <v>2537</v>
      </c>
      <c r="X635" s="13" t="s">
        <v>2482</v>
      </c>
      <c r="Y635" s="13" t="s">
        <v>2483</v>
      </c>
      <c r="Z635" s="61"/>
      <c r="AA635" s="13" t="s">
        <v>2484</v>
      </c>
      <c r="AB635" s="13" t="s">
        <v>2494</v>
      </c>
      <c r="AC635" s="61" t="str">
        <f>HYPERLINK("#", "https://www.city.fujimi.saitama.jp/60jigyo/06sangyou/work/sinkisougyousyasienr.html")</f>
        <v>https://www.city.fujimi.saitama.jp/60jigyo/06sangyou/work/sinkisougyousyasienr.html</v>
      </c>
      <c r="AD635" s="13" t="s">
        <v>2486</v>
      </c>
      <c r="AE635" s="13" t="s">
        <v>2487</v>
      </c>
      <c r="AF635" s="61" t="str">
        <f>HYPERLINK("#", "https://www.city.fujimi.saitama.jp/60jigyo/06sangyou/sangyou01202109160.html")</f>
        <v>https://www.city.fujimi.saitama.jp/60jigyo/06sangyou/sangyou01202109160.html</v>
      </c>
    </row>
    <row r="636" spans="1:32" ht="209" x14ac:dyDescent="0.2">
      <c r="A636" s="9">
        <f t="shared" si="30"/>
        <v>630</v>
      </c>
      <c r="B636" s="9">
        <v>31</v>
      </c>
      <c r="C636" s="27" t="s">
        <v>2476</v>
      </c>
      <c r="D636" s="11" t="s">
        <v>2538</v>
      </c>
      <c r="E636" s="13" t="s">
        <v>2539</v>
      </c>
      <c r="F636" s="16">
        <v>61</v>
      </c>
      <c r="G636" s="17">
        <v>30987</v>
      </c>
      <c r="H636" s="16" t="s">
        <v>2531</v>
      </c>
      <c r="I636" s="16"/>
      <c r="J636" s="51">
        <v>1000</v>
      </c>
      <c r="K636" s="71"/>
      <c r="L636" s="14"/>
      <c r="M636" s="13" t="s">
        <v>2540</v>
      </c>
      <c r="N636" s="14" t="s">
        <v>462</v>
      </c>
      <c r="O636" s="12"/>
      <c r="P636" s="12"/>
      <c r="Q636" s="12"/>
      <c r="R636" s="12"/>
      <c r="S636" s="12"/>
      <c r="T636" s="12"/>
      <c r="U636" s="12"/>
      <c r="V636" s="13"/>
      <c r="W636" s="13" t="s">
        <v>2541</v>
      </c>
      <c r="X636" s="13" t="s">
        <v>2482</v>
      </c>
      <c r="Y636" s="13" t="s">
        <v>2483</v>
      </c>
      <c r="Z636" s="61"/>
      <c r="AA636" s="13" t="s">
        <v>2484</v>
      </c>
      <c r="AB636" s="13" t="s">
        <v>2494</v>
      </c>
      <c r="AC636" s="61" t="str">
        <f>HYPERLINK("#", "https://www.city.fujimi.saitama.jp/60jigyo/06sangyou/work/sinkisougyousyasienr.html")</f>
        <v>https://www.city.fujimi.saitama.jp/60jigyo/06sangyou/work/sinkisougyousyasienr.html</v>
      </c>
      <c r="AD636" s="13" t="s">
        <v>2486</v>
      </c>
      <c r="AE636" s="13" t="s">
        <v>2487</v>
      </c>
      <c r="AF636" s="61" t="str">
        <f>HYPERLINK("#", "https://www.city.fujimi.saitama.jp/60jigyo/06sangyou/sangyou01202109160.html")</f>
        <v>https://www.city.fujimi.saitama.jp/60jigyo/06sangyou/sangyou01202109160.html</v>
      </c>
    </row>
    <row r="637" spans="1:32" ht="209" x14ac:dyDescent="0.2">
      <c r="A637" s="9">
        <f t="shared" si="30"/>
        <v>631</v>
      </c>
      <c r="B637" s="9">
        <v>31</v>
      </c>
      <c r="C637" s="27" t="s">
        <v>2476</v>
      </c>
      <c r="D637" s="11" t="s">
        <v>2542</v>
      </c>
      <c r="E637" s="13" t="s">
        <v>2543</v>
      </c>
      <c r="F637" s="16">
        <v>11</v>
      </c>
      <c r="G637" s="17">
        <v>29312</v>
      </c>
      <c r="H637" s="16" t="s">
        <v>2544</v>
      </c>
      <c r="I637" s="16"/>
      <c r="J637" s="51">
        <v>1500</v>
      </c>
      <c r="K637" s="51"/>
      <c r="L637" s="14"/>
      <c r="M637" s="13" t="s">
        <v>2545</v>
      </c>
      <c r="N637" s="14" t="s">
        <v>504</v>
      </c>
      <c r="O637" s="12"/>
      <c r="P637" s="12"/>
      <c r="Q637" s="12"/>
      <c r="R637" s="12"/>
      <c r="S637" s="12"/>
      <c r="T637" s="12"/>
      <c r="U637" s="12"/>
      <c r="V637" s="13"/>
      <c r="W637" s="13" t="s">
        <v>2546</v>
      </c>
      <c r="X637" s="13" t="s">
        <v>2482</v>
      </c>
      <c r="Y637" s="13" t="s">
        <v>2483</v>
      </c>
      <c r="Z637" s="61"/>
      <c r="AA637" s="13" t="s">
        <v>2484</v>
      </c>
      <c r="AB637" s="13" t="s">
        <v>2494</v>
      </c>
      <c r="AC637" s="61" t="str">
        <f>HYPERLINK("#", "https://www.city.fujimi.saitama.jp/60jigyo/06sangyou/work/sinkisougyousyasienr.html")</f>
        <v>https://www.city.fujimi.saitama.jp/60jigyo/06sangyou/work/sinkisougyousyasienr.html</v>
      </c>
      <c r="AD637" s="13" t="s">
        <v>2486</v>
      </c>
      <c r="AE637" s="13" t="s">
        <v>2487</v>
      </c>
      <c r="AF637" s="61" t="str">
        <f>HYPERLINK("#", "https://www.city.fujimi.saitama.jp/60jigyo/06sangyou/sangyou01202109160.html")</f>
        <v>https://www.city.fujimi.saitama.jp/60jigyo/06sangyou/sangyou01202109160.html</v>
      </c>
    </row>
    <row r="638" spans="1:32" ht="209" x14ac:dyDescent="0.2">
      <c r="A638" s="9">
        <f t="shared" si="30"/>
        <v>632</v>
      </c>
      <c r="B638" s="9">
        <v>31</v>
      </c>
      <c r="C638" s="27" t="s">
        <v>2476</v>
      </c>
      <c r="D638" s="11" t="s">
        <v>2547</v>
      </c>
      <c r="E638" s="13" t="s">
        <v>2478</v>
      </c>
      <c r="F638" s="16">
        <v>9</v>
      </c>
      <c r="G638" s="17">
        <v>23833</v>
      </c>
      <c r="H638" s="16" t="s">
        <v>2548</v>
      </c>
      <c r="I638" s="16"/>
      <c r="J638" s="51">
        <v>1500</v>
      </c>
      <c r="K638" s="51"/>
      <c r="L638" s="14"/>
      <c r="M638" s="13" t="s">
        <v>2549</v>
      </c>
      <c r="N638" s="14" t="s">
        <v>504</v>
      </c>
      <c r="O638" s="12"/>
      <c r="P638" s="12"/>
      <c r="Q638" s="12"/>
      <c r="R638" s="12"/>
      <c r="S638" s="12"/>
      <c r="T638" s="12"/>
      <c r="U638" s="12"/>
      <c r="V638" s="13"/>
      <c r="W638" s="13" t="s">
        <v>2550</v>
      </c>
      <c r="X638" s="13" t="s">
        <v>2482</v>
      </c>
      <c r="Y638" s="13" t="s">
        <v>2483</v>
      </c>
      <c r="Z638" s="61"/>
      <c r="AA638" s="13" t="s">
        <v>2484</v>
      </c>
      <c r="AB638" s="13" t="s">
        <v>2494</v>
      </c>
      <c r="AC638" s="61" t="str">
        <f>HYPERLINK("#", "https://www.city.fujimi.saitama.jp/60jigyo/06sangyou/work/sinkisougyousyasienr.html")</f>
        <v>https://www.city.fujimi.saitama.jp/60jigyo/06sangyou/work/sinkisougyousyasienr.html</v>
      </c>
      <c r="AD638" s="13" t="s">
        <v>2486</v>
      </c>
      <c r="AE638" s="13" t="s">
        <v>2487</v>
      </c>
      <c r="AF638" s="61" t="str">
        <f>HYPERLINK("#", "https://www.city.fujimi.saitama.jp/60jigyo/06sangyou/sangyou01202109160.html")</f>
        <v>https://www.city.fujimi.saitama.jp/60jigyo/06sangyou/sangyou01202109160.html</v>
      </c>
    </row>
    <row r="639" spans="1:32" ht="19" x14ac:dyDescent="0.2">
      <c r="A639" s="9">
        <f t="shared" si="30"/>
        <v>633</v>
      </c>
      <c r="B639" s="9">
        <v>31</v>
      </c>
      <c r="C639" s="27" t="s">
        <v>2476</v>
      </c>
      <c r="D639" s="11" t="s">
        <v>2551</v>
      </c>
      <c r="E639" s="13" t="s">
        <v>2552</v>
      </c>
      <c r="F639" s="16"/>
      <c r="G639" s="17"/>
      <c r="H639" s="16"/>
      <c r="I639" s="16"/>
      <c r="J639" s="51"/>
      <c r="K639" s="51"/>
      <c r="L639" s="14"/>
      <c r="M639" s="13"/>
      <c r="N639" s="14"/>
      <c r="O639" s="12"/>
      <c r="P639" s="12"/>
      <c r="Q639" s="12"/>
      <c r="R639" s="12"/>
      <c r="S639" s="12"/>
      <c r="T639" s="12"/>
      <c r="U639" s="12"/>
      <c r="V639" s="13"/>
      <c r="W639" s="13" t="s">
        <v>39</v>
      </c>
      <c r="X639" s="13"/>
      <c r="Y639" s="13"/>
      <c r="Z639" s="61"/>
      <c r="AA639" s="13"/>
      <c r="AB639" s="13"/>
      <c r="AC639" s="61"/>
      <c r="AD639" s="13"/>
      <c r="AE639" s="13"/>
      <c r="AF639" s="61"/>
    </row>
    <row r="640" spans="1:32" ht="57" x14ac:dyDescent="0.2">
      <c r="A640" s="9">
        <f t="shared" si="30"/>
        <v>634</v>
      </c>
      <c r="B640" s="9">
        <v>32</v>
      </c>
      <c r="C640" s="27" t="s">
        <v>2553</v>
      </c>
      <c r="D640" s="11" t="s">
        <v>2554</v>
      </c>
      <c r="E640" s="13" t="s">
        <v>2555</v>
      </c>
      <c r="F640" s="16"/>
      <c r="G640" s="17"/>
      <c r="H640" s="16"/>
      <c r="I640" s="16"/>
      <c r="J640" s="16"/>
      <c r="K640" s="16"/>
      <c r="L640" s="14"/>
      <c r="M640" s="13"/>
      <c r="N640" s="14"/>
      <c r="O640" s="12"/>
      <c r="P640" s="12"/>
      <c r="Q640" s="12"/>
      <c r="R640" s="12"/>
      <c r="S640" s="12"/>
      <c r="T640" s="12"/>
      <c r="U640" s="12"/>
      <c r="V640" s="13"/>
      <c r="W640" s="13" t="s">
        <v>39</v>
      </c>
      <c r="X640" s="13" t="s">
        <v>2556</v>
      </c>
      <c r="Y640" s="13" t="s">
        <v>2557</v>
      </c>
      <c r="Z640" s="64" t="s">
        <v>2558</v>
      </c>
      <c r="AA640" s="13"/>
      <c r="AB640" s="13"/>
      <c r="AC640" s="13"/>
      <c r="AD640" s="13"/>
      <c r="AE640" s="13"/>
      <c r="AF640" s="13"/>
    </row>
    <row r="641" spans="1:32" ht="57" x14ac:dyDescent="0.2">
      <c r="A641" s="9">
        <f t="shared" si="30"/>
        <v>635</v>
      </c>
      <c r="B641" s="9">
        <v>32</v>
      </c>
      <c r="C641" s="27" t="s">
        <v>2553</v>
      </c>
      <c r="D641" s="11" t="s">
        <v>2559</v>
      </c>
      <c r="E641" s="13" t="s">
        <v>2560</v>
      </c>
      <c r="F641" s="16">
        <v>26</v>
      </c>
      <c r="G641" s="17"/>
      <c r="H641" s="16"/>
      <c r="I641" s="16"/>
      <c r="J641" s="16"/>
      <c r="K641" s="16"/>
      <c r="L641" s="14"/>
      <c r="M641" s="13"/>
      <c r="N641" s="14"/>
      <c r="O641" s="12"/>
      <c r="P641" s="12"/>
      <c r="Q641" s="12"/>
      <c r="R641" s="12"/>
      <c r="S641" s="12"/>
      <c r="T641" s="12"/>
      <c r="U641" s="12"/>
      <c r="V641" s="13"/>
      <c r="W641" s="13" t="s">
        <v>2561</v>
      </c>
      <c r="X641" s="13" t="s">
        <v>2556</v>
      </c>
      <c r="Y641" s="13" t="s">
        <v>2557</v>
      </c>
      <c r="Z641" s="61" t="s">
        <v>2562</v>
      </c>
      <c r="AA641" s="13"/>
      <c r="AB641" s="13"/>
      <c r="AC641" s="13"/>
      <c r="AD641" s="13"/>
      <c r="AE641" s="13"/>
      <c r="AF641" s="13"/>
    </row>
    <row r="642" spans="1:32" ht="57" x14ac:dyDescent="0.2">
      <c r="A642" s="9">
        <f t="shared" si="30"/>
        <v>636</v>
      </c>
      <c r="B642" s="9">
        <v>32</v>
      </c>
      <c r="C642" s="27" t="s">
        <v>2553</v>
      </c>
      <c r="D642" s="11" t="s">
        <v>2563</v>
      </c>
      <c r="E642" s="13" t="s">
        <v>2564</v>
      </c>
      <c r="F642" s="16"/>
      <c r="G642" s="17"/>
      <c r="H642" s="16"/>
      <c r="I642" s="16"/>
      <c r="J642" s="16"/>
      <c r="K642" s="16"/>
      <c r="L642" s="14"/>
      <c r="M642" s="13"/>
      <c r="N642" s="14"/>
      <c r="O642" s="12"/>
      <c r="P642" s="12"/>
      <c r="Q642" s="12"/>
      <c r="R642" s="12"/>
      <c r="S642" s="12"/>
      <c r="T642" s="12"/>
      <c r="U642" s="12"/>
      <c r="V642" s="13"/>
      <c r="W642" s="13" t="s">
        <v>2565</v>
      </c>
      <c r="X642" s="13" t="s">
        <v>2556</v>
      </c>
      <c r="Y642" s="13" t="s">
        <v>2557</v>
      </c>
      <c r="Z642" s="61" t="s">
        <v>2562</v>
      </c>
      <c r="AA642" s="13"/>
      <c r="AB642" s="13"/>
      <c r="AC642" s="13"/>
      <c r="AD642" s="13"/>
      <c r="AE642" s="13"/>
      <c r="AF642" s="13"/>
    </row>
    <row r="643" spans="1:32" ht="76" x14ac:dyDescent="0.2">
      <c r="A643" s="9">
        <f t="shared" si="30"/>
        <v>637</v>
      </c>
      <c r="B643" s="9">
        <v>32</v>
      </c>
      <c r="C643" s="27" t="s">
        <v>2553</v>
      </c>
      <c r="D643" s="11" t="s">
        <v>2566</v>
      </c>
      <c r="E643" s="13" t="s">
        <v>2564</v>
      </c>
      <c r="F643" s="16"/>
      <c r="G643" s="17"/>
      <c r="H643" s="16"/>
      <c r="I643" s="16"/>
      <c r="J643" s="16"/>
      <c r="K643" s="16"/>
      <c r="L643" s="14"/>
      <c r="M643" s="13"/>
      <c r="N643" s="14"/>
      <c r="O643" s="12"/>
      <c r="P643" s="12"/>
      <c r="Q643" s="12"/>
      <c r="R643" s="12"/>
      <c r="S643" s="12"/>
      <c r="T643" s="12"/>
      <c r="U643" s="12"/>
      <c r="V643" s="13"/>
      <c r="W643" s="13" t="s">
        <v>2567</v>
      </c>
      <c r="X643" s="13" t="s">
        <v>2556</v>
      </c>
      <c r="Y643" s="13" t="s">
        <v>2557</v>
      </c>
      <c r="Z643" s="61" t="s">
        <v>2562</v>
      </c>
      <c r="AA643" s="13"/>
      <c r="AB643" s="13"/>
      <c r="AC643" s="13"/>
      <c r="AD643" s="13"/>
      <c r="AE643" s="13"/>
      <c r="AF643" s="13"/>
    </row>
    <row r="644" spans="1:32" ht="57" x14ac:dyDescent="0.2">
      <c r="A644" s="9">
        <f t="shared" ref="A644:A707" si="33">A643+1</f>
        <v>638</v>
      </c>
      <c r="B644" s="9">
        <v>32</v>
      </c>
      <c r="C644" s="27" t="s">
        <v>2553</v>
      </c>
      <c r="D644" s="11" t="s">
        <v>2568</v>
      </c>
      <c r="E644" s="13" t="s">
        <v>2569</v>
      </c>
      <c r="F644" s="16">
        <v>29</v>
      </c>
      <c r="G644" s="17"/>
      <c r="H644" s="16"/>
      <c r="I644" s="16"/>
      <c r="J644" s="16"/>
      <c r="K644" s="16"/>
      <c r="L644" s="14"/>
      <c r="M644" s="13"/>
      <c r="N644" s="14"/>
      <c r="O644" s="12"/>
      <c r="P644" s="12"/>
      <c r="Q644" s="12"/>
      <c r="R644" s="12"/>
      <c r="S644" s="12"/>
      <c r="T644" s="12"/>
      <c r="U644" s="12"/>
      <c r="V644" s="13"/>
      <c r="W644" s="13" t="s">
        <v>2570</v>
      </c>
      <c r="X644" s="13" t="s">
        <v>2556</v>
      </c>
      <c r="Y644" s="13" t="s">
        <v>2557</v>
      </c>
      <c r="Z644" s="61" t="s">
        <v>2562</v>
      </c>
      <c r="AA644" s="13"/>
      <c r="AB644" s="13"/>
      <c r="AC644" s="13"/>
      <c r="AD644" s="13"/>
      <c r="AE644" s="13"/>
      <c r="AF644" s="13"/>
    </row>
    <row r="645" spans="1:32" ht="57" x14ac:dyDescent="0.2">
      <c r="A645" s="9">
        <f t="shared" si="33"/>
        <v>639</v>
      </c>
      <c r="B645" s="9">
        <v>32</v>
      </c>
      <c r="C645" s="27" t="s">
        <v>2553</v>
      </c>
      <c r="D645" s="11" t="s">
        <v>2571</v>
      </c>
      <c r="E645" s="13"/>
      <c r="F645" s="16"/>
      <c r="G645" s="17"/>
      <c r="H645" s="16"/>
      <c r="I645" s="16"/>
      <c r="J645" s="16"/>
      <c r="K645" s="16"/>
      <c r="L645" s="14"/>
      <c r="M645" s="13"/>
      <c r="N645" s="14"/>
      <c r="O645" s="12"/>
      <c r="P645" s="12"/>
      <c r="Q645" s="12"/>
      <c r="R645" s="12"/>
      <c r="S645" s="12"/>
      <c r="T645" s="12"/>
      <c r="U645" s="12"/>
      <c r="V645" s="13"/>
      <c r="W645" s="13" t="s">
        <v>39</v>
      </c>
      <c r="X645" s="13" t="s">
        <v>2556</v>
      </c>
      <c r="Y645" s="13" t="s">
        <v>2557</v>
      </c>
      <c r="Z645" s="61" t="s">
        <v>2562</v>
      </c>
      <c r="AA645" s="13"/>
      <c r="AB645" s="13"/>
      <c r="AC645" s="13"/>
      <c r="AD645" s="13"/>
      <c r="AE645" s="13"/>
      <c r="AF645" s="13"/>
    </row>
    <row r="646" spans="1:32" ht="133" x14ac:dyDescent="0.2">
      <c r="A646" s="9">
        <f t="shared" si="33"/>
        <v>640</v>
      </c>
      <c r="B646" s="9">
        <v>33</v>
      </c>
      <c r="C646" s="11" t="s">
        <v>2572</v>
      </c>
      <c r="D646" s="11" t="s">
        <v>2573</v>
      </c>
      <c r="E646" s="13" t="s">
        <v>2574</v>
      </c>
      <c r="F646" s="16">
        <v>11</v>
      </c>
      <c r="G646" s="17"/>
      <c r="H646" s="16" t="s">
        <v>1769</v>
      </c>
      <c r="I646" s="16" t="s">
        <v>2575</v>
      </c>
      <c r="J646" s="16" t="s">
        <v>2576</v>
      </c>
      <c r="K646" s="16"/>
      <c r="L646" s="14" t="s">
        <v>2577</v>
      </c>
      <c r="M646" s="13"/>
      <c r="N646" s="14" t="s">
        <v>2283</v>
      </c>
      <c r="O646" s="12">
        <v>4</v>
      </c>
      <c r="P646" s="12"/>
      <c r="Q646" s="12">
        <v>1</v>
      </c>
      <c r="R646" s="12">
        <v>4</v>
      </c>
      <c r="S646" s="12"/>
      <c r="T646" s="12">
        <v>2</v>
      </c>
      <c r="U646" s="12"/>
      <c r="V646" s="13"/>
      <c r="W646" s="13" t="s">
        <v>2578</v>
      </c>
      <c r="X646" s="13" t="s">
        <v>2579</v>
      </c>
      <c r="Y646" s="13" t="s">
        <v>2580</v>
      </c>
      <c r="Z646" s="64" t="str">
        <f>HYPERLINK("#", "https://www.city.hasuda.saitama.jp/shoko/sangyo/sangyo/sougyoushienn/kigyoukahozyokinn.html")</f>
        <v>https://www.city.hasuda.saitama.jp/shoko/sangyo/sangyo/sougyoushienn/kigyoukahozyokinn.html</v>
      </c>
      <c r="AA646" s="13"/>
      <c r="AB646" s="13"/>
      <c r="AC646" s="13"/>
      <c r="AD646" s="13"/>
      <c r="AE646" s="13"/>
      <c r="AF646" s="13"/>
    </row>
    <row r="647" spans="1:32" ht="133" x14ac:dyDescent="0.2">
      <c r="A647" s="9">
        <f t="shared" si="33"/>
        <v>641</v>
      </c>
      <c r="B647" s="9">
        <v>33</v>
      </c>
      <c r="C647" s="11" t="s">
        <v>2572</v>
      </c>
      <c r="D647" s="11" t="s">
        <v>2581</v>
      </c>
      <c r="E647" s="13" t="s">
        <v>2582</v>
      </c>
      <c r="F647" s="16">
        <v>7</v>
      </c>
      <c r="G647" s="17">
        <v>30042</v>
      </c>
      <c r="H647" s="16" t="s">
        <v>2583</v>
      </c>
      <c r="I647" s="16" t="s">
        <v>2575</v>
      </c>
      <c r="J647" s="16" t="s">
        <v>2584</v>
      </c>
      <c r="K647" s="16"/>
      <c r="L647" s="14" t="s">
        <v>2585</v>
      </c>
      <c r="M647" s="13"/>
      <c r="N647" s="14" t="s">
        <v>964</v>
      </c>
      <c r="O647" s="12">
        <v>1</v>
      </c>
      <c r="P647" s="12"/>
      <c r="Q647" s="12">
        <v>1</v>
      </c>
      <c r="R647" s="12">
        <v>4</v>
      </c>
      <c r="S647" s="12"/>
      <c r="T647" s="12">
        <v>1</v>
      </c>
      <c r="U647" s="12"/>
      <c r="V647" s="13"/>
      <c r="W647" s="13" t="s">
        <v>2586</v>
      </c>
      <c r="X647" s="13" t="s">
        <v>2579</v>
      </c>
      <c r="Y647" s="13" t="s">
        <v>2580</v>
      </c>
      <c r="Z647" s="61" t="str">
        <f>HYPERLINK("#", "https://www.city.hasuda.saitama.jp/shoko/sangyo/sangyo/sougyoushienn/kigyoukahozyokinn.html")</f>
        <v>https://www.city.hasuda.saitama.jp/shoko/sangyo/sangyo/sougyoushienn/kigyoukahozyokinn.html</v>
      </c>
      <c r="AA647" s="13"/>
      <c r="AB647" s="13"/>
      <c r="AC647" s="13"/>
      <c r="AD647" s="13"/>
      <c r="AE647" s="13"/>
      <c r="AF647" s="13"/>
    </row>
    <row r="648" spans="1:32" ht="133" x14ac:dyDescent="0.2">
      <c r="A648" s="9">
        <f t="shared" si="33"/>
        <v>642</v>
      </c>
      <c r="B648" s="9">
        <v>33</v>
      </c>
      <c r="C648" s="11" t="s">
        <v>2572</v>
      </c>
      <c r="D648" s="11" t="s">
        <v>2587</v>
      </c>
      <c r="E648" s="13" t="s">
        <v>2588</v>
      </c>
      <c r="F648" s="16">
        <v>12</v>
      </c>
      <c r="G648" s="17"/>
      <c r="H648" s="16" t="s">
        <v>1769</v>
      </c>
      <c r="I648" s="16" t="s">
        <v>2589</v>
      </c>
      <c r="J648" s="16" t="s">
        <v>2590</v>
      </c>
      <c r="K648" s="16"/>
      <c r="L648" s="14" t="s">
        <v>2591</v>
      </c>
      <c r="M648" s="13"/>
      <c r="N648" s="14" t="s">
        <v>964</v>
      </c>
      <c r="O648" s="12">
        <v>3</v>
      </c>
      <c r="P648" s="12"/>
      <c r="Q648" s="12">
        <v>2</v>
      </c>
      <c r="R648" s="12">
        <v>2</v>
      </c>
      <c r="S648" s="12"/>
      <c r="T648" s="12">
        <v>5</v>
      </c>
      <c r="U648" s="12"/>
      <c r="V648" s="13"/>
      <c r="W648" s="13" t="s">
        <v>2592</v>
      </c>
      <c r="X648" s="13" t="s">
        <v>2579</v>
      </c>
      <c r="Y648" s="13" t="s">
        <v>2580</v>
      </c>
      <c r="Z648" s="61" t="str">
        <f>HYPERLINK("#", "https://www.city.hasuda.saitama.jp/shoko/sangyo/sangyo/sougyoushienn/kigyoukahozyokinn.html")</f>
        <v>https://www.city.hasuda.saitama.jp/shoko/sangyo/sangyo/sougyoushienn/kigyoukahozyokinn.html</v>
      </c>
      <c r="AA648" s="13"/>
      <c r="AB648" s="13"/>
      <c r="AC648" s="13"/>
      <c r="AD648" s="13"/>
      <c r="AE648" s="13"/>
      <c r="AF648" s="13"/>
    </row>
    <row r="649" spans="1:32" ht="133" x14ac:dyDescent="0.2">
      <c r="A649" s="9">
        <f t="shared" si="33"/>
        <v>643</v>
      </c>
      <c r="B649" s="9">
        <v>33</v>
      </c>
      <c r="C649" s="11" t="s">
        <v>2572</v>
      </c>
      <c r="D649" s="11" t="s">
        <v>2593</v>
      </c>
      <c r="E649" s="13" t="s">
        <v>2594</v>
      </c>
      <c r="F649" s="16">
        <v>39</v>
      </c>
      <c r="G649" s="17">
        <v>37892</v>
      </c>
      <c r="H649" s="16" t="s">
        <v>755</v>
      </c>
      <c r="I649" s="16" t="s">
        <v>2595</v>
      </c>
      <c r="J649" s="16" t="s">
        <v>2590</v>
      </c>
      <c r="K649" s="16"/>
      <c r="L649" s="14" t="s">
        <v>2596</v>
      </c>
      <c r="M649" s="13"/>
      <c r="N649" s="14" t="s">
        <v>2300</v>
      </c>
      <c r="O649" s="12">
        <v>17</v>
      </c>
      <c r="P649" s="12"/>
      <c r="Q649" s="12">
        <v>8</v>
      </c>
      <c r="R649" s="12">
        <v>6</v>
      </c>
      <c r="S649" s="12"/>
      <c r="T649" s="12">
        <v>8</v>
      </c>
      <c r="U649" s="12"/>
      <c r="V649" s="13"/>
      <c r="W649" s="13" t="s">
        <v>2597</v>
      </c>
      <c r="X649" s="13" t="s">
        <v>2579</v>
      </c>
      <c r="Y649" s="13" t="s">
        <v>2580</v>
      </c>
      <c r="Z649" s="61" t="str">
        <f>HYPERLINK("#", "https://www.city.hasuda.saitama.jp/shoko/sangyo/sangyo/sougyoushienn/kigyoukahozyokinn.html")</f>
        <v>https://www.city.hasuda.saitama.jp/shoko/sangyo/sangyo/sougyoushienn/kigyoukahozyokinn.html</v>
      </c>
      <c r="AA649" s="13"/>
      <c r="AB649" s="13"/>
      <c r="AC649" s="13"/>
      <c r="AD649" s="13"/>
      <c r="AE649" s="13"/>
      <c r="AF649" s="13"/>
    </row>
    <row r="650" spans="1:32" ht="213" customHeight="1" x14ac:dyDescent="0.2">
      <c r="A650" s="9">
        <f t="shared" si="33"/>
        <v>644</v>
      </c>
      <c r="B650" s="9">
        <v>34</v>
      </c>
      <c r="C650" s="27" t="s">
        <v>2598</v>
      </c>
      <c r="D650" s="11" t="s">
        <v>2599</v>
      </c>
      <c r="E650" s="13" t="s">
        <v>2600</v>
      </c>
      <c r="F650" s="16">
        <v>8</v>
      </c>
      <c r="G650" s="17"/>
      <c r="H650" s="16"/>
      <c r="I650" s="16"/>
      <c r="J650" s="16"/>
      <c r="K650" s="16"/>
      <c r="L650" s="14"/>
      <c r="M650" s="13"/>
      <c r="N650" s="14" t="s">
        <v>1242</v>
      </c>
      <c r="O650" s="12"/>
      <c r="P650" s="12"/>
      <c r="Q650" s="12"/>
      <c r="R650" s="12">
        <v>7</v>
      </c>
      <c r="S650" s="12"/>
      <c r="T650" s="12">
        <v>1</v>
      </c>
      <c r="U650" s="12"/>
      <c r="V650" s="13"/>
      <c r="W650" s="13" t="s">
        <v>39</v>
      </c>
      <c r="X650" s="13" t="s">
        <v>2601</v>
      </c>
      <c r="Y650" s="13" t="s">
        <v>2602</v>
      </c>
      <c r="Z650" s="61" t="str">
        <f t="shared" ref="Z650:Z666" si="34">HYPERLINK("#", "https://www.city.sakado.lg.jp/soshiki/25/6437.html")</f>
        <v>https://www.city.sakado.lg.jp/soshiki/25/6437.html</v>
      </c>
      <c r="AA650" s="61" t="s">
        <v>2603</v>
      </c>
      <c r="AB650" s="13" t="s">
        <v>2604</v>
      </c>
      <c r="AC650" s="61" t="str">
        <f t="shared" ref="AC650:AC666" si="35">HYPERLINK("#", "https://www.city.sakado.lg.jp/soshiki/25/843.html")</f>
        <v>https://www.city.sakado.lg.jp/soshiki/25/843.html</v>
      </c>
      <c r="AD650" s="13"/>
      <c r="AE650" s="13"/>
      <c r="AF650" s="13"/>
    </row>
    <row r="651" spans="1:32" ht="213" customHeight="1" x14ac:dyDescent="0.2">
      <c r="A651" s="9">
        <f t="shared" si="33"/>
        <v>645</v>
      </c>
      <c r="B651" s="9">
        <v>34</v>
      </c>
      <c r="C651" s="27" t="s">
        <v>2598</v>
      </c>
      <c r="D651" s="11" t="s">
        <v>2605</v>
      </c>
      <c r="E651" s="11" t="s">
        <v>2606</v>
      </c>
      <c r="F651" s="16">
        <v>11</v>
      </c>
      <c r="G651" s="17"/>
      <c r="H651" s="16"/>
      <c r="I651" s="16"/>
      <c r="J651" s="16"/>
      <c r="K651" s="16"/>
      <c r="L651" s="14"/>
      <c r="M651" s="13"/>
      <c r="N651" s="14" t="s">
        <v>2607</v>
      </c>
      <c r="O651" s="12">
        <v>1</v>
      </c>
      <c r="P651" s="12"/>
      <c r="Q651" s="12">
        <v>2</v>
      </c>
      <c r="R651" s="12">
        <v>3</v>
      </c>
      <c r="S651" s="12"/>
      <c r="T651" s="12">
        <v>5</v>
      </c>
      <c r="U651" s="12"/>
      <c r="V651" s="13"/>
      <c r="W651" s="13" t="s">
        <v>2608</v>
      </c>
      <c r="X651" s="13" t="s">
        <v>2601</v>
      </c>
      <c r="Y651" s="13" t="s">
        <v>2602</v>
      </c>
      <c r="Z651" s="61" t="str">
        <f t="shared" si="34"/>
        <v>https://www.city.sakado.lg.jp/soshiki/25/6437.html</v>
      </c>
      <c r="AA651" s="61" t="s">
        <v>2603</v>
      </c>
      <c r="AB651" s="13" t="s">
        <v>2604</v>
      </c>
      <c r="AC651" s="61" t="str">
        <f t="shared" si="35"/>
        <v>https://www.city.sakado.lg.jp/soshiki/25/843.html</v>
      </c>
      <c r="AD651" s="13"/>
      <c r="AE651" s="13"/>
      <c r="AF651" s="13"/>
    </row>
    <row r="652" spans="1:32" ht="213" customHeight="1" x14ac:dyDescent="0.2">
      <c r="A652" s="9">
        <f t="shared" si="33"/>
        <v>646</v>
      </c>
      <c r="B652" s="9">
        <v>34</v>
      </c>
      <c r="C652" s="27" t="s">
        <v>2598</v>
      </c>
      <c r="D652" s="11" t="s">
        <v>2609</v>
      </c>
      <c r="E652" s="11" t="s">
        <v>2610</v>
      </c>
      <c r="F652" s="16">
        <v>18</v>
      </c>
      <c r="G652" s="17"/>
      <c r="H652" s="16"/>
      <c r="I652" s="16"/>
      <c r="J652" s="16"/>
      <c r="K652" s="16"/>
      <c r="L652" s="14"/>
      <c r="M652" s="13"/>
      <c r="N652" s="14" t="s">
        <v>1242</v>
      </c>
      <c r="O652" s="12">
        <v>3</v>
      </c>
      <c r="P652" s="12"/>
      <c r="Q652" s="12">
        <v>3</v>
      </c>
      <c r="R652" s="12">
        <v>5</v>
      </c>
      <c r="S652" s="12"/>
      <c r="T652" s="12">
        <v>7</v>
      </c>
      <c r="U652" s="12"/>
      <c r="V652" s="13"/>
      <c r="W652" s="13" t="s">
        <v>2611</v>
      </c>
      <c r="X652" s="13" t="s">
        <v>2601</v>
      </c>
      <c r="Y652" s="13" t="s">
        <v>2602</v>
      </c>
      <c r="Z652" s="61" t="str">
        <f t="shared" si="34"/>
        <v>https://www.city.sakado.lg.jp/soshiki/25/6437.html</v>
      </c>
      <c r="AA652" s="61" t="s">
        <v>2603</v>
      </c>
      <c r="AB652" s="13" t="s">
        <v>2604</v>
      </c>
      <c r="AC652" s="61" t="str">
        <f t="shared" si="35"/>
        <v>https://www.city.sakado.lg.jp/soshiki/25/843.html</v>
      </c>
      <c r="AD652" s="13"/>
      <c r="AE652" s="13"/>
      <c r="AF652" s="13"/>
    </row>
    <row r="653" spans="1:32" ht="213" customHeight="1" x14ac:dyDescent="0.2">
      <c r="A653" s="9">
        <f t="shared" si="33"/>
        <v>647</v>
      </c>
      <c r="B653" s="9">
        <v>34</v>
      </c>
      <c r="C653" s="27" t="s">
        <v>2598</v>
      </c>
      <c r="D653" s="11" t="s">
        <v>2612</v>
      </c>
      <c r="E653" s="11" t="s">
        <v>2613</v>
      </c>
      <c r="F653" s="16">
        <v>15</v>
      </c>
      <c r="G653" s="17"/>
      <c r="H653" s="16"/>
      <c r="I653" s="16"/>
      <c r="J653" s="16"/>
      <c r="K653" s="16"/>
      <c r="L653" s="14"/>
      <c r="M653" s="13"/>
      <c r="N653" s="14" t="s">
        <v>964</v>
      </c>
      <c r="O653" s="12">
        <v>2</v>
      </c>
      <c r="P653" s="12"/>
      <c r="Q653" s="12">
        <v>5</v>
      </c>
      <c r="R653" s="12">
        <v>5</v>
      </c>
      <c r="S653" s="12"/>
      <c r="T653" s="12">
        <v>3</v>
      </c>
      <c r="U653" s="12"/>
      <c r="V653" s="13"/>
      <c r="W653" s="13" t="s">
        <v>2614</v>
      </c>
      <c r="X653" s="13" t="s">
        <v>2601</v>
      </c>
      <c r="Y653" s="13" t="s">
        <v>2602</v>
      </c>
      <c r="Z653" s="61" t="str">
        <f t="shared" si="34"/>
        <v>https://www.city.sakado.lg.jp/soshiki/25/6437.html</v>
      </c>
      <c r="AA653" s="61" t="s">
        <v>2603</v>
      </c>
      <c r="AB653" s="13" t="s">
        <v>2604</v>
      </c>
      <c r="AC653" s="61" t="str">
        <f t="shared" si="35"/>
        <v>https://www.city.sakado.lg.jp/soshiki/25/843.html</v>
      </c>
      <c r="AD653" s="13"/>
      <c r="AE653" s="13"/>
      <c r="AF653" s="13"/>
    </row>
    <row r="654" spans="1:32" ht="213" customHeight="1" x14ac:dyDescent="0.2">
      <c r="A654" s="9">
        <f t="shared" si="33"/>
        <v>648</v>
      </c>
      <c r="B654" s="9">
        <v>34</v>
      </c>
      <c r="C654" s="27" t="s">
        <v>2598</v>
      </c>
      <c r="D654" s="11" t="s">
        <v>2615</v>
      </c>
      <c r="E654" s="11" t="s">
        <v>2610</v>
      </c>
      <c r="F654" s="16">
        <v>24</v>
      </c>
      <c r="G654" s="17"/>
      <c r="H654" s="16"/>
      <c r="I654" s="16"/>
      <c r="J654" s="16"/>
      <c r="K654" s="16"/>
      <c r="L654" s="14"/>
      <c r="M654" s="13"/>
      <c r="N654" s="14" t="s">
        <v>2616</v>
      </c>
      <c r="O654" s="12">
        <v>2</v>
      </c>
      <c r="P654" s="12"/>
      <c r="Q654" s="12">
        <v>6</v>
      </c>
      <c r="R654" s="12">
        <v>5</v>
      </c>
      <c r="S654" s="12"/>
      <c r="T654" s="12">
        <v>11</v>
      </c>
      <c r="U654" s="12"/>
      <c r="V654" s="13"/>
      <c r="W654" s="13" t="s">
        <v>2617</v>
      </c>
      <c r="X654" s="13" t="s">
        <v>2601</v>
      </c>
      <c r="Y654" s="13" t="s">
        <v>2602</v>
      </c>
      <c r="Z654" s="61" t="str">
        <f t="shared" si="34"/>
        <v>https://www.city.sakado.lg.jp/soshiki/25/6437.html</v>
      </c>
      <c r="AA654" s="61" t="s">
        <v>2603</v>
      </c>
      <c r="AB654" s="13" t="s">
        <v>2604</v>
      </c>
      <c r="AC654" s="61" t="str">
        <f t="shared" si="35"/>
        <v>https://www.city.sakado.lg.jp/soshiki/25/843.html</v>
      </c>
      <c r="AD654" s="13"/>
      <c r="AE654" s="13"/>
      <c r="AF654" s="13"/>
    </row>
    <row r="655" spans="1:32" ht="213" customHeight="1" x14ac:dyDescent="0.2">
      <c r="A655" s="9">
        <f t="shared" si="33"/>
        <v>649</v>
      </c>
      <c r="B655" s="9">
        <v>34</v>
      </c>
      <c r="C655" s="27" t="s">
        <v>2598</v>
      </c>
      <c r="D655" s="11" t="s">
        <v>2618</v>
      </c>
      <c r="E655" s="11" t="s">
        <v>2610</v>
      </c>
      <c r="F655" s="16">
        <v>40</v>
      </c>
      <c r="G655" s="17"/>
      <c r="H655" s="16"/>
      <c r="I655" s="16"/>
      <c r="J655" s="16"/>
      <c r="K655" s="16"/>
      <c r="L655" s="14"/>
      <c r="M655" s="13"/>
      <c r="N655" s="14" t="s">
        <v>2619</v>
      </c>
      <c r="O655" s="12">
        <v>7</v>
      </c>
      <c r="P655" s="12"/>
      <c r="Q655" s="12">
        <v>6</v>
      </c>
      <c r="R655" s="12">
        <v>21</v>
      </c>
      <c r="S655" s="12"/>
      <c r="T655" s="12">
        <v>6</v>
      </c>
      <c r="U655" s="12"/>
      <c r="V655" s="13"/>
      <c r="W655" s="13" t="s">
        <v>2617</v>
      </c>
      <c r="X655" s="13" t="s">
        <v>2601</v>
      </c>
      <c r="Y655" s="13" t="s">
        <v>2602</v>
      </c>
      <c r="Z655" s="61" t="str">
        <f t="shared" si="34"/>
        <v>https://www.city.sakado.lg.jp/soshiki/25/6437.html</v>
      </c>
      <c r="AA655" s="61" t="s">
        <v>2603</v>
      </c>
      <c r="AB655" s="13" t="s">
        <v>2604</v>
      </c>
      <c r="AC655" s="61" t="str">
        <f t="shared" si="35"/>
        <v>https://www.city.sakado.lg.jp/soshiki/25/843.html</v>
      </c>
      <c r="AD655" s="13"/>
      <c r="AE655" s="13"/>
      <c r="AF655" s="13"/>
    </row>
    <row r="656" spans="1:32" ht="213" customHeight="1" x14ac:dyDescent="0.2">
      <c r="A656" s="9">
        <f t="shared" si="33"/>
        <v>650</v>
      </c>
      <c r="B656" s="9">
        <v>34</v>
      </c>
      <c r="C656" s="27" t="s">
        <v>2598</v>
      </c>
      <c r="D656" s="11" t="s">
        <v>2620</v>
      </c>
      <c r="E656" s="11" t="s">
        <v>2610</v>
      </c>
      <c r="F656" s="16">
        <v>9</v>
      </c>
      <c r="G656" s="17"/>
      <c r="H656" s="16"/>
      <c r="I656" s="16"/>
      <c r="J656" s="16"/>
      <c r="K656" s="16"/>
      <c r="L656" s="14"/>
      <c r="M656" s="13"/>
      <c r="N656" s="14" t="s">
        <v>1242</v>
      </c>
      <c r="O656" s="12">
        <v>8</v>
      </c>
      <c r="P656" s="12"/>
      <c r="Q656" s="12"/>
      <c r="R656" s="12"/>
      <c r="S656" s="12"/>
      <c r="T656" s="12">
        <v>1</v>
      </c>
      <c r="U656" s="12"/>
      <c r="V656" s="13"/>
      <c r="W656" s="13" t="s">
        <v>2617</v>
      </c>
      <c r="X656" s="13" t="s">
        <v>2601</v>
      </c>
      <c r="Y656" s="13" t="s">
        <v>2602</v>
      </c>
      <c r="Z656" s="61" t="str">
        <f t="shared" si="34"/>
        <v>https://www.city.sakado.lg.jp/soshiki/25/6437.html</v>
      </c>
      <c r="AA656" s="61" t="s">
        <v>2603</v>
      </c>
      <c r="AB656" s="13" t="s">
        <v>2604</v>
      </c>
      <c r="AC656" s="61" t="str">
        <f t="shared" si="35"/>
        <v>https://www.city.sakado.lg.jp/soshiki/25/843.html</v>
      </c>
      <c r="AD656" s="13"/>
      <c r="AE656" s="13"/>
      <c r="AF656" s="13"/>
    </row>
    <row r="657" spans="1:32" ht="213" customHeight="1" x14ac:dyDescent="0.2">
      <c r="A657" s="9">
        <f t="shared" si="33"/>
        <v>651</v>
      </c>
      <c r="B657" s="9">
        <v>34</v>
      </c>
      <c r="C657" s="27" t="s">
        <v>2598</v>
      </c>
      <c r="D657" s="11" t="s">
        <v>2621</v>
      </c>
      <c r="E657" s="11" t="s">
        <v>2622</v>
      </c>
      <c r="F657" s="16">
        <v>8</v>
      </c>
      <c r="G657" s="17"/>
      <c r="H657" s="16"/>
      <c r="I657" s="16"/>
      <c r="J657" s="16"/>
      <c r="K657" s="16"/>
      <c r="L657" s="14"/>
      <c r="M657" s="13"/>
      <c r="N657" s="14" t="s">
        <v>964</v>
      </c>
      <c r="O657" s="12">
        <v>7</v>
      </c>
      <c r="P657" s="12"/>
      <c r="Q657" s="12"/>
      <c r="R657" s="12"/>
      <c r="S657" s="12"/>
      <c r="T657" s="12">
        <v>1</v>
      </c>
      <c r="U657" s="12"/>
      <c r="V657" s="13"/>
      <c r="W657" s="13" t="s">
        <v>2623</v>
      </c>
      <c r="X657" s="13" t="s">
        <v>2601</v>
      </c>
      <c r="Y657" s="13" t="s">
        <v>2602</v>
      </c>
      <c r="Z657" s="61" t="str">
        <f t="shared" si="34"/>
        <v>https://www.city.sakado.lg.jp/soshiki/25/6437.html</v>
      </c>
      <c r="AA657" s="61" t="s">
        <v>2603</v>
      </c>
      <c r="AB657" s="13" t="s">
        <v>2604</v>
      </c>
      <c r="AC657" s="61" t="str">
        <f t="shared" si="35"/>
        <v>https://www.city.sakado.lg.jp/soshiki/25/843.html</v>
      </c>
      <c r="AD657" s="13"/>
      <c r="AE657" s="13"/>
      <c r="AF657" s="13"/>
    </row>
    <row r="658" spans="1:32" ht="213" customHeight="1" x14ac:dyDescent="0.2">
      <c r="A658" s="9">
        <f t="shared" si="33"/>
        <v>652</v>
      </c>
      <c r="B658" s="9">
        <v>34</v>
      </c>
      <c r="C658" s="27" t="s">
        <v>2598</v>
      </c>
      <c r="D658" s="11" t="s">
        <v>2624</v>
      </c>
      <c r="E658" s="11" t="s">
        <v>2625</v>
      </c>
      <c r="F658" s="16">
        <v>18</v>
      </c>
      <c r="G658" s="17"/>
      <c r="H658" s="16"/>
      <c r="I658" s="16"/>
      <c r="J658" s="16"/>
      <c r="K658" s="16"/>
      <c r="L658" s="14"/>
      <c r="M658" s="13"/>
      <c r="N658" s="14" t="s">
        <v>964</v>
      </c>
      <c r="O658" s="12">
        <v>5</v>
      </c>
      <c r="P658" s="12">
        <v>1</v>
      </c>
      <c r="Q658" s="12">
        <v>7</v>
      </c>
      <c r="R658" s="12">
        <v>4</v>
      </c>
      <c r="S658" s="12"/>
      <c r="T658" s="12"/>
      <c r="U658" s="12">
        <v>1</v>
      </c>
      <c r="V658" s="13" t="s">
        <v>2626</v>
      </c>
      <c r="W658" s="13" t="s">
        <v>2627</v>
      </c>
      <c r="X658" s="13" t="s">
        <v>2601</v>
      </c>
      <c r="Y658" s="13" t="s">
        <v>2602</v>
      </c>
      <c r="Z658" s="61" t="str">
        <f t="shared" si="34"/>
        <v>https://www.city.sakado.lg.jp/soshiki/25/6437.html</v>
      </c>
      <c r="AA658" s="61" t="s">
        <v>2603</v>
      </c>
      <c r="AB658" s="13" t="s">
        <v>2604</v>
      </c>
      <c r="AC658" s="61" t="str">
        <f t="shared" si="35"/>
        <v>https://www.city.sakado.lg.jp/soshiki/25/843.html</v>
      </c>
      <c r="AD658" s="13"/>
      <c r="AE658" s="13"/>
      <c r="AF658" s="13"/>
    </row>
    <row r="659" spans="1:32" ht="213" customHeight="1" x14ac:dyDescent="0.2">
      <c r="A659" s="9">
        <f t="shared" si="33"/>
        <v>653</v>
      </c>
      <c r="B659" s="9">
        <v>34</v>
      </c>
      <c r="C659" s="27" t="s">
        <v>2598</v>
      </c>
      <c r="D659" s="11" t="s">
        <v>2628</v>
      </c>
      <c r="E659" s="11" t="s">
        <v>2629</v>
      </c>
      <c r="F659" s="16">
        <v>9</v>
      </c>
      <c r="G659" s="17"/>
      <c r="H659" s="16"/>
      <c r="I659" s="16"/>
      <c r="J659" s="16"/>
      <c r="K659" s="16"/>
      <c r="L659" s="14"/>
      <c r="M659" s="13"/>
      <c r="N659" s="14" t="s">
        <v>2607</v>
      </c>
      <c r="O659" s="12">
        <v>1</v>
      </c>
      <c r="P659" s="12"/>
      <c r="Q659" s="12">
        <v>2</v>
      </c>
      <c r="R659" s="12">
        <v>6</v>
      </c>
      <c r="S659" s="12"/>
      <c r="T659" s="12"/>
      <c r="U659" s="12"/>
      <c r="V659" s="13"/>
      <c r="W659" s="13" t="s">
        <v>2630</v>
      </c>
      <c r="X659" s="13" t="s">
        <v>2601</v>
      </c>
      <c r="Y659" s="13" t="s">
        <v>2602</v>
      </c>
      <c r="Z659" s="61" t="str">
        <f t="shared" si="34"/>
        <v>https://www.city.sakado.lg.jp/soshiki/25/6437.html</v>
      </c>
      <c r="AA659" s="61" t="s">
        <v>2603</v>
      </c>
      <c r="AB659" s="13" t="s">
        <v>2604</v>
      </c>
      <c r="AC659" s="61" t="str">
        <f t="shared" si="35"/>
        <v>https://www.city.sakado.lg.jp/soshiki/25/843.html</v>
      </c>
      <c r="AD659" s="13"/>
      <c r="AE659" s="13"/>
      <c r="AF659" s="13"/>
    </row>
    <row r="660" spans="1:32" ht="213" customHeight="1" x14ac:dyDescent="0.2">
      <c r="A660" s="9">
        <f t="shared" si="33"/>
        <v>654</v>
      </c>
      <c r="B660" s="9">
        <v>34</v>
      </c>
      <c r="C660" s="27" t="s">
        <v>2598</v>
      </c>
      <c r="D660" s="11" t="s">
        <v>2631</v>
      </c>
      <c r="E660" s="11" t="s">
        <v>2632</v>
      </c>
      <c r="F660" s="16">
        <v>23</v>
      </c>
      <c r="G660" s="17"/>
      <c r="H660" s="16"/>
      <c r="I660" s="16"/>
      <c r="J660" s="16"/>
      <c r="K660" s="16"/>
      <c r="L660" s="14"/>
      <c r="M660" s="13"/>
      <c r="N660" s="14" t="s">
        <v>964</v>
      </c>
      <c r="O660" s="12">
        <v>2</v>
      </c>
      <c r="P660" s="12"/>
      <c r="Q660" s="12"/>
      <c r="R660" s="12">
        <v>2</v>
      </c>
      <c r="S660" s="12"/>
      <c r="T660" s="12">
        <v>19</v>
      </c>
      <c r="U660" s="12"/>
      <c r="V660" s="13"/>
      <c r="W660" s="13" t="s">
        <v>2633</v>
      </c>
      <c r="X660" s="13" t="s">
        <v>2601</v>
      </c>
      <c r="Y660" s="13" t="s">
        <v>2602</v>
      </c>
      <c r="Z660" s="61" t="str">
        <f t="shared" si="34"/>
        <v>https://www.city.sakado.lg.jp/soshiki/25/6437.html</v>
      </c>
      <c r="AA660" s="61" t="s">
        <v>2603</v>
      </c>
      <c r="AB660" s="13" t="s">
        <v>2604</v>
      </c>
      <c r="AC660" s="61" t="str">
        <f t="shared" si="35"/>
        <v>https://www.city.sakado.lg.jp/soshiki/25/843.html</v>
      </c>
      <c r="AD660" s="13"/>
      <c r="AE660" s="13"/>
      <c r="AF660" s="13"/>
    </row>
    <row r="661" spans="1:32" ht="213" customHeight="1" x14ac:dyDescent="0.2">
      <c r="A661" s="9">
        <f t="shared" si="33"/>
        <v>655</v>
      </c>
      <c r="B661" s="9">
        <v>34</v>
      </c>
      <c r="C661" s="27" t="s">
        <v>2598</v>
      </c>
      <c r="D661" s="11" t="s">
        <v>2634</v>
      </c>
      <c r="E661" s="11" t="s">
        <v>2635</v>
      </c>
      <c r="F661" s="16">
        <v>11</v>
      </c>
      <c r="G661" s="17"/>
      <c r="H661" s="16"/>
      <c r="I661" s="16"/>
      <c r="J661" s="16"/>
      <c r="K661" s="16"/>
      <c r="L661" s="14"/>
      <c r="M661" s="13"/>
      <c r="N661" s="14" t="s">
        <v>1242</v>
      </c>
      <c r="O661" s="12">
        <v>3</v>
      </c>
      <c r="P661" s="12"/>
      <c r="Q661" s="12">
        <v>3</v>
      </c>
      <c r="R661" s="12">
        <v>1</v>
      </c>
      <c r="S661" s="12"/>
      <c r="T661" s="12">
        <v>4</v>
      </c>
      <c r="U661" s="12"/>
      <c r="V661" s="13"/>
      <c r="W661" s="13" t="s">
        <v>2636</v>
      </c>
      <c r="X661" s="13" t="s">
        <v>2601</v>
      </c>
      <c r="Y661" s="13" t="s">
        <v>2602</v>
      </c>
      <c r="Z661" s="61" t="str">
        <f t="shared" si="34"/>
        <v>https://www.city.sakado.lg.jp/soshiki/25/6437.html</v>
      </c>
      <c r="AA661" s="61" t="s">
        <v>2603</v>
      </c>
      <c r="AB661" s="13" t="s">
        <v>2604</v>
      </c>
      <c r="AC661" s="61" t="str">
        <f t="shared" si="35"/>
        <v>https://www.city.sakado.lg.jp/soshiki/25/843.html</v>
      </c>
      <c r="AD661" s="13"/>
      <c r="AE661" s="13"/>
      <c r="AF661" s="13"/>
    </row>
    <row r="662" spans="1:32" ht="213.5" customHeight="1" x14ac:dyDescent="0.2">
      <c r="A662" s="9">
        <f t="shared" si="33"/>
        <v>656</v>
      </c>
      <c r="B662" s="9">
        <v>34</v>
      </c>
      <c r="C662" s="27" t="s">
        <v>2598</v>
      </c>
      <c r="D662" s="11" t="s">
        <v>2637</v>
      </c>
      <c r="E662" s="13" t="s">
        <v>2638</v>
      </c>
      <c r="F662" s="16">
        <v>53</v>
      </c>
      <c r="G662" s="17"/>
      <c r="H662" s="16"/>
      <c r="I662" s="16"/>
      <c r="J662" s="16"/>
      <c r="K662" s="16"/>
      <c r="L662" s="14"/>
      <c r="M662" s="13"/>
      <c r="N662" s="14" t="s">
        <v>964</v>
      </c>
      <c r="O662" s="12">
        <v>4</v>
      </c>
      <c r="P662" s="12"/>
      <c r="Q662" s="12">
        <v>2</v>
      </c>
      <c r="R662" s="12">
        <v>10</v>
      </c>
      <c r="S662" s="12"/>
      <c r="T662" s="12">
        <v>37</v>
      </c>
      <c r="U662" s="12"/>
      <c r="V662" s="13"/>
      <c r="W662" s="13" t="s">
        <v>2617</v>
      </c>
      <c r="X662" s="13" t="s">
        <v>2601</v>
      </c>
      <c r="Y662" s="13" t="s">
        <v>2602</v>
      </c>
      <c r="Z662" s="61" t="str">
        <f t="shared" si="34"/>
        <v>https://www.city.sakado.lg.jp/soshiki/25/6437.html</v>
      </c>
      <c r="AA662" s="61" t="s">
        <v>2603</v>
      </c>
      <c r="AB662" s="13" t="s">
        <v>2604</v>
      </c>
      <c r="AC662" s="61" t="str">
        <f t="shared" si="35"/>
        <v>https://www.city.sakado.lg.jp/soshiki/25/843.html</v>
      </c>
      <c r="AD662" s="13"/>
      <c r="AE662" s="13"/>
      <c r="AF662" s="13"/>
    </row>
    <row r="663" spans="1:32" ht="213.5" customHeight="1" x14ac:dyDescent="0.2">
      <c r="A663" s="9">
        <f t="shared" si="33"/>
        <v>657</v>
      </c>
      <c r="B663" s="9">
        <v>34</v>
      </c>
      <c r="C663" s="27" t="s">
        <v>2598</v>
      </c>
      <c r="D663" s="11" t="s">
        <v>2639</v>
      </c>
      <c r="E663" s="13" t="s">
        <v>2640</v>
      </c>
      <c r="F663" s="16">
        <v>22</v>
      </c>
      <c r="G663" s="17"/>
      <c r="H663" s="16"/>
      <c r="I663" s="16"/>
      <c r="J663" s="16"/>
      <c r="K663" s="16"/>
      <c r="L663" s="14"/>
      <c r="M663" s="13"/>
      <c r="N663" s="14" t="s">
        <v>964</v>
      </c>
      <c r="O663" s="12">
        <v>4</v>
      </c>
      <c r="P663" s="12"/>
      <c r="Q663" s="12">
        <v>1</v>
      </c>
      <c r="R663" s="12">
        <v>6</v>
      </c>
      <c r="S663" s="12"/>
      <c r="T663" s="12">
        <v>11</v>
      </c>
      <c r="U663" s="12"/>
      <c r="V663" s="13"/>
      <c r="W663" s="13" t="s">
        <v>2641</v>
      </c>
      <c r="X663" s="13" t="s">
        <v>2601</v>
      </c>
      <c r="Y663" s="13" t="s">
        <v>2602</v>
      </c>
      <c r="Z663" s="61" t="str">
        <f t="shared" si="34"/>
        <v>https://www.city.sakado.lg.jp/soshiki/25/6437.html</v>
      </c>
      <c r="AA663" s="61" t="s">
        <v>2603</v>
      </c>
      <c r="AB663" s="13" t="s">
        <v>2604</v>
      </c>
      <c r="AC663" s="61" t="str">
        <f t="shared" si="35"/>
        <v>https://www.city.sakado.lg.jp/soshiki/25/843.html</v>
      </c>
      <c r="AD663" s="13"/>
      <c r="AE663" s="13"/>
      <c r="AF663" s="13"/>
    </row>
    <row r="664" spans="1:32" ht="213.5" customHeight="1" x14ac:dyDescent="0.2">
      <c r="A664" s="9">
        <f t="shared" si="33"/>
        <v>658</v>
      </c>
      <c r="B664" s="9">
        <v>34</v>
      </c>
      <c r="C664" s="27" t="s">
        <v>2598</v>
      </c>
      <c r="D664" s="11" t="s">
        <v>2642</v>
      </c>
      <c r="E664" s="11" t="s">
        <v>2643</v>
      </c>
      <c r="F664" s="16">
        <v>74</v>
      </c>
      <c r="G664" s="17"/>
      <c r="H664" s="16"/>
      <c r="I664" s="16"/>
      <c r="J664" s="16"/>
      <c r="K664" s="16"/>
      <c r="L664" s="14"/>
      <c r="M664" s="13"/>
      <c r="N664" s="14" t="s">
        <v>2644</v>
      </c>
      <c r="O664" s="12">
        <v>2</v>
      </c>
      <c r="P664" s="12"/>
      <c r="Q664" s="12">
        <v>1</v>
      </c>
      <c r="R664" s="12">
        <v>7</v>
      </c>
      <c r="S664" s="12"/>
      <c r="T664" s="12">
        <v>63</v>
      </c>
      <c r="U664" s="12"/>
      <c r="V664" s="13"/>
      <c r="W664" s="13" t="s">
        <v>2630</v>
      </c>
      <c r="X664" s="13" t="s">
        <v>2601</v>
      </c>
      <c r="Y664" s="13" t="s">
        <v>2602</v>
      </c>
      <c r="Z664" s="61" t="str">
        <f t="shared" si="34"/>
        <v>https://www.city.sakado.lg.jp/soshiki/25/6437.html</v>
      </c>
      <c r="AA664" s="61" t="s">
        <v>2603</v>
      </c>
      <c r="AB664" s="13" t="s">
        <v>2604</v>
      </c>
      <c r="AC664" s="61" t="str">
        <f t="shared" si="35"/>
        <v>https://www.city.sakado.lg.jp/soshiki/25/843.html</v>
      </c>
      <c r="AD664" s="13"/>
      <c r="AE664" s="13"/>
      <c r="AF664" s="13"/>
    </row>
    <row r="665" spans="1:32" ht="212" customHeight="1" x14ac:dyDescent="0.2">
      <c r="A665" s="9">
        <f t="shared" si="33"/>
        <v>659</v>
      </c>
      <c r="B665" s="9">
        <v>34</v>
      </c>
      <c r="C665" s="27" t="s">
        <v>2598</v>
      </c>
      <c r="D665" s="11" t="s">
        <v>2645</v>
      </c>
      <c r="E665" s="13" t="s">
        <v>2646</v>
      </c>
      <c r="F665" s="16">
        <v>18</v>
      </c>
      <c r="G665" s="17"/>
      <c r="H665" s="16"/>
      <c r="I665" s="16"/>
      <c r="J665" s="16"/>
      <c r="K665" s="16"/>
      <c r="L665" s="14"/>
      <c r="M665" s="13"/>
      <c r="N665" s="14" t="s">
        <v>964</v>
      </c>
      <c r="O665" s="12">
        <v>5</v>
      </c>
      <c r="P665" s="12"/>
      <c r="Q665" s="12">
        <v>1</v>
      </c>
      <c r="R665" s="12">
        <v>5</v>
      </c>
      <c r="S665" s="12"/>
      <c r="T665" s="12">
        <v>6</v>
      </c>
      <c r="U665" s="12"/>
      <c r="V665" s="13"/>
      <c r="W665" s="13" t="s">
        <v>2647</v>
      </c>
      <c r="X665" s="13" t="s">
        <v>2601</v>
      </c>
      <c r="Y665" s="13" t="s">
        <v>2602</v>
      </c>
      <c r="Z665" s="61" t="str">
        <f t="shared" si="34"/>
        <v>https://www.city.sakado.lg.jp/soshiki/25/6437.html</v>
      </c>
      <c r="AA665" s="61" t="s">
        <v>2603</v>
      </c>
      <c r="AB665" s="13" t="s">
        <v>2604</v>
      </c>
      <c r="AC665" s="61" t="str">
        <f t="shared" si="35"/>
        <v>https://www.city.sakado.lg.jp/soshiki/25/843.html</v>
      </c>
      <c r="AD665" s="13"/>
      <c r="AE665" s="13"/>
      <c r="AF665" s="13"/>
    </row>
    <row r="666" spans="1:32" ht="212" customHeight="1" x14ac:dyDescent="0.2">
      <c r="A666" s="9">
        <f t="shared" si="33"/>
        <v>660</v>
      </c>
      <c r="B666" s="9">
        <v>34</v>
      </c>
      <c r="C666" s="27" t="s">
        <v>2598</v>
      </c>
      <c r="D666" s="11" t="s">
        <v>2648</v>
      </c>
      <c r="E666" s="13" t="s">
        <v>2649</v>
      </c>
      <c r="F666" s="16">
        <v>55</v>
      </c>
      <c r="G666" s="17"/>
      <c r="H666" s="16"/>
      <c r="I666" s="16"/>
      <c r="J666" s="16"/>
      <c r="K666" s="16"/>
      <c r="L666" s="14"/>
      <c r="M666" s="13"/>
      <c r="N666" s="14" t="s">
        <v>2449</v>
      </c>
      <c r="O666" s="12">
        <v>7</v>
      </c>
      <c r="P666" s="12"/>
      <c r="Q666" s="12">
        <v>25</v>
      </c>
      <c r="R666" s="12">
        <v>15</v>
      </c>
      <c r="S666" s="12"/>
      <c r="T666" s="12">
        <v>8</v>
      </c>
      <c r="U666" s="12"/>
      <c r="V666" s="13"/>
      <c r="W666" s="13" t="s">
        <v>2650</v>
      </c>
      <c r="X666" s="13" t="s">
        <v>2601</v>
      </c>
      <c r="Y666" s="13" t="s">
        <v>2602</v>
      </c>
      <c r="Z666" s="61" t="str">
        <f t="shared" si="34"/>
        <v>https://www.city.sakado.lg.jp/soshiki/25/6437.html</v>
      </c>
      <c r="AA666" s="61" t="s">
        <v>2603</v>
      </c>
      <c r="AB666" s="13" t="s">
        <v>2604</v>
      </c>
      <c r="AC666" s="61" t="str">
        <f t="shared" si="35"/>
        <v>https://www.city.sakado.lg.jp/soshiki/25/843.html</v>
      </c>
      <c r="AD666" s="13"/>
      <c r="AE666" s="13"/>
      <c r="AF666" s="13"/>
    </row>
    <row r="667" spans="1:32" ht="57" x14ac:dyDescent="0.2">
      <c r="A667" s="9">
        <f t="shared" si="33"/>
        <v>661</v>
      </c>
      <c r="B667" s="9">
        <v>35</v>
      </c>
      <c r="C667" s="27" t="s">
        <v>2651</v>
      </c>
      <c r="D667" s="11" t="s">
        <v>2652</v>
      </c>
      <c r="E667" s="13" t="s">
        <v>2653</v>
      </c>
      <c r="F667" s="16">
        <v>23</v>
      </c>
      <c r="G667" s="17"/>
      <c r="H667" s="16"/>
      <c r="I667" s="16" t="s">
        <v>2654</v>
      </c>
      <c r="J667" s="23">
        <v>12000</v>
      </c>
      <c r="K667" s="23"/>
      <c r="L667" s="46"/>
      <c r="M667" s="13"/>
      <c r="N667" s="14" t="s">
        <v>936</v>
      </c>
      <c r="O667" s="12">
        <v>28</v>
      </c>
      <c r="P667" s="12"/>
      <c r="Q667" s="12">
        <v>1</v>
      </c>
      <c r="R667" s="12"/>
      <c r="S667" s="12"/>
      <c r="T667" s="12"/>
      <c r="U667" s="12"/>
      <c r="V667" s="13"/>
      <c r="W667" s="13" t="s">
        <v>2655</v>
      </c>
      <c r="X667" s="13"/>
      <c r="Y667" s="13"/>
      <c r="Z667" s="13"/>
      <c r="AA667" s="13"/>
      <c r="AB667" s="13"/>
      <c r="AC667" s="13"/>
      <c r="AD667" s="13"/>
      <c r="AE667" s="13"/>
      <c r="AF667" s="13"/>
    </row>
    <row r="668" spans="1:32" ht="19" x14ac:dyDescent="0.2">
      <c r="A668" s="9">
        <f t="shared" si="33"/>
        <v>662</v>
      </c>
      <c r="B668" s="9">
        <v>35</v>
      </c>
      <c r="C668" s="27" t="s">
        <v>2651</v>
      </c>
      <c r="D668" s="11" t="s">
        <v>2656</v>
      </c>
      <c r="E668" s="13" t="s">
        <v>2657</v>
      </c>
      <c r="F668" s="16">
        <v>4</v>
      </c>
      <c r="G668" s="17"/>
      <c r="H668" s="16"/>
      <c r="I668" s="16"/>
      <c r="J668" s="23">
        <v>7200</v>
      </c>
      <c r="K668" s="23"/>
      <c r="L668" s="14"/>
      <c r="M668" s="13"/>
      <c r="N668" s="14" t="s">
        <v>964</v>
      </c>
      <c r="O668" s="12">
        <v>3</v>
      </c>
      <c r="P668" s="12"/>
      <c r="Q668" s="12"/>
      <c r="R668" s="12"/>
      <c r="S668" s="12"/>
      <c r="T668" s="12">
        <v>3</v>
      </c>
      <c r="U668" s="12"/>
      <c r="V668" s="13"/>
      <c r="W668" s="13" t="s">
        <v>2658</v>
      </c>
      <c r="X668" s="13"/>
      <c r="Y668" s="13"/>
      <c r="Z668" s="13"/>
      <c r="AA668" s="13"/>
      <c r="AB668" s="13"/>
      <c r="AC668" s="13"/>
      <c r="AD668" s="13"/>
      <c r="AE668" s="13"/>
      <c r="AF668" s="13"/>
    </row>
    <row r="669" spans="1:32" ht="57" x14ac:dyDescent="0.2">
      <c r="A669" s="9">
        <f t="shared" si="33"/>
        <v>663</v>
      </c>
      <c r="B669" s="9">
        <v>35</v>
      </c>
      <c r="C669" s="27" t="s">
        <v>2651</v>
      </c>
      <c r="D669" s="11" t="s">
        <v>624</v>
      </c>
      <c r="E669" s="13" t="s">
        <v>2659</v>
      </c>
      <c r="F669" s="16">
        <v>19</v>
      </c>
      <c r="G669" s="17"/>
      <c r="H669" s="16"/>
      <c r="I669" s="16"/>
      <c r="J669" s="23">
        <v>25200</v>
      </c>
      <c r="K669" s="23"/>
      <c r="L669" s="14" t="s">
        <v>2660</v>
      </c>
      <c r="M669" s="13"/>
      <c r="N669" s="14" t="s">
        <v>936</v>
      </c>
      <c r="O669" s="12">
        <v>4</v>
      </c>
      <c r="P669" s="12">
        <v>1</v>
      </c>
      <c r="Q669" s="12">
        <v>6</v>
      </c>
      <c r="R669" s="12">
        <v>5</v>
      </c>
      <c r="S669" s="12">
        <v>1</v>
      </c>
      <c r="T669" s="12">
        <v>4</v>
      </c>
      <c r="U669" s="12">
        <v>1</v>
      </c>
      <c r="V669" s="13" t="s">
        <v>2661</v>
      </c>
      <c r="W669" s="13" t="s">
        <v>2662</v>
      </c>
      <c r="X669" s="13"/>
      <c r="Y669" s="13"/>
      <c r="Z669" s="13"/>
      <c r="AA669" s="13"/>
      <c r="AB669" s="13"/>
      <c r="AC669" s="13"/>
      <c r="AD669" s="13"/>
      <c r="AE669" s="13"/>
      <c r="AF669" s="13"/>
    </row>
    <row r="670" spans="1:32" ht="38" x14ac:dyDescent="0.2">
      <c r="A670" s="9">
        <f t="shared" si="33"/>
        <v>664</v>
      </c>
      <c r="B670" s="9">
        <v>35</v>
      </c>
      <c r="C670" s="27" t="s">
        <v>2651</v>
      </c>
      <c r="D670" s="11" t="s">
        <v>2663</v>
      </c>
      <c r="E670" s="13" t="s">
        <v>2664</v>
      </c>
      <c r="F670" s="16">
        <v>16</v>
      </c>
      <c r="G670" s="17"/>
      <c r="H670" s="16"/>
      <c r="I670" s="16"/>
      <c r="J670" s="23">
        <v>20000</v>
      </c>
      <c r="K670" s="23"/>
      <c r="L670" s="14"/>
      <c r="M670" s="13"/>
      <c r="N670" s="14" t="s">
        <v>2184</v>
      </c>
      <c r="O670" s="12"/>
      <c r="P670" s="12"/>
      <c r="Q670" s="12"/>
      <c r="R670" s="12"/>
      <c r="S670" s="12"/>
      <c r="T670" s="12"/>
      <c r="U670" s="12">
        <v>1</v>
      </c>
      <c r="V670" s="13" t="s">
        <v>2665</v>
      </c>
      <c r="W670" s="13" t="s">
        <v>2666</v>
      </c>
      <c r="X670" s="13"/>
      <c r="Y670" s="13"/>
      <c r="Z670" s="13"/>
      <c r="AA670" s="13"/>
      <c r="AB670" s="13"/>
      <c r="AC670" s="13"/>
      <c r="AD670" s="13"/>
      <c r="AE670" s="13"/>
      <c r="AF670" s="13"/>
    </row>
    <row r="671" spans="1:32" ht="57" x14ac:dyDescent="0.2">
      <c r="A671" s="9">
        <f t="shared" si="33"/>
        <v>665</v>
      </c>
      <c r="B671" s="9">
        <v>35</v>
      </c>
      <c r="C671" s="27" t="s">
        <v>2651</v>
      </c>
      <c r="D671" s="11" t="s">
        <v>2667</v>
      </c>
      <c r="E671" s="13" t="s">
        <v>2668</v>
      </c>
      <c r="F671" s="16">
        <v>34</v>
      </c>
      <c r="G671" s="17"/>
      <c r="H671" s="16"/>
      <c r="I671" s="16"/>
      <c r="J671" s="23">
        <v>18000</v>
      </c>
      <c r="K671" s="23"/>
      <c r="L671" s="14" t="s">
        <v>2669</v>
      </c>
      <c r="M671" s="13"/>
      <c r="N671" s="14" t="s">
        <v>2670</v>
      </c>
      <c r="O671" s="12"/>
      <c r="P671" s="12"/>
      <c r="Q671" s="12"/>
      <c r="R671" s="12"/>
      <c r="S671" s="12"/>
      <c r="T671" s="12"/>
      <c r="U671" s="12">
        <v>2</v>
      </c>
      <c r="V671" s="13" t="s">
        <v>2671</v>
      </c>
      <c r="W671" s="13" t="s">
        <v>2672</v>
      </c>
      <c r="X671" s="13"/>
      <c r="Y671" s="13"/>
      <c r="Z671" s="13"/>
      <c r="AA671" s="13"/>
      <c r="AB671" s="13"/>
      <c r="AC671" s="13"/>
      <c r="AD671" s="13"/>
      <c r="AE671" s="13"/>
      <c r="AF671" s="13"/>
    </row>
    <row r="672" spans="1:32" ht="38" x14ac:dyDescent="0.2">
      <c r="A672" s="9">
        <f t="shared" si="33"/>
        <v>666</v>
      </c>
      <c r="B672" s="9">
        <v>35</v>
      </c>
      <c r="C672" s="27" t="s">
        <v>2651</v>
      </c>
      <c r="D672" s="11" t="s">
        <v>2673</v>
      </c>
      <c r="E672" s="13" t="s">
        <v>2674</v>
      </c>
      <c r="F672" s="16">
        <v>6</v>
      </c>
      <c r="G672" s="17"/>
      <c r="H672" s="16"/>
      <c r="I672" s="16"/>
      <c r="J672" s="23">
        <v>7200</v>
      </c>
      <c r="K672" s="23"/>
      <c r="L672" s="14"/>
      <c r="M672" s="13"/>
      <c r="N672" s="14" t="s">
        <v>936</v>
      </c>
      <c r="O672" s="12">
        <v>1</v>
      </c>
      <c r="P672" s="12"/>
      <c r="Q672" s="12">
        <v>2</v>
      </c>
      <c r="R672" s="12">
        <v>3</v>
      </c>
      <c r="S672" s="12"/>
      <c r="T672" s="12"/>
      <c r="U672" s="12"/>
      <c r="V672" s="13"/>
      <c r="W672" s="13" t="s">
        <v>2675</v>
      </c>
      <c r="X672" s="13"/>
      <c r="Y672" s="13"/>
      <c r="Z672" s="13"/>
      <c r="AA672" s="13"/>
      <c r="AB672" s="13"/>
      <c r="AC672" s="13"/>
      <c r="AD672" s="13"/>
      <c r="AE672" s="13"/>
      <c r="AF672" s="13"/>
    </row>
    <row r="673" spans="1:32" ht="95" x14ac:dyDescent="0.2">
      <c r="A673" s="9">
        <f t="shared" si="33"/>
        <v>667</v>
      </c>
      <c r="B673" s="9">
        <v>35</v>
      </c>
      <c r="C673" s="27" t="s">
        <v>2651</v>
      </c>
      <c r="D673" s="11" t="s">
        <v>799</v>
      </c>
      <c r="E673" s="13" t="s">
        <v>2657</v>
      </c>
      <c r="F673" s="16">
        <v>19</v>
      </c>
      <c r="G673" s="17"/>
      <c r="H673" s="16"/>
      <c r="I673" s="16"/>
      <c r="J673" s="23">
        <v>30000</v>
      </c>
      <c r="K673" s="23"/>
      <c r="L673" s="46"/>
      <c r="M673" s="13"/>
      <c r="N673" s="14" t="s">
        <v>2089</v>
      </c>
      <c r="O673" s="12">
        <v>18</v>
      </c>
      <c r="P673" s="12"/>
      <c r="Q673" s="12">
        <v>2</v>
      </c>
      <c r="R673" s="12">
        <v>5</v>
      </c>
      <c r="S673" s="12"/>
      <c r="T673" s="12"/>
      <c r="U673" s="12"/>
      <c r="V673" s="13"/>
      <c r="W673" s="13" t="s">
        <v>2676</v>
      </c>
      <c r="X673" s="13"/>
      <c r="Y673" s="13"/>
      <c r="Z673" s="13"/>
      <c r="AA673" s="13"/>
      <c r="AB673" s="13"/>
      <c r="AC673" s="13"/>
      <c r="AD673" s="13"/>
      <c r="AE673" s="13"/>
      <c r="AF673" s="13"/>
    </row>
    <row r="674" spans="1:32" ht="38" x14ac:dyDescent="0.2">
      <c r="A674" s="9">
        <f t="shared" si="33"/>
        <v>668</v>
      </c>
      <c r="B674" s="9">
        <v>35</v>
      </c>
      <c r="C674" s="27" t="s">
        <v>2651</v>
      </c>
      <c r="D674" s="11" t="s">
        <v>2677</v>
      </c>
      <c r="E674" s="13" t="s">
        <v>2678</v>
      </c>
      <c r="F674" s="16">
        <v>37</v>
      </c>
      <c r="G674" s="17"/>
      <c r="H674" s="16"/>
      <c r="I674" s="16"/>
      <c r="J674" s="23">
        <v>56400</v>
      </c>
      <c r="K674" s="23"/>
      <c r="L674" s="14" t="s">
        <v>2679</v>
      </c>
      <c r="M674" s="13"/>
      <c r="N674" s="14" t="s">
        <v>2670</v>
      </c>
      <c r="O674" s="12">
        <v>8</v>
      </c>
      <c r="P674" s="12">
        <v>8</v>
      </c>
      <c r="Q674" s="12">
        <v>8</v>
      </c>
      <c r="R674" s="12">
        <v>9</v>
      </c>
      <c r="S674" s="12">
        <v>1</v>
      </c>
      <c r="T674" s="12">
        <v>12</v>
      </c>
      <c r="U674" s="12">
        <v>2</v>
      </c>
      <c r="V674" s="13" t="s">
        <v>1701</v>
      </c>
      <c r="W674" s="13" t="s">
        <v>2680</v>
      </c>
      <c r="X674" s="13"/>
      <c r="Y674" s="13"/>
      <c r="Z674" s="13"/>
      <c r="AA674" s="13"/>
      <c r="AB674" s="13"/>
      <c r="AC674" s="13"/>
      <c r="AD674" s="13"/>
      <c r="AE674" s="13"/>
      <c r="AF674" s="13"/>
    </row>
    <row r="675" spans="1:32" ht="57" x14ac:dyDescent="0.2">
      <c r="A675" s="9">
        <f t="shared" si="33"/>
        <v>669</v>
      </c>
      <c r="B675" s="9">
        <v>35</v>
      </c>
      <c r="C675" s="27" t="s">
        <v>2651</v>
      </c>
      <c r="D675" s="11" t="s">
        <v>312</v>
      </c>
      <c r="E675" s="13" t="s">
        <v>2657</v>
      </c>
      <c r="F675" s="16">
        <v>22</v>
      </c>
      <c r="G675" s="17"/>
      <c r="H675" s="16"/>
      <c r="I675" s="16"/>
      <c r="J675" s="23">
        <v>28800</v>
      </c>
      <c r="K675" s="23"/>
      <c r="L675" s="14" t="s">
        <v>2681</v>
      </c>
      <c r="M675" s="13"/>
      <c r="N675" s="14" t="s">
        <v>2089</v>
      </c>
      <c r="O675" s="12">
        <v>12</v>
      </c>
      <c r="P675" s="12"/>
      <c r="Q675" s="12">
        <v>5</v>
      </c>
      <c r="R675" s="12">
        <v>3</v>
      </c>
      <c r="S675" s="12"/>
      <c r="T675" s="12">
        <v>2</v>
      </c>
      <c r="U675" s="12">
        <v>2</v>
      </c>
      <c r="V675" s="13" t="s">
        <v>2682</v>
      </c>
      <c r="W675" s="13" t="s">
        <v>2683</v>
      </c>
      <c r="X675" s="13"/>
      <c r="Y675" s="13"/>
      <c r="Z675" s="13"/>
      <c r="AA675" s="13"/>
      <c r="AB675" s="13"/>
      <c r="AC675" s="13"/>
      <c r="AD675" s="13"/>
      <c r="AE675" s="13"/>
      <c r="AF675" s="13"/>
    </row>
    <row r="676" spans="1:32" ht="38" x14ac:dyDescent="0.2">
      <c r="A676" s="9">
        <f t="shared" si="33"/>
        <v>670</v>
      </c>
      <c r="B676" s="9">
        <v>35</v>
      </c>
      <c r="C676" s="27" t="s">
        <v>2651</v>
      </c>
      <c r="D676" s="11" t="s">
        <v>2684</v>
      </c>
      <c r="E676" s="11" t="s">
        <v>2685</v>
      </c>
      <c r="F676" s="16">
        <v>6</v>
      </c>
      <c r="G676" s="17"/>
      <c r="H676" s="16"/>
      <c r="I676" s="16"/>
      <c r="J676" s="23">
        <v>7200</v>
      </c>
      <c r="K676" s="23"/>
      <c r="L676" s="46"/>
      <c r="M676" s="13"/>
      <c r="N676" s="14" t="s">
        <v>936</v>
      </c>
      <c r="O676" s="12">
        <v>1</v>
      </c>
      <c r="P676" s="12"/>
      <c r="Q676" s="12">
        <v>1</v>
      </c>
      <c r="R676" s="12">
        <v>3</v>
      </c>
      <c r="S676" s="12"/>
      <c r="T676" s="12">
        <v>1</v>
      </c>
      <c r="U676" s="12">
        <v>1</v>
      </c>
      <c r="V676" s="13" t="s">
        <v>2686</v>
      </c>
      <c r="W676" s="13" t="s">
        <v>2687</v>
      </c>
      <c r="X676" s="13"/>
      <c r="Y676" s="13"/>
      <c r="Z676" s="13"/>
      <c r="AA676" s="13"/>
      <c r="AB676" s="13"/>
      <c r="AC676" s="13"/>
      <c r="AD676" s="13"/>
      <c r="AE676" s="13"/>
      <c r="AF676" s="13"/>
    </row>
    <row r="677" spans="1:32" ht="19" x14ac:dyDescent="0.2">
      <c r="A677" s="9">
        <f t="shared" si="33"/>
        <v>671</v>
      </c>
      <c r="B677" s="9">
        <v>35</v>
      </c>
      <c r="C677" s="27" t="s">
        <v>2651</v>
      </c>
      <c r="D677" s="11" t="s">
        <v>2688</v>
      </c>
      <c r="E677" s="11" t="s">
        <v>2689</v>
      </c>
      <c r="F677" s="16"/>
      <c r="G677" s="17"/>
      <c r="H677" s="16"/>
      <c r="I677" s="16"/>
      <c r="J677" s="16"/>
      <c r="K677" s="16"/>
      <c r="L677" s="14" t="s">
        <v>2690</v>
      </c>
      <c r="M677" s="13"/>
      <c r="N677" s="14" t="s">
        <v>964</v>
      </c>
      <c r="O677" s="12"/>
      <c r="P677" s="12"/>
      <c r="Q677" s="12"/>
      <c r="R677" s="12"/>
      <c r="S677" s="12"/>
      <c r="T677" s="12"/>
      <c r="U677" s="12"/>
      <c r="V677" s="13"/>
      <c r="W677" s="13" t="s">
        <v>39</v>
      </c>
      <c r="X677" s="13"/>
      <c r="Y677" s="13"/>
      <c r="Z677" s="13"/>
      <c r="AA677" s="13"/>
      <c r="AB677" s="13"/>
      <c r="AC677" s="13"/>
      <c r="AD677" s="13"/>
      <c r="AE677" s="13"/>
      <c r="AF677" s="13"/>
    </row>
    <row r="678" spans="1:32" ht="19" x14ac:dyDescent="0.2">
      <c r="A678" s="9">
        <f t="shared" si="33"/>
        <v>672</v>
      </c>
      <c r="B678" s="9">
        <v>35</v>
      </c>
      <c r="C678" s="27" t="s">
        <v>2691</v>
      </c>
      <c r="D678" s="11" t="s">
        <v>2692</v>
      </c>
      <c r="E678" s="11" t="s">
        <v>2689</v>
      </c>
      <c r="F678" s="16"/>
      <c r="G678" s="17"/>
      <c r="H678" s="16"/>
      <c r="I678" s="16"/>
      <c r="J678" s="16"/>
      <c r="K678" s="16"/>
      <c r="L678" s="14" t="s">
        <v>2693</v>
      </c>
      <c r="M678" s="13"/>
      <c r="N678" s="14" t="s">
        <v>964</v>
      </c>
      <c r="O678" s="12"/>
      <c r="P678" s="12"/>
      <c r="Q678" s="12"/>
      <c r="R678" s="12"/>
      <c r="S678" s="12"/>
      <c r="T678" s="12"/>
      <c r="U678" s="12"/>
      <c r="V678" s="13"/>
      <c r="W678" s="13" t="s">
        <v>39</v>
      </c>
      <c r="X678" s="13"/>
      <c r="Y678" s="13"/>
      <c r="Z678" s="13"/>
      <c r="AA678" s="13"/>
      <c r="AB678" s="13"/>
      <c r="AC678" s="13"/>
      <c r="AD678" s="13"/>
      <c r="AE678" s="13"/>
      <c r="AF678" s="13"/>
    </row>
    <row r="679" spans="1:32" ht="76" x14ac:dyDescent="0.2">
      <c r="A679" s="9">
        <f t="shared" si="33"/>
        <v>673</v>
      </c>
      <c r="B679" s="9">
        <v>36</v>
      </c>
      <c r="C679" s="27" t="s">
        <v>2694</v>
      </c>
      <c r="D679" s="27" t="s">
        <v>2695</v>
      </c>
      <c r="E679" s="11" t="s">
        <v>2696</v>
      </c>
      <c r="F679" s="42">
        <v>43</v>
      </c>
      <c r="G679" s="43" t="s">
        <v>2697</v>
      </c>
      <c r="H679" s="42" t="s">
        <v>2698</v>
      </c>
      <c r="I679" s="42" t="s">
        <v>2699</v>
      </c>
      <c r="J679" s="42" t="s">
        <v>2700</v>
      </c>
      <c r="K679" s="42"/>
      <c r="L679" s="14"/>
      <c r="M679" s="18" t="s">
        <v>2701</v>
      </c>
      <c r="N679" s="14" t="s">
        <v>1228</v>
      </c>
      <c r="O679" s="31">
        <v>8</v>
      </c>
      <c r="P679" s="31">
        <v>1</v>
      </c>
      <c r="Q679" s="31">
        <v>9</v>
      </c>
      <c r="R679" s="31">
        <v>21</v>
      </c>
      <c r="S679" s="31">
        <v>2</v>
      </c>
      <c r="T679" s="31">
        <v>3</v>
      </c>
      <c r="U679" s="31">
        <v>4</v>
      </c>
      <c r="V679" s="14" t="s">
        <v>2702</v>
      </c>
      <c r="W679" s="14" t="s">
        <v>2703</v>
      </c>
      <c r="X679" s="14" t="s">
        <v>2704</v>
      </c>
      <c r="Y679" s="14" t="s">
        <v>2705</v>
      </c>
      <c r="Z679" s="67" t="s">
        <v>2706</v>
      </c>
      <c r="AA679" s="14"/>
      <c r="AB679" s="14"/>
      <c r="AC679" s="14"/>
      <c r="AD679" s="14"/>
      <c r="AE679" s="14"/>
      <c r="AF679" s="14"/>
    </row>
    <row r="680" spans="1:32" ht="76" x14ac:dyDescent="0.2">
      <c r="A680" s="9">
        <f t="shared" si="33"/>
        <v>674</v>
      </c>
      <c r="B680" s="9">
        <v>36</v>
      </c>
      <c r="C680" s="27" t="s">
        <v>2694</v>
      </c>
      <c r="D680" s="27" t="s">
        <v>2707</v>
      </c>
      <c r="E680" s="11" t="s">
        <v>2708</v>
      </c>
      <c r="F680" s="42">
        <v>47</v>
      </c>
      <c r="G680" s="43" t="s">
        <v>2709</v>
      </c>
      <c r="H680" s="42" t="s">
        <v>2710</v>
      </c>
      <c r="I680" s="42" t="s">
        <v>2711</v>
      </c>
      <c r="J680" s="42" t="s">
        <v>2700</v>
      </c>
      <c r="K680" s="42"/>
      <c r="L680" s="14"/>
      <c r="M680" s="18" t="s">
        <v>2712</v>
      </c>
      <c r="N680" s="14" t="s">
        <v>1228</v>
      </c>
      <c r="O680" s="31">
        <v>9</v>
      </c>
      <c r="P680" s="31">
        <v>8</v>
      </c>
      <c r="Q680" s="31">
        <v>9</v>
      </c>
      <c r="R680" s="31">
        <v>17</v>
      </c>
      <c r="S680" s="31">
        <v>1</v>
      </c>
      <c r="T680" s="31">
        <v>3</v>
      </c>
      <c r="U680" s="31">
        <v>5</v>
      </c>
      <c r="V680" s="14" t="s">
        <v>2713</v>
      </c>
      <c r="W680" s="14" t="s">
        <v>2714</v>
      </c>
      <c r="X680" s="14" t="s">
        <v>2704</v>
      </c>
      <c r="Y680" s="14" t="s">
        <v>2705</v>
      </c>
      <c r="Z680" s="67" t="s">
        <v>2706</v>
      </c>
      <c r="AA680" s="14"/>
      <c r="AB680" s="14"/>
      <c r="AC680" s="14"/>
      <c r="AD680" s="14"/>
      <c r="AE680" s="14"/>
      <c r="AF680" s="14"/>
    </row>
    <row r="681" spans="1:32" ht="76" x14ac:dyDescent="0.2">
      <c r="A681" s="9">
        <f t="shared" si="33"/>
        <v>675</v>
      </c>
      <c r="B681" s="9">
        <v>36</v>
      </c>
      <c r="C681" s="27" t="s">
        <v>2694</v>
      </c>
      <c r="D681" s="27" t="s">
        <v>2715</v>
      </c>
      <c r="E681" s="11" t="s">
        <v>2716</v>
      </c>
      <c r="F681" s="42">
        <v>25</v>
      </c>
      <c r="G681" s="43" t="s">
        <v>2717</v>
      </c>
      <c r="H681" s="42" t="s">
        <v>2055</v>
      </c>
      <c r="I681" s="42" t="s">
        <v>2718</v>
      </c>
      <c r="J681" s="42" t="s">
        <v>2719</v>
      </c>
      <c r="K681" s="42"/>
      <c r="L681" s="14"/>
      <c r="M681" s="18" t="s">
        <v>2720</v>
      </c>
      <c r="N681" s="14" t="s">
        <v>2721</v>
      </c>
      <c r="O681" s="31">
        <v>3</v>
      </c>
      <c r="P681" s="31">
        <v>2</v>
      </c>
      <c r="Q681" s="31">
        <v>7</v>
      </c>
      <c r="R681" s="31">
        <v>7</v>
      </c>
      <c r="S681" s="31">
        <v>0</v>
      </c>
      <c r="T681" s="12">
        <v>5</v>
      </c>
      <c r="U681" s="12">
        <v>1</v>
      </c>
      <c r="V681" s="13" t="s">
        <v>2722</v>
      </c>
      <c r="W681" s="13" t="s">
        <v>2723</v>
      </c>
      <c r="X681" s="14" t="s">
        <v>2724</v>
      </c>
      <c r="Y681" s="14" t="s">
        <v>2725</v>
      </c>
      <c r="Z681" s="67" t="s">
        <v>2726</v>
      </c>
      <c r="AA681" s="14"/>
      <c r="AB681" s="14"/>
      <c r="AC681" s="14"/>
      <c r="AD681" s="14"/>
      <c r="AE681" s="14"/>
      <c r="AF681" s="14"/>
    </row>
    <row r="682" spans="1:32" ht="57" x14ac:dyDescent="0.2">
      <c r="A682" s="9">
        <f t="shared" si="33"/>
        <v>676</v>
      </c>
      <c r="B682" s="9">
        <v>38</v>
      </c>
      <c r="C682" s="11" t="s">
        <v>2727</v>
      </c>
      <c r="D682" s="11" t="s">
        <v>2728</v>
      </c>
      <c r="E682" s="11" t="s">
        <v>2729</v>
      </c>
      <c r="F682" s="16">
        <v>7</v>
      </c>
      <c r="G682" s="17"/>
      <c r="H682" s="16" t="s">
        <v>2730</v>
      </c>
      <c r="I682" s="16"/>
      <c r="J682" s="16" t="s">
        <v>2731</v>
      </c>
      <c r="K682" s="16"/>
      <c r="L682" s="14" t="s">
        <v>2732</v>
      </c>
      <c r="M682" s="13" t="s">
        <v>2733</v>
      </c>
      <c r="N682" s="13" t="s">
        <v>2734</v>
      </c>
      <c r="O682" s="12">
        <v>1</v>
      </c>
      <c r="P682" s="12"/>
      <c r="Q682" s="12"/>
      <c r="R682" s="12">
        <v>1</v>
      </c>
      <c r="S682" s="12"/>
      <c r="T682" s="12">
        <v>4</v>
      </c>
      <c r="U682" s="12">
        <v>1</v>
      </c>
      <c r="V682" s="13" t="s">
        <v>2735</v>
      </c>
      <c r="W682" s="13" t="s">
        <v>2736</v>
      </c>
      <c r="X682" s="13" t="s">
        <v>2737</v>
      </c>
      <c r="Y682" s="13" t="s">
        <v>2738</v>
      </c>
      <c r="Z682" s="13" t="s">
        <v>2739</v>
      </c>
      <c r="AA682" s="13"/>
      <c r="AB682" s="13"/>
      <c r="AC682" s="13"/>
      <c r="AD682" s="13"/>
      <c r="AE682" s="13"/>
      <c r="AF682" s="13"/>
    </row>
    <row r="683" spans="1:32" ht="38" x14ac:dyDescent="0.2">
      <c r="A683" s="9">
        <f t="shared" si="33"/>
        <v>677</v>
      </c>
      <c r="B683" s="9">
        <v>38</v>
      </c>
      <c r="C683" s="11" t="s">
        <v>2727</v>
      </c>
      <c r="D683" s="11" t="s">
        <v>2740</v>
      </c>
      <c r="E683" s="11" t="s">
        <v>2741</v>
      </c>
      <c r="F683" s="16">
        <v>24</v>
      </c>
      <c r="G683" s="17">
        <v>34943</v>
      </c>
      <c r="H683" s="16" t="s">
        <v>2742</v>
      </c>
      <c r="I683" s="16"/>
      <c r="J683" s="16"/>
      <c r="K683" s="16"/>
      <c r="L683" s="14" t="s">
        <v>2743</v>
      </c>
      <c r="M683" s="19" t="s">
        <v>2744</v>
      </c>
      <c r="N683" s="13"/>
      <c r="O683" s="12">
        <v>9</v>
      </c>
      <c r="P683" s="12"/>
      <c r="Q683" s="12">
        <v>1</v>
      </c>
      <c r="R683" s="12">
        <v>4</v>
      </c>
      <c r="S683" s="12"/>
      <c r="T683" s="12">
        <v>10</v>
      </c>
      <c r="U683" s="12"/>
      <c r="V683" s="13"/>
      <c r="W683" s="13" t="s">
        <v>2745</v>
      </c>
      <c r="X683" s="13"/>
      <c r="Y683" s="13"/>
      <c r="Z683" s="13" t="s">
        <v>2746</v>
      </c>
      <c r="AA683" s="13"/>
      <c r="AB683" s="13"/>
      <c r="AC683" s="13"/>
      <c r="AD683" s="13"/>
      <c r="AE683" s="13"/>
      <c r="AF683" s="13"/>
    </row>
    <row r="684" spans="1:32" ht="95" x14ac:dyDescent="0.2">
      <c r="A684" s="9">
        <f t="shared" si="33"/>
        <v>678</v>
      </c>
      <c r="B684" s="9">
        <v>39</v>
      </c>
      <c r="C684" s="27" t="s">
        <v>2747</v>
      </c>
      <c r="D684" s="11" t="s">
        <v>2748</v>
      </c>
      <c r="E684" s="11" t="s">
        <v>2749</v>
      </c>
      <c r="F684" s="16">
        <v>21</v>
      </c>
      <c r="G684" s="17"/>
      <c r="H684" s="16">
        <v>2</v>
      </c>
      <c r="I684" s="16" t="s">
        <v>2750</v>
      </c>
      <c r="J684" s="16" t="s">
        <v>2751</v>
      </c>
      <c r="K684" s="16"/>
      <c r="L684" s="14" t="s">
        <v>2752</v>
      </c>
      <c r="M684" s="13" t="s">
        <v>2753</v>
      </c>
      <c r="N684" s="14" t="s">
        <v>943</v>
      </c>
      <c r="O684" s="12">
        <v>1</v>
      </c>
      <c r="P684" s="12">
        <v>1</v>
      </c>
      <c r="Q684" s="12">
        <v>12</v>
      </c>
      <c r="R684" s="12">
        <v>6</v>
      </c>
      <c r="S684" s="12">
        <v>2</v>
      </c>
      <c r="T684" s="12">
        <v>7</v>
      </c>
      <c r="U684" s="12">
        <v>2</v>
      </c>
      <c r="V684" s="13" t="s">
        <v>2754</v>
      </c>
      <c r="W684" s="13" t="s">
        <v>2755</v>
      </c>
      <c r="X684" s="13" t="s">
        <v>2756</v>
      </c>
      <c r="Y684" s="13" t="s">
        <v>2757</v>
      </c>
      <c r="Z684" s="61" t="str">
        <f t="shared" ref="Z684:Z700" si="36">HYPERLINK("#", "https://www.city.fujimino.saitama.jp/soshikiichiran/sangyoshinkoka/shokoroseikakari/zigyousyanokatahe/2149.html")</f>
        <v>https://www.city.fujimino.saitama.jp/soshikiichiran/sangyoshinkoka/shokoroseikakari/zigyousyanokatahe/2149.html</v>
      </c>
      <c r="AA684" s="13" t="s">
        <v>2758</v>
      </c>
      <c r="AB684" s="13" t="s">
        <v>2759</v>
      </c>
      <c r="AC684" s="13" t="s">
        <v>2760</v>
      </c>
      <c r="AD684" s="13"/>
      <c r="AE684" s="13"/>
      <c r="AF684" s="13"/>
    </row>
    <row r="685" spans="1:32" ht="95" x14ac:dyDescent="0.2">
      <c r="A685" s="9">
        <f t="shared" si="33"/>
        <v>679</v>
      </c>
      <c r="B685" s="9">
        <v>39</v>
      </c>
      <c r="C685" s="27" t="s">
        <v>2747</v>
      </c>
      <c r="D685" s="11" t="s">
        <v>2761</v>
      </c>
      <c r="E685" s="11" t="s">
        <v>2749</v>
      </c>
      <c r="F685" s="16">
        <v>56</v>
      </c>
      <c r="G685" s="17"/>
      <c r="H685" s="16">
        <v>3</v>
      </c>
      <c r="I685" s="16"/>
      <c r="J685" s="16" t="s">
        <v>2751</v>
      </c>
      <c r="K685" s="16"/>
      <c r="L685" s="14" t="s">
        <v>2762</v>
      </c>
      <c r="M685" s="13" t="s">
        <v>2763</v>
      </c>
      <c r="N685" s="14" t="s">
        <v>2764</v>
      </c>
      <c r="O685" s="12"/>
      <c r="P685" s="12"/>
      <c r="Q685" s="12">
        <v>61</v>
      </c>
      <c r="R685" s="12"/>
      <c r="S685" s="12"/>
      <c r="T685" s="12">
        <v>6</v>
      </c>
      <c r="U685" s="12"/>
      <c r="V685" s="13" t="s">
        <v>2765</v>
      </c>
      <c r="W685" s="13" t="s">
        <v>2766</v>
      </c>
      <c r="X685" s="13" t="s">
        <v>2756</v>
      </c>
      <c r="Y685" s="13" t="s">
        <v>2757</v>
      </c>
      <c r="Z685" s="61" t="str">
        <f t="shared" si="36"/>
        <v>https://www.city.fujimino.saitama.jp/soshikiichiran/sangyoshinkoka/shokoroseikakari/zigyousyanokatahe/2149.html</v>
      </c>
      <c r="AA685" s="13" t="s">
        <v>2758</v>
      </c>
      <c r="AB685" s="13" t="s">
        <v>2759</v>
      </c>
      <c r="AC685" s="13" t="s">
        <v>2760</v>
      </c>
      <c r="AD685" s="13"/>
      <c r="AE685" s="13"/>
      <c r="AF685" s="13"/>
    </row>
    <row r="686" spans="1:32" ht="95" x14ac:dyDescent="0.2">
      <c r="A686" s="9">
        <f t="shared" si="33"/>
        <v>680</v>
      </c>
      <c r="B686" s="9">
        <v>39</v>
      </c>
      <c r="C686" s="27" t="s">
        <v>2747</v>
      </c>
      <c r="D686" s="11" t="s">
        <v>2767</v>
      </c>
      <c r="E686" s="11" t="s">
        <v>2749</v>
      </c>
      <c r="F686" s="16">
        <v>8</v>
      </c>
      <c r="G686" s="17"/>
      <c r="H686" s="16" t="s">
        <v>2768</v>
      </c>
      <c r="I686" s="16"/>
      <c r="J686" s="16" t="s">
        <v>2769</v>
      </c>
      <c r="K686" s="16"/>
      <c r="L686" s="14"/>
      <c r="M686" s="13" t="s">
        <v>2763</v>
      </c>
      <c r="N686" s="14" t="s">
        <v>2089</v>
      </c>
      <c r="O686" s="12"/>
      <c r="P686" s="12"/>
      <c r="Q686" s="12">
        <v>12</v>
      </c>
      <c r="R686" s="12">
        <v>1</v>
      </c>
      <c r="S686" s="12"/>
      <c r="T686" s="12"/>
      <c r="U686" s="12"/>
      <c r="V686" s="13" t="s">
        <v>2765</v>
      </c>
      <c r="W686" s="13" t="s">
        <v>2766</v>
      </c>
      <c r="X686" s="13" t="s">
        <v>2756</v>
      </c>
      <c r="Y686" s="13" t="s">
        <v>2757</v>
      </c>
      <c r="Z686" s="61" t="str">
        <f t="shared" si="36"/>
        <v>https://www.city.fujimino.saitama.jp/soshikiichiran/sangyoshinkoka/shokoroseikakari/zigyousyanokatahe/2149.html</v>
      </c>
      <c r="AA686" s="13" t="s">
        <v>2758</v>
      </c>
      <c r="AB686" s="13" t="s">
        <v>2759</v>
      </c>
      <c r="AC686" s="13" t="s">
        <v>2760</v>
      </c>
      <c r="AD686" s="13"/>
      <c r="AE686" s="13"/>
      <c r="AF686" s="13"/>
    </row>
    <row r="687" spans="1:32" ht="95" x14ac:dyDescent="0.2">
      <c r="A687" s="9">
        <f t="shared" si="33"/>
        <v>681</v>
      </c>
      <c r="B687" s="9">
        <v>39</v>
      </c>
      <c r="C687" s="27" t="s">
        <v>2747</v>
      </c>
      <c r="D687" s="11" t="s">
        <v>2770</v>
      </c>
      <c r="E687" s="11" t="s">
        <v>2771</v>
      </c>
      <c r="F687" s="16">
        <v>9</v>
      </c>
      <c r="G687" s="17"/>
      <c r="H687" s="16" t="s">
        <v>2768</v>
      </c>
      <c r="I687" s="16"/>
      <c r="J687" s="16" t="s">
        <v>2772</v>
      </c>
      <c r="K687" s="16"/>
      <c r="L687" s="14" t="s">
        <v>2773</v>
      </c>
      <c r="M687" s="13" t="s">
        <v>1987</v>
      </c>
      <c r="N687" s="14" t="s">
        <v>2774</v>
      </c>
      <c r="O687" s="12"/>
      <c r="P687" s="12">
        <v>2</v>
      </c>
      <c r="Q687" s="12">
        <v>2</v>
      </c>
      <c r="R687" s="12">
        <v>5</v>
      </c>
      <c r="S687" s="12"/>
      <c r="T687" s="12"/>
      <c r="U687" s="12">
        <v>2</v>
      </c>
      <c r="V687" s="13" t="s">
        <v>2775</v>
      </c>
      <c r="W687" s="13" t="s">
        <v>2776</v>
      </c>
      <c r="X687" s="13" t="s">
        <v>2756</v>
      </c>
      <c r="Y687" s="13" t="s">
        <v>2757</v>
      </c>
      <c r="Z687" s="61" t="str">
        <f t="shared" si="36"/>
        <v>https://www.city.fujimino.saitama.jp/soshikiichiran/sangyoshinkoka/shokoroseikakari/zigyousyanokatahe/2149.html</v>
      </c>
      <c r="AA687" s="13" t="s">
        <v>2758</v>
      </c>
      <c r="AB687" s="13" t="s">
        <v>2759</v>
      </c>
      <c r="AC687" s="13" t="s">
        <v>2760</v>
      </c>
      <c r="AD687" s="13"/>
      <c r="AE687" s="13"/>
      <c r="AF687" s="13"/>
    </row>
    <row r="688" spans="1:32" ht="95" x14ac:dyDescent="0.2">
      <c r="A688" s="9">
        <f t="shared" si="33"/>
        <v>682</v>
      </c>
      <c r="B688" s="9">
        <v>39</v>
      </c>
      <c r="C688" s="27" t="s">
        <v>2747</v>
      </c>
      <c r="D688" s="11" t="s">
        <v>2777</v>
      </c>
      <c r="E688" s="11" t="s">
        <v>2749</v>
      </c>
      <c r="F688" s="16">
        <v>40</v>
      </c>
      <c r="G688" s="17"/>
      <c r="H688" s="16">
        <v>8</v>
      </c>
      <c r="I688" s="16"/>
      <c r="J688" s="16" t="s">
        <v>2778</v>
      </c>
      <c r="K688" s="16"/>
      <c r="L688" s="14" t="s">
        <v>2779</v>
      </c>
      <c r="M688" s="13" t="s">
        <v>2763</v>
      </c>
      <c r="N688" s="14" t="s">
        <v>2780</v>
      </c>
      <c r="O688" s="12">
        <v>1</v>
      </c>
      <c r="P688" s="12">
        <v>5</v>
      </c>
      <c r="Q688" s="12">
        <v>11</v>
      </c>
      <c r="R688" s="12">
        <v>8</v>
      </c>
      <c r="S688" s="12"/>
      <c r="T688" s="12">
        <v>16</v>
      </c>
      <c r="U688" s="12">
        <v>1</v>
      </c>
      <c r="V688" s="13" t="s">
        <v>2781</v>
      </c>
      <c r="W688" s="13" t="s">
        <v>2782</v>
      </c>
      <c r="X688" s="13" t="s">
        <v>2756</v>
      </c>
      <c r="Y688" s="13" t="s">
        <v>2757</v>
      </c>
      <c r="Z688" s="61" t="str">
        <f t="shared" si="36"/>
        <v>https://www.city.fujimino.saitama.jp/soshikiichiran/sangyoshinkoka/shokoroseikakari/zigyousyanokatahe/2149.html</v>
      </c>
      <c r="AA688" s="13" t="s">
        <v>2758</v>
      </c>
      <c r="AB688" s="13" t="s">
        <v>2759</v>
      </c>
      <c r="AC688" s="13" t="s">
        <v>2760</v>
      </c>
      <c r="AD688" s="13"/>
      <c r="AE688" s="13"/>
      <c r="AF688" s="13"/>
    </row>
    <row r="689" spans="1:32" ht="95" x14ac:dyDescent="0.2">
      <c r="A689" s="9">
        <f t="shared" si="33"/>
        <v>683</v>
      </c>
      <c r="B689" s="9">
        <v>39</v>
      </c>
      <c r="C689" s="27" t="s">
        <v>2747</v>
      </c>
      <c r="D689" s="11" t="s">
        <v>2783</v>
      </c>
      <c r="E689" s="11" t="s">
        <v>2749</v>
      </c>
      <c r="F689" s="16">
        <v>27</v>
      </c>
      <c r="G689" s="17"/>
      <c r="H689" s="16">
        <v>6</v>
      </c>
      <c r="I689" s="16"/>
      <c r="J689" s="16" t="s">
        <v>2772</v>
      </c>
      <c r="K689" s="16"/>
      <c r="L689" s="14" t="s">
        <v>2784</v>
      </c>
      <c r="M689" s="13" t="s">
        <v>2763</v>
      </c>
      <c r="N689" s="14" t="s">
        <v>2785</v>
      </c>
      <c r="O689" s="12">
        <v>3</v>
      </c>
      <c r="P689" s="12"/>
      <c r="Q689" s="12">
        <v>15</v>
      </c>
      <c r="R689" s="12">
        <v>6</v>
      </c>
      <c r="S689" s="12"/>
      <c r="T689" s="12">
        <v>12</v>
      </c>
      <c r="U689" s="12"/>
      <c r="V689" s="13" t="s">
        <v>2765</v>
      </c>
      <c r="W689" s="13" t="s">
        <v>2786</v>
      </c>
      <c r="X689" s="13" t="s">
        <v>2756</v>
      </c>
      <c r="Y689" s="13" t="s">
        <v>2757</v>
      </c>
      <c r="Z689" s="61" t="str">
        <f t="shared" si="36"/>
        <v>https://www.city.fujimino.saitama.jp/soshikiichiran/sangyoshinkoka/shokoroseikakari/zigyousyanokatahe/2149.html</v>
      </c>
      <c r="AA689" s="13" t="s">
        <v>2758</v>
      </c>
      <c r="AB689" s="13" t="s">
        <v>2759</v>
      </c>
      <c r="AC689" s="13" t="s">
        <v>2760</v>
      </c>
      <c r="AD689" s="13"/>
      <c r="AE689" s="13"/>
      <c r="AF689" s="13"/>
    </row>
    <row r="690" spans="1:32" ht="95" x14ac:dyDescent="0.2">
      <c r="A690" s="9">
        <f t="shared" si="33"/>
        <v>684</v>
      </c>
      <c r="B690" s="9">
        <v>39</v>
      </c>
      <c r="C690" s="27" t="s">
        <v>2747</v>
      </c>
      <c r="D690" s="11" t="s">
        <v>2787</v>
      </c>
      <c r="E690" s="11" t="s">
        <v>2788</v>
      </c>
      <c r="F690" s="16">
        <v>33</v>
      </c>
      <c r="G690" s="17"/>
      <c r="H690" s="16">
        <v>8</v>
      </c>
      <c r="I690" s="16"/>
      <c r="J690" s="16" t="s">
        <v>2751</v>
      </c>
      <c r="K690" s="16"/>
      <c r="L690" s="14" t="s">
        <v>2789</v>
      </c>
      <c r="M690" s="13" t="s">
        <v>2763</v>
      </c>
      <c r="N690" s="14" t="s">
        <v>943</v>
      </c>
      <c r="O690" s="12">
        <v>5</v>
      </c>
      <c r="P690" s="12"/>
      <c r="Q690" s="12">
        <v>4</v>
      </c>
      <c r="R690" s="12">
        <v>22</v>
      </c>
      <c r="S690" s="12"/>
      <c r="T690" s="12">
        <v>3</v>
      </c>
      <c r="U690" s="12"/>
      <c r="V690" s="13" t="s">
        <v>2081</v>
      </c>
      <c r="W690" s="13" t="s">
        <v>2790</v>
      </c>
      <c r="X690" s="13" t="s">
        <v>2756</v>
      </c>
      <c r="Y690" s="13" t="s">
        <v>2757</v>
      </c>
      <c r="Z690" s="61" t="str">
        <f t="shared" si="36"/>
        <v>https://www.city.fujimino.saitama.jp/soshikiichiran/sangyoshinkoka/shokoroseikakari/zigyousyanokatahe/2149.html</v>
      </c>
      <c r="AA690" s="13" t="s">
        <v>2758</v>
      </c>
      <c r="AB690" s="13" t="s">
        <v>2759</v>
      </c>
      <c r="AC690" s="13" t="s">
        <v>2760</v>
      </c>
      <c r="AD690" s="13"/>
      <c r="AE690" s="13"/>
      <c r="AF690" s="13"/>
    </row>
    <row r="691" spans="1:32" ht="95" x14ac:dyDescent="0.2">
      <c r="A691" s="9">
        <f t="shared" si="33"/>
        <v>685</v>
      </c>
      <c r="B691" s="9">
        <v>39</v>
      </c>
      <c r="C691" s="27" t="s">
        <v>2747</v>
      </c>
      <c r="D691" s="11" t="s">
        <v>2791</v>
      </c>
      <c r="E691" s="11" t="s">
        <v>2749</v>
      </c>
      <c r="F691" s="16">
        <v>25</v>
      </c>
      <c r="G691" s="17"/>
      <c r="H691" s="16">
        <v>1</v>
      </c>
      <c r="I691" s="16"/>
      <c r="J691" s="16" t="s">
        <v>2792</v>
      </c>
      <c r="K691" s="16"/>
      <c r="L691" s="14" t="s">
        <v>2793</v>
      </c>
      <c r="M691" s="13" t="s">
        <v>2794</v>
      </c>
      <c r="N691" s="14" t="s">
        <v>943</v>
      </c>
      <c r="O691" s="12"/>
      <c r="P691" s="12"/>
      <c r="Q691" s="12">
        <v>5</v>
      </c>
      <c r="R691" s="12"/>
      <c r="S691" s="12">
        <v>1</v>
      </c>
      <c r="T691" s="12">
        <v>9</v>
      </c>
      <c r="U691" s="12"/>
      <c r="V691" s="13" t="s">
        <v>2765</v>
      </c>
      <c r="W691" s="13" t="s">
        <v>2766</v>
      </c>
      <c r="X691" s="13" t="s">
        <v>2756</v>
      </c>
      <c r="Y691" s="13" t="s">
        <v>2757</v>
      </c>
      <c r="Z691" s="61" t="str">
        <f t="shared" si="36"/>
        <v>https://www.city.fujimino.saitama.jp/soshikiichiran/sangyoshinkoka/shokoroseikakari/zigyousyanokatahe/2149.html</v>
      </c>
      <c r="AA691" s="13" t="s">
        <v>2758</v>
      </c>
      <c r="AB691" s="13" t="s">
        <v>2759</v>
      </c>
      <c r="AC691" s="13" t="s">
        <v>2760</v>
      </c>
      <c r="AD691" s="13"/>
      <c r="AE691" s="13"/>
      <c r="AF691" s="13"/>
    </row>
    <row r="692" spans="1:32" ht="95" x14ac:dyDescent="0.2">
      <c r="A692" s="9">
        <f t="shared" si="33"/>
        <v>686</v>
      </c>
      <c r="B692" s="9">
        <v>39</v>
      </c>
      <c r="C692" s="27" t="s">
        <v>2747</v>
      </c>
      <c r="D692" s="11" t="s">
        <v>1255</v>
      </c>
      <c r="E692" s="11" t="s">
        <v>2795</v>
      </c>
      <c r="F692" s="16">
        <v>21</v>
      </c>
      <c r="G692" s="17"/>
      <c r="H692" s="16" t="s">
        <v>2768</v>
      </c>
      <c r="I692" s="16"/>
      <c r="J692" s="16" t="s">
        <v>2751</v>
      </c>
      <c r="K692" s="16"/>
      <c r="L692" s="14" t="s">
        <v>2796</v>
      </c>
      <c r="M692" s="13" t="s">
        <v>2797</v>
      </c>
      <c r="N692" s="14" t="s">
        <v>2798</v>
      </c>
      <c r="O692" s="12">
        <v>5</v>
      </c>
      <c r="P692" s="12">
        <v>1</v>
      </c>
      <c r="Q692" s="12">
        <v>4</v>
      </c>
      <c r="R692" s="12">
        <v>4</v>
      </c>
      <c r="S692" s="12">
        <v>1</v>
      </c>
      <c r="T692" s="12">
        <v>5</v>
      </c>
      <c r="U692" s="12"/>
      <c r="V692" s="13" t="s">
        <v>2765</v>
      </c>
      <c r="W692" s="13" t="s">
        <v>2799</v>
      </c>
      <c r="X692" s="13" t="s">
        <v>2756</v>
      </c>
      <c r="Y692" s="13" t="s">
        <v>2757</v>
      </c>
      <c r="Z692" s="61" t="str">
        <f t="shared" si="36"/>
        <v>https://www.city.fujimino.saitama.jp/soshikiichiran/sangyoshinkoka/shokoroseikakari/zigyousyanokatahe/2149.html</v>
      </c>
      <c r="AA692" s="13" t="s">
        <v>2758</v>
      </c>
      <c r="AB692" s="13" t="s">
        <v>2759</v>
      </c>
      <c r="AC692" s="13" t="s">
        <v>2760</v>
      </c>
      <c r="AD692" s="13"/>
      <c r="AE692" s="13"/>
      <c r="AF692" s="13"/>
    </row>
    <row r="693" spans="1:32" ht="95" x14ac:dyDescent="0.2">
      <c r="A693" s="9">
        <f t="shared" si="33"/>
        <v>687</v>
      </c>
      <c r="B693" s="9">
        <v>39</v>
      </c>
      <c r="C693" s="27" t="s">
        <v>2747</v>
      </c>
      <c r="D693" s="11" t="s">
        <v>2800</v>
      </c>
      <c r="E693" s="11" t="s">
        <v>2801</v>
      </c>
      <c r="F693" s="16">
        <v>19</v>
      </c>
      <c r="G693" s="17"/>
      <c r="H693" s="16">
        <v>2</v>
      </c>
      <c r="I693" s="16"/>
      <c r="J693" s="16" t="s">
        <v>2802</v>
      </c>
      <c r="K693" s="16"/>
      <c r="L693" s="14" t="s">
        <v>2803</v>
      </c>
      <c r="M693" s="13" t="s">
        <v>2763</v>
      </c>
      <c r="N693" s="14" t="s">
        <v>2798</v>
      </c>
      <c r="O693" s="12">
        <v>2</v>
      </c>
      <c r="P693" s="12">
        <v>3</v>
      </c>
      <c r="Q693" s="12">
        <v>1</v>
      </c>
      <c r="R693" s="12">
        <v>7</v>
      </c>
      <c r="S693" s="12">
        <v>2</v>
      </c>
      <c r="T693" s="12">
        <v>6</v>
      </c>
      <c r="U693" s="12">
        <v>3</v>
      </c>
      <c r="V693" s="13" t="s">
        <v>2804</v>
      </c>
      <c r="W693" s="13" t="s">
        <v>2805</v>
      </c>
      <c r="X693" s="13" t="s">
        <v>2756</v>
      </c>
      <c r="Y693" s="13" t="s">
        <v>2757</v>
      </c>
      <c r="Z693" s="61" t="str">
        <f t="shared" si="36"/>
        <v>https://www.city.fujimino.saitama.jp/soshikiichiran/sangyoshinkoka/shokoroseikakari/zigyousyanokatahe/2149.html</v>
      </c>
      <c r="AA693" s="13" t="s">
        <v>2758</v>
      </c>
      <c r="AB693" s="13" t="s">
        <v>2759</v>
      </c>
      <c r="AC693" s="13" t="s">
        <v>2760</v>
      </c>
      <c r="AD693" s="13"/>
      <c r="AE693" s="13"/>
      <c r="AF693" s="13"/>
    </row>
    <row r="694" spans="1:32" ht="95" x14ac:dyDescent="0.2">
      <c r="A694" s="9">
        <f t="shared" si="33"/>
        <v>688</v>
      </c>
      <c r="B694" s="9">
        <v>39</v>
      </c>
      <c r="C694" s="27" t="s">
        <v>2747</v>
      </c>
      <c r="D694" s="11" t="s">
        <v>2806</v>
      </c>
      <c r="E694" s="11" t="s">
        <v>2807</v>
      </c>
      <c r="F694" s="16">
        <v>11</v>
      </c>
      <c r="G694" s="17"/>
      <c r="H694" s="16">
        <v>3</v>
      </c>
      <c r="I694" s="16"/>
      <c r="J694" s="16" t="s">
        <v>2802</v>
      </c>
      <c r="K694" s="16"/>
      <c r="L694" s="14" t="s">
        <v>2808</v>
      </c>
      <c r="M694" s="13" t="s">
        <v>2763</v>
      </c>
      <c r="N694" s="14" t="s">
        <v>2798</v>
      </c>
      <c r="O694" s="12">
        <v>7</v>
      </c>
      <c r="P694" s="12"/>
      <c r="Q694" s="12">
        <v>1</v>
      </c>
      <c r="R694" s="12">
        <v>3</v>
      </c>
      <c r="S694" s="12"/>
      <c r="T694" s="12">
        <v>4</v>
      </c>
      <c r="U694" s="12"/>
      <c r="V694" s="13" t="s">
        <v>2765</v>
      </c>
      <c r="W694" s="13" t="s">
        <v>2809</v>
      </c>
      <c r="X694" s="13" t="s">
        <v>2756</v>
      </c>
      <c r="Y694" s="13" t="s">
        <v>2757</v>
      </c>
      <c r="Z694" s="61" t="str">
        <f t="shared" si="36"/>
        <v>https://www.city.fujimino.saitama.jp/soshikiichiran/sangyoshinkoka/shokoroseikakari/zigyousyanokatahe/2149.html</v>
      </c>
      <c r="AA694" s="13" t="s">
        <v>2758</v>
      </c>
      <c r="AB694" s="13" t="s">
        <v>2759</v>
      </c>
      <c r="AC694" s="13" t="s">
        <v>2760</v>
      </c>
      <c r="AD694" s="13"/>
      <c r="AE694" s="13"/>
      <c r="AF694" s="13"/>
    </row>
    <row r="695" spans="1:32" ht="95" x14ac:dyDescent="0.2">
      <c r="A695" s="9">
        <f t="shared" si="33"/>
        <v>689</v>
      </c>
      <c r="B695" s="9">
        <v>39</v>
      </c>
      <c r="C695" s="27" t="s">
        <v>2747</v>
      </c>
      <c r="D695" s="11" t="s">
        <v>2810</v>
      </c>
      <c r="E695" s="11" t="s">
        <v>2811</v>
      </c>
      <c r="F695" s="16">
        <v>3</v>
      </c>
      <c r="G695" s="17"/>
      <c r="H695" s="16">
        <v>2</v>
      </c>
      <c r="I695" s="16"/>
      <c r="J695" s="16" t="s">
        <v>2751</v>
      </c>
      <c r="K695" s="16"/>
      <c r="L695" s="14"/>
      <c r="M695" s="13" t="s">
        <v>2812</v>
      </c>
      <c r="N695" s="14" t="s">
        <v>964</v>
      </c>
      <c r="O695" s="12"/>
      <c r="P695" s="12"/>
      <c r="Q695" s="12">
        <v>3</v>
      </c>
      <c r="R695" s="12">
        <v>3</v>
      </c>
      <c r="S695" s="12"/>
      <c r="T695" s="12"/>
      <c r="U695" s="12"/>
      <c r="V695" s="13" t="s">
        <v>2813</v>
      </c>
      <c r="W695" s="13" t="s">
        <v>2814</v>
      </c>
      <c r="X695" s="13" t="s">
        <v>2756</v>
      </c>
      <c r="Y695" s="13" t="s">
        <v>2757</v>
      </c>
      <c r="Z695" s="61" t="str">
        <f t="shared" si="36"/>
        <v>https://www.city.fujimino.saitama.jp/soshikiichiran/sangyoshinkoka/shokoroseikakari/zigyousyanokatahe/2149.html</v>
      </c>
      <c r="AA695" s="13" t="s">
        <v>2758</v>
      </c>
      <c r="AB695" s="13" t="s">
        <v>2759</v>
      </c>
      <c r="AC695" s="13" t="s">
        <v>2760</v>
      </c>
      <c r="AD695" s="13"/>
      <c r="AE695" s="13"/>
      <c r="AF695" s="13"/>
    </row>
    <row r="696" spans="1:32" ht="95" x14ac:dyDescent="0.2">
      <c r="A696" s="9">
        <f t="shared" si="33"/>
        <v>690</v>
      </c>
      <c r="B696" s="9">
        <v>39</v>
      </c>
      <c r="C696" s="27" t="s">
        <v>2747</v>
      </c>
      <c r="D696" s="11" t="s">
        <v>2815</v>
      </c>
      <c r="E696" s="11" t="s">
        <v>2749</v>
      </c>
      <c r="F696" s="16">
        <v>19</v>
      </c>
      <c r="G696" s="17"/>
      <c r="H696" s="16">
        <v>1</v>
      </c>
      <c r="I696" s="16"/>
      <c r="J696" s="16" t="s">
        <v>2751</v>
      </c>
      <c r="K696" s="16"/>
      <c r="L696" s="14" t="s">
        <v>2816</v>
      </c>
      <c r="M696" s="13" t="s">
        <v>1987</v>
      </c>
      <c r="N696" s="14" t="s">
        <v>943</v>
      </c>
      <c r="O696" s="12">
        <v>4</v>
      </c>
      <c r="P696" s="12"/>
      <c r="Q696" s="12">
        <v>7</v>
      </c>
      <c r="R696" s="12">
        <v>9</v>
      </c>
      <c r="S696" s="12"/>
      <c r="T696" s="12">
        <v>2</v>
      </c>
      <c r="U696" s="12"/>
      <c r="V696" s="13" t="s">
        <v>2765</v>
      </c>
      <c r="W696" s="13" t="s">
        <v>2817</v>
      </c>
      <c r="X696" s="13" t="s">
        <v>2756</v>
      </c>
      <c r="Y696" s="13" t="s">
        <v>2757</v>
      </c>
      <c r="Z696" s="61" t="str">
        <f t="shared" si="36"/>
        <v>https://www.city.fujimino.saitama.jp/soshikiichiran/sangyoshinkoka/shokoroseikakari/zigyousyanokatahe/2149.html</v>
      </c>
      <c r="AA696" s="13" t="s">
        <v>2758</v>
      </c>
      <c r="AB696" s="13" t="s">
        <v>2759</v>
      </c>
      <c r="AC696" s="13" t="s">
        <v>2760</v>
      </c>
      <c r="AD696" s="13"/>
      <c r="AE696" s="13"/>
      <c r="AF696" s="13"/>
    </row>
    <row r="697" spans="1:32" ht="95" x14ac:dyDescent="0.2">
      <c r="A697" s="9">
        <f t="shared" si="33"/>
        <v>691</v>
      </c>
      <c r="B697" s="9">
        <v>39</v>
      </c>
      <c r="C697" s="27" t="s">
        <v>2747</v>
      </c>
      <c r="D697" s="11" t="s">
        <v>2818</v>
      </c>
      <c r="E697" s="11" t="s">
        <v>2819</v>
      </c>
      <c r="F697" s="16">
        <v>1</v>
      </c>
      <c r="G697" s="17"/>
      <c r="H697" s="16"/>
      <c r="I697" s="16"/>
      <c r="J697" s="16" t="s">
        <v>2820</v>
      </c>
      <c r="K697" s="16"/>
      <c r="L697" s="14"/>
      <c r="M697" s="13"/>
      <c r="N697" s="14" t="s">
        <v>943</v>
      </c>
      <c r="O697" s="12"/>
      <c r="P697" s="12"/>
      <c r="Q697" s="12">
        <v>3</v>
      </c>
      <c r="R697" s="12">
        <v>5</v>
      </c>
      <c r="S697" s="12"/>
      <c r="T697" s="12">
        <v>3</v>
      </c>
      <c r="U697" s="12"/>
      <c r="V697" s="13" t="s">
        <v>2813</v>
      </c>
      <c r="W697" s="13" t="s">
        <v>2821</v>
      </c>
      <c r="X697" s="13" t="s">
        <v>2756</v>
      </c>
      <c r="Y697" s="13" t="s">
        <v>2757</v>
      </c>
      <c r="Z697" s="61" t="str">
        <f t="shared" si="36"/>
        <v>https://www.city.fujimino.saitama.jp/soshikiichiran/sangyoshinkoka/shokoroseikakari/zigyousyanokatahe/2149.html</v>
      </c>
      <c r="AA697" s="13" t="s">
        <v>2758</v>
      </c>
      <c r="AB697" s="13" t="s">
        <v>2759</v>
      </c>
      <c r="AC697" s="13" t="s">
        <v>2760</v>
      </c>
      <c r="AD697" s="13"/>
      <c r="AE697" s="13"/>
      <c r="AF697" s="13"/>
    </row>
    <row r="698" spans="1:32" ht="95" x14ac:dyDescent="0.2">
      <c r="A698" s="9">
        <f t="shared" si="33"/>
        <v>692</v>
      </c>
      <c r="B698" s="9">
        <v>39</v>
      </c>
      <c r="C698" s="27" t="s">
        <v>2747</v>
      </c>
      <c r="D698" s="11" t="s">
        <v>2822</v>
      </c>
      <c r="E698" s="11" t="s">
        <v>2823</v>
      </c>
      <c r="F698" s="16">
        <v>11</v>
      </c>
      <c r="G698" s="17"/>
      <c r="H698" s="16">
        <v>1</v>
      </c>
      <c r="I698" s="16"/>
      <c r="J698" s="16" t="s">
        <v>2802</v>
      </c>
      <c r="K698" s="16"/>
      <c r="L698" s="14" t="s">
        <v>2824</v>
      </c>
      <c r="M698" s="13" t="s">
        <v>1987</v>
      </c>
      <c r="N698" s="14" t="s">
        <v>2825</v>
      </c>
      <c r="O698" s="12">
        <v>3</v>
      </c>
      <c r="P698" s="12">
        <v>1</v>
      </c>
      <c r="Q698" s="12">
        <v>3</v>
      </c>
      <c r="R698" s="12">
        <v>3</v>
      </c>
      <c r="S698" s="12"/>
      <c r="T698" s="12">
        <v>4</v>
      </c>
      <c r="U698" s="12"/>
      <c r="V698" s="13" t="s">
        <v>2661</v>
      </c>
      <c r="W698" s="13" t="s">
        <v>2826</v>
      </c>
      <c r="X698" s="13" t="s">
        <v>2756</v>
      </c>
      <c r="Y698" s="13" t="s">
        <v>2757</v>
      </c>
      <c r="Z698" s="61" t="str">
        <f t="shared" si="36"/>
        <v>https://www.city.fujimino.saitama.jp/soshikiichiran/sangyoshinkoka/shokoroseikakari/zigyousyanokatahe/2149.html</v>
      </c>
      <c r="AA698" s="13" t="s">
        <v>2758</v>
      </c>
      <c r="AB698" s="13" t="s">
        <v>2759</v>
      </c>
      <c r="AC698" s="13" t="s">
        <v>2760</v>
      </c>
      <c r="AD698" s="13"/>
      <c r="AE698" s="13"/>
      <c r="AF698" s="13"/>
    </row>
    <row r="699" spans="1:32" ht="95" x14ac:dyDescent="0.2">
      <c r="A699" s="9">
        <f t="shared" si="33"/>
        <v>693</v>
      </c>
      <c r="B699" s="9">
        <v>39</v>
      </c>
      <c r="C699" s="27" t="s">
        <v>2747</v>
      </c>
      <c r="D699" s="11" t="s">
        <v>2827</v>
      </c>
      <c r="E699" s="11" t="s">
        <v>2828</v>
      </c>
      <c r="F699" s="16">
        <v>5</v>
      </c>
      <c r="G699" s="17"/>
      <c r="H699" s="16">
        <v>4</v>
      </c>
      <c r="I699" s="16"/>
      <c r="J699" s="16" t="s">
        <v>2772</v>
      </c>
      <c r="K699" s="16"/>
      <c r="L699" s="14" t="s">
        <v>2829</v>
      </c>
      <c r="M699" s="13" t="s">
        <v>2830</v>
      </c>
      <c r="N699" s="14" t="s">
        <v>936</v>
      </c>
      <c r="O699" s="12">
        <v>2</v>
      </c>
      <c r="P699" s="12">
        <v>1</v>
      </c>
      <c r="Q699" s="12">
        <v>1</v>
      </c>
      <c r="R699" s="12"/>
      <c r="S699" s="12"/>
      <c r="T699" s="12">
        <v>1</v>
      </c>
      <c r="U699" s="12"/>
      <c r="V699" s="13" t="s">
        <v>2661</v>
      </c>
      <c r="W699" s="13" t="s">
        <v>2826</v>
      </c>
      <c r="X699" s="13" t="s">
        <v>2756</v>
      </c>
      <c r="Y699" s="13" t="s">
        <v>2757</v>
      </c>
      <c r="Z699" s="61" t="str">
        <f t="shared" si="36"/>
        <v>https://www.city.fujimino.saitama.jp/soshikiichiran/sangyoshinkoka/shokoroseikakari/zigyousyanokatahe/2149.html</v>
      </c>
      <c r="AA699" s="13" t="s">
        <v>2758</v>
      </c>
      <c r="AB699" s="13" t="s">
        <v>2759</v>
      </c>
      <c r="AC699" s="13" t="s">
        <v>2760</v>
      </c>
      <c r="AD699" s="13"/>
      <c r="AE699" s="13"/>
      <c r="AF699" s="13"/>
    </row>
    <row r="700" spans="1:32" ht="95" x14ac:dyDescent="0.2">
      <c r="A700" s="9">
        <f t="shared" si="33"/>
        <v>694</v>
      </c>
      <c r="B700" s="9">
        <v>39</v>
      </c>
      <c r="C700" s="27" t="s">
        <v>2747</v>
      </c>
      <c r="D700" s="11" t="s">
        <v>2831</v>
      </c>
      <c r="E700" s="11" t="s">
        <v>2832</v>
      </c>
      <c r="F700" s="16">
        <v>9</v>
      </c>
      <c r="G700" s="17"/>
      <c r="H700" s="16">
        <v>4</v>
      </c>
      <c r="I700" s="16"/>
      <c r="J700" s="16" t="s">
        <v>2751</v>
      </c>
      <c r="K700" s="16"/>
      <c r="L700" s="14" t="s">
        <v>2833</v>
      </c>
      <c r="M700" s="13" t="s">
        <v>2834</v>
      </c>
      <c r="N700" s="14" t="s">
        <v>964</v>
      </c>
      <c r="O700" s="12">
        <v>2</v>
      </c>
      <c r="P700" s="12"/>
      <c r="Q700" s="12">
        <v>1</v>
      </c>
      <c r="R700" s="12">
        <v>5</v>
      </c>
      <c r="S700" s="12"/>
      <c r="T700" s="12">
        <v>1</v>
      </c>
      <c r="U700" s="12"/>
      <c r="V700" s="13"/>
      <c r="W700" s="13" t="s">
        <v>2835</v>
      </c>
      <c r="X700" s="13" t="s">
        <v>2756</v>
      </c>
      <c r="Y700" s="13" t="s">
        <v>2757</v>
      </c>
      <c r="Z700" s="61" t="str">
        <f t="shared" si="36"/>
        <v>https://www.city.fujimino.saitama.jp/soshikiichiran/sangyoshinkoka/shokoroseikakari/zigyousyanokatahe/2149.html</v>
      </c>
      <c r="AA700" s="13" t="s">
        <v>2758</v>
      </c>
      <c r="AB700" s="13" t="s">
        <v>2759</v>
      </c>
      <c r="AC700" s="13" t="s">
        <v>2760</v>
      </c>
      <c r="AD700" s="13"/>
      <c r="AE700" s="13"/>
      <c r="AF700" s="13"/>
    </row>
    <row r="701" spans="1:32" ht="19" x14ac:dyDescent="0.2">
      <c r="A701" s="9">
        <f t="shared" si="33"/>
        <v>695</v>
      </c>
      <c r="B701" s="9">
        <v>39</v>
      </c>
      <c r="C701" s="27" t="s">
        <v>2836</v>
      </c>
      <c r="D701" s="11" t="s">
        <v>2837</v>
      </c>
      <c r="E701" s="11" t="s">
        <v>2749</v>
      </c>
      <c r="F701" s="16"/>
      <c r="G701" s="17"/>
      <c r="H701" s="16" t="s">
        <v>2768</v>
      </c>
      <c r="I701" s="16"/>
      <c r="J701" s="16"/>
      <c r="K701" s="16"/>
      <c r="L701" s="14"/>
      <c r="M701" s="13"/>
      <c r="N701" s="14"/>
      <c r="O701" s="12"/>
      <c r="P701" s="12"/>
      <c r="Q701" s="12"/>
      <c r="R701" s="12"/>
      <c r="S701" s="12"/>
      <c r="T701" s="12"/>
      <c r="U701" s="12"/>
      <c r="V701" s="13"/>
      <c r="W701" s="13" t="s">
        <v>39</v>
      </c>
      <c r="X701" s="13"/>
      <c r="Y701" s="13"/>
      <c r="Z701" s="13"/>
      <c r="AA701" s="13"/>
      <c r="AB701" s="13"/>
      <c r="AC701" s="13"/>
      <c r="AD701" s="13"/>
      <c r="AE701" s="13"/>
      <c r="AF701" s="13"/>
    </row>
    <row r="702" spans="1:32" ht="76" x14ac:dyDescent="0.2">
      <c r="A702" s="9">
        <f t="shared" si="33"/>
        <v>696</v>
      </c>
      <c r="B702" s="9">
        <v>40</v>
      </c>
      <c r="C702" s="27" t="s">
        <v>2838</v>
      </c>
      <c r="D702" s="11" t="s">
        <v>2839</v>
      </c>
      <c r="E702" s="38" t="s">
        <v>2840</v>
      </c>
      <c r="F702" s="16">
        <v>48</v>
      </c>
      <c r="G702" s="17"/>
      <c r="H702" s="16" t="s">
        <v>2841</v>
      </c>
      <c r="I702" s="16" t="s">
        <v>2842</v>
      </c>
      <c r="J702" s="16" t="s">
        <v>2843</v>
      </c>
      <c r="K702" s="16"/>
      <c r="L702" s="14"/>
      <c r="M702" s="13" t="s">
        <v>2844</v>
      </c>
      <c r="N702" s="14" t="s">
        <v>591</v>
      </c>
      <c r="O702" s="12">
        <v>4</v>
      </c>
      <c r="P702" s="12">
        <v>6</v>
      </c>
      <c r="Q702" s="12">
        <v>13</v>
      </c>
      <c r="R702" s="12">
        <v>12</v>
      </c>
      <c r="S702" s="12">
        <v>2</v>
      </c>
      <c r="T702" s="12">
        <v>11</v>
      </c>
      <c r="U702" s="12"/>
      <c r="V702" s="13" t="s">
        <v>2845</v>
      </c>
      <c r="W702" s="13" t="s">
        <v>2846</v>
      </c>
      <c r="X702" s="13" t="s">
        <v>2847</v>
      </c>
      <c r="Y702" s="13" t="s">
        <v>2237</v>
      </c>
      <c r="Z702" s="64" t="s">
        <v>2848</v>
      </c>
      <c r="AA702" s="13"/>
      <c r="AB702" s="13"/>
      <c r="AC702" s="13"/>
      <c r="AD702" s="13"/>
      <c r="AE702" s="13"/>
      <c r="AF702" s="13"/>
    </row>
    <row r="703" spans="1:32" ht="76" x14ac:dyDescent="0.2">
      <c r="A703" s="9">
        <f t="shared" si="33"/>
        <v>697</v>
      </c>
      <c r="B703" s="9">
        <v>40</v>
      </c>
      <c r="C703" s="27" t="s">
        <v>2838</v>
      </c>
      <c r="D703" s="11" t="s">
        <v>2849</v>
      </c>
      <c r="E703" s="38" t="s">
        <v>2850</v>
      </c>
      <c r="F703" s="16">
        <v>20</v>
      </c>
      <c r="G703" s="17"/>
      <c r="H703" s="16" t="s">
        <v>2851</v>
      </c>
      <c r="I703" s="16" t="s">
        <v>2842</v>
      </c>
      <c r="J703" s="16" t="s">
        <v>2852</v>
      </c>
      <c r="K703" s="16"/>
      <c r="L703" s="14"/>
      <c r="M703" s="13" t="s">
        <v>2853</v>
      </c>
      <c r="N703" s="14" t="s">
        <v>591</v>
      </c>
      <c r="O703" s="12">
        <v>2</v>
      </c>
      <c r="P703" s="12">
        <v>2</v>
      </c>
      <c r="Q703" s="12">
        <v>5</v>
      </c>
      <c r="R703" s="12">
        <v>7</v>
      </c>
      <c r="S703" s="12">
        <v>1</v>
      </c>
      <c r="T703" s="12">
        <v>3</v>
      </c>
      <c r="U703" s="12"/>
      <c r="V703" s="13" t="s">
        <v>2854</v>
      </c>
      <c r="W703" s="13" t="s">
        <v>2855</v>
      </c>
      <c r="X703" s="13" t="s">
        <v>2847</v>
      </c>
      <c r="Y703" s="13" t="s">
        <v>2237</v>
      </c>
      <c r="Z703" s="64" t="s">
        <v>2848</v>
      </c>
      <c r="AA703" s="13"/>
      <c r="AB703" s="13"/>
      <c r="AC703" s="13"/>
      <c r="AD703" s="13"/>
      <c r="AE703" s="13"/>
      <c r="AF703" s="13"/>
    </row>
    <row r="704" spans="1:32" ht="57" x14ac:dyDescent="0.2">
      <c r="A704" s="9">
        <f t="shared" si="33"/>
        <v>698</v>
      </c>
      <c r="B704" s="9">
        <v>40</v>
      </c>
      <c r="C704" s="27" t="s">
        <v>2838</v>
      </c>
      <c r="D704" s="11" t="s">
        <v>2856</v>
      </c>
      <c r="E704" s="38" t="s">
        <v>2857</v>
      </c>
      <c r="F704" s="16">
        <v>11</v>
      </c>
      <c r="G704" s="17"/>
      <c r="H704" s="16" t="s">
        <v>2851</v>
      </c>
      <c r="I704" s="16" t="s">
        <v>2842</v>
      </c>
      <c r="J704" s="16" t="s">
        <v>2852</v>
      </c>
      <c r="K704" s="16"/>
      <c r="L704" s="14"/>
      <c r="M704" s="13" t="s">
        <v>2858</v>
      </c>
      <c r="N704" s="14" t="s">
        <v>2859</v>
      </c>
      <c r="O704" s="12">
        <v>1</v>
      </c>
      <c r="P704" s="12">
        <v>1</v>
      </c>
      <c r="Q704" s="12">
        <v>2</v>
      </c>
      <c r="R704" s="12">
        <v>3</v>
      </c>
      <c r="S704" s="12"/>
      <c r="T704" s="12">
        <v>4</v>
      </c>
      <c r="U704" s="12"/>
      <c r="V704" s="13" t="s">
        <v>2860</v>
      </c>
      <c r="W704" s="13" t="s">
        <v>2861</v>
      </c>
      <c r="X704" s="13"/>
      <c r="Y704" s="13"/>
      <c r="Z704" s="13"/>
      <c r="AA704" s="13"/>
      <c r="AB704" s="13"/>
      <c r="AC704" s="13"/>
      <c r="AD704" s="13"/>
      <c r="AE704" s="13"/>
      <c r="AF704" s="13"/>
    </row>
    <row r="705" spans="1:32" ht="19" x14ac:dyDescent="0.2">
      <c r="A705" s="9">
        <f t="shared" si="33"/>
        <v>699</v>
      </c>
      <c r="B705" s="9">
        <v>40</v>
      </c>
      <c r="C705" s="27" t="s">
        <v>2838</v>
      </c>
      <c r="D705" s="11" t="s">
        <v>2862</v>
      </c>
      <c r="E705" s="38" t="s">
        <v>2863</v>
      </c>
      <c r="F705" s="16">
        <v>15</v>
      </c>
      <c r="G705" s="17"/>
      <c r="H705" s="16" t="s">
        <v>2864</v>
      </c>
      <c r="I705" s="16" t="s">
        <v>2842</v>
      </c>
      <c r="J705" s="16" t="s">
        <v>2865</v>
      </c>
      <c r="K705" s="16"/>
      <c r="L705" s="14"/>
      <c r="M705" s="13"/>
      <c r="N705" s="14" t="s">
        <v>2859</v>
      </c>
      <c r="O705" s="12">
        <v>2</v>
      </c>
      <c r="P705" s="12"/>
      <c r="Q705" s="12"/>
      <c r="R705" s="12">
        <v>7</v>
      </c>
      <c r="S705" s="12"/>
      <c r="T705" s="12">
        <v>6</v>
      </c>
      <c r="U705" s="12"/>
      <c r="V705" s="13"/>
      <c r="W705" s="13" t="s">
        <v>39</v>
      </c>
      <c r="X705" s="13"/>
      <c r="Y705" s="13"/>
      <c r="Z705" s="13"/>
      <c r="AA705" s="13"/>
      <c r="AB705" s="13"/>
      <c r="AC705" s="13"/>
      <c r="AD705" s="13"/>
      <c r="AE705" s="13"/>
      <c r="AF705" s="13"/>
    </row>
    <row r="706" spans="1:32" ht="57" x14ac:dyDescent="0.2">
      <c r="A706" s="9">
        <f t="shared" si="33"/>
        <v>700</v>
      </c>
      <c r="B706" s="9">
        <v>40</v>
      </c>
      <c r="C706" s="27" t="s">
        <v>2838</v>
      </c>
      <c r="D706" s="11" t="s">
        <v>2866</v>
      </c>
      <c r="E706" s="38" t="s">
        <v>2867</v>
      </c>
      <c r="F706" s="16">
        <v>24</v>
      </c>
      <c r="G706" s="17"/>
      <c r="H706" s="16"/>
      <c r="I706" s="16" t="s">
        <v>2842</v>
      </c>
      <c r="J706" s="16" t="s">
        <v>2868</v>
      </c>
      <c r="K706" s="16"/>
      <c r="L706" s="14"/>
      <c r="M706" s="13"/>
      <c r="N706" s="14" t="s">
        <v>2859</v>
      </c>
      <c r="O706" s="12">
        <v>1</v>
      </c>
      <c r="P706" s="12">
        <v>4</v>
      </c>
      <c r="Q706" s="12">
        <v>2</v>
      </c>
      <c r="R706" s="12">
        <v>9</v>
      </c>
      <c r="S706" s="12">
        <v>1</v>
      </c>
      <c r="T706" s="12">
        <v>4</v>
      </c>
      <c r="U706" s="12">
        <v>3</v>
      </c>
      <c r="V706" s="13" t="s">
        <v>2869</v>
      </c>
      <c r="W706" s="13" t="s">
        <v>39</v>
      </c>
      <c r="X706" s="13"/>
      <c r="Y706" s="13"/>
      <c r="Z706" s="13"/>
      <c r="AA706" s="13"/>
      <c r="AB706" s="13"/>
      <c r="AC706" s="13"/>
      <c r="AD706" s="13"/>
      <c r="AE706" s="13"/>
      <c r="AF706" s="13"/>
    </row>
    <row r="707" spans="1:32" ht="19" x14ac:dyDescent="0.2">
      <c r="A707" s="9">
        <f t="shared" si="33"/>
        <v>701</v>
      </c>
      <c r="B707" s="9">
        <v>40</v>
      </c>
      <c r="C707" s="27" t="s">
        <v>2838</v>
      </c>
      <c r="D707" s="11" t="s">
        <v>2870</v>
      </c>
      <c r="E707" s="38" t="s">
        <v>2871</v>
      </c>
      <c r="F707" s="16">
        <v>6</v>
      </c>
      <c r="G707" s="17"/>
      <c r="H707" s="16"/>
      <c r="I707" s="16" t="s">
        <v>2842</v>
      </c>
      <c r="J707" s="16" t="s">
        <v>2868</v>
      </c>
      <c r="K707" s="16"/>
      <c r="L707" s="14"/>
      <c r="M707" s="13"/>
      <c r="N707" s="14" t="s">
        <v>2859</v>
      </c>
      <c r="O707" s="12">
        <v>2</v>
      </c>
      <c r="P707" s="12">
        <v>2</v>
      </c>
      <c r="Q707" s="12"/>
      <c r="R707" s="12">
        <v>1</v>
      </c>
      <c r="S707" s="12"/>
      <c r="T707" s="12"/>
      <c r="U707" s="12">
        <v>1</v>
      </c>
      <c r="V707" s="13" t="s">
        <v>2872</v>
      </c>
      <c r="W707" s="13" t="s">
        <v>39</v>
      </c>
      <c r="X707" s="13"/>
      <c r="Y707" s="13"/>
      <c r="Z707" s="13"/>
      <c r="AA707" s="13"/>
      <c r="AB707" s="13"/>
      <c r="AC707" s="13"/>
      <c r="AD707" s="13"/>
      <c r="AE707" s="13"/>
      <c r="AF707" s="13"/>
    </row>
    <row r="708" spans="1:32" ht="19" x14ac:dyDescent="0.2">
      <c r="A708" s="9">
        <f t="shared" ref="A708:A740" si="37">A707+1</f>
        <v>702</v>
      </c>
      <c r="B708" s="9">
        <v>40</v>
      </c>
      <c r="C708" s="27" t="s">
        <v>2838</v>
      </c>
      <c r="D708" s="11" t="s">
        <v>2873</v>
      </c>
      <c r="E708" s="38" t="s">
        <v>2874</v>
      </c>
      <c r="F708" s="16">
        <v>12</v>
      </c>
      <c r="G708" s="17"/>
      <c r="H708" s="16" t="s">
        <v>2864</v>
      </c>
      <c r="I708" s="16" t="s">
        <v>2842</v>
      </c>
      <c r="J708" s="16" t="s">
        <v>2868</v>
      </c>
      <c r="K708" s="16"/>
      <c r="L708" s="14"/>
      <c r="M708" s="13"/>
      <c r="N708" s="14" t="s">
        <v>2859</v>
      </c>
      <c r="O708" s="12">
        <v>3</v>
      </c>
      <c r="P708" s="12">
        <v>1</v>
      </c>
      <c r="Q708" s="12"/>
      <c r="R708" s="12">
        <v>4</v>
      </c>
      <c r="S708" s="12"/>
      <c r="T708" s="12">
        <v>4</v>
      </c>
      <c r="U708" s="12"/>
      <c r="V708" s="13" t="s">
        <v>2875</v>
      </c>
      <c r="W708" s="13" t="s">
        <v>2876</v>
      </c>
      <c r="X708" s="13"/>
      <c r="Y708" s="13"/>
      <c r="Z708" s="13"/>
      <c r="AA708" s="13"/>
      <c r="AB708" s="13"/>
      <c r="AC708" s="13"/>
      <c r="AD708" s="13"/>
      <c r="AE708" s="13"/>
      <c r="AF708" s="13"/>
    </row>
    <row r="709" spans="1:32" ht="19" x14ac:dyDescent="0.2">
      <c r="A709" s="9">
        <f t="shared" si="37"/>
        <v>703</v>
      </c>
      <c r="B709" s="9">
        <v>40</v>
      </c>
      <c r="C709" s="27" t="s">
        <v>2838</v>
      </c>
      <c r="D709" s="11" t="s">
        <v>2877</v>
      </c>
      <c r="E709" s="38" t="s">
        <v>2878</v>
      </c>
      <c r="F709" s="16">
        <v>17</v>
      </c>
      <c r="G709" s="17"/>
      <c r="H709" s="16" t="s">
        <v>2879</v>
      </c>
      <c r="I709" s="16" t="s">
        <v>2842</v>
      </c>
      <c r="J709" s="16" t="s">
        <v>2880</v>
      </c>
      <c r="K709" s="16"/>
      <c r="L709" s="14"/>
      <c r="M709" s="13" t="s">
        <v>2881</v>
      </c>
      <c r="N709" s="14" t="s">
        <v>2859</v>
      </c>
      <c r="O709" s="12"/>
      <c r="P709" s="12">
        <v>9</v>
      </c>
      <c r="Q709" s="12">
        <v>2</v>
      </c>
      <c r="R709" s="12">
        <v>5</v>
      </c>
      <c r="S709" s="12"/>
      <c r="T709" s="12">
        <v>1</v>
      </c>
      <c r="U709" s="12"/>
      <c r="V709" s="13"/>
      <c r="W709" s="13" t="s">
        <v>39</v>
      </c>
      <c r="X709" s="13"/>
      <c r="Y709" s="13"/>
      <c r="Z709" s="13"/>
      <c r="AA709" s="13"/>
      <c r="AB709" s="13"/>
      <c r="AC709" s="13"/>
      <c r="AD709" s="13"/>
      <c r="AE709" s="13"/>
      <c r="AF709" s="13"/>
    </row>
    <row r="710" spans="1:32" ht="38" x14ac:dyDescent="0.2">
      <c r="A710" s="9">
        <f t="shared" si="37"/>
        <v>704</v>
      </c>
      <c r="B710" s="9">
        <v>40</v>
      </c>
      <c r="C710" s="27" t="s">
        <v>2882</v>
      </c>
      <c r="D710" s="11" t="s">
        <v>2883</v>
      </c>
      <c r="E710" s="38" t="s">
        <v>2884</v>
      </c>
      <c r="F710" s="16">
        <v>8</v>
      </c>
      <c r="G710" s="17"/>
      <c r="H710" s="16" t="s">
        <v>2851</v>
      </c>
      <c r="I710" s="16" t="s">
        <v>2842</v>
      </c>
      <c r="J710" s="16" t="s">
        <v>2885</v>
      </c>
      <c r="K710" s="16"/>
      <c r="L710" s="14"/>
      <c r="M710" s="13"/>
      <c r="N710" s="14"/>
      <c r="O710" s="12"/>
      <c r="P710" s="12"/>
      <c r="Q710" s="12"/>
      <c r="R710" s="12"/>
      <c r="S710" s="12"/>
      <c r="T710" s="12"/>
      <c r="U710" s="12"/>
      <c r="V710" s="13"/>
      <c r="W710" s="13" t="s">
        <v>39</v>
      </c>
      <c r="X710" s="13"/>
      <c r="Y710" s="13"/>
      <c r="Z710" s="13"/>
      <c r="AA710" s="13"/>
      <c r="AB710" s="13"/>
      <c r="AC710" s="13"/>
      <c r="AD710" s="13"/>
      <c r="AE710" s="13"/>
      <c r="AF710" s="13"/>
    </row>
    <row r="711" spans="1:32" ht="19" x14ac:dyDescent="0.2">
      <c r="A711" s="9">
        <f t="shared" si="37"/>
        <v>705</v>
      </c>
      <c r="B711" s="9">
        <v>41</v>
      </c>
      <c r="C711" s="27" t="s">
        <v>2886</v>
      </c>
      <c r="D711" s="11" t="s">
        <v>2887</v>
      </c>
      <c r="E711" s="11" t="s">
        <v>2888</v>
      </c>
      <c r="F711" s="16">
        <v>12</v>
      </c>
      <c r="G711" s="17" t="s">
        <v>2889</v>
      </c>
      <c r="H711" s="16" t="s">
        <v>1757</v>
      </c>
      <c r="I711" s="16"/>
      <c r="J711" s="16" t="s">
        <v>2890</v>
      </c>
      <c r="K711" s="16"/>
      <c r="L711" s="14"/>
      <c r="M711" s="13"/>
      <c r="N711" s="14"/>
      <c r="O711" s="12">
        <v>3</v>
      </c>
      <c r="P711" s="12">
        <v>0</v>
      </c>
      <c r="Q711" s="12">
        <v>3</v>
      </c>
      <c r="R711" s="12">
        <v>1</v>
      </c>
      <c r="S711" s="12">
        <v>1</v>
      </c>
      <c r="T711" s="12">
        <v>4</v>
      </c>
      <c r="U711" s="12">
        <v>0</v>
      </c>
      <c r="V711" s="13"/>
      <c r="W711" s="13" t="s">
        <v>39</v>
      </c>
      <c r="X711" s="13"/>
      <c r="Y711" s="13"/>
      <c r="Z711" s="13"/>
      <c r="AA711" s="13"/>
      <c r="AB711" s="13"/>
      <c r="AC711" s="13"/>
      <c r="AD711" s="13"/>
      <c r="AE711" s="13"/>
      <c r="AF711" s="13"/>
    </row>
    <row r="712" spans="1:32" ht="19" x14ac:dyDescent="0.2">
      <c r="A712" s="9">
        <f t="shared" si="37"/>
        <v>706</v>
      </c>
      <c r="B712" s="9">
        <v>41</v>
      </c>
      <c r="C712" s="27" t="s">
        <v>2886</v>
      </c>
      <c r="D712" s="11" t="s">
        <v>2891</v>
      </c>
      <c r="E712" s="11" t="s">
        <v>2892</v>
      </c>
      <c r="F712" s="16">
        <v>12</v>
      </c>
      <c r="G712" s="17" t="s">
        <v>1807</v>
      </c>
      <c r="H712" s="16" t="s">
        <v>1125</v>
      </c>
      <c r="I712" s="16"/>
      <c r="J712" s="16" t="s">
        <v>3112</v>
      </c>
      <c r="K712" s="16"/>
      <c r="L712" s="14"/>
      <c r="M712" s="13"/>
      <c r="N712" s="14"/>
      <c r="O712" s="12">
        <v>2</v>
      </c>
      <c r="P712" s="12">
        <v>2</v>
      </c>
      <c r="Q712" s="12">
        <v>2</v>
      </c>
      <c r="R712" s="12">
        <v>1</v>
      </c>
      <c r="S712" s="12">
        <v>1</v>
      </c>
      <c r="T712" s="12">
        <v>4</v>
      </c>
      <c r="U712" s="12">
        <v>0</v>
      </c>
      <c r="V712" s="13"/>
      <c r="W712" s="13" t="s">
        <v>39</v>
      </c>
      <c r="X712" s="13"/>
      <c r="Y712" s="13"/>
      <c r="Z712" s="13"/>
      <c r="AA712" s="13"/>
      <c r="AB712" s="13"/>
      <c r="AC712" s="13"/>
      <c r="AD712" s="13"/>
      <c r="AE712" s="13"/>
      <c r="AF712" s="13"/>
    </row>
    <row r="713" spans="1:32" ht="19" x14ac:dyDescent="0.2">
      <c r="A713" s="9">
        <f t="shared" si="37"/>
        <v>707</v>
      </c>
      <c r="B713" s="9">
        <v>41</v>
      </c>
      <c r="C713" s="27" t="s">
        <v>2886</v>
      </c>
      <c r="D713" s="11" t="s">
        <v>2893</v>
      </c>
      <c r="E713" s="11" t="s">
        <v>2894</v>
      </c>
      <c r="F713" s="16">
        <v>8</v>
      </c>
      <c r="G713" s="17" t="s">
        <v>2895</v>
      </c>
      <c r="H713" s="16" t="s">
        <v>1757</v>
      </c>
      <c r="I713" s="16"/>
      <c r="J713" s="16" t="s">
        <v>804</v>
      </c>
      <c r="K713" s="16"/>
      <c r="L713" s="14"/>
      <c r="M713" s="13"/>
      <c r="N713" s="14"/>
      <c r="O713" s="12">
        <v>0</v>
      </c>
      <c r="P713" s="12">
        <v>0</v>
      </c>
      <c r="Q713" s="12">
        <v>1</v>
      </c>
      <c r="R713" s="12">
        <v>3</v>
      </c>
      <c r="S713" s="12">
        <v>0</v>
      </c>
      <c r="T713" s="12">
        <v>4</v>
      </c>
      <c r="U713" s="12">
        <v>0</v>
      </c>
      <c r="V713" s="13"/>
      <c r="W713" s="13" t="s">
        <v>39</v>
      </c>
      <c r="X713" s="13"/>
      <c r="Y713" s="13"/>
      <c r="Z713" s="13"/>
      <c r="AA713" s="13"/>
      <c r="AB713" s="13"/>
      <c r="AC713" s="13"/>
      <c r="AD713" s="13"/>
      <c r="AE713" s="13"/>
      <c r="AF713" s="13"/>
    </row>
    <row r="714" spans="1:32" ht="19" x14ac:dyDescent="0.2">
      <c r="A714" s="9">
        <f t="shared" si="37"/>
        <v>708</v>
      </c>
      <c r="B714" s="9">
        <v>41</v>
      </c>
      <c r="C714" s="27" t="s">
        <v>2886</v>
      </c>
      <c r="D714" s="11" t="s">
        <v>2896</v>
      </c>
      <c r="E714" s="11" t="s">
        <v>2892</v>
      </c>
      <c r="F714" s="16"/>
      <c r="G714" s="17"/>
      <c r="H714" s="16"/>
      <c r="I714" s="16"/>
      <c r="J714" s="16"/>
      <c r="K714" s="16"/>
      <c r="L714" s="14"/>
      <c r="M714" s="13"/>
      <c r="N714" s="14"/>
      <c r="O714" s="12"/>
      <c r="P714" s="12"/>
      <c r="Q714" s="12"/>
      <c r="R714" s="12"/>
      <c r="S714" s="12"/>
      <c r="T714" s="12"/>
      <c r="U714" s="12"/>
      <c r="V714" s="13"/>
      <c r="W714" s="13" t="s">
        <v>39</v>
      </c>
      <c r="X714" s="13"/>
      <c r="Y714" s="13"/>
      <c r="Z714" s="13"/>
      <c r="AA714" s="13"/>
      <c r="AB714" s="13"/>
      <c r="AC714" s="13"/>
      <c r="AD714" s="13"/>
      <c r="AE714" s="13"/>
      <c r="AF714" s="13"/>
    </row>
    <row r="715" spans="1:32" ht="95" x14ac:dyDescent="0.2">
      <c r="A715" s="9">
        <f t="shared" si="37"/>
        <v>709</v>
      </c>
      <c r="B715" s="9">
        <v>42</v>
      </c>
      <c r="C715" s="27" t="s">
        <v>2897</v>
      </c>
      <c r="D715" s="11" t="s">
        <v>2898</v>
      </c>
      <c r="E715" s="11" t="s">
        <v>2899</v>
      </c>
      <c r="F715" s="16" t="s">
        <v>2900</v>
      </c>
      <c r="G715" s="17" t="s">
        <v>2901</v>
      </c>
      <c r="H715" s="16">
        <v>10</v>
      </c>
      <c r="I715" s="16"/>
      <c r="J715" s="16" t="s">
        <v>2902</v>
      </c>
      <c r="K715" s="16"/>
      <c r="L715" s="14"/>
      <c r="M715" s="13" t="s">
        <v>2903</v>
      </c>
      <c r="N715" s="14" t="s">
        <v>964</v>
      </c>
      <c r="O715" s="12">
        <v>1</v>
      </c>
      <c r="P715" s="12">
        <v>7</v>
      </c>
      <c r="Q715" s="12">
        <v>5</v>
      </c>
      <c r="R715" s="12">
        <v>13</v>
      </c>
      <c r="S715" s="12">
        <v>2</v>
      </c>
      <c r="T715" s="12">
        <v>0</v>
      </c>
      <c r="U715" s="12">
        <v>4</v>
      </c>
      <c r="V715" s="13"/>
      <c r="W715" s="13" t="s">
        <v>2904</v>
      </c>
      <c r="X715" s="13" t="s">
        <v>2905</v>
      </c>
      <c r="Y715" s="13" t="s">
        <v>2906</v>
      </c>
      <c r="Z715" s="67" t="s">
        <v>2907</v>
      </c>
      <c r="AA715" s="13"/>
      <c r="AB715" s="13"/>
      <c r="AC715" s="13"/>
      <c r="AD715" s="13"/>
      <c r="AE715" s="13"/>
      <c r="AF715" s="13"/>
    </row>
    <row r="716" spans="1:32" ht="38" x14ac:dyDescent="0.2">
      <c r="A716" s="9">
        <f t="shared" si="37"/>
        <v>710</v>
      </c>
      <c r="B716" s="9">
        <v>43</v>
      </c>
      <c r="C716" s="20" t="s">
        <v>2908</v>
      </c>
      <c r="D716" s="20" t="s">
        <v>2909</v>
      </c>
      <c r="E716" s="20" t="s">
        <v>2910</v>
      </c>
      <c r="F716" s="59">
        <v>20</v>
      </c>
      <c r="G716" s="60"/>
      <c r="H716" s="59" t="s">
        <v>2911</v>
      </c>
      <c r="I716" s="59" t="s">
        <v>2912</v>
      </c>
      <c r="J716" s="59"/>
      <c r="K716" s="59"/>
      <c r="L716" s="14"/>
      <c r="M716" s="14"/>
      <c r="N716" s="14" t="s">
        <v>2913</v>
      </c>
      <c r="O716" s="31">
        <v>11</v>
      </c>
      <c r="P716" s="31">
        <v>0</v>
      </c>
      <c r="Q716" s="31">
        <v>6</v>
      </c>
      <c r="R716" s="31">
        <v>3</v>
      </c>
      <c r="S716" s="31">
        <v>0</v>
      </c>
      <c r="T716" s="31">
        <v>0</v>
      </c>
      <c r="U716" s="31">
        <v>0</v>
      </c>
      <c r="V716" s="14"/>
      <c r="W716" s="14" t="s">
        <v>2914</v>
      </c>
      <c r="X716" s="14"/>
      <c r="Y716" s="14"/>
      <c r="Z716" s="14"/>
      <c r="AA716" s="14"/>
      <c r="AB716" s="14"/>
      <c r="AC716" s="14"/>
      <c r="AD716" s="14"/>
      <c r="AE716" s="14"/>
      <c r="AF716" s="14"/>
    </row>
    <row r="717" spans="1:32" ht="19" x14ac:dyDescent="0.2">
      <c r="A717" s="9">
        <f t="shared" si="37"/>
        <v>711</v>
      </c>
      <c r="B717" s="9">
        <v>43</v>
      </c>
      <c r="C717" s="20" t="s">
        <v>2908</v>
      </c>
      <c r="D717" s="20" t="s">
        <v>2915</v>
      </c>
      <c r="E717" s="20"/>
      <c r="F717" s="59">
        <v>10</v>
      </c>
      <c r="G717" s="60"/>
      <c r="H717" s="59" t="s">
        <v>2916</v>
      </c>
      <c r="I717" s="59" t="s">
        <v>2917</v>
      </c>
      <c r="J717" s="59"/>
      <c r="K717" s="59"/>
      <c r="L717" s="14"/>
      <c r="M717" s="14"/>
      <c r="N717" s="14" t="s">
        <v>2913</v>
      </c>
      <c r="O717" s="31">
        <v>3</v>
      </c>
      <c r="P717" s="31">
        <v>0</v>
      </c>
      <c r="Q717" s="31">
        <v>4</v>
      </c>
      <c r="R717" s="31">
        <v>3</v>
      </c>
      <c r="S717" s="31">
        <v>0</v>
      </c>
      <c r="T717" s="31">
        <v>0</v>
      </c>
      <c r="U717" s="31">
        <v>0</v>
      </c>
      <c r="V717" s="14"/>
      <c r="W717" s="14" t="s">
        <v>2918</v>
      </c>
      <c r="X717" s="14"/>
      <c r="Y717" s="14"/>
      <c r="Z717" s="14"/>
      <c r="AA717" s="14"/>
      <c r="AB717" s="14"/>
      <c r="AC717" s="14"/>
      <c r="AD717" s="14"/>
      <c r="AE717" s="14"/>
      <c r="AF717" s="14"/>
    </row>
    <row r="718" spans="1:32" ht="38" x14ac:dyDescent="0.2">
      <c r="A718" s="9">
        <f t="shared" si="37"/>
        <v>712</v>
      </c>
      <c r="B718" s="9">
        <v>43</v>
      </c>
      <c r="C718" s="20" t="s">
        <v>2908</v>
      </c>
      <c r="D718" s="20" t="s">
        <v>2919</v>
      </c>
      <c r="E718" s="20" t="s">
        <v>2920</v>
      </c>
      <c r="F718" s="59">
        <v>22</v>
      </c>
      <c r="G718" s="60"/>
      <c r="H718" s="59" t="s">
        <v>836</v>
      </c>
      <c r="I718" s="59" t="s">
        <v>2921</v>
      </c>
      <c r="J718" s="59"/>
      <c r="K718" s="59"/>
      <c r="L718" s="14"/>
      <c r="M718" s="14"/>
      <c r="N718" s="14" t="s">
        <v>2913</v>
      </c>
      <c r="O718" s="31">
        <v>7</v>
      </c>
      <c r="P718" s="31">
        <v>0</v>
      </c>
      <c r="Q718" s="31">
        <v>6</v>
      </c>
      <c r="R718" s="31">
        <v>8</v>
      </c>
      <c r="S718" s="31">
        <v>0</v>
      </c>
      <c r="T718" s="31">
        <v>0</v>
      </c>
      <c r="U718" s="31">
        <v>1</v>
      </c>
      <c r="V718" s="14" t="s">
        <v>2922</v>
      </c>
      <c r="W718" s="14" t="s">
        <v>2923</v>
      </c>
      <c r="X718" s="14"/>
      <c r="Y718" s="14"/>
      <c r="Z718" s="14"/>
      <c r="AA718" s="14"/>
      <c r="AB718" s="14"/>
      <c r="AC718" s="14"/>
      <c r="AD718" s="14"/>
      <c r="AE718" s="14"/>
      <c r="AF718" s="14"/>
    </row>
    <row r="719" spans="1:32" ht="19" x14ac:dyDescent="0.2">
      <c r="A719" s="9">
        <f t="shared" si="37"/>
        <v>713</v>
      </c>
      <c r="B719" s="9">
        <v>43</v>
      </c>
      <c r="C719" s="20" t="s">
        <v>2908</v>
      </c>
      <c r="D719" s="20" t="s">
        <v>2924</v>
      </c>
      <c r="E719" s="20"/>
      <c r="F719" s="59">
        <v>11</v>
      </c>
      <c r="G719" s="60"/>
      <c r="H719" s="59" t="s">
        <v>1442</v>
      </c>
      <c r="I719" s="59" t="s">
        <v>2925</v>
      </c>
      <c r="J719" s="59"/>
      <c r="K719" s="59"/>
      <c r="L719" s="14"/>
      <c r="M719" s="14"/>
      <c r="N719" s="14" t="s">
        <v>2913</v>
      </c>
      <c r="O719" s="31">
        <v>9</v>
      </c>
      <c r="P719" s="31">
        <v>0</v>
      </c>
      <c r="Q719" s="31">
        <v>1</v>
      </c>
      <c r="R719" s="31">
        <v>1</v>
      </c>
      <c r="S719" s="31">
        <v>0</v>
      </c>
      <c r="T719" s="31">
        <v>0</v>
      </c>
      <c r="U719" s="31">
        <v>0</v>
      </c>
      <c r="V719" s="14"/>
      <c r="W719" s="14" t="s">
        <v>2914</v>
      </c>
      <c r="X719" s="14"/>
      <c r="Y719" s="14"/>
      <c r="Z719" s="14"/>
      <c r="AA719" s="14"/>
      <c r="AB719" s="14"/>
      <c r="AC719" s="14"/>
      <c r="AD719" s="14"/>
      <c r="AE719" s="14"/>
      <c r="AF719" s="14"/>
    </row>
    <row r="720" spans="1:32" ht="57" x14ac:dyDescent="0.2">
      <c r="A720" s="9">
        <f t="shared" si="37"/>
        <v>714</v>
      </c>
      <c r="B720" s="9">
        <v>43</v>
      </c>
      <c r="C720" s="20" t="s">
        <v>2908</v>
      </c>
      <c r="D720" s="20" t="s">
        <v>2926</v>
      </c>
      <c r="E720" s="20" t="s">
        <v>2910</v>
      </c>
      <c r="F720" s="59">
        <v>58</v>
      </c>
      <c r="G720" s="60"/>
      <c r="H720" s="59" t="s">
        <v>2927</v>
      </c>
      <c r="I720" s="59" t="s">
        <v>2928</v>
      </c>
      <c r="J720" s="59"/>
      <c r="K720" s="59"/>
      <c r="L720" s="14"/>
      <c r="M720" s="14"/>
      <c r="N720" s="14" t="s">
        <v>2913</v>
      </c>
      <c r="O720" s="31">
        <v>27</v>
      </c>
      <c r="P720" s="31">
        <v>0</v>
      </c>
      <c r="Q720" s="31">
        <v>17</v>
      </c>
      <c r="R720" s="31">
        <v>14</v>
      </c>
      <c r="S720" s="31">
        <v>0</v>
      </c>
      <c r="T720" s="31">
        <v>0</v>
      </c>
      <c r="U720" s="31">
        <v>0</v>
      </c>
      <c r="V720" s="14"/>
      <c r="W720" s="14" t="s">
        <v>2914</v>
      </c>
      <c r="X720" s="14" t="s">
        <v>2929</v>
      </c>
      <c r="Y720" s="14" t="s">
        <v>2930</v>
      </c>
      <c r="Z720" s="14"/>
      <c r="AA720" s="14"/>
      <c r="AB720" s="14"/>
      <c r="AC720" s="14"/>
      <c r="AD720" s="14"/>
      <c r="AE720" s="14"/>
      <c r="AF720" s="14"/>
    </row>
    <row r="721" spans="1:32" ht="76" x14ac:dyDescent="0.2">
      <c r="A721" s="9">
        <f t="shared" si="37"/>
        <v>715</v>
      </c>
      <c r="B721" s="9">
        <v>44</v>
      </c>
      <c r="C721" s="27" t="s">
        <v>2931</v>
      </c>
      <c r="D721" s="11" t="s">
        <v>2932</v>
      </c>
      <c r="E721" s="11" t="s">
        <v>2933</v>
      </c>
      <c r="F721" s="16">
        <v>19</v>
      </c>
      <c r="G721" s="17" t="s">
        <v>2934</v>
      </c>
      <c r="H721" s="16" t="s">
        <v>2935</v>
      </c>
      <c r="I721" s="16" t="s">
        <v>2936</v>
      </c>
      <c r="J721" s="16" t="s">
        <v>2937</v>
      </c>
      <c r="K721" s="16" t="s">
        <v>645</v>
      </c>
      <c r="L721" s="14" t="s">
        <v>2938</v>
      </c>
      <c r="M721" s="13"/>
      <c r="N721" s="14" t="s">
        <v>2939</v>
      </c>
      <c r="O721" s="12">
        <v>0</v>
      </c>
      <c r="P721" s="12">
        <v>1</v>
      </c>
      <c r="Q721" s="12">
        <v>0</v>
      </c>
      <c r="R721" s="12">
        <v>13</v>
      </c>
      <c r="S721" s="12">
        <v>0</v>
      </c>
      <c r="T721" s="12">
        <v>5</v>
      </c>
      <c r="U721" s="12">
        <v>1</v>
      </c>
      <c r="V721" s="13" t="s">
        <v>2940</v>
      </c>
      <c r="W721" s="13" t="s">
        <v>39</v>
      </c>
      <c r="X721" s="13" t="s">
        <v>2941</v>
      </c>
      <c r="Y721" s="13" t="s">
        <v>2942</v>
      </c>
      <c r="Z721" s="13" t="s">
        <v>2943</v>
      </c>
      <c r="AA721" s="13" t="s">
        <v>2944</v>
      </c>
      <c r="AB721" s="13" t="s">
        <v>2945</v>
      </c>
      <c r="AC721" s="13" t="s">
        <v>2946</v>
      </c>
      <c r="AD721" s="13" t="s">
        <v>2947</v>
      </c>
      <c r="AE721" s="13" t="s">
        <v>2948</v>
      </c>
      <c r="AF721" s="13" t="s">
        <v>2949</v>
      </c>
    </row>
    <row r="722" spans="1:32" ht="76" x14ac:dyDescent="0.2">
      <c r="A722" s="9">
        <f t="shared" si="37"/>
        <v>716</v>
      </c>
      <c r="B722" s="9">
        <v>44</v>
      </c>
      <c r="C722" s="27" t="s">
        <v>2931</v>
      </c>
      <c r="D722" s="11" t="s">
        <v>2950</v>
      </c>
      <c r="E722" s="11" t="s">
        <v>2951</v>
      </c>
      <c r="F722" s="16">
        <v>19</v>
      </c>
      <c r="G722" s="17">
        <v>33295</v>
      </c>
      <c r="H722" s="16" t="s">
        <v>2952</v>
      </c>
      <c r="I722" s="16" t="s">
        <v>2936</v>
      </c>
      <c r="J722" s="16" t="s">
        <v>2953</v>
      </c>
      <c r="K722" s="63" t="s">
        <v>2954</v>
      </c>
      <c r="L722" s="14" t="s">
        <v>2955</v>
      </c>
      <c r="M722" s="13"/>
      <c r="N722" s="14" t="s">
        <v>2939</v>
      </c>
      <c r="O722" s="12">
        <v>3</v>
      </c>
      <c r="P722" s="12">
        <v>13</v>
      </c>
      <c r="Q722" s="12">
        <v>2</v>
      </c>
      <c r="R722" s="12">
        <v>1</v>
      </c>
      <c r="S722" s="12">
        <v>0</v>
      </c>
      <c r="T722" s="30">
        <v>23</v>
      </c>
      <c r="U722" s="12">
        <v>0</v>
      </c>
      <c r="V722" s="13"/>
      <c r="W722" s="13" t="s">
        <v>39</v>
      </c>
      <c r="X722" s="13" t="s">
        <v>2941</v>
      </c>
      <c r="Y722" s="13" t="s">
        <v>2942</v>
      </c>
      <c r="Z722" s="13" t="s">
        <v>2943</v>
      </c>
      <c r="AA722" s="13" t="s">
        <v>2956</v>
      </c>
      <c r="AB722" s="13" t="s">
        <v>3092</v>
      </c>
      <c r="AC722" s="13" t="s">
        <v>3093</v>
      </c>
      <c r="AD722" s="13" t="s">
        <v>2957</v>
      </c>
      <c r="AE722" s="13" t="s">
        <v>2948</v>
      </c>
      <c r="AF722" s="13" t="s">
        <v>2949</v>
      </c>
    </row>
    <row r="723" spans="1:32" ht="190" x14ac:dyDescent="0.2">
      <c r="A723" s="9">
        <f t="shared" si="37"/>
        <v>717</v>
      </c>
      <c r="B723" s="55">
        <v>46</v>
      </c>
      <c r="C723" s="14" t="s">
        <v>2958</v>
      </c>
      <c r="D723" s="14" t="s">
        <v>2959</v>
      </c>
      <c r="E723" s="14" t="s">
        <v>2960</v>
      </c>
      <c r="F723" s="31">
        <v>5</v>
      </c>
      <c r="G723" s="56">
        <v>45268</v>
      </c>
      <c r="H723" s="31" t="s">
        <v>2961</v>
      </c>
      <c r="I723" s="31" t="s">
        <v>2962</v>
      </c>
      <c r="J723" s="31">
        <v>16000</v>
      </c>
      <c r="K723" s="31"/>
      <c r="L723" s="14" t="s">
        <v>2963</v>
      </c>
      <c r="M723" s="14" t="s">
        <v>1646</v>
      </c>
      <c r="N723" s="14" t="s">
        <v>462</v>
      </c>
      <c r="O723" s="31">
        <v>4</v>
      </c>
      <c r="P723" s="31"/>
      <c r="Q723" s="31">
        <v>2</v>
      </c>
      <c r="R723" s="31"/>
      <c r="S723" s="31"/>
      <c r="T723" s="31">
        <v>3</v>
      </c>
      <c r="U723" s="31">
        <v>1</v>
      </c>
      <c r="V723" s="14" t="s">
        <v>2964</v>
      </c>
      <c r="W723" s="14" t="s">
        <v>2965</v>
      </c>
      <c r="X723" s="14" t="s">
        <v>2966</v>
      </c>
      <c r="Y723" s="14" t="s">
        <v>2967</v>
      </c>
      <c r="Z723" s="64" t="s">
        <v>2968</v>
      </c>
      <c r="AA723" s="14"/>
      <c r="AB723" s="14"/>
      <c r="AC723" s="14"/>
      <c r="AD723" s="14"/>
      <c r="AE723" s="14"/>
      <c r="AF723" s="14"/>
    </row>
    <row r="724" spans="1:32" ht="171" x14ac:dyDescent="0.2">
      <c r="A724" s="9">
        <f t="shared" si="37"/>
        <v>718</v>
      </c>
      <c r="B724" s="9">
        <v>47</v>
      </c>
      <c r="C724" s="27" t="s">
        <v>2969</v>
      </c>
      <c r="D724" s="11" t="s">
        <v>2970</v>
      </c>
      <c r="E724" s="11" t="s">
        <v>2971</v>
      </c>
      <c r="F724" s="16">
        <v>43</v>
      </c>
      <c r="G724" s="17"/>
      <c r="H724" s="16" t="s">
        <v>1661</v>
      </c>
      <c r="I724" s="16" t="s">
        <v>2972</v>
      </c>
      <c r="J724" s="16" t="s">
        <v>1768</v>
      </c>
      <c r="K724" s="52" t="s">
        <v>2973</v>
      </c>
      <c r="L724" s="13" t="s">
        <v>2974</v>
      </c>
      <c r="M724" s="13" t="s">
        <v>2975</v>
      </c>
      <c r="N724" s="14" t="s">
        <v>2976</v>
      </c>
      <c r="O724" s="12">
        <v>4</v>
      </c>
      <c r="P724" s="12">
        <v>2</v>
      </c>
      <c r="Q724" s="12">
        <v>18</v>
      </c>
      <c r="R724" s="12">
        <v>19</v>
      </c>
      <c r="S724" s="12">
        <v>4</v>
      </c>
      <c r="T724" s="12">
        <v>0</v>
      </c>
      <c r="U724" s="12">
        <v>1</v>
      </c>
      <c r="V724" s="13" t="s">
        <v>2977</v>
      </c>
      <c r="W724" s="13" t="s">
        <v>2978</v>
      </c>
      <c r="X724" s="13" t="s">
        <v>2979</v>
      </c>
      <c r="Y724" s="13" t="s">
        <v>2980</v>
      </c>
      <c r="Z724" s="53" t="s">
        <v>3114</v>
      </c>
      <c r="AA724" s="13" t="s">
        <v>2981</v>
      </c>
      <c r="AB724" s="13" t="s">
        <v>2982</v>
      </c>
      <c r="AC724" s="53" t="s">
        <v>3114</v>
      </c>
      <c r="AD724" s="13" t="s">
        <v>2983</v>
      </c>
      <c r="AE724" s="13" t="s">
        <v>2984</v>
      </c>
      <c r="AF724" s="53"/>
    </row>
    <row r="725" spans="1:32" ht="133" x14ac:dyDescent="0.2">
      <c r="A725" s="9">
        <f t="shared" si="37"/>
        <v>719</v>
      </c>
      <c r="B725" s="9">
        <v>47</v>
      </c>
      <c r="C725" s="27" t="s">
        <v>2969</v>
      </c>
      <c r="D725" s="11" t="s">
        <v>2985</v>
      </c>
      <c r="E725" s="11" t="s">
        <v>2971</v>
      </c>
      <c r="F725" s="16">
        <v>8</v>
      </c>
      <c r="G725" s="17"/>
      <c r="H725" s="16" t="s">
        <v>1661</v>
      </c>
      <c r="I725" s="16" t="s">
        <v>2986</v>
      </c>
      <c r="J725" s="16" t="s">
        <v>590</v>
      </c>
      <c r="K725" s="16"/>
      <c r="L725" s="13" t="s">
        <v>2987</v>
      </c>
      <c r="M725" s="13" t="s">
        <v>2975</v>
      </c>
      <c r="N725" s="14" t="s">
        <v>2988</v>
      </c>
      <c r="O725" s="12">
        <v>1</v>
      </c>
      <c r="P725" s="12">
        <v>6</v>
      </c>
      <c r="Q725" s="12">
        <v>0</v>
      </c>
      <c r="R725" s="12">
        <v>1</v>
      </c>
      <c r="S725" s="12">
        <v>4</v>
      </c>
      <c r="T725" s="12">
        <v>0</v>
      </c>
      <c r="U725" s="12">
        <v>1</v>
      </c>
      <c r="V725" s="13" t="s">
        <v>2977</v>
      </c>
      <c r="W725" s="13" t="s">
        <v>2989</v>
      </c>
      <c r="X725" s="13" t="s">
        <v>2979</v>
      </c>
      <c r="Y725" s="13" t="s">
        <v>2990</v>
      </c>
      <c r="Z725" s="53" t="s">
        <v>3114</v>
      </c>
      <c r="AA725" s="13" t="s">
        <v>2981</v>
      </c>
      <c r="AB725" s="13" t="s">
        <v>2982</v>
      </c>
      <c r="AC725" s="53" t="s">
        <v>3114</v>
      </c>
      <c r="AD725" s="13" t="s">
        <v>2983</v>
      </c>
      <c r="AE725" s="13" t="s">
        <v>2984</v>
      </c>
      <c r="AF725" s="53"/>
    </row>
    <row r="726" spans="1:32" ht="133" x14ac:dyDescent="0.2">
      <c r="A726" s="9">
        <f t="shared" si="37"/>
        <v>720</v>
      </c>
      <c r="B726" s="9">
        <v>47</v>
      </c>
      <c r="C726" s="27" t="s">
        <v>2969</v>
      </c>
      <c r="D726" s="11" t="s">
        <v>2991</v>
      </c>
      <c r="E726" s="11" t="s">
        <v>2992</v>
      </c>
      <c r="F726" s="16">
        <v>10</v>
      </c>
      <c r="G726" s="17"/>
      <c r="H726" s="16" t="s">
        <v>2993</v>
      </c>
      <c r="I726" s="16" t="s">
        <v>2994</v>
      </c>
      <c r="J726" s="16" t="s">
        <v>2995</v>
      </c>
      <c r="K726" s="16"/>
      <c r="L726" s="13" t="s">
        <v>2996</v>
      </c>
      <c r="M726" s="13" t="s">
        <v>2997</v>
      </c>
      <c r="N726" s="14" t="s">
        <v>2998</v>
      </c>
      <c r="O726" s="12">
        <v>1</v>
      </c>
      <c r="P726" s="12">
        <v>0</v>
      </c>
      <c r="Q726" s="12">
        <v>2</v>
      </c>
      <c r="R726" s="12">
        <v>6</v>
      </c>
      <c r="S726" s="12">
        <v>0</v>
      </c>
      <c r="T726" s="12">
        <v>1</v>
      </c>
      <c r="U726" s="12">
        <v>0</v>
      </c>
      <c r="V726" s="13" t="s">
        <v>2999</v>
      </c>
      <c r="W726" s="13" t="s">
        <v>3000</v>
      </c>
      <c r="X726" s="13" t="s">
        <v>2979</v>
      </c>
      <c r="Y726" s="13" t="s">
        <v>2980</v>
      </c>
      <c r="Z726" s="53" t="s">
        <v>3114</v>
      </c>
      <c r="AA726" s="13" t="s">
        <v>2981</v>
      </c>
      <c r="AB726" s="13" t="s">
        <v>2982</v>
      </c>
      <c r="AC726" s="53" t="s">
        <v>3114</v>
      </c>
      <c r="AD726" s="13" t="s">
        <v>2983</v>
      </c>
      <c r="AE726" s="13" t="s">
        <v>2984</v>
      </c>
      <c r="AF726" s="53"/>
    </row>
    <row r="727" spans="1:32" ht="19" x14ac:dyDescent="0.2">
      <c r="A727" s="9">
        <f t="shared" si="37"/>
        <v>721</v>
      </c>
      <c r="B727" s="9">
        <v>47</v>
      </c>
      <c r="C727" s="27" t="s">
        <v>2969</v>
      </c>
      <c r="D727" s="11" t="s">
        <v>3001</v>
      </c>
      <c r="E727" s="16" t="s">
        <v>2999</v>
      </c>
      <c r="F727" s="16">
        <v>10</v>
      </c>
      <c r="G727" s="17"/>
      <c r="H727" s="16" t="s">
        <v>2999</v>
      </c>
      <c r="I727" s="16" t="s">
        <v>2999</v>
      </c>
      <c r="J727" s="16" t="s">
        <v>2999</v>
      </c>
      <c r="K727" s="16"/>
      <c r="L727" s="14"/>
      <c r="M727" s="11" t="s">
        <v>2999</v>
      </c>
      <c r="N727" s="14"/>
      <c r="O727" s="12"/>
      <c r="P727" s="12"/>
      <c r="Q727" s="12"/>
      <c r="R727" s="12"/>
      <c r="S727" s="12"/>
      <c r="T727" s="12"/>
      <c r="U727" s="12"/>
      <c r="V727" s="13"/>
      <c r="W727" s="13" t="s">
        <v>2999</v>
      </c>
      <c r="X727" s="11" t="s">
        <v>2999</v>
      </c>
      <c r="Y727" s="11" t="s">
        <v>2999</v>
      </c>
      <c r="Z727" s="11" t="s">
        <v>2999</v>
      </c>
      <c r="AA727" s="13"/>
      <c r="AB727" s="13"/>
      <c r="AC727" s="13"/>
      <c r="AD727" s="13"/>
      <c r="AE727" s="13"/>
      <c r="AF727" s="13"/>
    </row>
    <row r="728" spans="1:32" ht="19" x14ac:dyDescent="0.2">
      <c r="A728" s="9">
        <f t="shared" si="37"/>
        <v>722</v>
      </c>
      <c r="B728" s="9">
        <v>52</v>
      </c>
      <c r="C728" s="11" t="s">
        <v>3002</v>
      </c>
      <c r="D728" s="11" t="s">
        <v>3003</v>
      </c>
      <c r="E728" s="11" t="s">
        <v>3004</v>
      </c>
      <c r="F728" s="16"/>
      <c r="G728" s="17"/>
      <c r="H728" s="16"/>
      <c r="I728" s="16"/>
      <c r="J728" s="16"/>
      <c r="K728" s="16"/>
      <c r="L728" s="13"/>
      <c r="M728" s="19"/>
      <c r="N728" s="13"/>
      <c r="O728" s="12"/>
      <c r="P728" s="12"/>
      <c r="Q728" s="12"/>
      <c r="R728" s="12"/>
      <c r="S728" s="12"/>
      <c r="T728" s="12"/>
      <c r="U728" s="12"/>
      <c r="V728" s="13"/>
      <c r="W728" s="18" t="s">
        <v>39</v>
      </c>
      <c r="X728" s="13"/>
      <c r="Y728" s="13"/>
      <c r="Z728" s="13"/>
      <c r="AA728" s="13"/>
      <c r="AB728" s="13"/>
      <c r="AC728" s="13"/>
      <c r="AD728" s="13"/>
      <c r="AE728" s="13"/>
      <c r="AF728" s="18"/>
    </row>
    <row r="729" spans="1:32" ht="114" x14ac:dyDescent="0.2">
      <c r="A729" s="9">
        <f t="shared" si="37"/>
        <v>723</v>
      </c>
      <c r="B729" s="9">
        <v>54</v>
      </c>
      <c r="C729" s="27" t="s">
        <v>3005</v>
      </c>
      <c r="D729" s="27" t="s">
        <v>3006</v>
      </c>
      <c r="E729" s="27" t="s">
        <v>3007</v>
      </c>
      <c r="F729" s="42">
        <v>37</v>
      </c>
      <c r="G729" s="17" t="s">
        <v>3008</v>
      </c>
      <c r="H729" s="42" t="s">
        <v>3009</v>
      </c>
      <c r="I729" s="42" t="s">
        <v>3010</v>
      </c>
      <c r="J729" s="42" t="s">
        <v>3011</v>
      </c>
      <c r="K729" s="42"/>
      <c r="L729" s="14"/>
      <c r="M729" s="13" t="s">
        <v>3110</v>
      </c>
      <c r="N729" s="13" t="s">
        <v>3012</v>
      </c>
      <c r="O729" s="12">
        <v>2</v>
      </c>
      <c r="P729" s="12">
        <v>0</v>
      </c>
      <c r="Q729" s="12">
        <v>30</v>
      </c>
      <c r="R729" s="12">
        <v>4</v>
      </c>
      <c r="S729" s="12">
        <v>0</v>
      </c>
      <c r="T729" s="12">
        <v>9</v>
      </c>
      <c r="U729" s="12">
        <v>0</v>
      </c>
      <c r="V729" s="13"/>
      <c r="W729" s="13" t="s">
        <v>3013</v>
      </c>
      <c r="X729" s="13" t="s">
        <v>3014</v>
      </c>
      <c r="Y729" s="13" t="s">
        <v>3015</v>
      </c>
      <c r="Z729" s="67" t="s">
        <v>3016</v>
      </c>
      <c r="AA729" s="13" t="s">
        <v>3017</v>
      </c>
      <c r="AB729" s="13" t="s">
        <v>3018</v>
      </c>
      <c r="AC729" s="13"/>
      <c r="AD729" s="13"/>
      <c r="AE729" s="13"/>
      <c r="AF729" s="13"/>
    </row>
    <row r="730" spans="1:32" ht="95" x14ac:dyDescent="0.2">
      <c r="A730" s="9">
        <f t="shared" si="37"/>
        <v>724</v>
      </c>
      <c r="B730" s="9">
        <v>55</v>
      </c>
      <c r="C730" s="11" t="s">
        <v>3019</v>
      </c>
      <c r="D730" s="11" t="s">
        <v>3020</v>
      </c>
      <c r="E730" s="11" t="s">
        <v>3021</v>
      </c>
      <c r="F730" s="16">
        <v>38</v>
      </c>
      <c r="G730" s="17"/>
      <c r="H730" s="16" t="s">
        <v>3022</v>
      </c>
      <c r="I730" s="16"/>
      <c r="J730" s="16" t="s">
        <v>3023</v>
      </c>
      <c r="K730" s="16"/>
      <c r="L730" s="13" t="s">
        <v>3024</v>
      </c>
      <c r="M730" s="18"/>
      <c r="N730" s="13"/>
      <c r="O730" s="12">
        <v>7</v>
      </c>
      <c r="P730" s="12">
        <v>16</v>
      </c>
      <c r="Q730" s="12">
        <v>8</v>
      </c>
      <c r="R730" s="12">
        <v>6</v>
      </c>
      <c r="S730" s="12">
        <v>2</v>
      </c>
      <c r="T730" s="12"/>
      <c r="U730" s="12">
        <v>1</v>
      </c>
      <c r="V730" s="13" t="s">
        <v>3025</v>
      </c>
      <c r="W730" s="18" t="s">
        <v>3026</v>
      </c>
      <c r="X730" s="13"/>
      <c r="Y730" s="13"/>
      <c r="Z730" s="13"/>
      <c r="AA730" s="13"/>
      <c r="AB730" s="13"/>
      <c r="AC730" s="13"/>
      <c r="AD730" s="13"/>
      <c r="AE730" s="13"/>
      <c r="AF730" s="18"/>
    </row>
    <row r="731" spans="1:32" ht="19" x14ac:dyDescent="0.2">
      <c r="A731" s="9">
        <f t="shared" si="37"/>
        <v>725</v>
      </c>
      <c r="B731" s="9">
        <v>57</v>
      </c>
      <c r="C731" s="27" t="s">
        <v>3027</v>
      </c>
      <c r="D731" s="11" t="s">
        <v>3028</v>
      </c>
      <c r="E731" s="11" t="s">
        <v>3029</v>
      </c>
      <c r="F731" s="16">
        <v>8</v>
      </c>
      <c r="G731" s="17"/>
      <c r="H731" s="16">
        <v>5</v>
      </c>
      <c r="I731" s="16"/>
      <c r="J731" s="28">
        <v>6000</v>
      </c>
      <c r="K731" s="28"/>
      <c r="L731" s="14"/>
      <c r="M731" s="13"/>
      <c r="N731" s="14"/>
      <c r="O731" s="12">
        <v>6</v>
      </c>
      <c r="P731" s="12">
        <v>2</v>
      </c>
      <c r="Q731" s="12"/>
      <c r="R731" s="12"/>
      <c r="S731" s="12"/>
      <c r="T731" s="12"/>
      <c r="U731" s="12"/>
      <c r="V731" s="13"/>
      <c r="W731" s="13" t="s">
        <v>39</v>
      </c>
      <c r="X731" s="13"/>
      <c r="Y731" s="13"/>
      <c r="Z731" s="13"/>
      <c r="AA731" s="13"/>
      <c r="AB731" s="13"/>
      <c r="AC731" s="13"/>
      <c r="AD731" s="13"/>
      <c r="AE731" s="13"/>
      <c r="AF731" s="13"/>
    </row>
    <row r="732" spans="1:32" ht="76" x14ac:dyDescent="0.2">
      <c r="A732" s="9">
        <f t="shared" si="37"/>
        <v>726</v>
      </c>
      <c r="B732" s="9">
        <v>60</v>
      </c>
      <c r="C732" s="27" t="s">
        <v>3030</v>
      </c>
      <c r="D732" s="27" t="s">
        <v>3031</v>
      </c>
      <c r="E732" s="11" t="s">
        <v>3032</v>
      </c>
      <c r="F732" s="42">
        <v>9</v>
      </c>
      <c r="G732" s="17"/>
      <c r="H732" s="42">
        <v>1</v>
      </c>
      <c r="I732" s="42"/>
      <c r="J732" s="23">
        <v>6000</v>
      </c>
      <c r="K732" s="23"/>
      <c r="L732" s="14" t="s">
        <v>3033</v>
      </c>
      <c r="M732" s="13"/>
      <c r="N732" s="13" t="s">
        <v>3034</v>
      </c>
      <c r="O732" s="12">
        <v>2</v>
      </c>
      <c r="P732" s="12">
        <v>3</v>
      </c>
      <c r="Q732" s="12">
        <v>0</v>
      </c>
      <c r="R732" s="12">
        <v>2</v>
      </c>
      <c r="S732" s="12">
        <v>0</v>
      </c>
      <c r="T732" s="12">
        <v>2</v>
      </c>
      <c r="U732" s="12">
        <v>0</v>
      </c>
      <c r="V732" s="13"/>
      <c r="W732" s="13" t="s">
        <v>3035</v>
      </c>
      <c r="X732" s="13" t="s">
        <v>3036</v>
      </c>
      <c r="Y732" s="13" t="s">
        <v>3037</v>
      </c>
      <c r="Z732" s="13" t="str">
        <f>HYPERLINK("#","https://www.town.yorii.saitama.jp/soshiki/13/tokuteisougyoushienntoujigyou.html")</f>
        <v>https://www.town.yorii.saitama.jp/soshiki/13/tokuteisougyoushienntoujigyou.html</v>
      </c>
      <c r="AA732" s="13" t="s">
        <v>3038</v>
      </c>
      <c r="AB732" s="13" t="s">
        <v>3039</v>
      </c>
      <c r="AC732" s="13" t="str">
        <f>HYPERLINK("#","https://yorii-ar.com/topics/topic20210514/")</f>
        <v>https://yorii-ar.com/topics/topic20210514/</v>
      </c>
      <c r="AD732" s="13"/>
      <c r="AE732" s="13"/>
      <c r="AF732" s="13"/>
    </row>
    <row r="733" spans="1:32" ht="95" x14ac:dyDescent="0.2">
      <c r="A733" s="9">
        <f t="shared" si="37"/>
        <v>727</v>
      </c>
      <c r="B733" s="9">
        <v>60</v>
      </c>
      <c r="C733" s="27" t="s">
        <v>3030</v>
      </c>
      <c r="D733" s="27" t="s">
        <v>3040</v>
      </c>
      <c r="E733" s="11" t="s">
        <v>3041</v>
      </c>
      <c r="F733" s="42">
        <v>42</v>
      </c>
      <c r="G733" s="17">
        <v>41932</v>
      </c>
      <c r="H733" s="42">
        <v>1</v>
      </c>
      <c r="I733" s="42" t="s">
        <v>3042</v>
      </c>
      <c r="J733" s="23" t="s">
        <v>3043</v>
      </c>
      <c r="K733" s="72" t="s">
        <v>3044</v>
      </c>
      <c r="L733" s="14" t="s">
        <v>3045</v>
      </c>
      <c r="M733" s="13" t="s">
        <v>3046</v>
      </c>
      <c r="N733" s="13" t="s">
        <v>3047</v>
      </c>
      <c r="O733" s="12">
        <v>8</v>
      </c>
      <c r="P733" s="12">
        <v>10</v>
      </c>
      <c r="Q733" s="12">
        <v>14</v>
      </c>
      <c r="R733" s="12">
        <v>8</v>
      </c>
      <c r="S733" s="12">
        <v>0</v>
      </c>
      <c r="T733" s="12">
        <v>2</v>
      </c>
      <c r="U733" s="12">
        <v>0</v>
      </c>
      <c r="V733" s="13"/>
      <c r="W733" s="13" t="s">
        <v>3048</v>
      </c>
      <c r="X733" s="13" t="s">
        <v>3036</v>
      </c>
      <c r="Y733" s="13" t="s">
        <v>3037</v>
      </c>
      <c r="Z733" s="13" t="str">
        <f>HYPERLINK("#","https://www.town.yorii.saitama.jp/soshiki/13/tokuteisougyoushienntoujigyou.html")</f>
        <v>https://www.town.yorii.saitama.jp/soshiki/13/tokuteisougyoushienntoujigyou.html</v>
      </c>
      <c r="AA733" s="13" t="s">
        <v>3038</v>
      </c>
      <c r="AB733" s="13" t="s">
        <v>3039</v>
      </c>
      <c r="AC733" s="13" t="str">
        <f>HYPERLINK("#","https://yorii-ar.com/topics/topic20210514/")</f>
        <v>https://yorii-ar.com/topics/topic20210514/</v>
      </c>
      <c r="AD733" s="13"/>
      <c r="AE733" s="13"/>
      <c r="AF733" s="13"/>
    </row>
    <row r="734" spans="1:32" ht="114" x14ac:dyDescent="0.2">
      <c r="A734" s="9">
        <f t="shared" si="37"/>
        <v>728</v>
      </c>
      <c r="B734" s="9">
        <v>61</v>
      </c>
      <c r="C734" s="27" t="s">
        <v>3049</v>
      </c>
      <c r="D734" s="11" t="s">
        <v>3050</v>
      </c>
      <c r="E734" s="11" t="s">
        <v>3051</v>
      </c>
      <c r="F734" s="16">
        <v>18</v>
      </c>
      <c r="G734" s="17"/>
      <c r="H734" s="16" t="s">
        <v>3052</v>
      </c>
      <c r="I734" s="16" t="s">
        <v>3053</v>
      </c>
      <c r="J734" s="16" t="s">
        <v>3054</v>
      </c>
      <c r="K734" s="16"/>
      <c r="L734" s="14" t="s">
        <v>3055</v>
      </c>
      <c r="M734" s="13" t="s">
        <v>3056</v>
      </c>
      <c r="N734" s="14" t="s">
        <v>3057</v>
      </c>
      <c r="O734" s="12">
        <v>1</v>
      </c>
      <c r="P734" s="12">
        <v>1</v>
      </c>
      <c r="Q734" s="12">
        <v>8</v>
      </c>
      <c r="R734" s="12">
        <v>4</v>
      </c>
      <c r="S734" s="12">
        <v>1</v>
      </c>
      <c r="T734" s="12">
        <v>5</v>
      </c>
      <c r="U734" s="12">
        <v>1</v>
      </c>
      <c r="V734" s="13" t="s">
        <v>3058</v>
      </c>
      <c r="W734" s="13" t="s">
        <v>39</v>
      </c>
      <c r="X734" s="13" t="s">
        <v>3059</v>
      </c>
      <c r="Y734" s="13" t="s">
        <v>3060</v>
      </c>
      <c r="Z734" s="61" t="str">
        <f>HYPERLINK("#", "https://www.town.miyashiro.lg.jp/0000018744.html")</f>
        <v>https://www.town.miyashiro.lg.jp/0000018744.html</v>
      </c>
      <c r="AA734" s="13" t="s">
        <v>3061</v>
      </c>
      <c r="AB734" s="13" t="s">
        <v>3062</v>
      </c>
      <c r="AC734" s="61" t="str">
        <f>HYPERLINK("#", "https://www.town.miyashiro.lg.jp/0000018770.html")</f>
        <v>https://www.town.miyashiro.lg.jp/0000018770.html</v>
      </c>
      <c r="AD734" s="13"/>
      <c r="AE734" s="13"/>
      <c r="AF734" s="13"/>
    </row>
    <row r="735" spans="1:32" ht="133" x14ac:dyDescent="0.2">
      <c r="A735" s="9">
        <f t="shared" si="37"/>
        <v>729</v>
      </c>
      <c r="B735" s="9">
        <v>61</v>
      </c>
      <c r="C735" s="27" t="s">
        <v>3049</v>
      </c>
      <c r="D735" s="11" t="s">
        <v>3063</v>
      </c>
      <c r="E735" s="11" t="s">
        <v>3064</v>
      </c>
      <c r="F735" s="16">
        <v>25</v>
      </c>
      <c r="G735" s="17"/>
      <c r="H735" s="16" t="s">
        <v>2147</v>
      </c>
      <c r="I735" s="16"/>
      <c r="J735" s="16" t="s">
        <v>3065</v>
      </c>
      <c r="K735" s="16"/>
      <c r="L735" s="14" t="s">
        <v>3066</v>
      </c>
      <c r="M735" s="13" t="s">
        <v>3067</v>
      </c>
      <c r="N735" s="14" t="s">
        <v>462</v>
      </c>
      <c r="O735" s="12">
        <v>3</v>
      </c>
      <c r="P735" s="12">
        <v>0</v>
      </c>
      <c r="Q735" s="12">
        <v>9</v>
      </c>
      <c r="R735" s="12">
        <v>7</v>
      </c>
      <c r="S735" s="12">
        <v>0</v>
      </c>
      <c r="T735" s="12">
        <v>6</v>
      </c>
      <c r="U735" s="12">
        <v>3</v>
      </c>
      <c r="V735" s="13" t="s">
        <v>3068</v>
      </c>
      <c r="W735" s="13" t="s">
        <v>3069</v>
      </c>
      <c r="X735" s="13" t="s">
        <v>3059</v>
      </c>
      <c r="Y735" s="13" t="s">
        <v>3060</v>
      </c>
      <c r="Z735" s="61" t="str">
        <f>HYPERLINK("#", "https://www.town.miyashiro.lg.jp/0000018744.html")</f>
        <v>https://www.town.miyashiro.lg.jp/0000018744.html</v>
      </c>
      <c r="AA735" s="13" t="s">
        <v>3061</v>
      </c>
      <c r="AB735" s="13" t="s">
        <v>3070</v>
      </c>
      <c r="AC735" s="61" t="str">
        <f>HYPERLINK("#", "https://www.town.miyashiro.lg.jp/0000018770.html")</f>
        <v>https://www.town.miyashiro.lg.jp/0000018770.html</v>
      </c>
      <c r="AD735" s="13"/>
      <c r="AE735" s="13"/>
      <c r="AF735" s="13"/>
    </row>
    <row r="736" spans="1:32" ht="38" x14ac:dyDescent="0.2">
      <c r="A736" s="9">
        <f t="shared" si="37"/>
        <v>730</v>
      </c>
      <c r="B736" s="9">
        <v>61</v>
      </c>
      <c r="C736" s="27" t="s">
        <v>3049</v>
      </c>
      <c r="D736" s="11" t="s">
        <v>3071</v>
      </c>
      <c r="E736" s="11" t="s">
        <v>3072</v>
      </c>
      <c r="F736" s="16">
        <v>31</v>
      </c>
      <c r="G736" s="17"/>
      <c r="H736" s="16" t="s">
        <v>3073</v>
      </c>
      <c r="I736" s="16" t="s">
        <v>3074</v>
      </c>
      <c r="J736" s="16" t="s">
        <v>580</v>
      </c>
      <c r="K736" s="16"/>
      <c r="L736" s="14"/>
      <c r="M736" s="13" t="s">
        <v>3075</v>
      </c>
      <c r="N736" s="14" t="s">
        <v>462</v>
      </c>
      <c r="O736" s="12"/>
      <c r="P736" s="12">
        <v>1</v>
      </c>
      <c r="Q736" s="12">
        <v>4</v>
      </c>
      <c r="R736" s="12">
        <v>6</v>
      </c>
      <c r="S736" s="12"/>
      <c r="T736" s="12">
        <v>20</v>
      </c>
      <c r="U736" s="12"/>
      <c r="V736" s="13"/>
      <c r="W736" s="13" t="s">
        <v>3076</v>
      </c>
      <c r="X736" s="13"/>
      <c r="Y736" s="13"/>
      <c r="Z736" s="13"/>
      <c r="AA736" s="13"/>
      <c r="AB736" s="13"/>
      <c r="AC736" s="13"/>
      <c r="AD736" s="13"/>
      <c r="AE736" s="13"/>
      <c r="AF736" s="13"/>
    </row>
    <row r="737" spans="1:32" ht="38" x14ac:dyDescent="0.2">
      <c r="A737" s="9">
        <f t="shared" si="37"/>
        <v>731</v>
      </c>
      <c r="B737" s="9">
        <v>62</v>
      </c>
      <c r="C737" s="27" t="s">
        <v>3077</v>
      </c>
      <c r="D737" s="11" t="s">
        <v>3078</v>
      </c>
      <c r="E737" s="11" t="s">
        <v>3079</v>
      </c>
      <c r="F737" s="16">
        <v>21</v>
      </c>
      <c r="G737" s="17"/>
      <c r="H737" s="16"/>
      <c r="I737" s="16"/>
      <c r="J737" s="16"/>
      <c r="K737" s="16"/>
      <c r="L737" s="14"/>
      <c r="M737" s="13"/>
      <c r="N737" s="14" t="s">
        <v>1543</v>
      </c>
      <c r="O737" s="12">
        <v>7</v>
      </c>
      <c r="P737" s="12">
        <v>3</v>
      </c>
      <c r="Q737" s="12">
        <v>4</v>
      </c>
      <c r="R737" s="12">
        <v>6</v>
      </c>
      <c r="S737" s="12">
        <v>1</v>
      </c>
      <c r="T737" s="12">
        <v>0</v>
      </c>
      <c r="U737" s="12">
        <v>0</v>
      </c>
      <c r="V737" s="13"/>
      <c r="W737" s="13" t="s">
        <v>3080</v>
      </c>
      <c r="X737" s="13"/>
      <c r="Y737" s="13"/>
      <c r="Z737" s="13"/>
      <c r="AA737" s="13"/>
      <c r="AB737" s="13"/>
      <c r="AC737" s="13"/>
      <c r="AD737" s="13"/>
      <c r="AE737" s="13"/>
      <c r="AF737" s="13"/>
    </row>
    <row r="738" spans="1:32" ht="19" x14ac:dyDescent="0.2">
      <c r="A738" s="9">
        <f t="shared" si="37"/>
        <v>732</v>
      </c>
      <c r="B738" s="9">
        <v>62</v>
      </c>
      <c r="C738" s="27" t="s">
        <v>3077</v>
      </c>
      <c r="D738" s="11" t="s">
        <v>3081</v>
      </c>
      <c r="E738" s="11" t="s">
        <v>3082</v>
      </c>
      <c r="F738" s="16">
        <v>2</v>
      </c>
      <c r="G738" s="17"/>
      <c r="H738" s="16"/>
      <c r="I738" s="16"/>
      <c r="J738" s="16"/>
      <c r="K738" s="16"/>
      <c r="L738" s="14"/>
      <c r="M738" s="13"/>
      <c r="N738" s="14" t="s">
        <v>504</v>
      </c>
      <c r="O738" s="12"/>
      <c r="P738" s="12">
        <v>1</v>
      </c>
      <c r="Q738" s="12">
        <v>1</v>
      </c>
      <c r="R738" s="12">
        <v>0</v>
      </c>
      <c r="S738" s="12">
        <v>0</v>
      </c>
      <c r="T738" s="12">
        <v>0</v>
      </c>
      <c r="U738" s="12">
        <v>0</v>
      </c>
      <c r="V738" s="13"/>
      <c r="W738" s="13" t="s">
        <v>39</v>
      </c>
      <c r="X738" s="13"/>
      <c r="Y738" s="13"/>
      <c r="Z738" s="13"/>
      <c r="AA738" s="13"/>
      <c r="AB738" s="13"/>
      <c r="AC738" s="13"/>
      <c r="AD738" s="13"/>
      <c r="AE738" s="13"/>
      <c r="AF738" s="13"/>
    </row>
    <row r="739" spans="1:32" ht="19" x14ac:dyDescent="0.2">
      <c r="A739" s="9">
        <f t="shared" si="37"/>
        <v>733</v>
      </c>
      <c r="B739" s="9">
        <v>62</v>
      </c>
      <c r="C739" s="27" t="s">
        <v>3077</v>
      </c>
      <c r="D739" s="11" t="s">
        <v>3083</v>
      </c>
      <c r="E739" s="11" t="s">
        <v>3084</v>
      </c>
      <c r="F739" s="16">
        <v>2</v>
      </c>
      <c r="G739" s="17"/>
      <c r="H739" s="16"/>
      <c r="I739" s="16"/>
      <c r="J739" s="16"/>
      <c r="K739" s="16"/>
      <c r="L739" s="14"/>
      <c r="M739" s="13"/>
      <c r="N739" s="14" t="s">
        <v>504</v>
      </c>
      <c r="O739" s="12">
        <v>2</v>
      </c>
      <c r="P739" s="12">
        <v>0</v>
      </c>
      <c r="Q739" s="12">
        <v>0</v>
      </c>
      <c r="R739" s="12">
        <v>0</v>
      </c>
      <c r="S739" s="12">
        <v>0</v>
      </c>
      <c r="T739" s="12">
        <v>0</v>
      </c>
      <c r="U739" s="12">
        <v>0</v>
      </c>
      <c r="V739" s="13"/>
      <c r="W739" s="13" t="s">
        <v>39</v>
      </c>
      <c r="X739" s="13"/>
      <c r="Y739" s="13"/>
      <c r="Z739" s="13"/>
      <c r="AA739" s="13"/>
      <c r="AB739" s="13"/>
      <c r="AC739" s="13"/>
      <c r="AD739" s="13"/>
      <c r="AE739" s="13"/>
      <c r="AF739" s="13"/>
    </row>
    <row r="740" spans="1:32" ht="38" x14ac:dyDescent="0.2">
      <c r="A740" s="9">
        <f t="shared" si="37"/>
        <v>734</v>
      </c>
      <c r="B740" s="9">
        <v>62</v>
      </c>
      <c r="C740" s="27" t="s">
        <v>3077</v>
      </c>
      <c r="D740" s="11" t="s">
        <v>3085</v>
      </c>
      <c r="E740" s="11" t="s">
        <v>3086</v>
      </c>
      <c r="F740" s="16">
        <v>17</v>
      </c>
      <c r="G740" s="17"/>
      <c r="H740" s="16"/>
      <c r="I740" s="16"/>
      <c r="J740" s="16"/>
      <c r="K740" s="16"/>
      <c r="L740" s="14"/>
      <c r="M740" s="13"/>
      <c r="N740" s="14" t="s">
        <v>1543</v>
      </c>
      <c r="O740" s="12">
        <v>3</v>
      </c>
      <c r="P740" s="12">
        <v>10</v>
      </c>
      <c r="Q740" s="12">
        <v>1</v>
      </c>
      <c r="R740" s="12">
        <v>3</v>
      </c>
      <c r="S740" s="12">
        <v>0</v>
      </c>
      <c r="T740" s="12">
        <v>0</v>
      </c>
      <c r="U740" s="12">
        <v>0</v>
      </c>
      <c r="V740" s="13"/>
      <c r="W740" s="13" t="s">
        <v>3087</v>
      </c>
      <c r="X740" s="13"/>
      <c r="Y740" s="13"/>
      <c r="Z740" s="13"/>
      <c r="AA740" s="13"/>
      <c r="AB740" s="13"/>
      <c r="AC740" s="13"/>
      <c r="AD740" s="13"/>
      <c r="AE740" s="13"/>
      <c r="AF740" s="13"/>
    </row>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sheetData>
  <mergeCells count="17">
    <mergeCell ref="X589:X594"/>
    <mergeCell ref="Y589:Y594"/>
    <mergeCell ref="Z589:Z594"/>
    <mergeCell ref="G5:G6"/>
    <mergeCell ref="H5:H6"/>
    <mergeCell ref="I5:I6"/>
    <mergeCell ref="J5:J6"/>
    <mergeCell ref="K5:K6"/>
    <mergeCell ref="L5:L6"/>
    <mergeCell ref="M5:M6"/>
    <mergeCell ref="F5:F6"/>
    <mergeCell ref="N5:N6"/>
    <mergeCell ref="W5:W6"/>
    <mergeCell ref="A5:A6"/>
    <mergeCell ref="B5:B6"/>
    <mergeCell ref="C5:C6"/>
    <mergeCell ref="D5:D6"/>
  </mergeCells>
  <phoneticPr fontId="4"/>
  <dataValidations count="4">
    <dataValidation imeMode="off" allowBlank="1" showInputMessage="1" showErrorMessage="1" sqref="F7:G291 K7:K291 Z7:Z291 AF401:AF740 AC401:AC740 Z628:Z740 K293:K740 Z293:Z626 AC7:AC381 AF7:AF381 F293:G740" xr:uid="{521A594E-CA74-4D5C-98CE-A4F4D366AD1A}"/>
    <dataValidation allowBlank="1" showInputMessage="1" showErrorMessage="1" prompt="※複数選択可_x000a_①住宅地_x000a_②駅前_x000a_③路線沿い(バス等)_x000a_④繁華街_x000a_⑤住宅団地_x000a_⑥住工混在地帯_x000a_⑦ショッピングモール内_x000a_⑧その他(自由記述)" sqref="M229:M230 M292 N7:N291 N723:N740 N293:N720" xr:uid="{39E8ACC2-61C7-424C-97C8-88086A797E27}"/>
    <dataValidation imeMode="disabled" allowBlank="1" showInputMessage="1" showErrorMessage="1" sqref="O7:U291 O293:U740 B7:B740" xr:uid="{27084900-5589-48D5-B1BA-0181DC402D29}"/>
    <dataValidation allowBlank="1" showInputMessage="1" showErrorMessage="1" sqref="E131:E147 E93:E129" xr:uid="{F55904A1-752F-4AF4-B1FE-793518BD8AEA}"/>
  </dataValidations>
  <hyperlinks>
    <hyperlink ref="Z640" r:id="rId1" xr:uid="{92AAF090-121F-4A30-A0F8-FF44F8857A57}"/>
    <hyperlink ref="Z163" xr:uid="{DF6A1B4C-EB43-42DB-B442-2309A4DFDD21}"/>
    <hyperlink ref="Z164" xr:uid="{8841900E-9AFD-4A94-A1A7-589F61E546BD}"/>
    <hyperlink ref="Z165" xr:uid="{C1C38FFF-1F7C-45D6-AA05-CFD94EBC6AEA}"/>
    <hyperlink ref="Z166" xr:uid="{FF1406F3-BCEA-4F96-A909-30E7FAB3F3CC}"/>
    <hyperlink ref="Z167" xr:uid="{87D6F0D7-65F5-4656-9228-3B69630E1AFF}"/>
    <hyperlink ref="Z168" xr:uid="{4380D716-E48C-4F37-B45A-ED46F275886C}"/>
    <hyperlink ref="Z169" xr:uid="{116A6A2D-C181-4562-9569-5EB7EEC0A603}"/>
    <hyperlink ref="Z170" xr:uid="{3BC3ABBC-9FAC-4D45-97E2-E364584CA01A}"/>
    <hyperlink ref="Z171" xr:uid="{B4AF37CC-F5A3-4B35-AB8F-62735259ECDD}"/>
    <hyperlink ref="Z172" xr:uid="{5DDF16EC-B654-4AA6-AE3A-A6D6F9DDF19F}"/>
    <hyperlink ref="Z173" xr:uid="{4E7042E6-6568-4CE7-9AEB-CED1B89285ED}"/>
    <hyperlink ref="Z174" xr:uid="{3CF59584-2266-4942-98C1-A864F4FA9566}"/>
    <hyperlink ref="Z175" xr:uid="{208E21A2-9923-4DA0-9F1E-999F3BBC43BC}"/>
    <hyperlink ref="Z176" xr:uid="{2D0E829F-C284-468B-B8C9-0D98DDFF4966}"/>
    <hyperlink ref="Z177" xr:uid="{91B57841-A8AE-43AD-84DE-5EBC89ACAB2B}"/>
    <hyperlink ref="Z178" xr:uid="{BF689767-9F36-4BA8-9C68-1174AFD44CB9}"/>
    <hyperlink ref="Z179" xr:uid="{A7D89939-583F-4DFD-85C5-C2E720BB92FE}"/>
    <hyperlink ref="Z180" xr:uid="{0712AA36-2D5F-4367-A14D-ACAA76B263CE}"/>
    <hyperlink ref="Z181" xr:uid="{E45C59CC-4423-401E-8CC8-801B43A1153C}"/>
    <hyperlink ref="Z182" xr:uid="{8BBB4C10-2BDE-4058-92F1-A97DF4E5452F}"/>
    <hyperlink ref="Z183" xr:uid="{3E793B99-1EFA-4971-8633-D3EDE904A1E0}"/>
    <hyperlink ref="Z184" xr:uid="{D6D5868F-C498-4327-BAD8-24B445B95CA0}"/>
    <hyperlink ref="Z185" xr:uid="{3682F6EA-7BCB-48B2-ACDB-7D9D6443123A}"/>
    <hyperlink ref="Z186" xr:uid="{263727D3-C9EC-4B56-A1BB-74058A022023}"/>
    <hyperlink ref="Z187" xr:uid="{E39BF347-A3C5-424F-B72A-A29FE1558A02}"/>
    <hyperlink ref="Z188" xr:uid="{1ED9EE6E-C1BC-43E9-BE7A-9B5E358CA045}"/>
    <hyperlink ref="Z189" xr:uid="{57874FE3-E0FF-4619-B17F-F40FDC16EDB7}"/>
    <hyperlink ref="Z190" xr:uid="{CBD5D30A-4B78-4B1D-AB24-4F7397790765}"/>
    <hyperlink ref="Z191" xr:uid="{2E2E692A-6D55-404B-AEF7-6974BFB460E7}"/>
    <hyperlink ref="Z192" xr:uid="{1EC1C620-68D3-4666-B137-767FFB64D151}"/>
    <hyperlink ref="Z193" xr:uid="{28063DE8-5F5E-4E15-842F-1A91EA5CD241}"/>
    <hyperlink ref="Z194" xr:uid="{A2F3324D-172F-49E4-8E28-F5EBE1C7E7FB}"/>
    <hyperlink ref="Z195" xr:uid="{FD268335-DB87-4473-AC13-30030976DB82}"/>
    <hyperlink ref="Z196" xr:uid="{6566BA5E-A961-421C-A270-AFFA694BBFC2}"/>
    <hyperlink ref="Z197" xr:uid="{6183F089-1D83-4232-BACA-2310BD231DBE}"/>
    <hyperlink ref="Z198" xr:uid="{785965A5-33DB-4E07-858D-6E314AAC3AFA}"/>
    <hyperlink ref="Z199" xr:uid="{0A97EDC8-357D-467D-8EF4-7356D82C0298}"/>
    <hyperlink ref="Z200" xr:uid="{DA0C35DF-8DAE-4941-9944-1C50A96DAA7E}"/>
    <hyperlink ref="Z202" xr:uid="{C0172A38-1C90-4CAD-ABB3-155B63F75E12}"/>
    <hyperlink ref="Z233" xr:uid="{1634C8CB-7E78-4DE4-85D2-B00BBB19CDD4}"/>
    <hyperlink ref="AC233" xr:uid="{E838F4EA-2B9C-4581-B14C-73DECFD7C742}"/>
    <hyperlink ref="K237" r:id="rId2" xr:uid="{687777B2-76EA-4C9F-9351-567E68E68ACE}"/>
    <hyperlink ref="K263" r:id="rId3" xr:uid="{1B44B59D-9D54-4434-BE14-1A9039F5E5D5}"/>
    <hyperlink ref="Z305" xr:uid="{59EF8956-8B11-4ECC-9157-C52891F70C36}"/>
    <hyperlink ref="Z304" xr:uid="{62629208-F9BB-4EC4-B8CD-4F89AE954101}"/>
    <hyperlink ref="Z303" xr:uid="{183DDADD-0FAC-4591-BFCE-15B891DD32A7}"/>
    <hyperlink ref="Z302" xr:uid="{14C73C35-33F2-43BE-98C0-E296CF419BC3}"/>
    <hyperlink ref="Z301" xr:uid="{76DF56D3-A7CD-4758-9F21-5DBABAD07507}"/>
    <hyperlink ref="Z299" xr:uid="{BE9E1B81-57D0-449C-B001-8F31BD0C5D18}"/>
    <hyperlink ref="Z313" xr:uid="{4238168E-F188-49AE-8C3D-DE0C20255F80}"/>
    <hyperlink ref="Z314" xr:uid="{3A98A87D-949D-42F3-A672-60FD3397A7CB}"/>
    <hyperlink ref="Z315" xr:uid="{62CBD68D-A71C-44DE-8290-30C4A383EFF8}"/>
    <hyperlink ref="Z316" xr:uid="{8CA94AD1-9C29-421E-8308-C4D92926EC20}"/>
    <hyperlink ref="Z317" xr:uid="{24E83FE0-7ACF-4AFA-A0A6-F84AD3FF7E0C}"/>
    <hyperlink ref="Z318" xr:uid="{6443A90A-6E10-4F6B-B8C3-86E12F2C1912}"/>
    <hyperlink ref="Z319" xr:uid="{9C7CE7D3-C7AB-490D-8450-B6B436A733FF}"/>
    <hyperlink ref="Z312" xr:uid="{34FDF1B9-A6F1-44D5-BB81-92D5F782FB0D}"/>
    <hyperlink ref="Z311" xr:uid="{132BEEC7-500C-45A9-8510-6AF850E73F9C}"/>
    <hyperlink ref="Z320:Z329" display="https://www.city.tokorozawa.saitama.jp/kurashi/shigotojyoho/syogyo/akitennpo.html" xr:uid="{D62062C6-0C56-49BF-BCDF-7AACA5E279B9}"/>
    <hyperlink ref="Z330" xr:uid="{0E8BBA4B-AB8C-4C8C-A57B-E29D8369871C}"/>
    <hyperlink ref="Z331" xr:uid="{C90A0376-0CFD-411A-80C4-ED8F2FC9A2AA}"/>
    <hyperlink ref="Z332:Z336" display="https://www.city.tokorozawa.saitama.jp/kurashi/shigotojyoho/syogyo/akitennpo.html" xr:uid="{C8E2539D-E7C2-4526-A361-4E20C2B94F63}"/>
    <hyperlink ref="Z337" xr:uid="{22504EAF-DE86-4ACD-BD9A-1BA5EBABCDFB}"/>
    <hyperlink ref="Z338:Z343" display="https://www.city.tokorozawa.saitama.jp/kurashi/shigotojyoho/syogyo/akitennpo.html" xr:uid="{8E6F78AF-2AEB-49E0-A1D4-4078C801A4F6}"/>
    <hyperlink ref="Z344" xr:uid="{C8245A0F-04C0-482D-9745-30A4BA333A3E}"/>
    <hyperlink ref="Z345" xr:uid="{170923DA-AA2E-4BC3-AE55-DEEAFFE963CF}"/>
    <hyperlink ref="Z346" xr:uid="{07F46712-CB51-4C51-8C8F-3B239B19D61C}"/>
    <hyperlink ref="Z347" xr:uid="{CFFEC39C-CF7F-4B2A-A373-5C217D402E51}"/>
    <hyperlink ref="K329" r:id="rId4" xr:uid="{B8EB540F-C9DC-4F1E-B98F-82AD81868A52}"/>
    <hyperlink ref="K324" r:id="rId5" xr:uid="{BAB0B42A-BA7E-439F-9CFC-6B898EF0BBAE}"/>
    <hyperlink ref="K332" r:id="rId6" xr:uid="{2E01D3C3-DD3F-422D-8AB6-2FF3B79C7AD6}"/>
    <hyperlink ref="K320" r:id="rId7" xr:uid="{41381C5A-929A-4976-BD73-863FF568A37D}"/>
    <hyperlink ref="K314" r:id="rId8" xr:uid="{0B57D256-A93D-4DFD-AE58-819E6DFAD8D7}"/>
    <hyperlink ref="K346" r:id="rId9" xr:uid="{6BB2A197-2ED8-4463-A86E-20642EA49D89}"/>
    <hyperlink ref="K347" r:id="rId10" xr:uid="{FBD488A1-637B-4641-872C-6C853097269F}"/>
    <hyperlink ref="K353" r:id="rId11" xr:uid="{87313449-359A-4E51-87C4-8ED795CBEFB3}"/>
    <hyperlink ref="Z352" r:id="rId12" xr:uid="{AB4AC7AF-576B-4DC3-871E-E1BB1F3EB0C6}"/>
    <hyperlink ref="AC352" r:id="rId13" xr:uid="{312E0BE0-97E8-468A-9616-D7DDB16460E4}"/>
    <hyperlink ref="AF353" r:id="rId14" xr:uid="{3D818AEC-CA6F-4444-8BE0-AA34F5A55AEA}"/>
    <hyperlink ref="K359" r:id="rId15" xr:uid="{076CAA6F-0086-40BD-A9FA-8AA3685F2314}"/>
    <hyperlink ref="AC360" xr:uid="{331BBE18-420D-4D7D-B430-63AD28C84E7C}"/>
    <hyperlink ref="AC361" xr:uid="{D613C7BC-739A-432F-814C-ABB8A422213D}"/>
    <hyperlink ref="AC362" xr:uid="{08048E4D-3DF3-4980-BB93-3E492B4CE4D1}"/>
    <hyperlink ref="AC363" xr:uid="{1EF8A6BE-93DB-4C0C-84E0-185EABDDAA02}"/>
    <hyperlink ref="AC364" display="https://www.city.kazo.lg.jp/soshiki/sangyoukoyou/hozyokin/35784.html" xr:uid="{0689E44A-746D-41EB-BD90-08BEBE317673}"/>
    <hyperlink ref="Z365" xr:uid="{2568DA99-5242-4889-85FA-D721921CAEDD}"/>
    <hyperlink ref="Z366" xr:uid="{E158A825-7733-473C-B114-DCC1EE6F6E98}"/>
    <hyperlink ref="Z367" xr:uid="{186542C4-52E9-4E7B-9AE4-652024D04A3B}"/>
    <hyperlink ref="Z368" xr:uid="{CEA709E3-FA72-451A-AE5C-C1CB100296EC}"/>
    <hyperlink ref="Z369" xr:uid="{8C3D42E1-6B50-4E63-A74B-1B63A5188F59}"/>
    <hyperlink ref="Z370" xr:uid="{EFEE90BD-6EB6-4FF0-B947-0FC6DBCB647F}"/>
    <hyperlink ref="Z371" xr:uid="{98824D68-AE0A-4A51-B268-6511AD1CD918}"/>
    <hyperlink ref="Z372" xr:uid="{B84A591D-064E-4707-AF5E-195699BE3747}"/>
    <hyperlink ref="Z373" xr:uid="{6428218B-D460-4154-B120-0D1881073E20}"/>
    <hyperlink ref="Z374" xr:uid="{0D204748-B8FE-479C-AB57-7D416DA451A7}"/>
    <hyperlink ref="Z375" xr:uid="{3025F3DD-01C5-48AA-93D9-98D7E1DCE621}"/>
    <hyperlink ref="Z376" xr:uid="{F58C601B-9823-45B0-A2F8-5B2E2147BBB2}"/>
    <hyperlink ref="Z377" xr:uid="{F9A50CDF-404E-44C1-AEA0-0BE4C654ADBA}"/>
    <hyperlink ref="Z378" xr:uid="{FD602E65-1722-4203-A7EF-DAD041329757}"/>
    <hyperlink ref="Z379" xr:uid="{29B82D51-81EF-4E48-A634-874BB5420492}"/>
    <hyperlink ref="Z380" xr:uid="{6C866CBC-8256-4311-A87A-71782A615597}"/>
    <hyperlink ref="Z401" xr:uid="{C7ADDE5D-9836-4F58-898A-8A43EB55E921}"/>
    <hyperlink ref="Z402" xr:uid="{E0796736-A3BC-4DC4-B607-35DDCD03A44D}"/>
    <hyperlink ref="Z445" xr:uid="{2582BAD7-214A-4034-A32E-BC8DFF2CBC05}"/>
    <hyperlink ref="AC445" xr:uid="{79D019A5-9ED9-428D-9ADE-0F30CA477635}"/>
    <hyperlink ref="AF445" xr:uid="{5ADF039E-617E-4A61-B677-13FD3ACA9F1A}"/>
    <hyperlink ref="AF446" xr:uid="{89CA5DB0-A505-4566-8C0E-E05FA3540C21}"/>
    <hyperlink ref="AF447" xr:uid="{1E8DD8BA-7295-4694-B549-8418BB9B55CF}"/>
    <hyperlink ref="AF448" xr:uid="{C85FF219-A6BA-42C2-8726-A3D4DA756FD7}"/>
    <hyperlink ref="AF449" xr:uid="{20DFBECC-EFC8-4F16-A222-0B3A4D76FB8C}"/>
    <hyperlink ref="AF450" xr:uid="{E546F870-73F8-41C4-9D75-5DBAF55C110C}"/>
    <hyperlink ref="AF451" xr:uid="{FF8E12E9-2595-46B1-BE8F-6F298D8CB958}"/>
    <hyperlink ref="AC446" xr:uid="{7CD27E47-98AD-465B-B244-86E2EBFD8768}"/>
    <hyperlink ref="AC447" xr:uid="{B6C3E076-62DC-4F72-A962-04FE0A433C9B}"/>
    <hyperlink ref="AC448" xr:uid="{C5955ED8-514A-43B1-AA08-495278253C56}"/>
    <hyperlink ref="AC449" xr:uid="{E098B5F2-76E9-41DD-9328-A845D6DC106D}"/>
    <hyperlink ref="AC450" xr:uid="{8E97CE51-0CB6-42C2-88EB-BCFE158614E8}"/>
    <hyperlink ref="AC451" xr:uid="{4513248C-7AB3-4091-A0F9-5267BC7925D5}"/>
    <hyperlink ref="Z446" xr:uid="{7768753E-0605-47C8-928D-998D96155954}"/>
    <hyperlink ref="Z447" xr:uid="{1BCD8DC3-F9D3-4A22-9B94-F28F7D9BFD97}"/>
    <hyperlink ref="Z448" xr:uid="{79AE958A-0DC4-4DAE-A11A-74C795B45526}"/>
    <hyperlink ref="Z449" xr:uid="{D9528A77-FD1B-4085-9621-FD1A11295BE2}"/>
    <hyperlink ref="Z450" xr:uid="{D692DB96-D1D4-49D8-A6DD-4FEFBD31761F}"/>
    <hyperlink ref="Z451" xr:uid="{B54E161F-B7F9-4172-A9D0-E9FD33D41118}"/>
    <hyperlink ref="Z453" display="https://www.city.kounosu.saitama.jp/page/1466.html" xr:uid="{D8C5D0AA-C81E-4BAB-8978-B39ED45140B5}"/>
    <hyperlink ref="Z454" display="https://www.city.kounosu.saitama.jp/page/1466.html" xr:uid="{591732A4-D5A0-4F14-8EDB-0891D3A7A960}"/>
    <hyperlink ref="Z455" display="https://www.city.kounosu.saitama.jp/page/1466.html" xr:uid="{3D0666E7-A477-4D02-9A8B-67643A55FBF5}"/>
    <hyperlink ref="Z456" display="https://www.city.kounosu.saitama.jp/page/1466.html" xr:uid="{24CD53A3-6079-47FD-BF8D-6FE29FB5B010}"/>
    <hyperlink ref="AC453" display="https://www.city.kounosu.saitama.jp/page/1474.html" xr:uid="{E164589D-EF78-4499-B49E-2951E40E1987}"/>
    <hyperlink ref="AC454" display="https://www.city.kounosu.saitama.jp/page/1474.html" xr:uid="{68B30AAF-EC23-4553-A896-5F7AE6DCDE0C}"/>
    <hyperlink ref="AC455" display="https://www.city.kounosu.saitama.jp/page/1474.html" xr:uid="{A69292AE-F56F-49B1-93B2-4C3A6FA0CE3A}"/>
    <hyperlink ref="AC456" display="https://www.city.kounosu.saitama.jp/page/1474.html" xr:uid="{BF34EBCC-53F4-46D4-8CC6-0350BDE36148}"/>
    <hyperlink ref="K497" r:id="rId16" xr:uid="{75EE4AF2-DCD1-4322-9EC3-FF220F4B5452}"/>
    <hyperlink ref="K513" r:id="rId17" xr:uid="{0521CD22-4B5C-4D9A-BCE5-51A548D5E827}"/>
    <hyperlink ref="K494" r:id="rId18" xr:uid="{8C4D6E7D-30D5-4A22-B286-6ABD62CB1828}"/>
    <hyperlink ref="K507" r:id="rId19" xr:uid="{66452407-EE72-4EF7-9E20-5706FA75847C}"/>
    <hyperlink ref="K495" r:id="rId20" xr:uid="{CC1C4AEF-701E-407A-A71E-C2D8BF13C881}"/>
    <hyperlink ref="K508" r:id="rId21" xr:uid="{652E5F2E-7995-4417-A2A1-A170531BEFD3}"/>
    <hyperlink ref="Z538" r:id="rId22" xr:uid="{EB651820-1955-4469-9367-D7FDA6AC18AC}"/>
    <hyperlink ref="Z540:Z544" r:id="rId23" display="http://www.warabi.ne.jp/~machiren/vacant.html" xr:uid="{A6C26082-8EA7-4E23-B6C4-1D662A4EE299}"/>
    <hyperlink ref="Z545:Z548" r:id="rId24" display="http://www.warabi.ne.jp/~machiren/vacant.html" xr:uid="{D79C7033-19EA-464B-97C4-D4E1EFBB477E}"/>
    <hyperlink ref="K559" r:id="rId25" xr:uid="{39CAD69A-8683-4376-A89F-56C980BA0CC8}"/>
    <hyperlink ref="AC562" xr:uid="{023F2C5D-86DD-4633-939C-DDB9F491BC23}"/>
    <hyperlink ref="K562" r:id="rId26" xr:uid="{3E00ED53-8012-489B-9E31-108670178160}"/>
    <hyperlink ref="K563" r:id="rId27" xr:uid="{DA754DA0-48D5-4D21-8896-7C43247D17A3}"/>
    <hyperlink ref="K565" r:id="rId28" xr:uid="{2A200D04-3AB1-451A-9F44-4B6A180377BF}"/>
    <hyperlink ref="AF570" display="https://www.city.shiki.lg.jp/soshiki/17/19870.html" xr:uid="{69E76FD0-9CB3-4FBE-956B-7CE05C623D03}"/>
    <hyperlink ref="AF571:AF574" display="https://www.city.shiki.lg.jp/soshiki/17/19870.html" xr:uid="{701BDA55-1F43-4A1E-841E-F1235DA511D9}"/>
    <hyperlink ref="Z576" r:id="rId29" xr:uid="{015B9BFF-A7A9-4FE9-A3C6-3E9C6607F5C0}"/>
    <hyperlink ref="Z577" r:id="rId30" xr:uid="{78B6DA5A-B540-453D-B63B-2ABA44047809}"/>
    <hyperlink ref="Z578" r:id="rId31" xr:uid="{A182B904-5026-489E-8582-B28071B897D8}"/>
    <hyperlink ref="Z579" r:id="rId32" xr:uid="{AF69B28C-5206-4C04-BA9B-882D1645CC2F}"/>
    <hyperlink ref="Z580" r:id="rId33" xr:uid="{494D5A43-6169-4AFF-8F6C-D92D26AA9993}"/>
    <hyperlink ref="Z581" r:id="rId34" xr:uid="{BD7231B4-4407-4639-B715-695220E41347}"/>
    <hyperlink ref="Z582" r:id="rId35" xr:uid="{12913F35-401C-4ED8-85A4-C30731930DCF}"/>
    <hyperlink ref="Z583" r:id="rId36" xr:uid="{260A88BF-46E8-4252-A393-B1413A573DB6}"/>
    <hyperlink ref="Z584" r:id="rId37" xr:uid="{1C50F539-7DFA-4715-98F5-986D42B14FBE}"/>
    <hyperlink ref="Z585" r:id="rId38" xr:uid="{9317CA43-3C85-41D6-96A3-0F66A0E93869}"/>
    <hyperlink ref="Z586" r:id="rId39" xr:uid="{26D7D4BB-B249-49CD-BB1F-81C702794C1C}"/>
    <hyperlink ref="Z587" r:id="rId40" xr:uid="{6CE32041-45C9-4A4E-A8F8-775868D1FB53}"/>
    <hyperlink ref="Z589" display="https://www.city.okegawa.lg.jp/soshiki/shiminseikatsu/sangyokankou/sangyo/sangyoshien/1716.html" xr:uid="{20D713F4-A526-4B5F-991F-9C8D0A3A2149}"/>
    <hyperlink ref="Z622" xr:uid="{11D3AA29-AD37-4D61-AB8E-E71F9D28C727}"/>
    <hyperlink ref="Z623" xr:uid="{7FD85AB8-A8E9-4C69-862B-E5FA3D0CA7AA}"/>
    <hyperlink ref="Z624" xr:uid="{8AED5944-03A7-4854-8F9A-CECFED012B25}"/>
    <hyperlink ref="AF628" xr:uid="{A2C9DD19-9CD0-4957-BD2A-3C3AD21D1E7F}"/>
    <hyperlink ref="AC628" xr:uid="{BC31C662-3BF8-4D35-B53B-59ACBC844E94}"/>
    <hyperlink ref="AF629" xr:uid="{8474D3D4-3BB8-48BE-AF0C-D602FBDF8D8E}"/>
    <hyperlink ref="AC629" xr:uid="{5CB954E6-D3B5-45A7-ACCD-DDAAD81E39B9}"/>
    <hyperlink ref="AF630" xr:uid="{05531F8F-04AE-41AD-86E5-B214B66A5F65}"/>
    <hyperlink ref="AC630" xr:uid="{39227A1E-64BB-4021-991F-43BEB3D87C8D}"/>
    <hyperlink ref="AF631" xr:uid="{0EAE66E6-F585-442A-A78A-15515298E5DC}"/>
    <hyperlink ref="AC631" xr:uid="{2041BD08-F2C9-4AF9-ADCC-DE5B56586D94}"/>
    <hyperlink ref="AF632" xr:uid="{7846FF40-AFE1-4AA4-900D-406B54422FFE}"/>
    <hyperlink ref="AC632" xr:uid="{9ACFFF5A-683A-425A-BAF7-C49DFE70C5C6}"/>
    <hyperlink ref="AF633" xr:uid="{2742D2F0-D327-448D-9A62-A08268188030}"/>
    <hyperlink ref="AC633" xr:uid="{F016C772-D520-48B3-B101-3C5636B8721D}"/>
    <hyperlink ref="AF634" xr:uid="{3E105232-BBBE-4BC1-BD8F-9213F8F4B4A1}"/>
    <hyperlink ref="AC634" xr:uid="{F5CDA5E2-020F-40E9-AD66-725C4C0A1EF2}"/>
    <hyperlink ref="AF635" xr:uid="{0690A277-FE5D-4457-8296-5E159B3E6968}"/>
    <hyperlink ref="AF636" xr:uid="{24E11E80-4795-4D1F-9547-E28DD63916CC}"/>
    <hyperlink ref="AC636" xr:uid="{AD554835-3E78-4938-B48C-D7859C700C2A}"/>
    <hyperlink ref="AF637" xr:uid="{475D78C5-1C4B-4E2E-A69E-25F870831DE0}"/>
    <hyperlink ref="AC637" xr:uid="{41F5EEC5-EF2E-4F5E-B8CE-8B52A6FFA066}"/>
    <hyperlink ref="AF638" xr:uid="{EA1CE136-5BE7-4F85-962C-1116299EFDEB}"/>
    <hyperlink ref="AC638" xr:uid="{E0EE466A-1E09-42CD-89BB-E474493AA4D9}"/>
    <hyperlink ref="AC627" xr:uid="{4EA6A365-85AC-40A9-9276-F412D5983907}"/>
    <hyperlink ref="AF627" xr:uid="{E7C8CF2E-40BD-423A-8F2C-0121E1767B25}"/>
    <hyperlink ref="AC626" xr:uid="{FAF02D53-AD21-43B3-B152-79C2DE523C2E}"/>
    <hyperlink ref="AF626" xr:uid="{86E68D85-A82B-4A99-9C59-4D5BCCBA151E}"/>
    <hyperlink ref="AC625" xr:uid="{F92F0788-0833-4FED-AC72-CC8703444881}"/>
    <hyperlink ref="AF625" xr:uid="{00847D92-F64E-4FDB-AC68-9004DA8246AD}"/>
    <hyperlink ref="Z646" xr:uid="{9C5DA542-5C52-4D10-A3A4-F637EFFC1C1D}"/>
    <hyperlink ref="Z647" xr:uid="{6E2E1170-D0CC-4845-80EF-8DC4B4B2B280}"/>
    <hyperlink ref="Z648" xr:uid="{2056975A-A8FE-48BD-AC2F-FB3CE07C8C40}"/>
    <hyperlink ref="Z649" xr:uid="{3DA6FFF7-B469-43B9-BC03-B9F69E965EAF}"/>
    <hyperlink ref="Z650" xr:uid="{AF6C8B50-9F2D-4AEB-9377-FB1C3AB3AD88}"/>
    <hyperlink ref="AC650" xr:uid="{B8E64F07-C22D-4422-AD14-052EC14DD89E}"/>
    <hyperlink ref="Z651" xr:uid="{01E7A8E8-48EC-4584-A940-02375DD7C1BE}"/>
    <hyperlink ref="Z652" xr:uid="{612A6192-5493-43F7-A8CF-6FCFA586DD76}"/>
    <hyperlink ref="Z653" xr:uid="{4AAA91CD-9AB4-4897-9F5E-601AC0D38B76}"/>
    <hyperlink ref="Z654" xr:uid="{1CFB2B8F-BF79-4596-AC56-BD2B35B53086}"/>
    <hyperlink ref="AC651" xr:uid="{3AC67996-A0FD-429F-9BDD-942170F092E3}"/>
    <hyperlink ref="AC652" xr:uid="{6BF6DD21-C562-4877-97A7-D8E78447BAD5}"/>
    <hyperlink ref="AC653" xr:uid="{B8ADBD7E-3F88-4088-885D-A474116940F4}"/>
    <hyperlink ref="AC654" xr:uid="{C552047E-3F60-4EFA-89B3-3D4B5B12EACE}"/>
    <hyperlink ref="Z655" xr:uid="{952B8174-2DE5-40F3-B235-C3EDA5045069}"/>
    <hyperlink ref="Z656" xr:uid="{C25347AC-86CC-422A-953E-C3177454121B}"/>
    <hyperlink ref="AC655" xr:uid="{01B28FAA-0B26-49B0-A616-E622D79A335F}"/>
    <hyperlink ref="AC656" xr:uid="{5133CB13-0248-4DE4-AF00-001A16B38FE8}"/>
    <hyperlink ref="Z657" xr:uid="{DA78BA6A-7FEA-4624-99ED-13DC19F2451D}"/>
    <hyperlink ref="Z658" xr:uid="{32E0A973-D25D-492A-92DE-06C151834F22}"/>
    <hyperlink ref="Z659" xr:uid="{83867482-83C5-451F-B715-64BC6210F3DD}"/>
    <hyperlink ref="Z660" xr:uid="{517DF6E0-8202-4F9C-9558-CB811D73FB10}"/>
    <hyperlink ref="AC657" xr:uid="{B80AE9DE-D63A-4257-A71C-B1E7DA3BB9B7}"/>
    <hyperlink ref="AC658" xr:uid="{B3D1A5CF-D98F-472E-8EC4-8C37C5A723A8}"/>
    <hyperlink ref="AC659" xr:uid="{19CA4EF9-2D9B-4B55-A5A5-FD1A53B56503}"/>
    <hyperlink ref="AC660" xr:uid="{61EA21FB-63E5-452C-BD27-BEBCE0CCB27A}"/>
    <hyperlink ref="Z661" xr:uid="{7B9F8ED6-4BBD-4BDA-AC61-A17C97E10CFB}"/>
    <hyperlink ref="AC661" xr:uid="{65A261D0-0A03-41DA-895E-E4E66AE7AD62}"/>
    <hyperlink ref="Z662" xr:uid="{EA2C3274-CE88-4B31-9501-E2F751DA6BF9}"/>
    <hyperlink ref="Z663" xr:uid="{D8712A6B-B627-4B2E-93F4-297726E49095}"/>
    <hyperlink ref="Z664" xr:uid="{4B2BC631-7C47-45AF-9585-6EDD7946A220}"/>
    <hyperlink ref="AC662" xr:uid="{0B081621-7C35-4393-BC53-1267A7053E0A}"/>
    <hyperlink ref="AC663" xr:uid="{2961B5CB-DD5C-4EF2-9485-E5672E934EAE}"/>
    <hyperlink ref="AC664" xr:uid="{34F87295-DDC7-438E-B6D3-E8E4C7374FF6}"/>
    <hyperlink ref="Z665" xr:uid="{8CBB8120-F649-4951-81AA-494702945BBC}"/>
    <hyperlink ref="Z666" xr:uid="{E58265DF-7ED9-4A65-9792-877515B0EAD0}"/>
    <hyperlink ref="AC665" xr:uid="{850BE27F-F87A-47C3-B45A-0CC03CE2AD9C}"/>
    <hyperlink ref="AC666" xr:uid="{C0EDF7C0-144C-4AAE-A929-B19856EABC22}"/>
    <hyperlink ref="Z684" xr:uid="{F42024C3-26D3-40C2-9E36-0F801557DFD4}"/>
    <hyperlink ref="Z685" xr:uid="{4E2D62FC-733A-4136-B28C-F99E1635E82E}"/>
    <hyperlink ref="Z686" xr:uid="{9F76B530-7682-41F7-B3A2-34413C5DFA36}"/>
    <hyperlink ref="Z687" xr:uid="{30E05A8C-4FC7-4AF3-A12C-A1316392B5DD}"/>
    <hyperlink ref="Z688" xr:uid="{E0C51CD6-E753-40FD-905F-A00D11FA9BCA}"/>
    <hyperlink ref="Z689" xr:uid="{03015C06-50E4-443A-82D1-857D8000895A}"/>
    <hyperlink ref="Z690" xr:uid="{9520328B-02B6-4227-8F3C-A2A4A0DD2486}"/>
    <hyperlink ref="Z691" xr:uid="{0EDBC031-63BE-4B79-81D6-ACBDF5859C74}"/>
    <hyperlink ref="Z692" xr:uid="{3FED9DF0-C9C0-4DD7-AD94-74D835E10136}"/>
    <hyperlink ref="Z693" xr:uid="{5E47480C-D6CA-4171-9FF0-E44AF7500900}"/>
    <hyperlink ref="Z694" xr:uid="{83B835B0-4CB2-4AFA-9909-1B5DA8FFD9FB}"/>
    <hyperlink ref="Z695" xr:uid="{834417C0-64A9-44E8-995B-C35488EEFDB9}"/>
    <hyperlink ref="Z697" xr:uid="{30E908FE-63EC-48A1-8421-F3D374251DCF}"/>
    <hyperlink ref="Z698" xr:uid="{E67BEA04-8ACC-411D-A887-4F15D3AC4CC2}"/>
    <hyperlink ref="Z699" xr:uid="{D9D0F905-9671-4029-BE8B-FA3E9B9B26A4}"/>
    <hyperlink ref="Z700" xr:uid="{4D6BC864-2706-40F9-8FAF-1632DBFA112E}"/>
    <hyperlink ref="Z696" xr:uid="{48761BC5-56D5-486D-86BD-3829E6DD1656}"/>
    <hyperlink ref="Z702" display="https://www.city.shiraoka.lg.jp/soshiki/seikatsukeizaibu/shokokankoka/2/2/4636.html" xr:uid="{B6868F69-C454-4A1D-9B44-17B6907E0CC0}"/>
    <hyperlink ref="Z703" display="https://www.city.shiraoka.lg.jp/soshiki/seikatsukeizaibu/shokokankoka/2/2/4636.html" xr:uid="{29A25BD5-4F03-48DA-ABAD-955B887F7AF4}"/>
    <hyperlink ref="Z715" r:id="rId41" xr:uid="{E8AA61CB-123B-4439-950C-9CB5C402C325}"/>
    <hyperlink ref="Z723" display="https://www.syokoukai.or.jp/syokokai/ranzan/010/20230801110253.html" xr:uid="{14A0AD90-7BD0-46D5-90FF-A774A03924E6}"/>
    <hyperlink ref="K724" r:id="rId42" xr:uid="{9EC45AC9-26DE-468B-A086-988B536492DC}"/>
    <hyperlink ref="Z729" r:id="rId43" xr:uid="{A5CA197A-20A0-493D-A467-275EF96A7E42}"/>
    <hyperlink ref="K733" r:id="rId44" xr:uid="{57BF1D6A-0498-47F4-9EE9-76BF9C2FB5FA}"/>
    <hyperlink ref="Z734" xr:uid="{3234CE6E-9E83-4B9A-9825-BF5D55B477F8}"/>
    <hyperlink ref="Z735" xr:uid="{423411CC-9F47-4728-B36C-DA18182D4331}"/>
    <hyperlink ref="AC734" xr:uid="{5F85C98C-7482-4E66-A382-93D084253585}"/>
    <hyperlink ref="AC735" xr:uid="{97E9FA44-6C68-46B4-9419-08A93FED31A5}"/>
    <hyperlink ref="K722" r:id="rId45" xr:uid="{F67A6252-EDE3-40EF-A985-56C4FE63840B}"/>
    <hyperlink ref="Z353:Z359" r:id="rId46" display="https://www.city.hanno.lg.jp/soshikikarasagasu/kankyokeizaibu/sangyoshinkoka/sogyo_kigyo_shuttenshien/1552.html" xr:uid="{F364B822-8FD8-4049-88B0-D3EA55535D22}"/>
    <hyperlink ref="AC353:AC359" r:id="rId47" display="https://www.city.hanno.lg.jp/soshikikarasagasu/kankyokeizaibu/sangyoshinkoka/sogyo_kigyo_shuttenshien/1195.html" xr:uid="{596DC9E6-0F91-41DA-B939-46D3F8AFBA90}"/>
  </hyperlinks>
  <pageMargins left="0.7" right="0.7" top="0.75" bottom="0.75" header="0.3" footer="0.3"/>
  <pageSetup paperSize="9" scale="12" fitToHeight="0" orientation="landscape" r:id="rId48"/>
  <legacyDrawing r:id="rId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商店街組織調査票</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山縣 和斗（商業・サービス産業支援課）</dc:creator>
  <cp:lastModifiedBy>山縣 和斗（商業・サービス産業支援課）</cp:lastModifiedBy>
  <cp:lastPrinted>2025-06-25T01:15:34Z</cp:lastPrinted>
  <dcterms:created xsi:type="dcterms:W3CDTF">2025-06-11T23:37:51Z</dcterms:created>
  <dcterms:modified xsi:type="dcterms:W3CDTF">2025-06-25T01:28:45Z</dcterms:modified>
</cp:coreProperties>
</file>