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610\Box\【02_課所共有】09_05_森づくり課\08_森林技術・林業支援担当\Ｒ４（2022）\56_林業支援担当全般\56_01_林業支援全般\56_01_030_森林技術・林業支援　照会・回答\230308〆　森林・林業と統計(初校)\"/>
    </mc:Choice>
  </mc:AlternateContent>
  <xr:revisionPtr revIDLastSave="0" documentId="13_ncr:1_{D4C874CB-7B0C-4C44-B9F0-41E5B92FC147}" xr6:coauthVersionLast="36" xr6:coauthVersionMax="36" xr10:uidLastSave="{00000000-0000-0000-0000-000000000000}"/>
  <bookViews>
    <workbookView xWindow="32760" yWindow="32760" windowWidth="21570" windowHeight="8445" xr2:uid="{00000000-000D-0000-FFFF-FFFF00000000}"/>
  </bookViews>
  <sheets>
    <sheet name="Sheet1" sheetId="1" r:id="rId1"/>
  </sheets>
  <definedNames>
    <definedName name="_xlnm.Print_Area" localSheetId="0">Sheet1!$A$1:$P$26</definedName>
  </definedNames>
  <calcPr calcId="191029"/>
</workbook>
</file>

<file path=xl/calcChain.xml><?xml version="1.0" encoding="utf-8"?>
<calcChain xmlns="http://schemas.openxmlformats.org/spreadsheetml/2006/main">
  <c r="N19" i="1" l="1"/>
  <c r="N17" i="1"/>
  <c r="N18" i="1"/>
  <c r="N20" i="1"/>
  <c r="N21" i="1"/>
  <c r="N16" i="1"/>
  <c r="P16" i="1"/>
  <c r="E23" i="1"/>
  <c r="G23" i="1"/>
  <c r="I23" i="1"/>
  <c r="K23" i="1"/>
  <c r="M23" i="1"/>
  <c r="O23" i="1"/>
  <c r="O9" i="1" l="1"/>
  <c r="O8" i="1"/>
  <c r="P18" i="1" l="1"/>
  <c r="P19" i="1"/>
  <c r="P21" i="1"/>
  <c r="P20" i="1"/>
  <c r="P17" i="1"/>
  <c r="K22" i="1"/>
  <c r="N8" i="1"/>
  <c r="N9" i="1"/>
  <c r="M8" i="1"/>
  <c r="M9" i="1"/>
  <c r="L8" i="1"/>
  <c r="L9" i="1"/>
  <c r="K8" i="1"/>
  <c r="K9" i="1"/>
  <c r="J8" i="1"/>
  <c r="J9" i="1"/>
  <c r="I8" i="1"/>
  <c r="I9" i="1"/>
  <c r="H8" i="1"/>
  <c r="H9" i="1"/>
  <c r="G8" i="1"/>
  <c r="G9" i="1"/>
  <c r="F8" i="1"/>
  <c r="F9" i="1"/>
  <c r="E8" i="1"/>
  <c r="E9" i="1"/>
  <c r="D8" i="1"/>
  <c r="D9" i="1"/>
  <c r="C8" i="1"/>
</calcChain>
</file>

<file path=xl/sharedStrings.xml><?xml version="1.0" encoding="utf-8"?>
<sst xmlns="http://schemas.openxmlformats.org/spreadsheetml/2006/main" count="25" uniqueCount="23">
  <si>
    <t>15　林　業　労　働</t>
  </si>
  <si>
    <t>　(1) 林業就業者数の推移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</si>
  <si>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</si>
  <si>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</si>
  <si>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</si>
  <si>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指数</t>
    <rPh sb="0" eb="2">
      <t>シスウ</t>
    </rPh>
    <phoneticPr fontId="2"/>
  </si>
  <si>
    <t>　 　年次
男女別</t>
    <rPh sb="3" eb="5">
      <t>ネンジ</t>
    </rPh>
    <rPh sb="7" eb="10">
      <t>ダンジョベツ</t>
    </rPh>
    <phoneticPr fontId="2"/>
  </si>
  <si>
    <t>S35</t>
    <phoneticPr fontId="2"/>
  </si>
  <si>
    <t>H2</t>
    <phoneticPr fontId="2"/>
  </si>
  <si>
    <t>　(2) 林業従事者数の推移</t>
    <rPh sb="5" eb="7">
      <t>リンギョウ</t>
    </rPh>
    <rPh sb="7" eb="10">
      <t>ジュウジシャ</t>
    </rPh>
    <rPh sb="10" eb="11">
      <t>スウ</t>
    </rPh>
    <rPh sb="12" eb="14">
      <t>スイイ</t>
    </rPh>
    <phoneticPr fontId="2"/>
  </si>
  <si>
    <t>年次</t>
    <rPh sb="0" eb="2">
      <t>ネンジ</t>
    </rPh>
    <phoneticPr fontId="8"/>
  </si>
  <si>
    <t>H2</t>
    <phoneticPr fontId="8"/>
  </si>
  <si>
    <t>～20代</t>
    <rPh sb="3" eb="4">
      <t>ダイ</t>
    </rPh>
    <phoneticPr fontId="8"/>
  </si>
  <si>
    <t>30代</t>
    <rPh sb="2" eb="3">
      <t>ダイ</t>
    </rPh>
    <phoneticPr fontId="8"/>
  </si>
  <si>
    <t>40代</t>
    <rPh sb="2" eb="3">
      <t>ダイ</t>
    </rPh>
    <phoneticPr fontId="8"/>
  </si>
  <si>
    <t>50代</t>
    <rPh sb="2" eb="3">
      <t>ダイ</t>
    </rPh>
    <phoneticPr fontId="8"/>
  </si>
  <si>
    <t>60代</t>
    <rPh sb="2" eb="3">
      <t>ダイ</t>
    </rPh>
    <phoneticPr fontId="8"/>
  </si>
  <si>
    <t>70代～</t>
    <rPh sb="2" eb="3">
      <t>ダイ</t>
    </rPh>
    <phoneticPr fontId="8"/>
  </si>
  <si>
    <t>R2</t>
    <phoneticPr fontId="2"/>
  </si>
  <si>
    <t>（単位：人）</t>
    <phoneticPr fontId="2"/>
  </si>
  <si>
    <t>合計</t>
    <rPh sb="0" eb="2">
      <t>ゴウケイ</t>
    </rPh>
    <phoneticPr fontId="8"/>
  </si>
  <si>
    <t>注) 「林業就業者」とは、林業を主業とする事務所で働く人数で、事務系職員、管理職、役員なども含まれる。
　　令和2年度は10人単位で集計しているため、四捨五入により合計は一致しない。
　　内閣府「国勢調査」による。
　  指数：昭和35年を100とする。</t>
    <rPh sb="54" eb="56">
      <t>レイワ</t>
    </rPh>
    <rPh sb="57" eb="59">
      <t>ネンド</t>
    </rPh>
    <rPh sb="62" eb="63">
      <t>ニン</t>
    </rPh>
    <rPh sb="63" eb="65">
      <t>タンイ</t>
    </rPh>
    <rPh sb="66" eb="68">
      <t>シュウケイ</t>
    </rPh>
    <rPh sb="75" eb="79">
      <t>シシャゴニュウ</t>
    </rPh>
    <rPh sb="82" eb="84">
      <t>ゴウケイ</t>
    </rPh>
    <rPh sb="85" eb="87">
      <t>イッチ</t>
    </rPh>
    <phoneticPr fontId="2"/>
  </si>
  <si>
    <t>注）　「林業従事者」とは、事業体の分類を問わず、現場作業に従事する者をいう。
　　　（森林・林業白書では、「林業就業者」と「林業従事者」を併記している。）
　　　平成22年度以降10人単位で集計しているため、四捨五入により合計が一致しないことがある。
　　　内閣府「国勢調査」による。
　  　指数：平成2年を100とする。</t>
    <rPh sb="0" eb="1">
      <t>チュウ</t>
    </rPh>
    <rPh sb="81" eb="83">
      <t>ヘイセイ</t>
    </rPh>
    <rPh sb="85" eb="87">
      <t>ネンド</t>
    </rPh>
    <rPh sb="87" eb="89">
      <t>イコウ</t>
    </rPh>
    <rPh sb="91" eb="92">
      <t>ニン</t>
    </rPh>
    <rPh sb="92" eb="94">
      <t>タンイ</t>
    </rPh>
    <rPh sb="95" eb="97">
      <t>シュウケイ</t>
    </rPh>
    <rPh sb="104" eb="108">
      <t>シシャゴニュウ</t>
    </rPh>
    <rPh sb="111" eb="113">
      <t>ゴウケイ</t>
    </rPh>
    <rPh sb="114" eb="116">
      <t>イッチ</t>
    </rPh>
    <rPh sb="150" eb="15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</si>
</sst>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38" fontId="3" fillId="0" borderId="11" xfId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38" fontId="3" fillId="0" borderId="6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vertical="center"/>
    </xf>
    <xf numFmtId="9" fontId="3" fillId="0" borderId="20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vertical="center"/>
    </xf>
    <xf numFmtId="9" fontId="3" fillId="0" borderId="23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vertical="center"/>
    </xf>
    <xf numFmtId="9" fontId="3" fillId="0" borderId="26" xfId="0" applyNumberFormat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9" fontId="3" fillId="0" borderId="2" xfId="0" applyNumberFormat="1" applyFont="1" applyFill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38" fontId="3" fillId="0" borderId="30" xfId="1" applyFont="1" applyBorder="1">
      <alignment vertical="center"/>
    </xf>
    <xf numFmtId="176" fontId="3" fillId="0" borderId="36" xfId="1" applyNumberFormat="1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9" fontId="3" fillId="0" borderId="34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38" fontId="3" fillId="0" borderId="14" xfId="1" applyFont="1" applyBorder="1">
      <alignment vertical="center"/>
    </xf>
    <xf numFmtId="176" fontId="3" fillId="0" borderId="17" xfId="1" applyNumberFormat="1" applyFont="1" applyBorder="1" applyAlignment="1">
      <alignment horizontal="right" vertical="center"/>
    </xf>
    <xf numFmtId="9" fontId="3" fillId="0" borderId="21" xfId="0" applyNumberFormat="1" applyFont="1" applyFill="1" applyBorder="1" applyAlignment="1">
      <alignment vertical="center"/>
    </xf>
    <xf numFmtId="9" fontId="3" fillId="0" borderId="24" xfId="0" applyNumberFormat="1" applyFont="1" applyFill="1" applyBorder="1" applyAlignment="1">
      <alignment vertical="center"/>
    </xf>
    <xf numFmtId="9" fontId="3" fillId="0" borderId="27" xfId="0" applyNumberFormat="1" applyFont="1" applyFill="1" applyBorder="1" applyAlignment="1">
      <alignment vertical="center"/>
    </xf>
    <xf numFmtId="9" fontId="3" fillId="0" borderId="15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9" fontId="3" fillId="0" borderId="26" xfId="0" applyNumberFormat="1" applyFont="1" applyFill="1" applyBorder="1" applyAlignment="1">
      <alignment horizontal="center" vertical="center"/>
    </xf>
    <xf numFmtId="9" fontId="3" fillId="0" borderId="28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9" fontId="3" fillId="0" borderId="29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9" fontId="3" fillId="0" borderId="27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6"/>
  <sheetViews>
    <sheetView tabSelected="1" view="pageBreakPreview" topLeftCell="A7" zoomScaleNormal="100" zoomScaleSheetLayoutView="100" workbookViewId="0">
      <selection activeCell="S11" sqref="S11"/>
    </sheetView>
  </sheetViews>
  <sheetFormatPr defaultRowHeight="13.5"/>
  <cols>
    <col min="1" max="1" width="2" style="19" customWidth="1"/>
    <col min="2" max="2" width="7.5" style="19" customWidth="1"/>
    <col min="3" max="16" width="6.25" style="19" customWidth="1"/>
    <col min="17" max="16384" width="9" style="19"/>
  </cols>
  <sheetData>
    <row r="2" spans="2:16" ht="26.25" customHeight="1">
      <c r="B2" s="2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6" ht="14.25">
      <c r="B3" s="2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6" ht="14.25" thickBot="1">
      <c r="B4" s="1"/>
      <c r="C4" s="1"/>
      <c r="D4" s="1"/>
      <c r="E4" s="1"/>
      <c r="F4" s="1"/>
      <c r="G4" s="1"/>
      <c r="H4" s="1"/>
      <c r="I4" s="1"/>
      <c r="J4" s="1"/>
      <c r="K4" s="48"/>
      <c r="M4" s="48"/>
      <c r="N4" s="26"/>
      <c r="O4" s="46" t="s">
        <v>19</v>
      </c>
    </row>
    <row r="5" spans="2:16" ht="35.25" customHeight="1" thickBot="1">
      <c r="B5" s="6" t="s">
        <v>6</v>
      </c>
      <c r="C5" s="8" t="s">
        <v>7</v>
      </c>
      <c r="D5" s="5">
        <v>40</v>
      </c>
      <c r="E5" s="5">
        <v>45</v>
      </c>
      <c r="F5" s="5">
        <v>50</v>
      </c>
      <c r="G5" s="5">
        <v>55</v>
      </c>
      <c r="H5" s="5">
        <v>60</v>
      </c>
      <c r="I5" s="5" t="s">
        <v>8</v>
      </c>
      <c r="J5" s="5">
        <v>7</v>
      </c>
      <c r="K5" s="5">
        <v>12</v>
      </c>
      <c r="L5" s="5">
        <v>17</v>
      </c>
      <c r="M5" s="5">
        <v>22</v>
      </c>
      <c r="N5" s="41">
        <v>27</v>
      </c>
      <c r="O5" s="49" t="s">
        <v>18</v>
      </c>
    </row>
    <row r="6" spans="2:16" ht="35.25" customHeight="1">
      <c r="B6" s="7" t="s">
        <v>2</v>
      </c>
      <c r="C6" s="3">
        <v>2607</v>
      </c>
      <c r="D6" s="4">
        <v>1859</v>
      </c>
      <c r="E6" s="4">
        <v>1540</v>
      </c>
      <c r="F6" s="4">
        <v>1196</v>
      </c>
      <c r="G6" s="4">
        <v>1044</v>
      </c>
      <c r="H6" s="4">
        <v>889</v>
      </c>
      <c r="I6" s="4">
        <v>707</v>
      </c>
      <c r="J6" s="4">
        <v>595</v>
      </c>
      <c r="K6" s="4">
        <v>451</v>
      </c>
      <c r="L6" s="4">
        <v>243</v>
      </c>
      <c r="M6" s="24">
        <v>467</v>
      </c>
      <c r="N6" s="42">
        <v>398</v>
      </c>
      <c r="O6" s="50">
        <v>240</v>
      </c>
    </row>
    <row r="7" spans="2:16" ht="35.25" customHeight="1" thickBot="1">
      <c r="B7" s="9" t="s">
        <v>3</v>
      </c>
      <c r="C7" s="10">
        <v>667</v>
      </c>
      <c r="D7" s="11">
        <v>266</v>
      </c>
      <c r="E7" s="11">
        <v>241</v>
      </c>
      <c r="F7" s="11">
        <v>144</v>
      </c>
      <c r="G7" s="11">
        <v>117</v>
      </c>
      <c r="H7" s="11">
        <v>109</v>
      </c>
      <c r="I7" s="11">
        <v>109</v>
      </c>
      <c r="J7" s="11">
        <v>66</v>
      </c>
      <c r="K7" s="11">
        <v>94</v>
      </c>
      <c r="L7" s="11">
        <v>25</v>
      </c>
      <c r="M7" s="25">
        <v>66</v>
      </c>
      <c r="N7" s="43">
        <v>71</v>
      </c>
      <c r="O7" s="51">
        <v>50</v>
      </c>
    </row>
    <row r="8" spans="2:16" ht="35.25" customHeight="1" thickBot="1">
      <c r="B8" s="15" t="s">
        <v>4</v>
      </c>
      <c r="C8" s="16">
        <f>SUM(C6:C7)</f>
        <v>3274</v>
      </c>
      <c r="D8" s="17">
        <f t="shared" ref="D8:L8" si="0">SUM(D6:D7)</f>
        <v>2125</v>
      </c>
      <c r="E8" s="17">
        <f t="shared" si="0"/>
        <v>1781</v>
      </c>
      <c r="F8" s="17">
        <f t="shared" si="0"/>
        <v>1340</v>
      </c>
      <c r="G8" s="17">
        <f t="shared" si="0"/>
        <v>1161</v>
      </c>
      <c r="H8" s="17">
        <f t="shared" si="0"/>
        <v>998</v>
      </c>
      <c r="I8" s="17">
        <f t="shared" si="0"/>
        <v>816</v>
      </c>
      <c r="J8" s="17">
        <f t="shared" si="0"/>
        <v>661</v>
      </c>
      <c r="K8" s="17">
        <f t="shared" si="0"/>
        <v>545</v>
      </c>
      <c r="L8" s="17">
        <f t="shared" si="0"/>
        <v>268</v>
      </c>
      <c r="M8" s="17">
        <f>SUM(M6:M7)</f>
        <v>533</v>
      </c>
      <c r="N8" s="44">
        <f>SUM(N6:N7)</f>
        <v>469</v>
      </c>
      <c r="O8" s="52">
        <f>SUM(O6:O7)+10</f>
        <v>300</v>
      </c>
    </row>
    <row r="9" spans="2:16" ht="35.25" customHeight="1" thickBot="1">
      <c r="B9" s="12" t="s">
        <v>5</v>
      </c>
      <c r="C9" s="13">
        <v>100</v>
      </c>
      <c r="D9" s="14">
        <f>+D8/3274*100</f>
        <v>64.905314599877826</v>
      </c>
      <c r="E9" s="14">
        <f t="shared" ref="E9:L9" si="1">+E8/3274*100</f>
        <v>54.398289554062309</v>
      </c>
      <c r="F9" s="14">
        <f t="shared" si="1"/>
        <v>40.928527794746486</v>
      </c>
      <c r="G9" s="14">
        <f t="shared" si="1"/>
        <v>35.461209529627368</v>
      </c>
      <c r="H9" s="14">
        <f t="shared" si="1"/>
        <v>30.482590103848505</v>
      </c>
      <c r="I9" s="14">
        <f t="shared" si="1"/>
        <v>24.923640806353085</v>
      </c>
      <c r="J9" s="14">
        <f t="shared" si="1"/>
        <v>20.189370800244351</v>
      </c>
      <c r="K9" s="14">
        <f t="shared" si="1"/>
        <v>16.646304215027488</v>
      </c>
      <c r="L9" s="14">
        <f t="shared" si="1"/>
        <v>8.185705558949298</v>
      </c>
      <c r="M9" s="14">
        <f>+M8/3274*100</f>
        <v>16.279780085522297</v>
      </c>
      <c r="N9" s="45">
        <f>+N8/3274*100</f>
        <v>14.324984728161272</v>
      </c>
      <c r="O9" s="53">
        <f>+O8/3274*100</f>
        <v>9.1631032376298105</v>
      </c>
    </row>
    <row r="10" spans="2:16" ht="34.5" customHeight="1">
      <c r="B10" s="71" t="s">
        <v>21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2:16" ht="34.5" customHeight="1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2:16" ht="34.5" customHeight="1">
      <c r="B12" s="27"/>
    </row>
    <row r="13" spans="2:16" ht="14.25">
      <c r="B13" s="28" t="s">
        <v>9</v>
      </c>
    </row>
    <row r="14" spans="2:16" ht="14.25" thickBot="1">
      <c r="C14" s="20"/>
      <c r="D14" s="20"/>
      <c r="E14" s="20"/>
      <c r="F14" s="20"/>
      <c r="G14" s="20"/>
      <c r="H14" s="20"/>
      <c r="I14" s="20"/>
      <c r="J14" s="20"/>
      <c r="K14" s="20"/>
      <c r="N14" s="26"/>
      <c r="P14" s="46" t="s">
        <v>19</v>
      </c>
    </row>
    <row r="15" spans="2:16" ht="35.25" customHeight="1" thickBot="1">
      <c r="B15" s="29" t="s">
        <v>10</v>
      </c>
      <c r="C15" s="59" t="s">
        <v>11</v>
      </c>
      <c r="D15" s="60"/>
      <c r="E15" s="59">
        <v>7</v>
      </c>
      <c r="F15" s="60"/>
      <c r="G15" s="59">
        <v>12</v>
      </c>
      <c r="H15" s="60"/>
      <c r="I15" s="59">
        <v>17</v>
      </c>
      <c r="J15" s="60"/>
      <c r="K15" s="63">
        <v>22</v>
      </c>
      <c r="L15" s="63"/>
      <c r="M15" s="63">
        <v>27</v>
      </c>
      <c r="N15" s="64"/>
      <c r="O15" s="63" t="s">
        <v>18</v>
      </c>
      <c r="P15" s="68"/>
    </row>
    <row r="16" spans="2:16" ht="35.25" customHeight="1">
      <c r="B16" s="30" t="s">
        <v>12</v>
      </c>
      <c r="C16" s="31">
        <v>18</v>
      </c>
      <c r="D16" s="32">
        <v>0.02</v>
      </c>
      <c r="E16" s="31">
        <v>52</v>
      </c>
      <c r="F16" s="32">
        <v>7.0000000000000007E-2</v>
      </c>
      <c r="G16" s="31">
        <v>26</v>
      </c>
      <c r="H16" s="32">
        <v>0.05</v>
      </c>
      <c r="I16" s="31">
        <v>44</v>
      </c>
      <c r="J16" s="32">
        <v>0.1</v>
      </c>
      <c r="K16" s="31">
        <v>30</v>
      </c>
      <c r="L16" s="32">
        <v>0.11</v>
      </c>
      <c r="M16" s="31">
        <v>30</v>
      </c>
      <c r="N16" s="32">
        <f>M16/M$22</f>
        <v>0.1</v>
      </c>
      <c r="O16" s="31">
        <v>30</v>
      </c>
      <c r="P16" s="54">
        <f>ROUND(O16/O$22,2)</f>
        <v>0.14000000000000001</v>
      </c>
    </row>
    <row r="17" spans="2:16" ht="35.25" customHeight="1">
      <c r="B17" s="33" t="s">
        <v>13</v>
      </c>
      <c r="C17" s="34">
        <v>35</v>
      </c>
      <c r="D17" s="35">
        <v>0.04</v>
      </c>
      <c r="E17" s="34">
        <v>44</v>
      </c>
      <c r="F17" s="35">
        <v>0.06</v>
      </c>
      <c r="G17" s="34">
        <v>76</v>
      </c>
      <c r="H17" s="35">
        <v>0.15</v>
      </c>
      <c r="I17" s="34">
        <v>20</v>
      </c>
      <c r="J17" s="35">
        <v>0.04</v>
      </c>
      <c r="K17" s="34">
        <v>50</v>
      </c>
      <c r="L17" s="35">
        <v>0.19</v>
      </c>
      <c r="M17" s="34">
        <v>30</v>
      </c>
      <c r="N17" s="35">
        <f t="shared" ref="N17:N21" si="2">M17/M$22</f>
        <v>0.1</v>
      </c>
      <c r="O17" s="34">
        <v>40</v>
      </c>
      <c r="P17" s="55">
        <f t="shared" ref="P17:P19" si="3">ROUND(O17/O$22,2)</f>
        <v>0.18</v>
      </c>
    </row>
    <row r="18" spans="2:16" ht="35.25" customHeight="1">
      <c r="B18" s="33" t="s">
        <v>14</v>
      </c>
      <c r="C18" s="34">
        <v>91</v>
      </c>
      <c r="D18" s="35">
        <v>0.11</v>
      </c>
      <c r="E18" s="34">
        <v>45</v>
      </c>
      <c r="F18" s="35">
        <v>0.06</v>
      </c>
      <c r="G18" s="34">
        <v>49</v>
      </c>
      <c r="H18" s="35">
        <v>0.1</v>
      </c>
      <c r="I18" s="34">
        <v>97</v>
      </c>
      <c r="J18" s="35">
        <v>0.22</v>
      </c>
      <c r="K18" s="34">
        <v>40</v>
      </c>
      <c r="L18" s="35">
        <v>0.15</v>
      </c>
      <c r="M18" s="34">
        <v>30</v>
      </c>
      <c r="N18" s="35">
        <f t="shared" si="2"/>
        <v>0.1</v>
      </c>
      <c r="O18" s="34">
        <v>60</v>
      </c>
      <c r="P18" s="55">
        <f t="shared" si="3"/>
        <v>0.27</v>
      </c>
    </row>
    <row r="19" spans="2:16" ht="35.25" customHeight="1">
      <c r="B19" s="33" t="s">
        <v>15</v>
      </c>
      <c r="C19" s="34">
        <v>282</v>
      </c>
      <c r="D19" s="35">
        <v>0.35</v>
      </c>
      <c r="E19" s="34">
        <v>191</v>
      </c>
      <c r="F19" s="35">
        <v>0.25</v>
      </c>
      <c r="G19" s="34">
        <v>96</v>
      </c>
      <c r="H19" s="35">
        <v>0.19</v>
      </c>
      <c r="I19" s="34">
        <v>72</v>
      </c>
      <c r="J19" s="35">
        <v>0.16</v>
      </c>
      <c r="K19" s="34">
        <v>40</v>
      </c>
      <c r="L19" s="35">
        <v>0.15</v>
      </c>
      <c r="M19" s="34">
        <v>90</v>
      </c>
      <c r="N19" s="35">
        <f>M19/M$22</f>
        <v>0.3</v>
      </c>
      <c r="O19" s="34">
        <v>10</v>
      </c>
      <c r="P19" s="55">
        <f t="shared" si="3"/>
        <v>0.05</v>
      </c>
    </row>
    <row r="20" spans="2:16" ht="35.25" customHeight="1">
      <c r="B20" s="33" t="s">
        <v>16</v>
      </c>
      <c r="C20" s="34">
        <v>313</v>
      </c>
      <c r="D20" s="35">
        <v>0.39</v>
      </c>
      <c r="E20" s="34">
        <v>306</v>
      </c>
      <c r="F20" s="35">
        <v>0.41</v>
      </c>
      <c r="G20" s="34">
        <v>171</v>
      </c>
      <c r="H20" s="35">
        <v>0.34</v>
      </c>
      <c r="I20" s="34">
        <v>159</v>
      </c>
      <c r="J20" s="35">
        <v>0.36</v>
      </c>
      <c r="K20" s="34">
        <v>80</v>
      </c>
      <c r="L20" s="35">
        <v>0.3</v>
      </c>
      <c r="M20" s="34">
        <v>70</v>
      </c>
      <c r="N20" s="35">
        <f t="shared" si="2"/>
        <v>0.23333333333333334</v>
      </c>
      <c r="O20" s="34">
        <v>50</v>
      </c>
      <c r="P20" s="55">
        <f t="shared" ref="P20:P21" si="4">ROUND(O20/O$22,2)</f>
        <v>0.23</v>
      </c>
    </row>
    <row r="21" spans="2:16" s="21" customFormat="1" ht="35.25" customHeight="1" thickBot="1">
      <c r="B21" s="36" t="s">
        <v>17</v>
      </c>
      <c r="C21" s="37">
        <v>57</v>
      </c>
      <c r="D21" s="38">
        <v>7.0000000000000007E-2</v>
      </c>
      <c r="E21" s="37">
        <v>113</v>
      </c>
      <c r="F21" s="38">
        <v>0.15</v>
      </c>
      <c r="G21" s="37">
        <v>78</v>
      </c>
      <c r="H21" s="38">
        <v>0.16</v>
      </c>
      <c r="I21" s="37">
        <v>54</v>
      </c>
      <c r="J21" s="38">
        <v>0.12</v>
      </c>
      <c r="K21" s="37">
        <v>30</v>
      </c>
      <c r="L21" s="38">
        <v>0.11</v>
      </c>
      <c r="M21" s="37">
        <v>60</v>
      </c>
      <c r="N21" s="38">
        <f t="shared" si="2"/>
        <v>0.2</v>
      </c>
      <c r="O21" s="37">
        <v>30</v>
      </c>
      <c r="P21" s="56">
        <f t="shared" si="4"/>
        <v>0.14000000000000001</v>
      </c>
    </row>
    <row r="22" spans="2:16" s="21" customFormat="1" ht="35.25" customHeight="1">
      <c r="B22" s="66" t="s">
        <v>20</v>
      </c>
      <c r="C22" s="39">
        <v>796</v>
      </c>
      <c r="D22" s="40">
        <v>1</v>
      </c>
      <c r="E22" s="39">
        <v>751</v>
      </c>
      <c r="F22" s="40">
        <v>1</v>
      </c>
      <c r="G22" s="39">
        <v>496</v>
      </c>
      <c r="H22" s="40">
        <v>1</v>
      </c>
      <c r="I22" s="39">
        <v>446</v>
      </c>
      <c r="J22" s="40">
        <v>1</v>
      </c>
      <c r="K22" s="39">
        <f>SUM(K16:K21)</f>
        <v>270</v>
      </c>
      <c r="L22" s="40">
        <v>1</v>
      </c>
      <c r="M22" s="39">
        <v>300</v>
      </c>
      <c r="N22" s="47">
        <v>1</v>
      </c>
      <c r="O22" s="39">
        <v>220</v>
      </c>
      <c r="P22" s="57">
        <v>1</v>
      </c>
    </row>
    <row r="23" spans="2:16" s="21" customFormat="1" ht="35.25" customHeight="1" thickBot="1">
      <c r="B23" s="67"/>
      <c r="C23" s="62">
        <v>1</v>
      </c>
      <c r="D23" s="65"/>
      <c r="E23" s="62">
        <f>ROUND(E22/$C22,2)</f>
        <v>0.94</v>
      </c>
      <c r="F23" s="65"/>
      <c r="G23" s="62">
        <f>ROUND(G22/$C22,2)</f>
        <v>0.62</v>
      </c>
      <c r="H23" s="65"/>
      <c r="I23" s="62">
        <f>ROUND(I22/$C22,2)</f>
        <v>0.56000000000000005</v>
      </c>
      <c r="J23" s="65"/>
      <c r="K23" s="61">
        <f>ROUND(K22/$C22,2)</f>
        <v>0.34</v>
      </c>
      <c r="L23" s="61"/>
      <c r="M23" s="61">
        <f>ROUND(M22/$C22,2)</f>
        <v>0.38</v>
      </c>
      <c r="N23" s="62"/>
      <c r="O23" s="61">
        <f>ROUND(O22/$C22,2)</f>
        <v>0.28000000000000003</v>
      </c>
      <c r="P23" s="69"/>
    </row>
    <row r="24" spans="2:16" s="21" customFormat="1" ht="23.25" customHeight="1">
      <c r="B24" s="70" t="s">
        <v>22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</row>
    <row r="25" spans="2:16" s="21" customFormat="1" ht="52.5" customHeight="1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</row>
    <row r="26" spans="2:16" s="21" customFormat="1" ht="23.25" customHeight="1">
      <c r="B26" s="58"/>
      <c r="C26" s="58"/>
      <c r="D26" s="18"/>
      <c r="E26" s="18"/>
      <c r="F26" s="18"/>
      <c r="G26" s="18"/>
      <c r="H26" s="18"/>
      <c r="I26" s="18"/>
      <c r="J26" s="18"/>
      <c r="K26" s="2"/>
      <c r="L26" s="2"/>
      <c r="M26" s="2"/>
    </row>
  </sheetData>
  <mergeCells count="18">
    <mergeCell ref="O15:P15"/>
    <mergeCell ref="O23:P23"/>
    <mergeCell ref="B24:P25"/>
    <mergeCell ref="I23:J23"/>
    <mergeCell ref="K23:L23"/>
    <mergeCell ref="B10:P11"/>
    <mergeCell ref="B26:C26"/>
    <mergeCell ref="E15:F15"/>
    <mergeCell ref="G15:H15"/>
    <mergeCell ref="I15:J15"/>
    <mergeCell ref="M23:N23"/>
    <mergeCell ref="K15:L15"/>
    <mergeCell ref="M15:N15"/>
    <mergeCell ref="C23:D23"/>
    <mergeCell ref="E23:F23"/>
    <mergeCell ref="G23:H23"/>
    <mergeCell ref="C15:D15"/>
    <mergeCell ref="B22:B23"/>
  </mergeCells>
  <phoneticPr fontId="2"/>
  <pageMargins left="0.55118110236220474" right="0.51181102362204722" top="0.74803149606299213" bottom="0.70866141732283472" header="0.35433070866141736" footer="0.39370078740157483"/>
  <pageSetup paperSize="9" scale="96" firstPageNumber="99" orientation="portrait" useFirstPageNumber="1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2023-03-03T07:10:08Z</cp:lastPrinted>
  <dcterms:created xsi:type="dcterms:W3CDTF">2009-08-20T04:58:40Z</dcterms:created>
  <dcterms:modified xsi:type="dcterms:W3CDTF">2023-03-03T07:10:21Z</dcterms:modified>
</cp:coreProperties>
</file>