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share\020_企画財政課\02002_財政担当\02002_財政担当\キャビネット\185_財政照会該当あり\R04\25 【9月21日〆・作業依頼】令和２年度財政状況資料集の作成について（２回目）\再提出\"/>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8" r:id="rId15"/>
    <sheet name="施設類型別ストック情報分析表②" sheetId="19"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<sst xmlns="http://schemas.openxmlformats.org/spreadsheetml/2006/main" count="1132" uniqueCount="619">
  <si>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</si>
  <si>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</si>
  <si>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</si>
  <si>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</si>
  <si>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</si>
  <si>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</si>
  <si>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</si>
  <si>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</si>
  <si>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</si>
  <si>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</si>
  <si>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</si>
  <si>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</si>
  <si>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</si>
  <si>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</si>
  <si>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</si>
  <si>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</si>
  <si>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</si>
  <si>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</si>
  <si>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</si>
  <si>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</si>
  <si>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</si>
  <si>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</si>
  <si>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</si>
  <si>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</si>
  <si>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</si>
  <si>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</si>
  <si>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</si>
  <si>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</si>
  <si>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</si>
  <si>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</si>
  <si>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</si>
  <si>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</si>
  <si>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</si>
  <si>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</si>
  <si>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</si>
  <si>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</si>
  <si>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</si>
  <si>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</si>
  <si>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</si>
  <si>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</si>
  <si>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</si>
  <si>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</si>
  <si>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</si>
  <si>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</si>
  <si>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</si>
  <si>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</si>
  <si>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</si>
  <si>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</si>
  <si>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</si>
  <si>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</si>
  <si>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</si>
  <si>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(当該欄に積立額が多い上位５基金の基金名を入力して下さい(R02年度末現在))</t>
    <phoneticPr fontId="5"/>
  </si>
  <si>
    <t>(当該欄に積立額が多い上位５基金の基金名を入力して下さい(R02年度末現在))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</si>
  <si>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</si>
  <si>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</si>
  <si>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</si>
  <si>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</si>
  <si>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</si>
  <si>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</si>
  <si>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</si>
  <si>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</si>
  <si>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</si>
  <si>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</si>
  <si>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</si>
  <si>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</si>
  <si>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</si>
  <si>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</si>
  <si>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</si>
  <si>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</si>
  <si>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</si>
  <si>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</si>
  <si>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</si>
  <si>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</si>
  <si>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</si>
  <si>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</si>
  <si>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</si>
  <si>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</si>
  <si>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</si>
  <si>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</si>
  <si>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</si>
  <si>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</si>
  <si>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</si>
  <si>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</si>
  <si>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</si>
  <si>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</si>
  <si>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</si>
  <si>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</si>
  <si>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</si>
  <si>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</si>
  <si>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</si>
  <si>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</si>
  <si>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</si>
  <si>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</si>
  <si>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</si>
  <si>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</si>
  <si>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</si>
  <si>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</si>
  <si>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</si>
  <si>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</si>
  <si>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</si>
  <si>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松伏町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</si>
  <si>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</si>
  <si>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</si>
  <si>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</si>
  <si>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</si>
  <si>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</si>
  <si>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</si>
  <si>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</si>
  <si>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</si>
  <si>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</si>
  <si>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</si>
  <si>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</si>
  <si>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</si>
  <si>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</si>
  <si>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</si>
  <si>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</si>
  <si>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</si>
  <si>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</si>
  <si>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</si>
  <si>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</si>
  <si>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</si>
  <si>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</si>
  <si>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</si>
  <si>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</si>
  <si>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</si>
  <si>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</si>
  <si>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</si>
  <si>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</si>
  <si>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</si>
  <si>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</si>
  <si>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</si>
  <si>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</si>
  <si>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</si>
  <si>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</si>
  <si>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</si>
  <si>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</si>
  <si>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</si>
  <si>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</si>
  <si>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</si>
  <si>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</si>
  <si>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</si>
  <si>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</si>
  <si>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</si>
  <si>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</si>
  <si>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</si>
  <si>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</si>
  <si>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</si>
  <si>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</si>
  <si>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</si>
  <si>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</si>
  <si>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</si>
  <si>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</si>
  <si>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</si>
  <si>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</si>
  <si>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</si>
  <si>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</si>
  <si>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</si>
  <si>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</si>
  <si>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</si>
  <si>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</si>
  <si>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</si>
  <si>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</si>
  <si>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</si>
  <si>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</si>
  <si>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</si>
  <si>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</si>
  <si>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</si>
  <si>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</si>
  <si>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</si>
  <si>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</si>
  <si>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</si>
  <si>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</si>
  <si>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</si>
  <si>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</si>
  <si>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</si>
  <si>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</si>
  <si>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</si>
  <si>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</si>
  <si>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</si>
  <si>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</si>
  <si>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</si>
  <si>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</si>
  <si>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</si>
  <si>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</si>
  <si>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</si>
  <si>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</si>
  <si>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</si>
  <si>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</si>
  <si>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</si>
  <si>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</si>
  <si>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</si>
  <si>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</si>
  <si>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</si>
  <si>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</si>
  <si>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</si>
  <si>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</si>
  <si>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</si>
  <si>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</si>
  <si>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</si>
  <si>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</si>
  <si>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</si>
  <si>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</si>
  <si>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</si>
  <si>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</si>
  <si>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</si>
  <si>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</si>
  <si>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</si>
  <si>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</si>
  <si>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</si>
  <si>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</si>
  <si>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</si>
  <si>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</si>
  <si>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</si>
  <si>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</si>
  <si>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</si>
  <si>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</si>
  <si>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埼玉県松伏町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</si>
  <si>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</si>
  <si>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</si>
  <si>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</si>
  <si>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</si>
  <si>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</si>
  <si>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</si>
  <si>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</si>
  <si>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</si>
  <si>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</si>
  <si>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</si>
  <si>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</si>
  <si>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</si>
  <si>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</si>
  <si>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</si>
  <si>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</si>
  <si>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</si>
  <si>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</si>
  <si>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</si>
  <si>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</si>
  <si>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</si>
  <si>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</si>
  <si>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</si>
  <si>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</si>
  <si>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</si>
  <si>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</si>
  <si>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</si>
  <si>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</si>
  <si>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</si>
  <si>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</si>
  <si>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</si>
  <si>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</si>
  <si>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</si>
  <si>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</si>
  <si>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</si>
  <si>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</si>
  <si>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</si>
  <si>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</si>
  <si>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</si>
  <si>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</si>
  <si>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</si>
  <si>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</si>
  <si>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</si>
  <si>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</si>
  <si>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</si>
  <si>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</si>
  <si>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</si>
  <si>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</si>
  <si>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</si>
  <si>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</si>
  <si>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</si>
  <si>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</si>
  <si>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</si>
  <si>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</si>
  <si>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</si>
  <si>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</si>
  <si>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</si>
  <si>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</si>
  <si>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</si>
  <si>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</si>
  <si>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</si>
  <si>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</si>
  <si>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</si>
  <si>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</si>
  <si>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</si>
  <si>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</si>
  <si>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</si>
  <si>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</si>
  <si>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</si>
  <si>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</si>
  <si>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</si>
  <si>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</si>
  <si>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</si>
  <si>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</si>
  <si>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</si>
  <si>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</si>
  <si>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</si>
  <si>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</si>
  <si>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</si>
  <si>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</si>
  <si>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</si>
  <si>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</si>
  <si>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</si>
  <si>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</si>
  <si>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</si>
  <si>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</si>
  <si>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</si>
  <si>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</si>
  <si>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</si>
  <si>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</si>
  <si>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</si>
  <si>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</si>
  <si>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</si>
  <si>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</si>
  <si>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</si>
  <si>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</si>
  <si>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</si>
  <si>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</si>
  <si>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</si>
  <si>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</si>
  <si>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</si>
  <si>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</si>
  <si>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</si>
  <si>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</si>
  <si>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</si>
  <si>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</si>
  <si>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</si>
  <si>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</si>
  <si>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</si>
  <si>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</si>
  <si>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</si>
  <si>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</si>
  <si>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</si>
  <si>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</si>
  <si>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</si>
  <si>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</si>
  <si>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</si>
  <si>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</si>
  <si>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</si>
  <si>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</si>
  <si>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</si>
  <si>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</si>
  <si>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</si>
  <si>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</si>
  <si>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</si>
  <si>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</si>
  <si>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</si>
  <si>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</si>
  <si>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</si>
  <si>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</si>
  <si>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</si>
  <si>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</si>
  <si>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</si>
  <si>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</si>
  <si>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</si>
  <si>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</si>
  <si>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</si>
  <si>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</si>
  <si>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</si>
  <si>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</si>
  <si>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</si>
  <si>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</si>
  <si>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</si>
  <si>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</si>
  <si>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</si>
  <si>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</si>
  <si>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</si>
  <si>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</si>
  <si>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</si>
  <si>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</si>
  <si>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</si>
  <si>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</si>
  <si>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</si>
  <si>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</si>
  <si>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埼玉県松伏町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</si>
  <si>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</si>
  <si>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</si>
  <si>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</si>
  <si>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</si>
  <si>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</si>
  <si>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</si>
  <si>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</si>
  <si>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</si>
  <si>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</si>
  <si>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</si>
  <si>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</si>
  <si>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</si>
  <si>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</si>
  <si>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</si>
  <si>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</si>
  <si>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</si>
  <si>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</si>
  <si>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</si>
  <si>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</si>
  <si>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</si>
  <si>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</si>
  <si>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</si>
  <si>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</si>
  <si>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</si>
  <si>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</si>
  <si>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</si>
  <si>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</si>
  <si>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</si>
  <si>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</si>
  <si>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</si>
  <si>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</si>
  <si>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</si>
  <si>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</si>
  <si>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</si>
  <si>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</si>
  <si>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</si>
  <si>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</si>
  <si>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</si>
  <si>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</si>
  <si>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</si>
  <si>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</si>
  <si>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</si>
  <si>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</si>
  <si>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</si>
  <si>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</si>
  <si>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</si>
  <si>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</si>
  <si>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</si>
  <si>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</si>
  <si>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</si>
  <si>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</si>
  <si>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</si>
  <si>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</si>
  <si>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</si>
  <si>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</si>
  <si>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</si>
  <si>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</si>
  <si>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</si>
  <si>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</si>
  <si>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</si>
  <si>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</si>
  <si>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</si>
  <si>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</si>
  <si>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</si>
  <si>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</si>
  <si>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</si>
  <si>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</si>
  <si>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</si>
  <si>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</si>
  <si>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</si>
  <si>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</si>
  <si>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</si>
  <si>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</si>
  <si>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</si>
  <si>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</si>
  <si>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</si>
  <si>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</si>
  <si>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</si>
  <si>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</si>
  <si>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</si>
  <si>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</si>
  <si>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</si>
  <si>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</si>
  <si>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</si>
  <si>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</si>
  <si>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</si>
  <si>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</si>
  <si>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</si>
  <si>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</si>
  <si>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</si>
  <si>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</si>
  <si>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</si>
  <si>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</si>
  <si>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</si>
  <si>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</si>
  <si>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</si>
  <si>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</si>
  <si>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</si>
  <si>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</si>
  <si>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</si>
  <si>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松伏町下水道事業会計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</si>
  <si>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</si>
  <si>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</si>
  <si>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</si>
  <si>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</si>
  <si>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</si>
  <si>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</si>
  <si>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</si>
  <si>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</si>
  <si>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</si>
  <si>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</si>
  <si>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</si>
  <si>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</si>
  <si>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</si>
  <si>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</si>
  <si>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</si>
  <si>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</si>
  <si>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</si>
  <si>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</si>
  <si>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</si>
  <si>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</si>
  <si>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</si>
  <si>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</si>
  <si>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</si>
  <si>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</si>
  <si>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</si>
  <si>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</si>
  <si>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</si>
  <si>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</si>
  <si>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</si>
  <si>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</si>
  <si>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</si>
  <si>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</si>
  <si>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</si>
  <si>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</si>
  <si>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</si>
  <si>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</si>
  <si>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</si>
  <si>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</si>
  <si>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</si>
  <si>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</si>
  <si>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</si>
  <si>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</si>
  <si>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</si>
  <si>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</si>
  <si>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</si>
  <si>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</si>
  <si>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</si>
  <si>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</si>
  <si>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</si>
  <si>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</si>
  <si>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</si>
  <si>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</si>
  <si>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</si>
  <si>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</si>
  <si>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</si>
  <si>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</si>
  <si>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</si>
  <si>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</si>
  <si>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</si>
  <si>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</si>
  <si>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</si>
  <si>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</si>
  <si>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</si>
  <si>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</si>
  <si>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</si>
  <si>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</si>
  <si>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</si>
  <si>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</si>
  <si>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</si>
  <si>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</si>
  <si>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</si>
  <si>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</si>
  <si>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</si>
  <si>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</si>
  <si>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</si>
  <si>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</si>
  <si>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</si>
  <si>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</si>
  <si>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</si>
  <si>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</si>
  <si>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</si>
  <si>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</si>
  <si>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</si>
  <si>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</si>
  <si>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</si>
  <si>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</si>
  <si>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</si>
  <si>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</si>
  <si>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</si>
  <si>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</si>
  <si>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1.11</t>
  </si>
  <si>
    <t>▲ 0.38</t>
  </si>
  <si>
    <t>一般会計</t>
  </si>
  <si>
    <t>国民健康保険特別会計</t>
  </si>
  <si>
    <t>介護保険特別会計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</si>
  <si>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</si>
  <si>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</si>
  <si>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</si>
  <si>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</si>
  <si>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</si>
  <si>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</si>
  <si>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</si>
  <si>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</si>
  <si>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</si>
  <si>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法非適用企業</t>
    <phoneticPr fontId="2"/>
  </si>
  <si>
    <t>法適用企業</t>
    <phoneticPr fontId="2"/>
  </si>
  <si>
    <t>農業集落排水事業特別会計</t>
    <phoneticPr fontId="2"/>
  </si>
  <si>
    <t>下水道事業会計</t>
    <rPh sb="0" eb="3">
      <t>ゲスイドウ</t>
    </rPh>
    <rPh sb="3" eb="5">
      <t>ジギョウ</t>
    </rPh>
    <rPh sb="5" eb="7">
      <t>カイケイ</t>
    </rPh>
    <phoneticPr fontId="2"/>
  </si>
  <si>
    <t>－</t>
    <phoneticPr fontId="2"/>
  </si>
  <si>
    <t>－</t>
    <phoneticPr fontId="2"/>
  </si>
  <si>
    <t>－</t>
    <phoneticPr fontId="2"/>
  </si>
  <si>
    <t>－</t>
    <phoneticPr fontId="2"/>
  </si>
  <si>
    <t>－</t>
    <phoneticPr fontId="2"/>
  </si>
  <si>
    <t>－</t>
    <phoneticPr fontId="2"/>
  </si>
  <si>
    <t>東埼玉資源環境組合</t>
    <rPh sb="0" eb="1">
      <t>ヒガシ</t>
    </rPh>
    <rPh sb="1" eb="3">
      <t>サイタマ</t>
    </rPh>
    <rPh sb="3" eb="5">
      <t>シゲン</t>
    </rPh>
    <rPh sb="5" eb="7">
      <t>カンキョウ</t>
    </rPh>
    <rPh sb="7" eb="9">
      <t>クミアイ</t>
    </rPh>
    <phoneticPr fontId="2"/>
  </si>
  <si>
    <t>越谷・松伏水道企業団</t>
    <rPh sb="0" eb="2">
      <t>コシガヤ</t>
    </rPh>
    <rPh sb="3" eb="5">
      <t>マツブシ</t>
    </rPh>
    <rPh sb="5" eb="7">
      <t>スイドウ</t>
    </rPh>
    <rPh sb="7" eb="9">
      <t>キギョウ</t>
    </rPh>
    <rPh sb="9" eb="10">
      <t>ダン</t>
    </rPh>
    <phoneticPr fontId="2"/>
  </si>
  <si>
    <t>吉川松伏消防組合</t>
    <rPh sb="0" eb="2">
      <t>ヨシカワ</t>
    </rPh>
    <rPh sb="2" eb="4">
      <t>マツブシ</t>
    </rPh>
    <rPh sb="4" eb="6">
      <t>ショウボウ</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</si>
  <si>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</si>
  <si>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</si>
  <si>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江戸川水防事務組合</t>
    <rPh sb="0" eb="3">
      <t>エドガワ</t>
    </rPh>
    <rPh sb="3" eb="5">
      <t>スイボウ</t>
    </rPh>
    <rPh sb="5" eb="7">
      <t>ジム</t>
    </rPh>
    <rPh sb="7" eb="9">
      <t>クミアイ</t>
    </rPh>
    <phoneticPr fontId="2"/>
  </si>
  <si>
    <t>彩の国さいたま人づくり広域連合</t>
    <rPh sb="0" eb="1">
      <t>サイ</t>
    </rPh>
    <rPh sb="2" eb="3">
      <t>クニ</t>
    </rPh>
    <rPh sb="7" eb="8">
      <t>ヒト</t>
    </rPh>
    <rPh sb="11" eb="13">
      <t>コウイキ</t>
    </rPh>
    <rPh sb="13" eb="15">
      <t>レンゴウ</t>
    </rPh>
    <phoneticPr fontId="2"/>
  </si>
  <si>
    <t>東埼玉資源環境組合会計</t>
    <rPh sb="9" eb="11">
      <t>カイケイ</t>
    </rPh>
    <phoneticPr fontId="2"/>
  </si>
  <si>
    <t>越谷・松伏水道企業団水道事業会計</t>
    <rPh sb="10" eb="12">
      <t>スイドウ</t>
    </rPh>
    <rPh sb="12" eb="14">
      <t>ジギョウ</t>
    </rPh>
    <rPh sb="14" eb="16">
      <t>カイケイ</t>
    </rPh>
    <phoneticPr fontId="2"/>
  </si>
  <si>
    <t>一般会計</t>
    <rPh sb="0" eb="2">
      <t>イッパン</t>
    </rPh>
    <rPh sb="2" eb="4">
      <t>カイケイ</t>
    </rPh>
    <phoneticPr fontId="2"/>
  </si>
  <si>
    <t>交通災害特別会計</t>
    <rPh sb="0" eb="2">
      <t>コウツウ</t>
    </rPh>
    <rPh sb="2" eb="4">
      <t>サイガイ</t>
    </rPh>
    <rPh sb="4" eb="6">
      <t>トクベツ</t>
    </rPh>
    <rPh sb="6" eb="8">
      <t>カイケイ</t>
    </rPh>
    <phoneticPr fontId="2"/>
  </si>
  <si>
    <t>特別会計</t>
    <rPh sb="0" eb="2">
      <t>トクベツ</t>
    </rPh>
    <rPh sb="2" eb="4">
      <t>カイケイ</t>
    </rPh>
    <phoneticPr fontId="2"/>
  </si>
  <si>
    <t>－</t>
    <phoneticPr fontId="2"/>
  </si>
  <si>
    <t>－</t>
    <phoneticPr fontId="2"/>
  </si>
  <si>
    <t>松伏町土地開発公社</t>
    <phoneticPr fontId="2"/>
  </si>
  <si>
    <t>－</t>
    <phoneticPr fontId="2"/>
  </si>
  <si>
    <t>－</t>
    <phoneticPr fontId="2"/>
  </si>
  <si>
    <t>－</t>
    <phoneticPr fontId="2"/>
  </si>
  <si>
    <t>公用・公共用施設整備基金</t>
    <phoneticPr fontId="5"/>
  </si>
  <si>
    <t>小中学校建設等基金</t>
    <phoneticPr fontId="5"/>
  </si>
  <si>
    <t>森林環境整備基金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</si>
  <si>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</si>
  <si>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</si>
  <si>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</si>
  <si>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を抑制してきた結果、令和2年度において、地方債発行額よりも償還元金が上回ったこと、財政調整基金等の残高が増加したことにより、将来負担比率は、類似団体を上回るものの、前年度と比較し改善されたところである。
　しかしながら、有形固定資産減価償却率については、類似団体と比べ著しく高い水準にあり、主な要因としては、町内に存在する建物の老朽化等が進んでいることが挙げられるが、令和元年度には各施設の老朽化状況等を調査し、令和２年度において個別施設計画を策定したことから、今後は当該計画に基づき老朽化対策に取り組んでいく予定である。</t>
    <rPh sb="19" eb="21">
      <t>レイワ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</si>
  <si>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</si>
  <si>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</si>
  <si>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</si>
  <si>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</si>
  <si>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</si>
  <si>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</si>
  <si>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と比べ高い水準にあるものの、当町としては減少傾向にある。これは、事業の精査により、できるだけ地方債の新規発行を抑制してきたこと、計画的に財政調整基金等の積立を行ってきたこと等のためである。今後も、地方債の新規発行については慎重に行い、将来負担比率及び実質公債費比率ともに低下するよう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</si>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</sst>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040A-49E2-814C-55AACC2FA2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27369</c:v>
                </c:pt>
                <c:pt idx="1">
                  <c:v>14457</c:v>
                </c:pt>
                <c:pt idx="2">
                  <c:v>6451</c:v>
                </c:pt>
                <c:pt idx="3">
                  <c:v>12443</c:v>
                </c:pt>
                <c:pt idx="4">
                  <c:v>14814</c:v>
                </c:pt>
              </c:numCache>
            </c:numRef>
          </c:val>
          <c:smooth val="0"/>
          <c:extLst>
            <c:ext xmlns:c16="http://schemas.microsoft.com/office/drawing/2014/chart" uri="{C3380CC4-5D6E-409C-BE32-E72D297353CC}">
              <c16:uniqueId val="{00000001-040A-49E2-814C-55AACC2FA2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6.83</c:v>
                </c:pt>
                <c:pt idx="1">
                  <c:v>8.51</c:v>
                </c:pt>
                <c:pt idx="2">
                  <c:v>7.24</c:v>
                </c:pt>
                <c:pt idx="3">
                  <c:v>8.07</c:v>
                </c:pt>
                <c:pt idx="4">
                  <c:v>9.81</c:v>
                </c:pt>
              </c:numCache>
            </c:numRef>
          </c:val>
          <c:extLst>
            <c:ext xmlns:c16="http://schemas.microsoft.com/office/drawing/2014/chart" uri="{C3380CC4-5D6E-409C-BE32-E72D297353CC}">
              <c16:uniqueId val="{00000000-0422-4265-A980-F736A35D74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12.51</c:v>
                </c:pt>
                <c:pt idx="1">
                  <c:v>10.5</c:v>
                </c:pt>
                <c:pt idx="2">
                  <c:v>13.82</c:v>
                </c:pt>
                <c:pt idx="3">
                  <c:v>13.28</c:v>
                </c:pt>
                <c:pt idx="4">
                  <c:v>12.12</c:v>
                </c:pt>
              </c:numCache>
            </c:numRef>
          </c:val>
          <c:extLst>
            <c:ext xmlns:c16="http://schemas.microsoft.com/office/drawing/2014/chart" uri="{C3380CC4-5D6E-409C-BE32-E72D297353CC}">
              <c16:uniqueId val="{00000001-0422-4265-A980-F736A35D74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-1.1100000000000001</c:v>
                </c:pt>
                <c:pt idx="1">
                  <c:v>-0.38</c:v>
                </c:pt>
                <c:pt idx="2">
                  <c:v>2.2200000000000002</c:v>
                </c:pt>
                <c:pt idx="3">
                  <c:v>0.32</c:v>
                </c:pt>
                <c:pt idx="4">
                  <c:v>1.34</c:v>
                </c:pt>
              </c:numCache>
            </c:numRef>
          </c:val>
          <c:smooth val="0"/>
          <c:extLst>
            <c:ext xmlns:c16="http://schemas.microsoft.com/office/drawing/2014/chart" uri="{C3380CC4-5D6E-409C-BE32-E72D297353CC}">
              <c16:uniqueId val="{00000002-0422-4265-A980-F736A35D74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0.33</c:v>
                </c:pt>
                <c:pt idx="2">
                  <c:v>#N/A</c:v>
                </c:pt>
                <c:pt idx="3">
                  <c:v>0.17</c:v>
                </c:pt>
                <c:pt idx="4">
                  <c:v>#N/A</c:v>
                </c:pt>
                <c:pt idx="5">
                  <c:v>0.22</c:v>
                </c:pt>
                <c:pt idx="6">
                  <c:v>0</c:v>
                </c:pt>
                <c:pt idx="7">
                  <c:v>0</c:v>
                </c:pt>
                <c:pt idx="8">
                  <c:v>0</c:v>
                </c:pt>
                <c:pt idx="9">
                  <c:v>0</c:v>
                </c:pt>
              </c:numCache>
            </c:numRef>
          </c:val>
          <c:extLst>
            <c:ext xmlns:c16="http://schemas.microsoft.com/office/drawing/2014/chart" uri="{C3380CC4-5D6E-409C-BE32-E72D297353CC}">
              <c16:uniqueId val="{00000000-B9BD-4A3F-8313-65F08DCBAE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BD-4A3F-8313-65F08DCBAE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9BD-4A3F-8313-65F08DCBAE7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B9BD-4A3F-8313-65F08DCBAE7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B9BD-4A3F-8313-65F08DCBAE70}"/>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B9BD-4A3F-8313-65F08DCBAE7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0.02</c:v>
                </c:pt>
                <c:pt idx="4">
                  <c:v>#N/A</c:v>
                </c:pt>
                <c:pt idx="5">
                  <c:v>0.01</c:v>
                </c:pt>
                <c:pt idx="6">
                  <c:v>#N/A</c:v>
                </c:pt>
                <c:pt idx="7">
                  <c:v>0.03</c:v>
                </c:pt>
                <c:pt idx="8">
                  <c:v>#N/A</c:v>
                </c:pt>
                <c:pt idx="9">
                  <c:v>0.05</c:v>
                </c:pt>
              </c:numCache>
            </c:numRef>
          </c:val>
          <c:extLst>
            <c:ext xmlns:c16="http://schemas.microsoft.com/office/drawing/2014/chart" uri="{C3380CC4-5D6E-409C-BE32-E72D297353CC}">
              <c16:uniqueId val="{00000006-B9BD-4A3F-8313-65F08DCBAE7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2.78</c:v>
                </c:pt>
                <c:pt idx="2">
                  <c:v>#N/A</c:v>
                </c:pt>
                <c:pt idx="3">
                  <c:v>2.5099999999999998</c:v>
                </c:pt>
                <c:pt idx="4">
                  <c:v>#N/A</c:v>
                </c:pt>
                <c:pt idx="5">
                  <c:v>2.67</c:v>
                </c:pt>
                <c:pt idx="6">
                  <c:v>#N/A</c:v>
                </c:pt>
                <c:pt idx="7">
                  <c:v>3.1</c:v>
                </c:pt>
                <c:pt idx="8">
                  <c:v>#N/A</c:v>
                </c:pt>
                <c:pt idx="9">
                  <c:v>2.04</c:v>
                </c:pt>
              </c:numCache>
            </c:numRef>
          </c:val>
          <c:extLst>
            <c:ext xmlns:c16="http://schemas.microsoft.com/office/drawing/2014/chart" uri="{C3380CC4-5D6E-409C-BE32-E72D297353CC}">
              <c16:uniqueId val="{00000007-B9BD-4A3F-8313-65F08DCBAE70}"/>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4.47</c:v>
                </c:pt>
                <c:pt idx="2">
                  <c:v>#N/A</c:v>
                </c:pt>
                <c:pt idx="3">
                  <c:v>8</c:v>
                </c:pt>
                <c:pt idx="4">
                  <c:v>#N/A</c:v>
                </c:pt>
                <c:pt idx="5">
                  <c:v>2.11</c:v>
                </c:pt>
                <c:pt idx="6">
                  <c:v>#N/A</c:v>
                </c:pt>
                <c:pt idx="7">
                  <c:v>1.72</c:v>
                </c:pt>
                <c:pt idx="8">
                  <c:v>#N/A</c:v>
                </c:pt>
                <c:pt idx="9">
                  <c:v>2.73</c:v>
                </c:pt>
              </c:numCache>
            </c:numRef>
          </c:val>
          <c:extLst>
            <c:ext xmlns:c16="http://schemas.microsoft.com/office/drawing/2014/chart" uri="{C3380CC4-5D6E-409C-BE32-E72D297353CC}">
              <c16:uniqueId val="{00000008-B9BD-4A3F-8313-65F08DCBAE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6.83</c:v>
                </c:pt>
                <c:pt idx="2">
                  <c:v>#N/A</c:v>
                </c:pt>
                <c:pt idx="3">
                  <c:v>8.51</c:v>
                </c:pt>
                <c:pt idx="4">
                  <c:v>#N/A</c:v>
                </c:pt>
                <c:pt idx="5">
                  <c:v>7.23</c:v>
                </c:pt>
                <c:pt idx="6">
                  <c:v>#N/A</c:v>
                </c:pt>
                <c:pt idx="7">
                  <c:v>8.06</c:v>
                </c:pt>
                <c:pt idx="8">
                  <c:v>#N/A</c:v>
                </c:pt>
                <c:pt idx="9">
                  <c:v>9.81</c:v>
                </c:pt>
              </c:numCache>
            </c:numRef>
          </c:val>
          <c:extLst>
            <c:ext xmlns:c16="http://schemas.microsoft.com/office/drawing/2014/chart" uri="{C3380CC4-5D6E-409C-BE32-E72D297353CC}">
              <c16:uniqueId val="{00000009-B9BD-4A3F-8313-65F08DCBAE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683</c:v>
                </c:pt>
                <c:pt idx="5">
                  <c:v>694</c:v>
                </c:pt>
                <c:pt idx="8">
                  <c:v>709</c:v>
                </c:pt>
                <c:pt idx="11">
                  <c:v>715</c:v>
                </c:pt>
                <c:pt idx="14">
                  <c:v>701</c:v>
                </c:pt>
              </c:numCache>
            </c:numRef>
          </c:val>
          <c:extLst>
            <c:ext xmlns:c16="http://schemas.microsoft.com/office/drawing/2014/chart" uri="{C3380CC4-5D6E-409C-BE32-E72D297353CC}">
              <c16:uniqueId val="{00000000-CDA1-4683-9121-FF89B0842D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DA1-4683-9121-FF89B0842D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54</c:v>
                </c:pt>
                <c:pt idx="3">
                  <c:v>58</c:v>
                </c:pt>
                <c:pt idx="6">
                  <c:v>52</c:v>
                </c:pt>
                <c:pt idx="9">
                  <c:v>51</c:v>
                </c:pt>
                <c:pt idx="12">
                  <c:v>60</c:v>
                </c:pt>
              </c:numCache>
            </c:numRef>
          </c:val>
          <c:extLst>
            <c:ext xmlns:c16="http://schemas.microsoft.com/office/drawing/2014/chart" uri="{C3380CC4-5D6E-409C-BE32-E72D297353CC}">
              <c16:uniqueId val="{00000002-CDA1-4683-9121-FF89B0842D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87</c:v>
                </c:pt>
                <c:pt idx="3">
                  <c:v>80</c:v>
                </c:pt>
                <c:pt idx="6">
                  <c:v>86</c:v>
                </c:pt>
                <c:pt idx="9">
                  <c:v>86</c:v>
                </c:pt>
                <c:pt idx="12">
                  <c:v>94</c:v>
                </c:pt>
              </c:numCache>
            </c:numRef>
          </c:val>
          <c:extLst>
            <c:ext xmlns:c16="http://schemas.microsoft.com/office/drawing/2014/chart" uri="{C3380CC4-5D6E-409C-BE32-E72D297353CC}">
              <c16:uniqueId val="{00000003-CDA1-4683-9121-FF89B0842D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277</c:v>
                </c:pt>
                <c:pt idx="3">
                  <c:v>276</c:v>
                </c:pt>
                <c:pt idx="6">
                  <c:v>257</c:v>
                </c:pt>
                <c:pt idx="9">
                  <c:v>253</c:v>
                </c:pt>
                <c:pt idx="12">
                  <c:v>132</c:v>
                </c:pt>
              </c:numCache>
            </c:numRef>
          </c:val>
          <c:extLst>
            <c:ext xmlns:c16="http://schemas.microsoft.com/office/drawing/2014/chart" uri="{C3380CC4-5D6E-409C-BE32-E72D297353CC}">
              <c16:uniqueId val="{00000004-CDA1-4683-9121-FF89B0842D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A1-4683-9121-FF89B0842D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DA1-4683-9121-FF89B0842D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678</c:v>
                </c:pt>
                <c:pt idx="3">
                  <c:v>680</c:v>
                </c:pt>
                <c:pt idx="6">
                  <c:v>675</c:v>
                </c:pt>
                <c:pt idx="9">
                  <c:v>664</c:v>
                </c:pt>
                <c:pt idx="12">
                  <c:v>691</c:v>
                </c:pt>
              </c:numCache>
            </c:numRef>
          </c:val>
          <c:extLst>
            <c:ext xmlns:c16="http://schemas.microsoft.com/office/drawing/2014/chart" uri="{C3380CC4-5D6E-409C-BE32-E72D297353CC}">
              <c16:uniqueId val="{00000007-CDA1-4683-9121-FF89B0842D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413</c:v>
                </c:pt>
                <c:pt idx="2">
                  <c:v>#N/A</c:v>
                </c:pt>
                <c:pt idx="3">
                  <c:v>#N/A</c:v>
                </c:pt>
                <c:pt idx="4">
                  <c:v>400</c:v>
                </c:pt>
                <c:pt idx="5">
                  <c:v>#N/A</c:v>
                </c:pt>
                <c:pt idx="6">
                  <c:v>#N/A</c:v>
                </c:pt>
                <c:pt idx="7">
                  <c:v>361</c:v>
                </c:pt>
                <c:pt idx="8">
                  <c:v>#N/A</c:v>
                </c:pt>
                <c:pt idx="9">
                  <c:v>#N/A</c:v>
                </c:pt>
                <c:pt idx="10">
                  <c:v>339</c:v>
                </c:pt>
                <c:pt idx="11">
                  <c:v>#N/A</c:v>
                </c:pt>
                <c:pt idx="12">
                  <c:v>#N/A</c:v>
                </c:pt>
                <c:pt idx="13">
                  <c:v>276</c:v>
                </c:pt>
                <c:pt idx="14">
                  <c:v>#N/A</c:v>
                </c:pt>
              </c:numCache>
            </c:numRef>
          </c:val>
          <c:smooth val="0"/>
          <c:extLst>
            <c:ext xmlns:c16="http://schemas.microsoft.com/office/drawing/2014/chart" uri="{C3380CC4-5D6E-409C-BE32-E72D297353CC}">
              <c16:uniqueId val="{00000008-CDA1-4683-9121-FF89B0842D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8061</c:v>
                </c:pt>
                <c:pt idx="5">
                  <c:v>7955</c:v>
                </c:pt>
                <c:pt idx="8">
                  <c:v>8583</c:v>
                </c:pt>
                <c:pt idx="11">
                  <c:v>8238</c:v>
                </c:pt>
                <c:pt idx="14">
                  <c:v>8046</c:v>
                </c:pt>
              </c:numCache>
            </c:numRef>
          </c:val>
          <c:extLst>
            <c:ext xmlns:c16="http://schemas.microsoft.com/office/drawing/2014/chart" uri="{C3380CC4-5D6E-409C-BE32-E72D297353CC}">
              <c16:uniqueId val="{00000000-BE35-4FAC-8DC8-EB1B1B2077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51</c:v>
                </c:pt>
                <c:pt idx="5">
                  <c:v>36</c:v>
                </c:pt>
                <c:pt idx="8">
                  <c:v>22</c:v>
                </c:pt>
                <c:pt idx="11">
                  <c:v>7</c:v>
                </c:pt>
                <c:pt idx="14">
                  <c:v>0</c:v>
                </c:pt>
              </c:numCache>
            </c:numRef>
          </c:val>
          <c:extLst>
            <c:ext xmlns:c16="http://schemas.microsoft.com/office/drawing/2014/chart" uri="{C3380CC4-5D6E-409C-BE32-E72D297353CC}">
              <c16:uniqueId val="{00000001-BE35-4FAC-8DC8-EB1B1B2077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1290</c:v>
                </c:pt>
                <c:pt idx="5">
                  <c:v>1217</c:v>
                </c:pt>
                <c:pt idx="8">
                  <c:v>1836</c:v>
                </c:pt>
                <c:pt idx="11">
                  <c:v>1851</c:v>
                </c:pt>
                <c:pt idx="14">
                  <c:v>1851</c:v>
                </c:pt>
              </c:numCache>
            </c:numRef>
          </c:val>
          <c:extLst>
            <c:ext xmlns:c16="http://schemas.microsoft.com/office/drawing/2014/chart" uri="{C3380CC4-5D6E-409C-BE32-E72D297353CC}">
              <c16:uniqueId val="{00000002-BE35-4FAC-8DC8-EB1B1B2077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E35-4FAC-8DC8-EB1B1B2077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E35-4FAC-8DC8-EB1B1B2077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177</c:v>
                </c:pt>
                <c:pt idx="3">
                  <c:v>177</c:v>
                </c:pt>
                <c:pt idx="6">
                  <c:v>177</c:v>
                </c:pt>
                <c:pt idx="9">
                  <c:v>177</c:v>
                </c:pt>
                <c:pt idx="12">
                  <c:v>176</c:v>
                </c:pt>
              </c:numCache>
            </c:numRef>
          </c:val>
          <c:extLst>
            <c:ext xmlns:c16="http://schemas.microsoft.com/office/drawing/2014/chart" uri="{C3380CC4-5D6E-409C-BE32-E72D297353CC}">
              <c16:uniqueId val="{00000005-BE35-4FAC-8DC8-EB1B1B2077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930</c:v>
                </c:pt>
                <c:pt idx="3">
                  <c:v>880</c:v>
                </c:pt>
                <c:pt idx="6">
                  <c:v>791</c:v>
                </c:pt>
                <c:pt idx="9">
                  <c:v>768</c:v>
                </c:pt>
                <c:pt idx="12">
                  <c:v>856</c:v>
                </c:pt>
              </c:numCache>
            </c:numRef>
          </c:val>
          <c:extLst>
            <c:ext xmlns:c16="http://schemas.microsoft.com/office/drawing/2014/chart" uri="{C3380CC4-5D6E-409C-BE32-E72D297353CC}">
              <c16:uniqueId val="{00000006-BE35-4FAC-8DC8-EB1B1B2077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802</c:v>
                </c:pt>
                <c:pt idx="3">
                  <c:v>739</c:v>
                </c:pt>
                <c:pt idx="6">
                  <c:v>639</c:v>
                </c:pt>
                <c:pt idx="9">
                  <c:v>620</c:v>
                </c:pt>
                <c:pt idx="12">
                  <c:v>607</c:v>
                </c:pt>
              </c:numCache>
            </c:numRef>
          </c:val>
          <c:extLst>
            <c:ext xmlns:c16="http://schemas.microsoft.com/office/drawing/2014/chart" uri="{C3380CC4-5D6E-409C-BE32-E72D297353CC}">
              <c16:uniqueId val="{00000007-BE35-4FAC-8DC8-EB1B1B2077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2447</c:v>
                </c:pt>
                <c:pt idx="3">
                  <c:v>2281</c:v>
                </c:pt>
                <c:pt idx="6">
                  <c:v>2107</c:v>
                </c:pt>
                <c:pt idx="9">
                  <c:v>1972</c:v>
                </c:pt>
                <c:pt idx="12">
                  <c:v>1723</c:v>
                </c:pt>
              </c:numCache>
            </c:numRef>
          </c:val>
          <c:extLst>
            <c:ext xmlns:c16="http://schemas.microsoft.com/office/drawing/2014/chart" uri="{C3380CC4-5D6E-409C-BE32-E72D297353CC}">
              <c16:uniqueId val="{00000008-BE35-4FAC-8DC8-EB1B1B2077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116</c:v>
                </c:pt>
                <c:pt idx="3">
                  <c:v>96</c:v>
                </c:pt>
                <c:pt idx="6">
                  <c:v>79</c:v>
                </c:pt>
                <c:pt idx="9">
                  <c:v>52</c:v>
                </c:pt>
                <c:pt idx="12">
                  <c:v>43</c:v>
                </c:pt>
              </c:numCache>
            </c:numRef>
          </c:val>
          <c:extLst>
            <c:ext xmlns:c16="http://schemas.microsoft.com/office/drawing/2014/chart" uri="{C3380CC4-5D6E-409C-BE32-E72D297353CC}">
              <c16:uniqueId val="{00000009-BE35-4FAC-8DC8-EB1B1B2077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8048</c:v>
                </c:pt>
                <c:pt idx="3">
                  <c:v>7966</c:v>
                </c:pt>
                <c:pt idx="6">
                  <c:v>7808</c:v>
                </c:pt>
                <c:pt idx="9">
                  <c:v>7617</c:v>
                </c:pt>
                <c:pt idx="12">
                  <c:v>7414</c:v>
                </c:pt>
              </c:numCache>
            </c:numRef>
          </c:val>
          <c:extLst>
            <c:ext xmlns:c16="http://schemas.microsoft.com/office/drawing/2014/chart" uri="{C3380CC4-5D6E-409C-BE32-E72D297353CC}">
              <c16:uniqueId val="{0000000A-BE35-4FAC-8DC8-EB1B1B2077A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3119</c:v>
                </c:pt>
                <c:pt idx="2">
                  <c:v>#N/A</c:v>
                </c:pt>
                <c:pt idx="3">
                  <c:v>#N/A</c:v>
                </c:pt>
                <c:pt idx="4">
                  <c:v>2930</c:v>
                </c:pt>
                <c:pt idx="5">
                  <c:v>#N/A</c:v>
                </c:pt>
                <c:pt idx="6">
                  <c:v>#N/A</c:v>
                </c:pt>
                <c:pt idx="7">
                  <c:v>1161</c:v>
                </c:pt>
                <c:pt idx="8">
                  <c:v>#N/A</c:v>
                </c:pt>
                <c:pt idx="9">
                  <c:v>#N/A</c:v>
                </c:pt>
                <c:pt idx="10">
                  <c:v>1111</c:v>
                </c:pt>
                <c:pt idx="11">
                  <c:v>#N/A</c:v>
                </c:pt>
                <c:pt idx="12">
                  <c:v>#N/A</c:v>
                </c:pt>
                <c:pt idx="13">
                  <c:v>922</c:v>
                </c:pt>
                <c:pt idx="14">
                  <c:v>#N/A</c:v>
                </c:pt>
              </c:numCache>
            </c:numRef>
          </c:val>
          <c:smooth val="0"/>
          <c:extLst>
            <c:ext xmlns:c16="http://schemas.microsoft.com/office/drawing/2014/chart" uri="{C3380CC4-5D6E-409C-BE32-E72D297353CC}">
              <c16:uniqueId val="{0000000B-BE35-4FAC-8DC8-EB1B1B2077A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799</c:v>
                </c:pt>
                <c:pt idx="1">
                  <c:v>768</c:v>
                </c:pt>
                <c:pt idx="2">
                  <c:v>727</c:v>
                </c:pt>
              </c:numCache>
            </c:numRef>
          </c:val>
          <c:extLst>
            <c:ext xmlns:c16="http://schemas.microsoft.com/office/drawing/2014/chart" uri="{C3380CC4-5D6E-409C-BE32-E72D297353CC}">
              <c16:uniqueId val="{00000000-433D-42F2-AB43-02DDAC4CED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33D-42F2-AB43-02DDAC4CED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498</c:v>
                </c:pt>
                <c:pt idx="1">
                  <c:v>537</c:v>
                </c:pt>
                <c:pt idx="2">
                  <c:v>509</c:v>
                </c:pt>
              </c:numCache>
            </c:numRef>
          </c:val>
          <c:extLst>
            <c:ext xmlns:c16="http://schemas.microsoft.com/office/drawing/2014/chart" uri="{C3380CC4-5D6E-409C-BE32-E72D297353CC}">
              <c16:uniqueId val="{00000002-433D-42F2-AB43-02DDAC4CED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[1]公会計指標分析・財政指標組合せ分析表!$AN$51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6.921672668291492E-4"/>
                </c:manualLayout>
              </c:layout>
              <c:tx>
                <c:strRef>
                  <c:f>[1]公会計指標分析・財政指標組合せ分析表!$BP$50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{ACF77FAF-0B05-49EC-A3E4-699FE1C21482}</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6BF-409B-A458-A657FD4DA43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{29509097-FE28-4469-9DFB-2650DA832048}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BF-409B-A458-A657FD4DA43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{5197DE67-188F-4FA1-97D7-E6532A50223E}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BF-409B-A458-A657FD4DA43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{2AF8B4EB-0DFE-4B70-9C83-B7D73DAE6A47}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BF-409B-A458-A657FD4DA43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{AE5B3921-1A69-4F1F-9B51-47DA43ADBBF5}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BF-409B-A458-A657FD4DA439}"/>
                </c:ext>
              </c:extLst>
            </c:dLbl>
            <c:dLbl>
              <c:idx val="8"/>
              <c:layout>
                <c:manualLayout>
                  <c:x val="0"/>
                  <c:y val="-6.9216726682906659E-4"/>
                </c:manualLayout>
              </c:layout>
              <c:tx>
                <c:strRef>
                  <c:f>[1]公会計指標分析・財政指標組合せ分析表!$BX$50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{44D067B4-FCAC-4B77-A399-14FA8BE501A4}</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6BF-409B-A458-A657FD4DA439}"/>
                </c:ext>
              </c:extLst>
            </c:dLbl>
            <c:dLbl>
              <c:idx val="16"/>
              <c:layout>
                <c:manualLayout>
                  <c:x val="0"/>
                  <c:y val="1.4853799424597065E-2"/>
                </c:manualLayout>
              </c:layout>
              <c:tx>
                <c:strRef>
                  <c:f>[1]公会計指標分析・財政指標組合せ分析表!$CF$50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{A3505463-2A04-4065-A3AB-879F67ED5D17}</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6BF-409B-A458-A657FD4DA439}"/>
                </c:ext>
              </c:extLst>
            </c:dLbl>
            <c:dLbl>
              <c:idx val="24"/>
              <c:layout>
                <c:manualLayout>
                  <c:x val="0"/>
                  <c:y val="-1.2859888791437273E-2"/>
                </c:manualLayout>
              </c:layout>
              <c:tx>
                <c:strRef>
                  <c:f>[1]公会計指標分析・財政指標組合せ分析表!$CN$50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{CDB591C9-A8DF-443D-8709-BD42F097FF89}</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6BF-409B-A458-A657FD4DA439}"/>
                </c:ext>
              </c:extLst>
            </c:dLbl>
            <c:dLbl>
              <c:idx val="32"/>
              <c:layout>
                <c:manualLayout>
                  <c:x val="0"/>
                  <c:y val="-1.9940882485734819E-3"/>
                </c:manualLayout>
              </c:layout>
              <c:tx>
                <c:strRef>
                  <c:f>[1]公会計指標分析・財政指標組合せ分析表!$CV$50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{D7E3E1B1-45DE-4A68-BFF0-F542A76BAE0B}</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6BF-409B-A458-A657FD4DA43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[1]公会計指標分析・財政指標組合せ分析表!$BP$53:$DC$53</c:f>
              <c:numCache>
                <c:formatCode>#,##0.0;"▲ "#,##0.0</c:formatCode>
                <c:ptCount val="40"/>
                <c:pt idx="0">
                  <c:v>80.5</c:v>
                </c:pt>
                <c:pt idx="8">
                  <c:v>81.2</c:v>
                </c:pt>
                <c:pt idx="16">
                  <c:v>82.8</c:v>
                </c:pt>
                <c:pt idx="24">
                  <c:v>83.6</c:v>
                </c:pt>
                <c:pt idx="32">
                  <c:v>83.9</c:v>
                </c:pt>
              </c:numCache>
            </c:numRef>
          </c:xVal>
          <c:yVal>
            <c:numRef>
              <c:f>[1]公会計指標分析・財政指標組合せ分析表!$BP$51:$DC$51</c:f>
              <c:numCache>
                <c:formatCode>#,##0.0;"▲ "#,##0.0</c:formatCode>
                <c:ptCount val="40"/>
                <c:pt idx="0">
                  <c:v>61.4</c:v>
                </c:pt>
                <c:pt idx="8">
                  <c:v>58</c:v>
                </c:pt>
                <c:pt idx="16">
                  <c:v>22.8</c:v>
                </c:pt>
                <c:pt idx="24">
                  <c:v>21.8</c:v>
                </c:pt>
                <c:pt idx="32">
                  <c:v>17.3</c:v>
                </c:pt>
              </c:numCache>
            </c:numRef>
          </c:yVal>
          <c:smooth val="0"/>
          <c:extLst>
            <c:ext xmlns:c16="http://schemas.microsoft.com/office/drawing/2014/chart" uri="{C3380CC4-5D6E-409C-BE32-E72D297353CC}">
              <c16:uniqueId val="{00000009-56BF-409B-A458-A657FD4DA439}"/>
            </c:ext>
          </c:extLst>
        </c:ser>
        <c:ser>
          <c:idx val="1"/>
          <c:order val="1"/>
          <c:tx>
            <c:strRef>
              <c:f>[1]公会計指標分析・財政指標組合せ分析表!$AN$55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[1]公会計指標分析・財政指標組合せ分析表!$BP$50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{B8C177D4-52D1-4F9B-A16C-DDD0E559B29E}</c15:txfldGUID>
                      <c15:f>[1]公会計指標分析・財政指標組合せ分析表!$BP$50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6BF-409B-A458-A657FD4DA43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{15902A0E-3023-4E75-A465-C750941C3C90}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BF-409B-A458-A657FD4DA43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{1DA3C20B-3CD3-42B1-9D2A-2DE39F915E88}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BF-409B-A458-A657FD4DA43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{249A25E3-DA71-48B5-9520-216969F9BC42}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BF-409B-A458-A657FD4DA43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{28499DBB-5AEB-4156-8760-FD705BD5BBCA}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BF-409B-A458-A657FD4DA439}"/>
                </c:ext>
              </c:extLst>
            </c:dLbl>
            <c:dLbl>
              <c:idx val="8"/>
              <c:tx>
                <c:strRef>
                  <c:f>[1]公会計指標分析・財政指標組合せ分析表!$BX$50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{13CDF766-290F-44E6-9EDB-3A63B6387EF4}</c15:txfldGUID>
                      <c15:f>[1]公会計指標分析・財政指標組合せ分析表!$BX$50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6BF-409B-A458-A657FD4DA439}"/>
                </c:ext>
              </c:extLst>
            </c:dLbl>
            <c:dLbl>
              <c:idx val="16"/>
              <c:layout>
                <c:manualLayout>
                  <c:x val="-2.9150089857686742E-2"/>
                  <c:y val="-6.4739042105865174E-2"/>
                </c:manualLayout>
              </c:layout>
              <c:tx>
                <c:strRef>
                  <c:f>[1]公会計指標分析・財政指標組合せ分析表!$CF$50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{9C5D418D-759D-4FE4-B9AF-698E15BFF484}</c15:txfldGUID>
                      <c15:f>[1]公会計指標分析・財政指標組合せ分析表!$CF$50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6BF-409B-A458-A657FD4DA439}"/>
                </c:ext>
              </c:extLst>
            </c:dLbl>
            <c:dLbl>
              <c:idx val="24"/>
              <c:layout>
                <c:manualLayout>
                  <c:x val="-3.5010861262119719E-2"/>
                  <c:y val="-6.4739042105865174E-2"/>
                </c:manualLayout>
              </c:layout>
              <c:tx>
                <c:strRef>
                  <c:f>[1]公会計指標分析・財政指標組合せ分析表!$CN$50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{402DC0D9-6797-4089-AD0D-7A060150C1EE}</c15:txfldGUID>
                      <c15:f>[1]公会計指標分析・財政指標組合せ分析表!$CN$50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6BF-409B-A458-A657FD4DA439}"/>
                </c:ext>
              </c:extLst>
            </c:dLbl>
            <c:dLbl>
              <c:idx val="32"/>
              <c:tx>
                <c:strRef>
                  <c:f>[1]公会計指標分析・財政指標組合せ分析表!$CV$50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{4C7DB3AE-6ACA-44DF-8A65-3A42E5C9C63C}</c15:txfldGUID>
                      <c15:f>[1]公会計指標分析・財政指標組合せ分析表!$CV$50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6BF-409B-A458-A657FD4DA43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[1]公会計指標分析・財政指標組合せ分析表!$BP$57:$DC$57</c:f>
              <c:numCache>
                <c:formatCode>#,##0.0;"▲ "#,##0.0</c:formatCode>
                <c:ptCount val="40"/>
                <c:pt idx="0">
                  <c:v>55.9</c:v>
                </c:pt>
                <c:pt idx="8">
                  <c:v>57.5</c:v>
                </c:pt>
                <c:pt idx="16">
                  <c:v>59.3</c:v>
                </c:pt>
                <c:pt idx="24">
                  <c:v>60.3</c:v>
                </c:pt>
                <c:pt idx="32">
                  <c:v>61.4</c:v>
                </c:pt>
              </c:numCache>
            </c:numRef>
          </c:xVal>
          <c:yVal>
            <c:numRef>
              <c:f>[1]公会計指標分析・財政指標組合せ分析表!$BP$55:$DC$55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56BF-409B-A458-A657FD4DA439}"/>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[1]公会計指標分析・財政指標組合せ分析表!$AN$73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[1]公会計指標分析・財政指標組合せ分析表!$BP$72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{F7E26167-AB95-4492-917F-4A6FD3153C59}</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9C3A-4C75-A50D-9B058B288F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{A34C80DC-F63B-4AD7-A6B1-797C3D050AEF}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3A-4C75-A50D-9B058B288F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{D3FEDFE6-94C0-432E-A49C-2A1F820DAECE}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3A-4C75-A50D-9B058B288F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{41B21499-C072-4DB6-982F-8348A0C5C990}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3A-4C75-A50D-9B058B288F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{A768D420-C833-4576-98B4-F0002628CD14}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3A-4C75-A50D-9B058B288F53}"/>
                </c:ext>
              </c:extLst>
            </c:dLbl>
            <c:dLbl>
              <c:idx val="8"/>
              <c:tx>
                <c:strRef>
                  <c:f>[1]公会計指標分析・財政指標組合せ分析表!$BX$72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{0751D479-4C14-458F-8F13-3AB80412A8D9}</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9C3A-4C75-A50D-9B058B288F53}"/>
                </c:ext>
              </c:extLst>
            </c:dLbl>
            <c:dLbl>
              <c:idx val="16"/>
              <c:tx>
                <c:strRef>
                  <c:f>[1]公会計指標分析・財政指標組合せ分析表!$CF$72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{039BD708-A744-49BD-B970-503DA56450B7}</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9C3A-4C75-A50D-9B058B288F53}"/>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{6CE73AE6-3D3C-496A-9941-E27E0B76541D}</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9C3A-4C75-A50D-9B058B288F53}"/>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{F1D08C06-6D99-4BE3-95C4-59A5B6ADCED6}</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9C3A-4C75-A50D-9B058B288F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[1]公会計指標分析・財政指標組合せ分析表!$BP$75:$DC$75</c:f>
              <c:numCache>
                <c:formatCode>#,##0.0;"▲ "#,##0.0</c:formatCode>
                <c:ptCount val="40"/>
                <c:pt idx="0">
                  <c:v>8.4</c:v>
                </c:pt>
                <c:pt idx="8">
                  <c:v>8.3000000000000007</c:v>
                </c:pt>
                <c:pt idx="16">
                  <c:v>7.7</c:v>
                </c:pt>
                <c:pt idx="24">
                  <c:v>7.2</c:v>
                </c:pt>
                <c:pt idx="32">
                  <c:v>6.3</c:v>
                </c:pt>
              </c:numCache>
            </c:numRef>
          </c:xVal>
          <c:yVal>
            <c:numRef>
              <c:f>[1]公会計指標分析・財政指標組合せ分析表!$BP$73:$DC$73</c:f>
              <c:numCache>
                <c:formatCode>#,##0.0;"▲ "#,##0.0</c:formatCode>
                <c:ptCount val="40"/>
                <c:pt idx="0">
                  <c:v>61.4</c:v>
                </c:pt>
                <c:pt idx="8">
                  <c:v>58</c:v>
                </c:pt>
                <c:pt idx="16">
                  <c:v>22.8</c:v>
                </c:pt>
                <c:pt idx="24">
                  <c:v>21.8</c:v>
                </c:pt>
                <c:pt idx="32">
                  <c:v>17.3</c:v>
                </c:pt>
              </c:numCache>
            </c:numRef>
          </c:yVal>
          <c:smooth val="0"/>
          <c:extLst>
            <c:ext xmlns:c16="http://schemas.microsoft.com/office/drawing/2014/chart" uri="{C3380CC4-5D6E-409C-BE32-E72D297353CC}">
              <c16:uniqueId val="{00000009-9C3A-4C75-A50D-9B058B288F53}"/>
            </c:ext>
          </c:extLst>
        </c:ser>
        <c:ser>
          <c:idx val="1"/>
          <c:order val="1"/>
          <c:tx>
            <c:strRef>
              <c:f>[1]公会計指標分析・財政指標組合せ分析表!$AN$77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3.9670848896539337E-2"/>
                </c:manualLayout>
              </c:layout>
              <c:tx>
                <c:strRef>
                  <c:f>[1]公会計指標分析・財政指標組合せ分析表!$BP$72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{378A983E-C626-40E3-8F8A-10B8058C1C54}</c15:txfldGUID>
                      <c15:f>[1]公会計指標分析・財政指標組合せ分析表!$BP$72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9C3A-4C75-A50D-9B058B288F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{21CDAB92-03C7-4EF2-B51E-6B8AC6A30F13}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3A-4C75-A50D-9B058B288F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{D324D522-5492-4475-A916-F79211EEF210}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3A-4C75-A50D-9B058B288F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{499FC36C-147D-45A0-A318-86325B2E97E0}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3A-4C75-A50D-9B058B288F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{23D17C9C-B846-4B60-8012-9CC4763BEB5B}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3A-4C75-A50D-9B058B288F53}"/>
                </c:ext>
              </c:extLst>
            </c:dLbl>
            <c:dLbl>
              <c:idx val="8"/>
              <c:layout>
                <c:manualLayout>
                  <c:x val="-1.8235628084249993E-2"/>
                  <c:y val="-6.5442867251133144E-2"/>
                </c:manualLayout>
              </c:layout>
              <c:tx>
                <c:strRef>
                  <c:f>[1]公会計指標分析・財政指標組合せ分析表!$BX$72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{B542949C-63C9-406F-A1C1-E77C0F33C14F}</c15:txfldGUID>
                      <c15:f>[1]公会計指標分析・財政指標組合せ分析表!$BX$72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9C3A-4C75-A50D-9B058B288F53}"/>
                </c:ext>
              </c:extLst>
            </c:dLbl>
            <c:dLbl>
              <c:idx val="16"/>
              <c:layout>
                <c:manualLayout>
                  <c:x val="-3.1697991619110633E-2"/>
                  <c:y val="-8.2136053871924755E-2"/>
                </c:manualLayout>
              </c:layout>
              <c:tx>
                <c:strRef>
                  <c:f>[1]公会計指標分析・財政指標組合せ分析表!$CF$72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{7D7F0177-68EA-4132-96CF-5C52E1877D96}</c15:txfldGUID>
                      <c15:f>[1]公会計指標分析・財政指標組合せ分析表!$CF$72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9C3A-4C75-A50D-9B058B288F53}"/>
                </c:ext>
              </c:extLst>
            </c:dLbl>
            <c:dLbl>
              <c:idx val="24"/>
              <c:tx>
                <c:strRef>
                  <c:f>[1]公会計指標分析・財政指標組合せ分析表!$CN$72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{3D8D0D03-FEB3-40BF-8848-30B5536B58AA}</c15:txfldGUID>
                      <c15:f>[1]公会計指標分析・財政指標組合せ分析表!$CN$72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9C3A-4C75-A50D-9B058B288F53}"/>
                </c:ext>
              </c:extLst>
            </c:dLbl>
            <c:dLbl>
              <c:idx val="32"/>
              <c:tx>
                <c:strRef>
                  <c:f>[1]公会計指標分析・財政指標組合せ分析表!$CV$72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{B132C182-A586-46F9-A059-B2E49C33DF64}</c15:txfldGUID>
                      <c15:f>[1]公会計指標分析・財政指標組合せ分析表!$CV$72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9C3A-4C75-A50D-9B058B288F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[1]公会計指標分析・財政指標組合せ分析表!$BP$79:$DC$79</c:f>
              <c:numCache>
                <c:formatCode>#,##0.0;"▲ "#,##0.0</c:formatCode>
                <c:ptCount val="40"/>
                <c:pt idx="0">
                  <c:v>6.8</c:v>
                </c:pt>
                <c:pt idx="8">
                  <c:v>6.8</c:v>
                </c:pt>
                <c:pt idx="16">
                  <c:v>6.8</c:v>
                </c:pt>
                <c:pt idx="24">
                  <c:v>6.6</c:v>
                </c:pt>
                <c:pt idx="32">
                  <c:v>6.4</c:v>
                </c:pt>
              </c:numCache>
            </c:numRef>
          </c:xVal>
          <c:yVal>
            <c:numRef>
              <c:f>[1]公会計指標分析・財政指標組合せ分析表!$BP$77:$DC$77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9C3A-4C75-A50D-9B058B288F53}"/>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28,837
28,419
16.20
12,622,031
11,896,087
588,624
5,997,354
7,414,113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人口の減少や高齢化に加え、町内に中心となる産業がないこと等により、財政基盤が弱く、類似団体平均を少し下回っている。</a:t>
          </a:r>
        </a:p>
        <a:p>
          <a:r>
            <a:rPr kumimoji="1" lang="ja-JP" altLang="en-US" sz="1300">
              <a:latin typeface="ＭＳ Ｐゴシック" panose="020B0600070205080204" pitchFamily="50" charset="-128"/>
              <a:ea typeface="ＭＳ Ｐゴシック" panose="020B0600070205080204" pitchFamily="50" charset="-128"/>
            </a:rPr>
            <a:t>　町の組織の見直しや定員管理及び給与の適正化等による歳出の徹底的な見直し、地方税の徴収強化などの取り組みを通じて、財政基盤の強化に努める。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132645</xdr:rowOff>
    </xdr:to>
    <xdr:cxnSp macro="">
      <xdr:nvCxnSpPr>
        <xdr:cNvPr id="75" name="直線コネクタ 74"/>
        <xdr:cNvCxnSpPr/>
      </xdr:nvCxnSpPr>
      <xdr:spPr>
        <a:xfrm>
          <a:off x="2336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132645</xdr:rowOff>
    </xdr:from>
    <xdr:to>
      <xdr:col>11</xdr:col>
      <xdr:colOff>31750</xdr:colOff>
      <xdr:row>42</xdr:row>
      <xdr:rowOff>132645</xdr:rowOff>
    </xdr:to>
    <xdr:cxnSp macro="">
      <xdr:nvCxnSpPr>
        <xdr:cNvPr id="78" name="直線コネクタ 77"/>
        <xdr:cNvCxnSpPr/>
      </xdr:nvCxnSpPr>
      <xdr:spPr>
        <a:xfrm>
          <a:off x="1447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81845</xdr:rowOff>
    </xdr:from>
    <xdr:to>
      <xdr:col>11</xdr:col>
      <xdr:colOff>82550</xdr:colOff>
      <xdr:row>43</xdr:row>
      <xdr:rowOff>11995</xdr:rowOff>
    </xdr:to>
    <xdr:sp macro="" textlink="">
      <xdr:nvSpPr>
        <xdr:cNvPr id="94" name="楕円 93"/>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168222</xdr:rowOff>
    </xdr:from>
    <xdr:ext cx="762000" cy="259045"/>
    <xdr:sp macro="" textlink="">
      <xdr:nvSpPr>
        <xdr:cNvPr id="95" name="テキスト ボックス 94"/>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81845</xdr:rowOff>
    </xdr:from>
    <xdr:to>
      <xdr:col>7</xdr:col>
      <xdr:colOff>31750</xdr:colOff>
      <xdr:row>43</xdr:row>
      <xdr:rowOff>11995</xdr:rowOff>
    </xdr:to>
    <xdr:sp macro="" textlink="">
      <xdr:nvSpPr>
        <xdr:cNvPr id="96" name="楕円 95"/>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168222</xdr:rowOff>
    </xdr:from>
    <xdr:ext cx="762000" cy="259045"/>
    <xdr:sp macro="" textlink="">
      <xdr:nvSpPr>
        <xdr:cNvPr id="97" name="テキスト ボックス 96"/>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歳入における経常一般財源は前年度と比較して、普通交付税、地方消費税交付金及び地方税が増額したことにより、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％増となった。また、歳出における経常一般財源は義務的経費に対する充当額がいずれも減額（人件費は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％減、扶助費は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％減）したことから経常収支比率は対前年比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％改善した。</a:t>
          </a:r>
        </a:p>
        <a:p>
          <a:r>
            <a:rPr kumimoji="1" lang="ja-JP" altLang="en-US" sz="1300">
              <a:latin typeface="ＭＳ Ｐゴシック" panose="020B0600070205080204" pitchFamily="50" charset="-128"/>
              <a:ea typeface="ＭＳ Ｐゴシック" panose="020B0600070205080204" pitchFamily="50" charset="-128"/>
            </a:rPr>
            <a:t>　今後も歳入においては、税の徴収対策等を強化することで一般財源確保に努めていくとともに、歳出においては、各事業の精査等により経常経費の圧縮を図っていく。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10795</xdr:rowOff>
    </xdr:from>
    <xdr:to>
      <xdr:col>23</xdr:col>
      <xdr:colOff>133350</xdr:colOff>
      <xdr:row>62</xdr:row>
      <xdr:rowOff>110807</xdr:rowOff>
    </xdr:to>
    <xdr:cxnSp macro="">
      <xdr:nvCxnSpPr>
        <xdr:cNvPr id="128" name="直線コネクタ 127"/>
        <xdr:cNvCxnSpPr/>
      </xdr:nvCxnSpPr>
      <xdr:spPr>
        <a:xfrm flipV="1">
          <a:off x="4114800" y="10469245"/>
          <a:ext cx="838200" cy="27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110807</xdr:rowOff>
    </xdr:to>
    <xdr:cxnSp macro="">
      <xdr:nvCxnSpPr>
        <xdr:cNvPr id="131" name="直線コネクタ 130"/>
        <xdr:cNvCxnSpPr/>
      </xdr:nvCxnSpPr>
      <xdr:spPr>
        <a:xfrm>
          <a:off x="3225800" y="10674350"/>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62</xdr:row>
      <xdr:rowOff>147003</xdr:rowOff>
    </xdr:to>
    <xdr:cxnSp macro="">
      <xdr:nvCxnSpPr>
        <xdr:cNvPr id="134" name="直線コネクタ 133"/>
        <xdr:cNvCxnSpPr/>
      </xdr:nvCxnSpPr>
      <xdr:spPr>
        <a:xfrm flipV="1">
          <a:off x="2336800" y="1067435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86678</xdr:rowOff>
    </xdr:from>
    <xdr:to>
      <xdr:col>11</xdr:col>
      <xdr:colOff>31750</xdr:colOff>
      <xdr:row>62</xdr:row>
      <xdr:rowOff>147003</xdr:rowOff>
    </xdr:to>
    <xdr:cxnSp macro="">
      <xdr:nvCxnSpPr>
        <xdr:cNvPr id="137" name="直線コネクタ 136"/>
        <xdr:cNvCxnSpPr/>
      </xdr:nvCxnSpPr>
      <xdr:spPr>
        <a:xfrm>
          <a:off x="1447800" y="1071657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131445</xdr:rowOff>
    </xdr:from>
    <xdr:to>
      <xdr:col>23</xdr:col>
      <xdr:colOff>184150</xdr:colOff>
      <xdr:row>61</xdr:row>
      <xdr:rowOff>61595</xdr:rowOff>
    </xdr:to>
    <xdr:sp macro="" textlink="">
      <xdr:nvSpPr>
        <xdr:cNvPr id="147" name="楕円 146"/>
        <xdr:cNvSpPr/>
      </xdr:nvSpPr>
      <xdr:spPr>
        <a:xfrm>
          <a:off x="49022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147972</xdr:rowOff>
    </xdr:from>
    <xdr:ext cx="762000" cy="259045"/>
    <xdr:sp macro="" textlink="">
      <xdr:nvSpPr>
        <xdr:cNvPr id="148" name="財政構造の弾力性該当値テキスト"/>
        <xdr:cNvSpPr txBox="1"/>
      </xdr:nvSpPr>
      <xdr:spPr>
        <a:xfrm>
          <a:off x="5041900" y="1026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60007</xdr:rowOff>
    </xdr:from>
    <xdr:to>
      <xdr:col>19</xdr:col>
      <xdr:colOff>184150</xdr:colOff>
      <xdr:row>62</xdr:row>
      <xdr:rowOff>161607</xdr:rowOff>
    </xdr:to>
    <xdr:sp macro="" textlink="">
      <xdr:nvSpPr>
        <xdr:cNvPr id="149" name="楕円 148"/>
        <xdr:cNvSpPr/>
      </xdr:nvSpPr>
      <xdr:spPr>
        <a:xfrm>
          <a:off x="4064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334</xdr:rowOff>
    </xdr:from>
    <xdr:ext cx="736600" cy="259045"/>
    <xdr:sp macro="" textlink="">
      <xdr:nvSpPr>
        <xdr:cNvPr id="150" name="テキスト ボックス 149"/>
        <xdr:cNvSpPr txBox="1"/>
      </xdr:nvSpPr>
      <xdr:spPr>
        <a:xfrm>
          <a:off x="3733800" y="1045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165100</xdr:rowOff>
    </xdr:from>
    <xdr:to>
      <xdr:col>15</xdr:col>
      <xdr:colOff>133350</xdr:colOff>
      <xdr:row>62</xdr:row>
      <xdr:rowOff>95250</xdr:rowOff>
    </xdr:to>
    <xdr:sp macro="" textlink="">
      <xdr:nvSpPr>
        <xdr:cNvPr id="151" name="楕円 150"/>
        <xdr:cNvSpPr/>
      </xdr:nvSpPr>
      <xdr:spPr>
        <a:xfrm>
          <a:off x="3175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105427</xdr:rowOff>
    </xdr:from>
    <xdr:ext cx="762000" cy="259045"/>
    <xdr:sp macro="" textlink="">
      <xdr:nvSpPr>
        <xdr:cNvPr id="152" name="テキスト ボックス 151"/>
        <xdr:cNvSpPr txBox="1"/>
      </xdr:nvSpPr>
      <xdr:spPr>
        <a:xfrm>
          <a:off x="2844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96203</xdr:rowOff>
    </xdr:from>
    <xdr:to>
      <xdr:col>11</xdr:col>
      <xdr:colOff>82550</xdr:colOff>
      <xdr:row>63</xdr:row>
      <xdr:rowOff>26353</xdr:rowOff>
    </xdr:to>
    <xdr:sp macro="" textlink="">
      <xdr:nvSpPr>
        <xdr:cNvPr id="153" name="楕円 152"/>
        <xdr:cNvSpPr/>
      </xdr:nvSpPr>
      <xdr:spPr>
        <a:xfrm>
          <a:off x="2286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36530</xdr:rowOff>
    </xdr:from>
    <xdr:ext cx="762000" cy="259045"/>
    <xdr:sp macro="" textlink="">
      <xdr:nvSpPr>
        <xdr:cNvPr id="154" name="テキスト ボックス 153"/>
        <xdr:cNvSpPr txBox="1"/>
      </xdr:nvSpPr>
      <xdr:spPr>
        <a:xfrm>
          <a:off x="1955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35878</xdr:rowOff>
    </xdr:from>
    <xdr:to>
      <xdr:col>7</xdr:col>
      <xdr:colOff>31750</xdr:colOff>
      <xdr:row>62</xdr:row>
      <xdr:rowOff>137478</xdr:rowOff>
    </xdr:to>
    <xdr:sp macro="" textlink="">
      <xdr:nvSpPr>
        <xdr:cNvPr id="155" name="楕円 154"/>
        <xdr:cNvSpPr/>
      </xdr:nvSpPr>
      <xdr:spPr>
        <a:xfrm>
          <a:off x="1397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147655</xdr:rowOff>
    </xdr:from>
    <xdr:ext cx="762000" cy="259045"/>
    <xdr:sp macro="" textlink="">
      <xdr:nvSpPr>
        <xdr:cNvPr id="156" name="テキスト ボックス 155"/>
        <xdr:cNvSpPr txBox="1"/>
      </xdr:nvSpPr>
      <xdr:spPr>
        <a:xfrm>
          <a:off x="1066800" y="1043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人当たりの人件費・物件費等が</a:t>
          </a:r>
          <a:r>
            <a:rPr kumimoji="1" lang="en-US" altLang="ja-JP" sz="1300">
              <a:latin typeface="ＭＳ Ｐゴシック" panose="020B0600070205080204" pitchFamily="50" charset="-128"/>
              <a:ea typeface="ＭＳ Ｐゴシック" panose="020B0600070205080204" pitchFamily="50" charset="-128"/>
            </a:rPr>
            <a:t>111,069</a:t>
          </a:r>
          <a:r>
            <a:rPr kumimoji="1" lang="ja-JP" altLang="en-US" sz="1300">
              <a:latin typeface="ＭＳ Ｐゴシック" panose="020B0600070205080204" pitchFamily="50" charset="-128"/>
              <a:ea typeface="ＭＳ Ｐゴシック" panose="020B0600070205080204" pitchFamily="50" charset="-128"/>
            </a:rPr>
            <a:t>円であり、類似団体平均と比較して低い水準となっている。その要因として、ごみ処理業務や消防業務を一部事務組合で行っていることや、民間で実施可能な事業については積極的に指定管理制度を導入し、コスト削減に努めている。</a:t>
          </a:r>
        </a:p>
        <a:p>
          <a:r>
            <a:rPr kumimoji="1" lang="ja-JP" altLang="en-US" sz="1300">
              <a:latin typeface="ＭＳ Ｐゴシック" panose="020B0600070205080204" pitchFamily="50" charset="-128"/>
              <a:ea typeface="ＭＳ Ｐゴシック" panose="020B0600070205080204" pitchFamily="50" charset="-128"/>
            </a:rPr>
            <a:t>　しかし、一部事務組合の人件費・物件費等に充てる負担金や、公共下水道事業などの公営企業会計の人件費・物件費等に充てる繰出金を合計した場合、人口一人当たりの金額は増加することになるため、引続きこれらも含めた経費について抑制していく。</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139258</xdr:rowOff>
    </xdr:from>
    <xdr:to>
      <xdr:col>23</xdr:col>
      <xdr:colOff>133350</xdr:colOff>
      <xdr:row>81</xdr:row>
      <xdr:rowOff>97858</xdr:rowOff>
    </xdr:to>
    <xdr:cxnSp macro="">
      <xdr:nvCxnSpPr>
        <xdr:cNvPr id="193" name="直線コネクタ 192"/>
        <xdr:cNvCxnSpPr/>
      </xdr:nvCxnSpPr>
      <xdr:spPr>
        <a:xfrm>
          <a:off x="4114800" y="13855258"/>
          <a:ext cx="838200" cy="13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41149</xdr:rowOff>
    </xdr:from>
    <xdr:ext cx="762000" cy="259045"/>
    <xdr:sp macro="" textlink="">
      <xdr:nvSpPr>
        <xdr:cNvPr id="194" name="人件費・物件費等の状況平均値テキスト"/>
        <xdr:cNvSpPr txBox="1"/>
      </xdr:nvSpPr>
      <xdr:spPr>
        <a:xfrm>
          <a:off x="5041900" y="1410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95318</xdr:rowOff>
    </xdr:from>
    <xdr:to>
      <xdr:col>19</xdr:col>
      <xdr:colOff>133350</xdr:colOff>
      <xdr:row>80</xdr:row>
      <xdr:rowOff>139258</xdr:rowOff>
    </xdr:to>
    <xdr:cxnSp macro="">
      <xdr:nvCxnSpPr>
        <xdr:cNvPr id="196" name="直線コネクタ 195"/>
        <xdr:cNvCxnSpPr/>
      </xdr:nvCxnSpPr>
      <xdr:spPr>
        <a:xfrm>
          <a:off x="3225800" y="13811318"/>
          <a:ext cx="889000" cy="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40591</xdr:rowOff>
    </xdr:from>
    <xdr:ext cx="736600" cy="259045"/>
    <xdr:sp macro="" textlink="">
      <xdr:nvSpPr>
        <xdr:cNvPr id="198" name="テキスト ボックス 197"/>
        <xdr:cNvSpPr txBox="1"/>
      </xdr:nvSpPr>
      <xdr:spPr>
        <a:xfrm>
          <a:off x="3733800" y="14099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91263</xdr:rowOff>
    </xdr:from>
    <xdr:to>
      <xdr:col>15</xdr:col>
      <xdr:colOff>82550</xdr:colOff>
      <xdr:row>80</xdr:row>
      <xdr:rowOff>95318</xdr:rowOff>
    </xdr:to>
    <xdr:cxnSp macro="">
      <xdr:nvCxnSpPr>
        <xdr:cNvPr id="199" name="直線コネクタ 198"/>
        <xdr:cNvCxnSpPr/>
      </xdr:nvCxnSpPr>
      <xdr:spPr>
        <a:xfrm>
          <a:off x="2336800" y="13807263"/>
          <a:ext cx="889000" cy="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41062</xdr:rowOff>
    </xdr:from>
    <xdr:ext cx="762000" cy="259045"/>
    <xdr:sp macro="" textlink="">
      <xdr:nvSpPr>
        <xdr:cNvPr id="201" name="テキスト ボックス 200"/>
        <xdr:cNvSpPr txBox="1"/>
      </xdr:nvSpPr>
      <xdr:spPr>
        <a:xfrm>
          <a:off x="2844800" y="1409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72430</xdr:rowOff>
    </xdr:from>
    <xdr:to>
      <xdr:col>11</xdr:col>
      <xdr:colOff>31750</xdr:colOff>
      <xdr:row>80</xdr:row>
      <xdr:rowOff>91263</xdr:rowOff>
    </xdr:to>
    <xdr:cxnSp macro="">
      <xdr:nvCxnSpPr>
        <xdr:cNvPr id="202" name="直線コネクタ 201"/>
        <xdr:cNvCxnSpPr/>
      </xdr:nvCxnSpPr>
      <xdr:spPr>
        <a:xfrm>
          <a:off x="1447800" y="13788430"/>
          <a:ext cx="889000" cy="18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167171</xdr:rowOff>
    </xdr:from>
    <xdr:ext cx="762000" cy="259045"/>
    <xdr:sp macro="" textlink="">
      <xdr:nvSpPr>
        <xdr:cNvPr id="204" name="テキスト ボックス 203"/>
        <xdr:cNvSpPr txBox="1"/>
      </xdr:nvSpPr>
      <xdr:spPr>
        <a:xfrm>
          <a:off x="1955800" y="1405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47058</xdr:rowOff>
    </xdr:from>
    <xdr:to>
      <xdr:col>23</xdr:col>
      <xdr:colOff>184150</xdr:colOff>
      <xdr:row>81</xdr:row>
      <xdr:rowOff>148658</xdr:rowOff>
    </xdr:to>
    <xdr:sp macro="" textlink="">
      <xdr:nvSpPr>
        <xdr:cNvPr id="212" name="楕円 211"/>
        <xdr:cNvSpPr/>
      </xdr:nvSpPr>
      <xdr:spPr>
        <a:xfrm>
          <a:off x="4902200" y="139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63585</xdr:rowOff>
    </xdr:from>
    <xdr:ext cx="762000" cy="259045"/>
    <xdr:sp macro="" textlink="">
      <xdr:nvSpPr>
        <xdr:cNvPr id="213" name="人件費・物件費等の状況該当値テキスト"/>
        <xdr:cNvSpPr txBox="1"/>
      </xdr:nvSpPr>
      <xdr:spPr>
        <a:xfrm>
          <a:off x="5041900" y="1377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88458</xdr:rowOff>
    </xdr:from>
    <xdr:to>
      <xdr:col>19</xdr:col>
      <xdr:colOff>184150</xdr:colOff>
      <xdr:row>81</xdr:row>
      <xdr:rowOff>18608</xdr:rowOff>
    </xdr:to>
    <xdr:sp macro="" textlink="">
      <xdr:nvSpPr>
        <xdr:cNvPr id="214" name="楕円 213"/>
        <xdr:cNvSpPr/>
      </xdr:nvSpPr>
      <xdr:spPr>
        <a:xfrm>
          <a:off x="4064000" y="1380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28785</xdr:rowOff>
    </xdr:from>
    <xdr:ext cx="736600" cy="259045"/>
    <xdr:sp macro="" textlink="">
      <xdr:nvSpPr>
        <xdr:cNvPr id="215" name="テキスト ボックス 214"/>
        <xdr:cNvSpPr txBox="1"/>
      </xdr:nvSpPr>
      <xdr:spPr>
        <a:xfrm>
          <a:off x="3733800" y="13573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44518</xdr:rowOff>
    </xdr:from>
    <xdr:to>
      <xdr:col>15</xdr:col>
      <xdr:colOff>133350</xdr:colOff>
      <xdr:row>80</xdr:row>
      <xdr:rowOff>146118</xdr:rowOff>
    </xdr:to>
    <xdr:sp macro="" textlink="">
      <xdr:nvSpPr>
        <xdr:cNvPr id="216" name="楕円 215"/>
        <xdr:cNvSpPr/>
      </xdr:nvSpPr>
      <xdr:spPr>
        <a:xfrm>
          <a:off x="3175000" y="1376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156295</xdr:rowOff>
    </xdr:from>
    <xdr:ext cx="762000" cy="259045"/>
    <xdr:sp macro="" textlink="">
      <xdr:nvSpPr>
        <xdr:cNvPr id="217" name="テキスト ボックス 216"/>
        <xdr:cNvSpPr txBox="1"/>
      </xdr:nvSpPr>
      <xdr:spPr>
        <a:xfrm>
          <a:off x="2844800" y="135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40463</xdr:rowOff>
    </xdr:from>
    <xdr:to>
      <xdr:col>11</xdr:col>
      <xdr:colOff>82550</xdr:colOff>
      <xdr:row>80</xdr:row>
      <xdr:rowOff>142063</xdr:rowOff>
    </xdr:to>
    <xdr:sp macro="" textlink="">
      <xdr:nvSpPr>
        <xdr:cNvPr id="218" name="楕円 217"/>
        <xdr:cNvSpPr/>
      </xdr:nvSpPr>
      <xdr:spPr>
        <a:xfrm>
          <a:off x="2286000" y="1375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152240</xdr:rowOff>
    </xdr:from>
    <xdr:ext cx="762000" cy="259045"/>
    <xdr:sp macro="" textlink="">
      <xdr:nvSpPr>
        <xdr:cNvPr id="219" name="テキスト ボックス 218"/>
        <xdr:cNvSpPr txBox="1"/>
      </xdr:nvSpPr>
      <xdr:spPr>
        <a:xfrm>
          <a:off x="1955800" y="13525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21630</xdr:rowOff>
    </xdr:from>
    <xdr:to>
      <xdr:col>7</xdr:col>
      <xdr:colOff>31750</xdr:colOff>
      <xdr:row>80</xdr:row>
      <xdr:rowOff>123230</xdr:rowOff>
    </xdr:to>
    <xdr:sp macro="" textlink="">
      <xdr:nvSpPr>
        <xdr:cNvPr id="220" name="楕円 219"/>
        <xdr:cNvSpPr/>
      </xdr:nvSpPr>
      <xdr:spPr>
        <a:xfrm>
          <a:off x="1397000" y="137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133407</xdr:rowOff>
    </xdr:from>
    <xdr:ext cx="762000" cy="259045"/>
    <xdr:sp macro="" textlink="">
      <xdr:nvSpPr>
        <xdr:cNvPr id="221" name="テキスト ボックス 220"/>
        <xdr:cNvSpPr txBox="1"/>
      </xdr:nvSpPr>
      <xdr:spPr>
        <a:xfrm>
          <a:off x="1066800" y="1350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採用、退職に伴う職員構成の変動及び職員数が少ない団体であるため、経験年数による階層変動が顕著であることから、ラスパイレス指数は令和元年に比べ</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今後も、社会情勢や財政事情の変化に対応するため、ラスパイレス指数に注視しながら、給与水準及び各種手当の適正化に努めていく。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100693</xdr:rowOff>
    </xdr:from>
    <xdr:to>
      <xdr:col>81</xdr:col>
      <xdr:colOff>44450</xdr:colOff>
      <xdr:row>86</xdr:row>
      <xdr:rowOff>101600</xdr:rowOff>
    </xdr:to>
    <xdr:cxnSp macro="">
      <xdr:nvCxnSpPr>
        <xdr:cNvPr id="257" name="直線コネクタ 256"/>
        <xdr:cNvCxnSpPr/>
      </xdr:nvCxnSpPr>
      <xdr:spPr>
        <a:xfrm>
          <a:off x="16179800" y="14673943"/>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58" name="給与水準   （国との比較）平均値テキスト"/>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0" name="直線コネクタ 259"/>
        <xdr:cNvCxnSpPr/>
      </xdr:nvCxnSpPr>
      <xdr:spPr>
        <a:xfrm flipV="1">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2" name="テキスト ボックス 261"/>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15421</xdr:rowOff>
    </xdr:to>
    <xdr:cxnSp macro="">
      <xdr:nvCxnSpPr>
        <xdr:cNvPr id="263" name="直線コネクタ 262"/>
        <xdr:cNvCxnSpPr/>
      </xdr:nvCxnSpPr>
      <xdr:spPr>
        <a:xfrm flipV="1">
          <a:off x="14401800" y="147084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66" name="直線コネクタ 265"/>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68" name="テキスト ボックス 267"/>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0" name="テキスト ボックス 269"/>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77"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macro="" textlink="">
      <xdr:nvSpPr>
        <xdr:cNvPr id="278" name="楕円 277"/>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79" name="テキスト ボックス 278"/>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macro="" textlink="">
      <xdr:nvSpPr>
        <xdr:cNvPr id="280" name="楕円 279"/>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81" name="テキスト ボックス 280"/>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2" name="楕円 281"/>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3" name="テキスト ボックス 282"/>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4" name="楕円 283"/>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5" name="テキスト ボックス 284"/>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過去の勧奨退職の実施及び新規採用抑制策により</a:t>
          </a:r>
          <a:r>
            <a:rPr kumimoji="1" lang="en-US" altLang="ja-JP" sz="1300">
              <a:latin typeface="ＭＳ Ｐゴシック" panose="020B0600070205080204" pitchFamily="50" charset="-128"/>
              <a:ea typeface="ＭＳ Ｐゴシック" panose="020B0600070205080204" pitchFamily="50" charset="-128"/>
            </a:rPr>
            <a:t>6.14</a:t>
          </a:r>
          <a:r>
            <a:rPr kumimoji="1" lang="ja-JP" altLang="en-US" sz="1300">
              <a:latin typeface="ＭＳ Ｐゴシック" panose="020B0600070205080204" pitchFamily="50" charset="-128"/>
              <a:ea typeface="ＭＳ Ｐゴシック" panose="020B0600070205080204" pitchFamily="50" charset="-128"/>
            </a:rPr>
            <a:t>人と類似団体に比べ低い水準にあるが、最近では新規採用の抑制も多少緩和させたこともあり、前年度</a:t>
          </a:r>
          <a:r>
            <a:rPr kumimoji="1" lang="en-US" altLang="ja-JP" sz="1300">
              <a:latin typeface="ＭＳ Ｐゴシック" panose="020B0600070205080204" pitchFamily="50" charset="-128"/>
              <a:ea typeface="ＭＳ Ｐゴシック" panose="020B0600070205080204" pitchFamily="50" charset="-128"/>
            </a:rPr>
            <a:t>0.04</a:t>
          </a:r>
          <a:r>
            <a:rPr kumimoji="1" lang="ja-JP" altLang="en-US" sz="1300">
              <a:latin typeface="ＭＳ Ｐゴシック" panose="020B0600070205080204" pitchFamily="50" charset="-128"/>
              <a:ea typeface="ＭＳ Ｐゴシック" panose="020B0600070205080204" pitchFamily="50" charset="-128"/>
            </a:rPr>
            <a:t>ポイント上昇した。今後も、事務事業に支障をきたさないよう努めながら、事務の効率化やアウトソーシングの推進、嘱託職員等の雇用に取り組み、効率的な行政運営を目指し、松伏町定員適正化計画に沿って、定員適正化に努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8165</xdr:rowOff>
    </xdr:from>
    <xdr:to>
      <xdr:col>81</xdr:col>
      <xdr:colOff>44450</xdr:colOff>
      <xdr:row>60</xdr:row>
      <xdr:rowOff>15059</xdr:rowOff>
    </xdr:to>
    <xdr:cxnSp macro="">
      <xdr:nvCxnSpPr>
        <xdr:cNvPr id="322" name="直線コネクタ 321"/>
        <xdr:cNvCxnSpPr/>
      </xdr:nvCxnSpPr>
      <xdr:spPr>
        <a:xfrm>
          <a:off x="16179800" y="10295165"/>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168111</xdr:rowOff>
    </xdr:from>
    <xdr:ext cx="762000" cy="259045"/>
    <xdr:sp macro="" textlink="">
      <xdr:nvSpPr>
        <xdr:cNvPr id="323" name="定員管理の状況平均値テキスト"/>
        <xdr:cNvSpPr txBox="1"/>
      </xdr:nvSpPr>
      <xdr:spPr>
        <a:xfrm>
          <a:off x="17106900" y="10283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150313</xdr:rowOff>
    </xdr:from>
    <xdr:to>
      <xdr:col>77</xdr:col>
      <xdr:colOff>44450</xdr:colOff>
      <xdr:row>60</xdr:row>
      <xdr:rowOff>8165</xdr:rowOff>
    </xdr:to>
    <xdr:cxnSp macro="">
      <xdr:nvCxnSpPr>
        <xdr:cNvPr id="325" name="直線コネクタ 324"/>
        <xdr:cNvCxnSpPr/>
      </xdr:nvCxnSpPr>
      <xdr:spPr>
        <a:xfrm>
          <a:off x="15290800" y="10265863"/>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143419</xdr:rowOff>
    </xdr:from>
    <xdr:to>
      <xdr:col>72</xdr:col>
      <xdr:colOff>203200</xdr:colOff>
      <xdr:row>59</xdr:row>
      <xdr:rowOff>150313</xdr:rowOff>
    </xdr:to>
    <xdr:cxnSp macro="">
      <xdr:nvCxnSpPr>
        <xdr:cNvPr id="328" name="直線コネクタ 327"/>
        <xdr:cNvCxnSpPr/>
      </xdr:nvCxnSpPr>
      <xdr:spPr>
        <a:xfrm>
          <a:off x="14401800" y="1025896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107224</xdr:rowOff>
    </xdr:from>
    <xdr:to>
      <xdr:col>68</xdr:col>
      <xdr:colOff>152400</xdr:colOff>
      <xdr:row>59</xdr:row>
      <xdr:rowOff>143419</xdr:rowOff>
    </xdr:to>
    <xdr:cxnSp macro="">
      <xdr:nvCxnSpPr>
        <xdr:cNvPr id="331" name="直線コネクタ 330"/>
        <xdr:cNvCxnSpPr/>
      </xdr:nvCxnSpPr>
      <xdr:spPr>
        <a:xfrm>
          <a:off x="13512800" y="10222774"/>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135709</xdr:rowOff>
    </xdr:from>
    <xdr:to>
      <xdr:col>81</xdr:col>
      <xdr:colOff>95250</xdr:colOff>
      <xdr:row>60</xdr:row>
      <xdr:rowOff>65859</xdr:rowOff>
    </xdr:to>
    <xdr:sp macro="" textlink="">
      <xdr:nvSpPr>
        <xdr:cNvPr id="341" name="楕円 340"/>
        <xdr:cNvSpPr/>
      </xdr:nvSpPr>
      <xdr:spPr>
        <a:xfrm>
          <a:off x="16967200" y="102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152236</xdr:rowOff>
    </xdr:from>
    <xdr:ext cx="762000" cy="259045"/>
    <xdr:sp macro="" textlink="">
      <xdr:nvSpPr>
        <xdr:cNvPr id="342" name="定員管理の状況該当値テキスト"/>
        <xdr:cNvSpPr txBox="1"/>
      </xdr:nvSpPr>
      <xdr:spPr>
        <a:xfrm>
          <a:off x="17106900" y="1009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128815</xdr:rowOff>
    </xdr:from>
    <xdr:to>
      <xdr:col>77</xdr:col>
      <xdr:colOff>95250</xdr:colOff>
      <xdr:row>60</xdr:row>
      <xdr:rowOff>58965</xdr:rowOff>
    </xdr:to>
    <xdr:sp macro="" textlink="">
      <xdr:nvSpPr>
        <xdr:cNvPr id="343" name="楕円 342"/>
        <xdr:cNvSpPr/>
      </xdr:nvSpPr>
      <xdr:spPr>
        <a:xfrm>
          <a:off x="16129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69142</xdr:rowOff>
    </xdr:from>
    <xdr:ext cx="736600" cy="259045"/>
    <xdr:sp macro="" textlink="">
      <xdr:nvSpPr>
        <xdr:cNvPr id="344" name="テキスト ボックス 343"/>
        <xdr:cNvSpPr txBox="1"/>
      </xdr:nvSpPr>
      <xdr:spPr>
        <a:xfrm>
          <a:off x="15798800" y="10013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99513</xdr:rowOff>
    </xdr:from>
    <xdr:to>
      <xdr:col>73</xdr:col>
      <xdr:colOff>44450</xdr:colOff>
      <xdr:row>60</xdr:row>
      <xdr:rowOff>29663</xdr:rowOff>
    </xdr:to>
    <xdr:sp macro="" textlink="">
      <xdr:nvSpPr>
        <xdr:cNvPr id="345" name="楕円 344"/>
        <xdr:cNvSpPr/>
      </xdr:nvSpPr>
      <xdr:spPr>
        <a:xfrm>
          <a:off x="15240000" y="102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39840</xdr:rowOff>
    </xdr:from>
    <xdr:ext cx="762000" cy="259045"/>
    <xdr:sp macro="" textlink="">
      <xdr:nvSpPr>
        <xdr:cNvPr id="346" name="テキスト ボックス 345"/>
        <xdr:cNvSpPr txBox="1"/>
      </xdr:nvSpPr>
      <xdr:spPr>
        <a:xfrm>
          <a:off x="14909800" y="998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92619</xdr:rowOff>
    </xdr:from>
    <xdr:to>
      <xdr:col>68</xdr:col>
      <xdr:colOff>203200</xdr:colOff>
      <xdr:row>60</xdr:row>
      <xdr:rowOff>22769</xdr:rowOff>
    </xdr:to>
    <xdr:sp macro="" textlink="">
      <xdr:nvSpPr>
        <xdr:cNvPr id="347" name="楕円 346"/>
        <xdr:cNvSpPr/>
      </xdr:nvSpPr>
      <xdr:spPr>
        <a:xfrm>
          <a:off x="14351000" y="1020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32946</xdr:rowOff>
    </xdr:from>
    <xdr:ext cx="762000" cy="259045"/>
    <xdr:sp macro="" textlink="">
      <xdr:nvSpPr>
        <xdr:cNvPr id="348" name="テキスト ボックス 347"/>
        <xdr:cNvSpPr txBox="1"/>
      </xdr:nvSpPr>
      <xdr:spPr>
        <a:xfrm>
          <a:off x="14020800" y="997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56424</xdr:rowOff>
    </xdr:from>
    <xdr:to>
      <xdr:col>64</xdr:col>
      <xdr:colOff>152400</xdr:colOff>
      <xdr:row>59</xdr:row>
      <xdr:rowOff>158024</xdr:rowOff>
    </xdr:to>
    <xdr:sp macro="" textlink="">
      <xdr:nvSpPr>
        <xdr:cNvPr id="349" name="楕円 348"/>
        <xdr:cNvSpPr/>
      </xdr:nvSpPr>
      <xdr:spPr>
        <a:xfrm>
          <a:off x="13462000" y="1017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168201</xdr:rowOff>
    </xdr:from>
    <xdr:ext cx="762000" cy="259045"/>
    <xdr:sp macro="" textlink="">
      <xdr:nvSpPr>
        <xdr:cNvPr id="350" name="テキスト ボックス 349"/>
        <xdr:cNvSpPr txBox="1"/>
      </xdr:nvSpPr>
      <xdr:spPr>
        <a:xfrm>
          <a:off x="13131800" y="9940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実質公債費比率計算の分母である標準税収入額等が増額により前年度比</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ポイント改善し、類似団体と比較して低い水準となっている。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　地方債は後年度の償還が財政の弾力性を阻む要因となることから、今後も、緊急度・町民のニーズを勘案した事業の選択を進めるとともに、新規発行の抑制に努める。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132504</xdr:rowOff>
    </xdr:to>
    <xdr:cxnSp macro="">
      <xdr:nvCxnSpPr>
        <xdr:cNvPr id="383" name="直線コネクタ 382"/>
        <xdr:cNvCxnSpPr/>
      </xdr:nvCxnSpPr>
      <xdr:spPr>
        <a:xfrm flipV="1">
          <a:off x="16179800" y="708956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132504</xdr:rowOff>
    </xdr:from>
    <xdr:to>
      <xdr:col>77</xdr:col>
      <xdr:colOff>44450</xdr:colOff>
      <xdr:row>42</xdr:row>
      <xdr:rowOff>1270</xdr:rowOff>
    </xdr:to>
    <xdr:cxnSp macro="">
      <xdr:nvCxnSpPr>
        <xdr:cNvPr id="386" name="直線コネクタ 385"/>
        <xdr:cNvCxnSpPr/>
      </xdr:nvCxnSpPr>
      <xdr:spPr>
        <a:xfrm flipV="1">
          <a:off x="15290800" y="716195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145221</xdr:rowOff>
    </xdr:from>
    <xdr:ext cx="736600" cy="259045"/>
    <xdr:sp macro="" textlink="">
      <xdr:nvSpPr>
        <xdr:cNvPr id="388" name="テキスト ボックス 387"/>
        <xdr:cNvSpPr txBox="1"/>
      </xdr:nvSpPr>
      <xdr:spPr>
        <a:xfrm>
          <a:off x="15798800" y="68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49530</xdr:rowOff>
    </xdr:to>
    <xdr:cxnSp macro="">
      <xdr:nvCxnSpPr>
        <xdr:cNvPr id="389" name="直線コネクタ 388"/>
        <xdr:cNvCxnSpPr/>
      </xdr:nvCxnSpPr>
      <xdr:spPr>
        <a:xfrm flipV="1">
          <a:off x="14401800" y="720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1" name="テキスト ボックス 390"/>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57573</xdr:rowOff>
    </xdr:to>
    <xdr:cxnSp macro="">
      <xdr:nvCxnSpPr>
        <xdr:cNvPr id="392" name="直線コネクタ 391"/>
        <xdr:cNvCxnSpPr/>
      </xdr:nvCxnSpPr>
      <xdr:spPr>
        <a:xfrm flipV="1">
          <a:off x="13512800" y="725043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4" name="テキスト ボックス 393"/>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6" name="テキスト ボックス 395"/>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2" name="楕円 401"/>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25840</xdr:rowOff>
    </xdr:from>
    <xdr:ext cx="762000" cy="259045"/>
    <xdr:sp macro="" textlink="">
      <xdr:nvSpPr>
        <xdr:cNvPr id="403"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81704</xdr:rowOff>
    </xdr:from>
    <xdr:to>
      <xdr:col>77</xdr:col>
      <xdr:colOff>95250</xdr:colOff>
      <xdr:row>42</xdr:row>
      <xdr:rowOff>11854</xdr:rowOff>
    </xdr:to>
    <xdr:sp macro="" textlink="">
      <xdr:nvSpPr>
        <xdr:cNvPr id="404" name="楕円 403"/>
        <xdr:cNvSpPr/>
      </xdr:nvSpPr>
      <xdr:spPr>
        <a:xfrm>
          <a:off x="16129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168081</xdr:rowOff>
    </xdr:from>
    <xdr:ext cx="736600" cy="259045"/>
    <xdr:sp macro="" textlink="">
      <xdr:nvSpPr>
        <xdr:cNvPr id="405" name="テキスト ボックス 404"/>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6" name="楕円 405"/>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7" name="テキスト ボックス 406"/>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08" name="楕円 407"/>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09" name="テキスト ボックス 408"/>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6773</xdr:rowOff>
    </xdr:from>
    <xdr:to>
      <xdr:col>64</xdr:col>
      <xdr:colOff>152400</xdr:colOff>
      <xdr:row>42</xdr:row>
      <xdr:rowOff>108373</xdr:rowOff>
    </xdr:to>
    <xdr:sp macro="" textlink="">
      <xdr:nvSpPr>
        <xdr:cNvPr id="410" name="楕円 409"/>
        <xdr:cNvSpPr/>
      </xdr:nvSpPr>
      <xdr:spPr>
        <a:xfrm>
          <a:off x="13462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93150</xdr:rowOff>
    </xdr:from>
    <xdr:ext cx="762000" cy="259045"/>
    <xdr:sp macro="" textlink="">
      <xdr:nvSpPr>
        <xdr:cNvPr id="411" name="テキスト ボックス 410"/>
        <xdr:cNvSpPr txBox="1"/>
      </xdr:nvSpPr>
      <xdr:spPr>
        <a:xfrm>
          <a:off x="13131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将来負担額である地方債の現在高や公営企業債等繰入見込額等が減額となったこと等により、将来負担比率は前年度比△</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ポイント減となり、</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％と改善されたが、依然として類似団体と比較して高い水準となっている。</a:t>
          </a:r>
        </a:p>
        <a:p>
          <a:r>
            <a:rPr kumimoji="1" lang="ja-JP" altLang="en-US" sz="1300">
              <a:latin typeface="ＭＳ Ｐゴシック" panose="020B0600070205080204" pitchFamily="50" charset="-128"/>
              <a:ea typeface="ＭＳ Ｐゴシック" panose="020B0600070205080204" pitchFamily="50" charset="-128"/>
            </a:rPr>
            <a:t>　今後も危険性や緊急性を勘案し事業の選択と集中を進めながら、起債額の圧縮に努め、財政の健全化を図っていく。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30833</xdr:rowOff>
    </xdr:from>
    <xdr:to>
      <xdr:col>81</xdr:col>
      <xdr:colOff>44450</xdr:colOff>
      <xdr:row>15</xdr:row>
      <xdr:rowOff>91158</xdr:rowOff>
    </xdr:to>
    <xdr:cxnSp macro="">
      <xdr:nvCxnSpPr>
        <xdr:cNvPr id="445" name="直線コネクタ 444"/>
        <xdr:cNvCxnSpPr/>
      </xdr:nvCxnSpPr>
      <xdr:spPr>
        <a:xfrm flipV="1">
          <a:off x="16179800" y="260258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91158</xdr:rowOff>
    </xdr:from>
    <xdr:to>
      <xdr:col>77</xdr:col>
      <xdr:colOff>44450</xdr:colOff>
      <xdr:row>15</xdr:row>
      <xdr:rowOff>104563</xdr:rowOff>
    </xdr:to>
    <xdr:cxnSp macro="">
      <xdr:nvCxnSpPr>
        <xdr:cNvPr id="448" name="直線コネクタ 447"/>
        <xdr:cNvCxnSpPr/>
      </xdr:nvCxnSpPr>
      <xdr:spPr>
        <a:xfrm flipV="1">
          <a:off x="15290800" y="266290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104563</xdr:rowOff>
    </xdr:from>
    <xdr:to>
      <xdr:col>72</xdr:col>
      <xdr:colOff>203200</xdr:colOff>
      <xdr:row>18</xdr:row>
      <xdr:rowOff>62089</xdr:rowOff>
    </xdr:to>
    <xdr:cxnSp macro="">
      <xdr:nvCxnSpPr>
        <xdr:cNvPr id="451" name="直線コネクタ 450"/>
        <xdr:cNvCxnSpPr/>
      </xdr:nvCxnSpPr>
      <xdr:spPr>
        <a:xfrm flipV="1">
          <a:off x="14401800" y="2676313"/>
          <a:ext cx="889000" cy="47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62089</xdr:rowOff>
    </xdr:from>
    <xdr:to>
      <xdr:col>68</xdr:col>
      <xdr:colOff>152400</xdr:colOff>
      <xdr:row>18</xdr:row>
      <xdr:rowOff>107668</xdr:rowOff>
    </xdr:to>
    <xdr:cxnSp macro="">
      <xdr:nvCxnSpPr>
        <xdr:cNvPr id="454" name="直線コネクタ 453"/>
        <xdr:cNvCxnSpPr/>
      </xdr:nvCxnSpPr>
      <xdr:spPr>
        <a:xfrm flipV="1">
          <a:off x="13512800" y="3148189"/>
          <a:ext cx="889000" cy="4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18909</xdr:rowOff>
    </xdr:from>
    <xdr:to>
      <xdr:col>68</xdr:col>
      <xdr:colOff>203200</xdr:colOff>
      <xdr:row>15</xdr:row>
      <xdr:rowOff>120509</xdr:rowOff>
    </xdr:to>
    <xdr:sp macro="" textlink="">
      <xdr:nvSpPr>
        <xdr:cNvPr id="455" name="フローチャート: 判断 454"/>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6" name="テキスト ボックス 455"/>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7" name="フローチャート: 判断 456"/>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8" name="テキスト ボックス 457"/>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151483</xdr:rowOff>
    </xdr:from>
    <xdr:to>
      <xdr:col>81</xdr:col>
      <xdr:colOff>95250</xdr:colOff>
      <xdr:row>15</xdr:row>
      <xdr:rowOff>81633</xdr:rowOff>
    </xdr:to>
    <xdr:sp macro="" textlink="">
      <xdr:nvSpPr>
        <xdr:cNvPr id="464" name="楕円 463"/>
        <xdr:cNvSpPr/>
      </xdr:nvSpPr>
      <xdr:spPr>
        <a:xfrm>
          <a:off x="16967200" y="255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123560</xdr:rowOff>
    </xdr:from>
    <xdr:ext cx="762000" cy="259045"/>
    <xdr:sp macro="" textlink="">
      <xdr:nvSpPr>
        <xdr:cNvPr id="465" name="将来負担の状況該当値テキスト"/>
        <xdr:cNvSpPr txBox="1"/>
      </xdr:nvSpPr>
      <xdr:spPr>
        <a:xfrm>
          <a:off x="17106900" y="252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40358</xdr:rowOff>
    </xdr:from>
    <xdr:to>
      <xdr:col>77</xdr:col>
      <xdr:colOff>95250</xdr:colOff>
      <xdr:row>15</xdr:row>
      <xdr:rowOff>141958</xdr:rowOff>
    </xdr:to>
    <xdr:sp macro="" textlink="">
      <xdr:nvSpPr>
        <xdr:cNvPr id="466" name="楕円 465"/>
        <xdr:cNvSpPr/>
      </xdr:nvSpPr>
      <xdr:spPr>
        <a:xfrm>
          <a:off x="16129000" y="2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126735</xdr:rowOff>
    </xdr:from>
    <xdr:ext cx="736600" cy="259045"/>
    <xdr:sp macro="" textlink="">
      <xdr:nvSpPr>
        <xdr:cNvPr id="467" name="テキスト ボックス 466"/>
        <xdr:cNvSpPr txBox="1"/>
      </xdr:nvSpPr>
      <xdr:spPr>
        <a:xfrm>
          <a:off x="15798800" y="2698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53763</xdr:rowOff>
    </xdr:from>
    <xdr:to>
      <xdr:col>73</xdr:col>
      <xdr:colOff>44450</xdr:colOff>
      <xdr:row>15</xdr:row>
      <xdr:rowOff>155363</xdr:rowOff>
    </xdr:to>
    <xdr:sp macro="" textlink="">
      <xdr:nvSpPr>
        <xdr:cNvPr id="468" name="楕円 467"/>
        <xdr:cNvSpPr/>
      </xdr:nvSpPr>
      <xdr:spPr>
        <a:xfrm>
          <a:off x="15240000" y="262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140140</xdr:rowOff>
    </xdr:from>
    <xdr:ext cx="762000" cy="259045"/>
    <xdr:sp macro="" textlink="">
      <xdr:nvSpPr>
        <xdr:cNvPr id="469" name="テキスト ボックス 468"/>
        <xdr:cNvSpPr txBox="1"/>
      </xdr:nvSpPr>
      <xdr:spPr>
        <a:xfrm>
          <a:off x="14909800" y="271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11289</xdr:rowOff>
    </xdr:from>
    <xdr:to>
      <xdr:col>68</xdr:col>
      <xdr:colOff>203200</xdr:colOff>
      <xdr:row>18</xdr:row>
      <xdr:rowOff>112889</xdr:rowOff>
    </xdr:to>
    <xdr:sp macro="" textlink="">
      <xdr:nvSpPr>
        <xdr:cNvPr id="470" name="楕円 469"/>
        <xdr:cNvSpPr/>
      </xdr:nvSpPr>
      <xdr:spPr>
        <a:xfrm>
          <a:off x="14351000" y="3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97666</xdr:rowOff>
    </xdr:from>
    <xdr:ext cx="762000" cy="259045"/>
    <xdr:sp macro="" textlink="">
      <xdr:nvSpPr>
        <xdr:cNvPr id="471" name="テキスト ボックス 470"/>
        <xdr:cNvSpPr txBox="1"/>
      </xdr:nvSpPr>
      <xdr:spPr>
        <a:xfrm>
          <a:off x="14020800" y="318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56868</xdr:rowOff>
    </xdr:from>
    <xdr:to>
      <xdr:col>64</xdr:col>
      <xdr:colOff>152400</xdr:colOff>
      <xdr:row>18</xdr:row>
      <xdr:rowOff>158468</xdr:rowOff>
    </xdr:to>
    <xdr:sp macro="" textlink="">
      <xdr:nvSpPr>
        <xdr:cNvPr id="472" name="楕円 471"/>
        <xdr:cNvSpPr/>
      </xdr:nvSpPr>
      <xdr:spPr>
        <a:xfrm>
          <a:off x="13462000" y="314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143245</xdr:rowOff>
    </xdr:from>
    <xdr:ext cx="762000" cy="259045"/>
    <xdr:sp macro="" textlink="">
      <xdr:nvSpPr>
        <xdr:cNvPr id="473" name="テキスト ボックス 472"/>
        <xdr:cNvSpPr txBox="1"/>
      </xdr:nvSpPr>
      <xdr:spPr>
        <a:xfrm>
          <a:off x="13131800" y="322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28,837
28,419
16.20
12,622,031
11,896,087
588,624
5,997,354
7,414,113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過去からの勧奨退職及び新規採用の抑制により、人口千人当たりの職員数は類似団体と比べ少なく、人件費に係る経常収支比率の割合も前年度比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ポイント低下しており、類似団体と比較して低い水準となっている。</a:t>
          </a:r>
        </a:p>
        <a:p>
          <a:r>
            <a:rPr kumimoji="1" lang="ja-JP" altLang="en-US" sz="1300">
              <a:latin typeface="ＭＳ Ｐゴシック" panose="020B0600070205080204" pitchFamily="50" charset="-128"/>
              <a:ea typeface="ＭＳ Ｐゴシック" panose="020B0600070205080204" pitchFamily="50" charset="-128"/>
            </a:rPr>
            <a:t>　今後も行財政改革の一環として、給与水準の適正化に努めるとともに、一部事務組合に対しても給与の適正化及び効率的な運営を目指した定員の適正化を図るよう働きかけていく。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18415</xdr:rowOff>
    </xdr:from>
    <xdr:to>
      <xdr:col>24</xdr:col>
      <xdr:colOff>25400</xdr:colOff>
      <xdr:row>35</xdr:row>
      <xdr:rowOff>109855</xdr:rowOff>
    </xdr:to>
    <xdr:cxnSp macro="">
      <xdr:nvCxnSpPr>
        <xdr:cNvPr id="62" name="直線コネクタ 61"/>
        <xdr:cNvCxnSpPr/>
      </xdr:nvCxnSpPr>
      <xdr:spPr>
        <a:xfrm flipV="1">
          <a:off x="3987800" y="6019165"/>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8272</xdr:rowOff>
    </xdr:from>
    <xdr:ext cx="762000" cy="259045"/>
    <xdr:sp macro="" textlink="">
      <xdr:nvSpPr>
        <xdr:cNvPr id="63" name="人件費平均値テキスト"/>
        <xdr:cNvSpPr txBox="1"/>
      </xdr:nvSpPr>
      <xdr:spPr>
        <a:xfrm>
          <a:off x="4914900" y="6009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86995</xdr:rowOff>
    </xdr:from>
    <xdr:to>
      <xdr:col>19</xdr:col>
      <xdr:colOff>187325</xdr:colOff>
      <xdr:row>35</xdr:row>
      <xdr:rowOff>109855</xdr:rowOff>
    </xdr:to>
    <xdr:cxnSp macro="">
      <xdr:nvCxnSpPr>
        <xdr:cNvPr id="65" name="直線コネクタ 64"/>
        <xdr:cNvCxnSpPr/>
      </xdr:nvCxnSpPr>
      <xdr:spPr>
        <a:xfrm>
          <a:off x="3098800" y="60877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86995</xdr:rowOff>
    </xdr:from>
    <xdr:to>
      <xdr:col>15</xdr:col>
      <xdr:colOff>98425</xdr:colOff>
      <xdr:row>35</xdr:row>
      <xdr:rowOff>98425</xdr:rowOff>
    </xdr:to>
    <xdr:cxnSp macro="">
      <xdr:nvCxnSpPr>
        <xdr:cNvPr id="68" name="直線コネクタ 67"/>
        <xdr:cNvCxnSpPr/>
      </xdr:nvCxnSpPr>
      <xdr:spPr>
        <a:xfrm flipV="1">
          <a:off x="2209800" y="6087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81280</xdr:rowOff>
    </xdr:from>
    <xdr:to>
      <xdr:col>11</xdr:col>
      <xdr:colOff>9525</xdr:colOff>
      <xdr:row>35</xdr:row>
      <xdr:rowOff>98425</xdr:rowOff>
    </xdr:to>
    <xdr:cxnSp macro="">
      <xdr:nvCxnSpPr>
        <xdr:cNvPr id="71" name="直線コネクタ 70"/>
        <xdr:cNvCxnSpPr/>
      </xdr:nvCxnSpPr>
      <xdr:spPr>
        <a:xfrm>
          <a:off x="1320800" y="60820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139065</xdr:rowOff>
    </xdr:from>
    <xdr:to>
      <xdr:col>24</xdr:col>
      <xdr:colOff>76200</xdr:colOff>
      <xdr:row>35</xdr:row>
      <xdr:rowOff>69215</xdr:rowOff>
    </xdr:to>
    <xdr:sp macro="" textlink="">
      <xdr:nvSpPr>
        <xdr:cNvPr id="81" name="楕円 80"/>
        <xdr:cNvSpPr/>
      </xdr:nvSpPr>
      <xdr:spPr>
        <a:xfrm>
          <a:off x="4775200" y="5968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155592</xdr:rowOff>
    </xdr:from>
    <xdr:ext cx="762000" cy="259045"/>
    <xdr:sp macro="" textlink="">
      <xdr:nvSpPr>
        <xdr:cNvPr id="82" name="人件費該当値テキスト"/>
        <xdr:cNvSpPr txBox="1"/>
      </xdr:nvSpPr>
      <xdr:spPr>
        <a:xfrm>
          <a:off x="4914900" y="581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59055</xdr:rowOff>
    </xdr:from>
    <xdr:to>
      <xdr:col>20</xdr:col>
      <xdr:colOff>38100</xdr:colOff>
      <xdr:row>35</xdr:row>
      <xdr:rowOff>160655</xdr:rowOff>
    </xdr:to>
    <xdr:sp macro="" textlink="">
      <xdr:nvSpPr>
        <xdr:cNvPr id="83" name="楕円 82"/>
        <xdr:cNvSpPr/>
      </xdr:nvSpPr>
      <xdr:spPr>
        <a:xfrm>
          <a:off x="3937000" y="605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145432</xdr:rowOff>
    </xdr:from>
    <xdr:ext cx="736600" cy="259045"/>
    <xdr:sp macro="" textlink="">
      <xdr:nvSpPr>
        <xdr:cNvPr id="84" name="テキスト ボックス 83"/>
        <xdr:cNvSpPr txBox="1"/>
      </xdr:nvSpPr>
      <xdr:spPr>
        <a:xfrm>
          <a:off x="3606800" y="614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36195</xdr:rowOff>
    </xdr:from>
    <xdr:to>
      <xdr:col>15</xdr:col>
      <xdr:colOff>149225</xdr:colOff>
      <xdr:row>35</xdr:row>
      <xdr:rowOff>137795</xdr:rowOff>
    </xdr:to>
    <xdr:sp macro="" textlink="">
      <xdr:nvSpPr>
        <xdr:cNvPr id="85" name="楕円 84"/>
        <xdr:cNvSpPr/>
      </xdr:nvSpPr>
      <xdr:spPr>
        <a:xfrm>
          <a:off x="3048000" y="603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122572</xdr:rowOff>
    </xdr:from>
    <xdr:ext cx="762000" cy="259045"/>
    <xdr:sp macro="" textlink="">
      <xdr:nvSpPr>
        <xdr:cNvPr id="86" name="テキスト ボックス 85"/>
        <xdr:cNvSpPr txBox="1"/>
      </xdr:nvSpPr>
      <xdr:spPr>
        <a:xfrm>
          <a:off x="2717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47625</xdr:rowOff>
    </xdr:from>
    <xdr:to>
      <xdr:col>11</xdr:col>
      <xdr:colOff>60325</xdr:colOff>
      <xdr:row>35</xdr:row>
      <xdr:rowOff>149225</xdr:rowOff>
    </xdr:to>
    <xdr:sp macro="" textlink="">
      <xdr:nvSpPr>
        <xdr:cNvPr id="87" name="楕円 86"/>
        <xdr:cNvSpPr/>
      </xdr:nvSpPr>
      <xdr:spPr>
        <a:xfrm>
          <a:off x="2159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134002</xdr:rowOff>
    </xdr:from>
    <xdr:ext cx="762000" cy="259045"/>
    <xdr:sp macro="" textlink="">
      <xdr:nvSpPr>
        <xdr:cNvPr id="88" name="テキスト ボックス 87"/>
        <xdr:cNvSpPr txBox="1"/>
      </xdr:nvSpPr>
      <xdr:spPr>
        <a:xfrm>
          <a:off x="1828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30480</xdr:rowOff>
    </xdr:from>
    <xdr:to>
      <xdr:col>6</xdr:col>
      <xdr:colOff>171450</xdr:colOff>
      <xdr:row>35</xdr:row>
      <xdr:rowOff>132080</xdr:rowOff>
    </xdr:to>
    <xdr:sp macro="" textlink="">
      <xdr:nvSpPr>
        <xdr:cNvPr id="89" name="楕円 88"/>
        <xdr:cNvSpPr/>
      </xdr:nvSpPr>
      <xdr:spPr>
        <a:xfrm>
          <a:off x="1270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116857</xdr:rowOff>
    </xdr:from>
    <xdr:ext cx="762000" cy="259045"/>
    <xdr:sp macro="" textlink="">
      <xdr:nvSpPr>
        <xdr:cNvPr id="90" name="テキスト ボックス 89"/>
        <xdr:cNvSpPr txBox="1"/>
      </xdr:nvSpPr>
      <xdr:spPr>
        <a:xfrm>
          <a:off x="939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物件費に係る経常収支比率は、全国、県及び類似団体平均ともに下回っているが前年比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ポイント増となった。今後もコスト意識を念頭に、より一層の経費節減を図り、経常経費の節減の合理化を行うなど、財政の健全化を図っていく。</a:t>
          </a:r>
        </a:p>
      </xdr:txBody>
    </xdr:sp>
    <xdr:clientData/>
  </xdr:twoCellAnchor>
  <xdr:oneCellAnchor>
    <xdr:from>
      <xdr:col>62</xdr:col>
      <xdr:colOff>6350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17</xdr:row>
      <xdr:rowOff>54610</xdr:rowOff>
    </xdr:to>
    <xdr:cxnSp macro="">
      <xdr:nvCxnSpPr>
        <xdr:cNvPr id="123" name="直線コネクタ 122"/>
        <xdr:cNvCxnSpPr/>
      </xdr:nvCxnSpPr>
      <xdr:spPr>
        <a:xfrm>
          <a:off x="15671800" y="2915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4"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1270</xdr:rowOff>
    </xdr:to>
    <xdr:cxnSp macro="">
      <xdr:nvCxnSpPr>
        <xdr:cNvPr id="126" name="直線コネクタ 125"/>
        <xdr:cNvCxnSpPr/>
      </xdr:nvCxnSpPr>
      <xdr:spPr>
        <a:xfrm>
          <a:off x="14782800" y="2915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139717</xdr:rowOff>
    </xdr:from>
    <xdr:ext cx="736600" cy="259045"/>
    <xdr:sp macro="" textlink="">
      <xdr:nvSpPr>
        <xdr:cNvPr id="128" name="テキスト ボックス 127"/>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62230</xdr:rowOff>
    </xdr:to>
    <xdr:cxnSp macro="">
      <xdr:nvCxnSpPr>
        <xdr:cNvPr id="129" name="直線コネクタ 128"/>
        <xdr:cNvCxnSpPr/>
      </xdr:nvCxnSpPr>
      <xdr:spPr>
        <a:xfrm flipV="1">
          <a:off x="13893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31" name="テキスト ボックス 130"/>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69850</xdr:rowOff>
    </xdr:to>
    <xdr:cxnSp macro="">
      <xdr:nvCxnSpPr>
        <xdr:cNvPr id="132" name="直線コネクタ 131"/>
        <xdr:cNvCxnSpPr/>
      </xdr:nvCxnSpPr>
      <xdr:spPr>
        <a:xfrm flipV="1">
          <a:off x="13004800" y="2976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3810</xdr:rowOff>
    </xdr:from>
    <xdr:to>
      <xdr:col>82</xdr:col>
      <xdr:colOff>158750</xdr:colOff>
      <xdr:row>17</xdr:row>
      <xdr:rowOff>105410</xdr:rowOff>
    </xdr:to>
    <xdr:sp macro="" textlink="">
      <xdr:nvSpPr>
        <xdr:cNvPr id="142" name="楕円 141"/>
        <xdr:cNvSpPr/>
      </xdr:nvSpPr>
      <xdr:spPr>
        <a:xfrm>
          <a:off x="164592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20337</xdr:rowOff>
    </xdr:from>
    <xdr:ext cx="762000" cy="259045"/>
    <xdr:sp macro="" textlink="">
      <xdr:nvSpPr>
        <xdr:cNvPr id="143" name="物件費該当値テキスト"/>
        <xdr:cNvSpPr txBox="1"/>
      </xdr:nvSpPr>
      <xdr:spPr>
        <a:xfrm>
          <a:off x="16598900" y="276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4" name="楕円 143"/>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45" name="テキスト ボックス 144"/>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6" name="楕円 145"/>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7" name="テキスト ボックス 146"/>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48" name="楕円 147"/>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123207</xdr:rowOff>
    </xdr:from>
    <xdr:ext cx="762000" cy="259045"/>
    <xdr:sp macro="" textlink="">
      <xdr:nvSpPr>
        <xdr:cNvPr id="149" name="テキスト ボックス 148"/>
        <xdr:cNvSpPr txBox="1"/>
      </xdr:nvSpPr>
      <xdr:spPr>
        <a:xfrm>
          <a:off x="13512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0" name="楕円 149"/>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1" name="テキスト ボックス 150"/>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扶助費に係る経常収支比率の割合が類似団体平均と比較して、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ポイント下回っており、前年度比も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ポイント低下しているが、依然として低くない水準である。要因としては、児童福祉や障がい福祉関係経費の増加等が挙げられる。</a:t>
          </a:r>
        </a:p>
        <a:p>
          <a:r>
            <a:rPr kumimoji="1" lang="ja-JP" altLang="en-US" sz="1300">
              <a:latin typeface="ＭＳ Ｐゴシック" panose="020B0600070205080204" pitchFamily="50" charset="-128"/>
              <a:ea typeface="ＭＳ Ｐゴシック" panose="020B0600070205080204" pitchFamily="50" charset="-128"/>
            </a:rPr>
            <a:t>　今後も資格審査等の適正化や補助基準を上回る町単独経費の見直しを行い、財政の健全化を図っていく。</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132443</xdr:rowOff>
    </xdr:to>
    <xdr:cxnSp macro="">
      <xdr:nvCxnSpPr>
        <xdr:cNvPr id="186" name="直線コネクタ 185"/>
        <xdr:cNvCxnSpPr/>
      </xdr:nvCxnSpPr>
      <xdr:spPr>
        <a:xfrm flipV="1">
          <a:off x="3987800" y="96465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132443</xdr:rowOff>
    </xdr:to>
    <xdr:cxnSp macro="">
      <xdr:nvCxnSpPr>
        <xdr:cNvPr id="189" name="直線コネクタ 188"/>
        <xdr:cNvCxnSpPr/>
      </xdr:nvCxnSpPr>
      <xdr:spPr>
        <a:xfrm>
          <a:off x="3098800" y="9679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88900</xdr:rowOff>
    </xdr:to>
    <xdr:cxnSp macro="">
      <xdr:nvCxnSpPr>
        <xdr:cNvPr id="192" name="直線コネクタ 191"/>
        <xdr:cNvCxnSpPr/>
      </xdr:nvCxnSpPr>
      <xdr:spPr>
        <a:xfrm flipV="1">
          <a:off x="2209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56243</xdr:rowOff>
    </xdr:from>
    <xdr:to>
      <xdr:col>11</xdr:col>
      <xdr:colOff>9525</xdr:colOff>
      <xdr:row>56</xdr:row>
      <xdr:rowOff>88900</xdr:rowOff>
    </xdr:to>
    <xdr:cxnSp macro="">
      <xdr:nvCxnSpPr>
        <xdr:cNvPr id="195" name="直線コネクタ 194"/>
        <xdr:cNvCxnSpPr/>
      </xdr:nvCxnSpPr>
      <xdr:spPr>
        <a:xfrm>
          <a:off x="1320800" y="965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117220</xdr:rowOff>
    </xdr:from>
    <xdr:ext cx="762000" cy="259045"/>
    <xdr:sp macro="" textlink="">
      <xdr:nvSpPr>
        <xdr:cNvPr id="199" name="テキスト ボックス 198"/>
        <xdr:cNvSpPr txBox="1"/>
      </xdr:nvSpPr>
      <xdr:spPr>
        <a:xfrm>
          <a:off x="939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5" name="楕円 204"/>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6"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81643</xdr:rowOff>
    </xdr:from>
    <xdr:to>
      <xdr:col>20</xdr:col>
      <xdr:colOff>38100</xdr:colOff>
      <xdr:row>57</xdr:row>
      <xdr:rowOff>11793</xdr:rowOff>
    </xdr:to>
    <xdr:sp macro="" textlink="">
      <xdr:nvSpPr>
        <xdr:cNvPr id="207" name="楕円 206"/>
        <xdr:cNvSpPr/>
      </xdr:nvSpPr>
      <xdr:spPr>
        <a:xfrm>
          <a:off x="3937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21970</xdr:rowOff>
    </xdr:from>
    <xdr:ext cx="736600" cy="259045"/>
    <xdr:sp macro="" textlink="">
      <xdr:nvSpPr>
        <xdr:cNvPr id="208" name="テキスト ボックス 207"/>
        <xdr:cNvSpPr txBox="1"/>
      </xdr:nvSpPr>
      <xdr:spPr>
        <a:xfrm>
          <a:off x="3606800" y="945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09" name="楕円 208"/>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0" name="テキスト ボックス 209"/>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1" name="楕円 210"/>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2" name="テキスト ボックス 211"/>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3" name="楕円 212"/>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4" name="テキスト ボックス 213"/>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ポイント減となった。これは、特別会計への繰出金が減額になったことが大きな要因である。そのため、類似団体の平均を下回っている。</a:t>
          </a:r>
        </a:p>
        <a:p>
          <a:r>
            <a:rPr kumimoji="1" lang="ja-JP" altLang="en-US" sz="1300">
              <a:latin typeface="ＭＳ Ｐゴシック" panose="020B0600070205080204" pitchFamily="50" charset="-128"/>
              <a:ea typeface="ＭＳ Ｐゴシック" panose="020B0600070205080204" pitchFamily="50" charset="-128"/>
            </a:rPr>
            <a:t>　今後も事業の選択と集中を進め、繰出金の抑制が図られるよう働きかけていく。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123190</xdr:rowOff>
    </xdr:from>
    <xdr:to>
      <xdr:col>82</xdr:col>
      <xdr:colOff>107950</xdr:colOff>
      <xdr:row>57</xdr:row>
      <xdr:rowOff>69850</xdr:rowOff>
    </xdr:to>
    <xdr:cxnSp macro="">
      <xdr:nvCxnSpPr>
        <xdr:cNvPr id="247" name="直線コネクタ 246"/>
        <xdr:cNvCxnSpPr/>
      </xdr:nvCxnSpPr>
      <xdr:spPr>
        <a:xfrm flipV="1">
          <a:off x="15671800" y="955294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40657</xdr:rowOff>
    </xdr:from>
    <xdr:ext cx="762000" cy="259045"/>
    <xdr:sp macro="" textlink="">
      <xdr:nvSpPr>
        <xdr:cNvPr id="248"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69850</xdr:rowOff>
    </xdr:to>
    <xdr:cxnSp macro="">
      <xdr:nvCxnSpPr>
        <xdr:cNvPr id="250" name="直線コネクタ 249"/>
        <xdr:cNvCxnSpPr/>
      </xdr:nvCxnSpPr>
      <xdr:spPr>
        <a:xfrm>
          <a:off x="14782800" y="9804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54610</xdr:rowOff>
    </xdr:to>
    <xdr:cxnSp macro="">
      <xdr:nvCxnSpPr>
        <xdr:cNvPr id="253" name="直線コネクタ 252"/>
        <xdr:cNvCxnSpPr/>
      </xdr:nvCxnSpPr>
      <xdr:spPr>
        <a:xfrm flipV="1">
          <a:off x="13893800" y="9804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165100</xdr:rowOff>
    </xdr:from>
    <xdr:to>
      <xdr:col>69</xdr:col>
      <xdr:colOff>92075</xdr:colOff>
      <xdr:row>57</xdr:row>
      <xdr:rowOff>54610</xdr:rowOff>
    </xdr:to>
    <xdr:cxnSp macro="">
      <xdr:nvCxnSpPr>
        <xdr:cNvPr id="256" name="直線コネクタ 255"/>
        <xdr:cNvCxnSpPr/>
      </xdr:nvCxnSpPr>
      <xdr:spPr>
        <a:xfrm>
          <a:off x="13004800" y="97663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0" name="テキスト ボックス 259"/>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72390</xdr:rowOff>
    </xdr:from>
    <xdr:to>
      <xdr:col>82</xdr:col>
      <xdr:colOff>158750</xdr:colOff>
      <xdr:row>56</xdr:row>
      <xdr:rowOff>2540</xdr:rowOff>
    </xdr:to>
    <xdr:sp macro="" textlink="">
      <xdr:nvSpPr>
        <xdr:cNvPr id="266" name="楕円 265"/>
        <xdr:cNvSpPr/>
      </xdr:nvSpPr>
      <xdr:spPr>
        <a:xfrm>
          <a:off x="164592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88917</xdr:rowOff>
    </xdr:from>
    <xdr:ext cx="762000" cy="259045"/>
    <xdr:sp macro="" textlink="">
      <xdr:nvSpPr>
        <xdr:cNvPr id="267" name="その他該当値テキスト"/>
        <xdr:cNvSpPr txBox="1"/>
      </xdr:nvSpPr>
      <xdr:spPr>
        <a:xfrm>
          <a:off x="165989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8" name="楕円 267"/>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9" name="テキスト ボックス 26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0" name="楕円 269"/>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1" name="テキスト ボックス 270"/>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2" name="楕円 271"/>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73" name="テキスト ボックス 272"/>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74" name="楕円 27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75" name="テキスト ボックス 274"/>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令和２年度は吉川松伏消防組合負担金及び東埼玉資源環境組合分担金が前年度よりも増額となったことものの、補助費等に係る経常収支比率は、前年度と同じとなった。</a:t>
          </a:r>
        </a:p>
        <a:p>
          <a:r>
            <a:rPr kumimoji="1" lang="ja-JP" altLang="en-US" sz="1300">
              <a:latin typeface="ＭＳ Ｐゴシック" panose="020B0600070205080204" pitchFamily="50" charset="-128"/>
              <a:ea typeface="ＭＳ Ｐゴシック" panose="020B0600070205080204" pitchFamily="50" charset="-128"/>
            </a:rPr>
            <a:t>　ごみ処理業務や消防業務を一部事務組合で行っていることから依然として類似団体と比べ高い水準にある。今後も、各種補助金の見直しや一部事務組合に対するコスト意識を念頭に、より一層の経費節減に努め財政の健全化を働きかけ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56134</xdr:rowOff>
    </xdr:from>
    <xdr:to>
      <xdr:col>82</xdr:col>
      <xdr:colOff>107950</xdr:colOff>
      <xdr:row>37</xdr:row>
      <xdr:rowOff>92710</xdr:rowOff>
    </xdr:to>
    <xdr:cxnSp macro="">
      <xdr:nvCxnSpPr>
        <xdr:cNvPr id="305" name="直線コネクタ 304"/>
        <xdr:cNvCxnSpPr/>
      </xdr:nvCxnSpPr>
      <xdr:spPr>
        <a:xfrm>
          <a:off x="15671800" y="63997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6"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65278</xdr:rowOff>
    </xdr:to>
    <xdr:cxnSp macro="">
      <xdr:nvCxnSpPr>
        <xdr:cNvPr id="308" name="直線コネクタ 307"/>
        <xdr:cNvCxnSpPr/>
      </xdr:nvCxnSpPr>
      <xdr:spPr>
        <a:xfrm flipV="1">
          <a:off x="14782800" y="63997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0" name="テキスト ボックス 309"/>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65278</xdr:rowOff>
    </xdr:to>
    <xdr:cxnSp macro="">
      <xdr:nvCxnSpPr>
        <xdr:cNvPr id="311" name="直線コネクタ 310"/>
        <xdr:cNvCxnSpPr/>
      </xdr:nvCxnSpPr>
      <xdr:spPr>
        <a:xfrm>
          <a:off x="13893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66819</xdr:rowOff>
    </xdr:from>
    <xdr:ext cx="762000" cy="259045"/>
    <xdr:sp macro="" textlink="">
      <xdr:nvSpPr>
        <xdr:cNvPr id="313" name="テキスト ボックス 312"/>
        <xdr:cNvSpPr txBox="1"/>
      </xdr:nvSpPr>
      <xdr:spPr>
        <a:xfrm>
          <a:off x="14401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60706</xdr:rowOff>
    </xdr:from>
    <xdr:to>
      <xdr:col>69</xdr:col>
      <xdr:colOff>92075</xdr:colOff>
      <xdr:row>37</xdr:row>
      <xdr:rowOff>78994</xdr:rowOff>
    </xdr:to>
    <xdr:cxnSp macro="">
      <xdr:nvCxnSpPr>
        <xdr:cNvPr id="314" name="直線コネクタ 313"/>
        <xdr:cNvCxnSpPr/>
      </xdr:nvCxnSpPr>
      <xdr:spPr>
        <a:xfrm flipV="1">
          <a:off x="13004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6" name="テキスト ボックス 315"/>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18" name="テキスト ボックス 317"/>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4" name="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5334</xdr:rowOff>
    </xdr:from>
    <xdr:to>
      <xdr:col>78</xdr:col>
      <xdr:colOff>120650</xdr:colOff>
      <xdr:row>37</xdr:row>
      <xdr:rowOff>106934</xdr:rowOff>
    </xdr:to>
    <xdr:sp macro="" textlink="">
      <xdr:nvSpPr>
        <xdr:cNvPr id="326" name="楕円 325"/>
        <xdr:cNvSpPr/>
      </xdr:nvSpPr>
      <xdr:spPr>
        <a:xfrm>
          <a:off x="15621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27" name="テキスト ボックス 326"/>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8" name="楕円 327"/>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9" name="テキスト ボックス 328"/>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9906</xdr:rowOff>
    </xdr:from>
    <xdr:to>
      <xdr:col>69</xdr:col>
      <xdr:colOff>142875</xdr:colOff>
      <xdr:row>37</xdr:row>
      <xdr:rowOff>111506</xdr:rowOff>
    </xdr:to>
    <xdr:sp macro="" textlink="">
      <xdr:nvSpPr>
        <xdr:cNvPr id="330" name="楕円 329"/>
        <xdr:cNvSpPr/>
      </xdr:nvSpPr>
      <xdr:spPr>
        <a:xfrm>
          <a:off x="13843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31" name="テキスト ボックス 330"/>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28194</xdr:rowOff>
    </xdr:from>
    <xdr:to>
      <xdr:col>65</xdr:col>
      <xdr:colOff>53975</xdr:colOff>
      <xdr:row>37</xdr:row>
      <xdr:rowOff>129794</xdr:rowOff>
    </xdr:to>
    <xdr:sp macro="" textlink="">
      <xdr:nvSpPr>
        <xdr:cNvPr id="332" name="楕円 331"/>
        <xdr:cNvSpPr/>
      </xdr:nvSpPr>
      <xdr:spPr>
        <a:xfrm>
          <a:off x="12954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114571</xdr:rowOff>
    </xdr:from>
    <xdr:ext cx="762000" cy="259045"/>
    <xdr:sp macro="" textlink="">
      <xdr:nvSpPr>
        <xdr:cNvPr id="333" name="テキスト ボックス 332"/>
        <xdr:cNvSpPr txBox="1"/>
      </xdr:nvSpPr>
      <xdr:spPr>
        <a:xfrm>
          <a:off x="12623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過去からの投資的経費の抑制策により、類似団体平均と比較して</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ポイント下回っているが、前年度比は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ポイント増となっている。</a:t>
          </a:r>
        </a:p>
        <a:p>
          <a:r>
            <a:rPr kumimoji="1" lang="ja-JP" altLang="en-US" sz="1300">
              <a:latin typeface="ＭＳ Ｐゴシック" panose="020B0600070205080204" pitchFamily="50" charset="-128"/>
              <a:ea typeface="ＭＳ Ｐゴシック" panose="020B0600070205080204" pitchFamily="50" charset="-128"/>
            </a:rPr>
            <a:t>　今後とも、安全性・緊急性を勘案し、事業の選択と集中を進めながら対象事業の抑制等を徹底し、地方債の新規発行を伴う普通建設事業の抑制を図っていく。</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62992</xdr:rowOff>
    </xdr:from>
    <xdr:to>
      <xdr:col>24</xdr:col>
      <xdr:colOff>25400</xdr:colOff>
      <xdr:row>76</xdr:row>
      <xdr:rowOff>72137</xdr:rowOff>
    </xdr:to>
    <xdr:cxnSp macro="">
      <xdr:nvCxnSpPr>
        <xdr:cNvPr id="363" name="直線コネクタ 362"/>
        <xdr:cNvCxnSpPr/>
      </xdr:nvCxnSpPr>
      <xdr:spPr>
        <a:xfrm>
          <a:off x="3987800" y="13093192"/>
          <a:ext cx="8382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67563</xdr:rowOff>
    </xdr:to>
    <xdr:cxnSp macro="">
      <xdr:nvCxnSpPr>
        <xdr:cNvPr id="366" name="直線コネクタ 365"/>
        <xdr:cNvCxnSpPr/>
      </xdr:nvCxnSpPr>
      <xdr:spPr>
        <a:xfrm flipV="1">
          <a:off x="3098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67563</xdr:rowOff>
    </xdr:from>
    <xdr:to>
      <xdr:col>15</xdr:col>
      <xdr:colOff>98425</xdr:colOff>
      <xdr:row>76</xdr:row>
      <xdr:rowOff>85852</xdr:rowOff>
    </xdr:to>
    <xdr:cxnSp macro="">
      <xdr:nvCxnSpPr>
        <xdr:cNvPr id="369" name="直線コネクタ 368"/>
        <xdr:cNvCxnSpPr/>
      </xdr:nvCxnSpPr>
      <xdr:spPr>
        <a:xfrm flipV="1">
          <a:off x="2209800" y="130977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76</xdr:row>
      <xdr:rowOff>85852</xdr:rowOff>
    </xdr:to>
    <xdr:cxnSp macro="">
      <xdr:nvCxnSpPr>
        <xdr:cNvPr id="372" name="直線コネクタ 371"/>
        <xdr:cNvCxnSpPr/>
      </xdr:nvCxnSpPr>
      <xdr:spPr>
        <a:xfrm>
          <a:off x="1320800" y="13111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2" name="楕円 381"/>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37863</xdr:rowOff>
    </xdr:from>
    <xdr:ext cx="762000" cy="259045"/>
    <xdr:sp macro="" textlink="">
      <xdr:nvSpPr>
        <xdr:cNvPr id="383" name="公債費該当値テキスト"/>
        <xdr:cNvSpPr txBox="1"/>
      </xdr:nvSpPr>
      <xdr:spPr>
        <a:xfrm>
          <a:off x="4914900" y="1289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xdr:rowOff>
    </xdr:from>
    <xdr:to>
      <xdr:col>20</xdr:col>
      <xdr:colOff>38100</xdr:colOff>
      <xdr:row>76</xdr:row>
      <xdr:rowOff>113792</xdr:rowOff>
    </xdr:to>
    <xdr:sp macro="" textlink="">
      <xdr:nvSpPr>
        <xdr:cNvPr id="384" name="楕円 383"/>
        <xdr:cNvSpPr/>
      </xdr:nvSpPr>
      <xdr:spPr>
        <a:xfrm>
          <a:off x="3937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123969</xdr:rowOff>
    </xdr:from>
    <xdr:ext cx="736600" cy="259045"/>
    <xdr:sp macro="" textlink="">
      <xdr:nvSpPr>
        <xdr:cNvPr id="385" name="テキスト ボックス 384"/>
        <xdr:cNvSpPr txBox="1"/>
      </xdr:nvSpPr>
      <xdr:spPr>
        <a:xfrm>
          <a:off x="3606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xdr:rowOff>
    </xdr:from>
    <xdr:to>
      <xdr:col>15</xdr:col>
      <xdr:colOff>149225</xdr:colOff>
      <xdr:row>76</xdr:row>
      <xdr:rowOff>118363</xdr:rowOff>
    </xdr:to>
    <xdr:sp macro="" textlink="">
      <xdr:nvSpPr>
        <xdr:cNvPr id="386" name="楕円 385"/>
        <xdr:cNvSpPr/>
      </xdr:nvSpPr>
      <xdr:spPr>
        <a:xfrm>
          <a:off x="3048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128541</xdr:rowOff>
    </xdr:from>
    <xdr:ext cx="762000" cy="259045"/>
    <xdr:sp macro="" textlink="">
      <xdr:nvSpPr>
        <xdr:cNvPr id="387" name="テキスト ボックス 386"/>
        <xdr:cNvSpPr txBox="1"/>
      </xdr:nvSpPr>
      <xdr:spPr>
        <a:xfrm>
          <a:off x="2717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35052</xdr:rowOff>
    </xdr:from>
    <xdr:to>
      <xdr:col>11</xdr:col>
      <xdr:colOff>60325</xdr:colOff>
      <xdr:row>76</xdr:row>
      <xdr:rowOff>136652</xdr:rowOff>
    </xdr:to>
    <xdr:sp macro="" textlink="">
      <xdr:nvSpPr>
        <xdr:cNvPr id="388" name="楕円 387"/>
        <xdr:cNvSpPr/>
      </xdr:nvSpPr>
      <xdr:spPr>
        <a:xfrm>
          <a:off x="2159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146829</xdr:rowOff>
    </xdr:from>
    <xdr:ext cx="762000" cy="259045"/>
    <xdr:sp macro="" textlink="">
      <xdr:nvSpPr>
        <xdr:cNvPr id="389" name="テキスト ボックス 388"/>
        <xdr:cNvSpPr txBox="1"/>
      </xdr:nvSpPr>
      <xdr:spPr>
        <a:xfrm>
          <a:off x="1828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0" name="楕円 389"/>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1" name="テキスト ボックス 390"/>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一般財源は、扶助費や人件費等にかかる経費が減額となったため、類似団体よりも低水準となった。今後も消費的経費及び経常経費の節減合理化を図るため一般行政経費の抑制に努め、財政の健全化を図って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78</xdr:row>
      <xdr:rowOff>35561</xdr:rowOff>
    </xdr:to>
    <xdr:cxnSp macro="">
      <xdr:nvCxnSpPr>
        <xdr:cNvPr id="422" name="直線コネクタ 421"/>
        <xdr:cNvCxnSpPr/>
      </xdr:nvCxnSpPr>
      <xdr:spPr>
        <a:xfrm flipV="1">
          <a:off x="15671800" y="13193776"/>
          <a:ext cx="838200" cy="21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96283</xdr:rowOff>
    </xdr:from>
    <xdr:ext cx="762000" cy="259045"/>
    <xdr:sp macro="" textlink="">
      <xdr:nvSpPr>
        <xdr:cNvPr id="423" name="公債費以外平均値テキスト"/>
        <xdr:cNvSpPr txBox="1"/>
      </xdr:nvSpPr>
      <xdr:spPr>
        <a:xfrm>
          <a:off x="16598900" y="13297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35561</xdr:rowOff>
    </xdr:to>
    <xdr:cxnSp macro="">
      <xdr:nvCxnSpPr>
        <xdr:cNvPr id="425" name="直線コネクタ 424"/>
        <xdr:cNvCxnSpPr/>
      </xdr:nvCxnSpPr>
      <xdr:spPr>
        <a:xfrm>
          <a:off x="14782800" y="13353796"/>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40132</xdr:rowOff>
    </xdr:to>
    <xdr:cxnSp macro="">
      <xdr:nvCxnSpPr>
        <xdr:cNvPr id="428" name="直線コネクタ 427"/>
        <xdr:cNvCxnSpPr/>
      </xdr:nvCxnSpPr>
      <xdr:spPr>
        <a:xfrm flipV="1">
          <a:off x="13893800" y="1335379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0" name="テキスト ボックス 429"/>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170435</xdr:rowOff>
    </xdr:from>
    <xdr:to>
      <xdr:col>69</xdr:col>
      <xdr:colOff>92075</xdr:colOff>
      <xdr:row>78</xdr:row>
      <xdr:rowOff>40132</xdr:rowOff>
    </xdr:to>
    <xdr:cxnSp macro="">
      <xdr:nvCxnSpPr>
        <xdr:cNvPr id="431" name="直線コネクタ 430"/>
        <xdr:cNvCxnSpPr/>
      </xdr:nvCxnSpPr>
      <xdr:spPr>
        <a:xfrm>
          <a:off x="13004800" y="133720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41" name="楕円 440"/>
        <xdr:cNvSpPr/>
      </xdr:nvSpPr>
      <xdr:spPr>
        <a:xfrm>
          <a:off x="16459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129303</xdr:rowOff>
    </xdr:from>
    <xdr:ext cx="762000" cy="259045"/>
    <xdr:sp macro="" textlink="">
      <xdr:nvSpPr>
        <xdr:cNvPr id="442" name="公債費以外該当値テキスト"/>
        <xdr:cNvSpPr txBox="1"/>
      </xdr:nvSpPr>
      <xdr:spPr>
        <a:xfrm>
          <a:off x="16598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3" name="楕円 442"/>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44" name="テキスト ボックス 443"/>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5" name="楕円 444"/>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46" name="テキスト ボックス 445"/>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160782</xdr:rowOff>
    </xdr:from>
    <xdr:to>
      <xdr:col>69</xdr:col>
      <xdr:colOff>142875</xdr:colOff>
      <xdr:row>78</xdr:row>
      <xdr:rowOff>90932</xdr:rowOff>
    </xdr:to>
    <xdr:sp macro="" textlink="">
      <xdr:nvSpPr>
        <xdr:cNvPr id="447" name="楕円 446"/>
        <xdr:cNvSpPr/>
      </xdr:nvSpPr>
      <xdr:spPr>
        <a:xfrm>
          <a:off x="13843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75709</xdr:rowOff>
    </xdr:from>
    <xdr:ext cx="762000" cy="259045"/>
    <xdr:sp macro="" textlink="">
      <xdr:nvSpPr>
        <xdr:cNvPr id="448" name="テキスト ボックス 447"/>
        <xdr:cNvSpPr txBox="1"/>
      </xdr:nvSpPr>
      <xdr:spPr>
        <a:xfrm>
          <a:off x="13512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119635</xdr:rowOff>
    </xdr:from>
    <xdr:to>
      <xdr:col>65</xdr:col>
      <xdr:colOff>53975</xdr:colOff>
      <xdr:row>78</xdr:row>
      <xdr:rowOff>49785</xdr:rowOff>
    </xdr:to>
    <xdr:sp macro="" textlink="">
      <xdr:nvSpPr>
        <xdr:cNvPr id="449" name="楕円 448"/>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34562</xdr:rowOff>
    </xdr:from>
    <xdr:ext cx="762000" cy="259045"/>
    <xdr:sp macro="" textlink="">
      <xdr:nvSpPr>
        <xdr:cNvPr id="450" name="テキスト ボックス 449"/>
        <xdr:cNvSpPr txBox="1"/>
      </xdr:nvSpPr>
      <xdr:spPr>
        <a:xfrm>
          <a:off x="12623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94076</xdr:rowOff>
    </xdr:from>
    <xdr:to>
      <xdr:col>29</xdr:col>
      <xdr:colOff>127000</xdr:colOff>
      <xdr:row>17</xdr:row>
      <xdr:rowOff>114340</xdr:rowOff>
    </xdr:to>
    <xdr:cxnSp macro="">
      <xdr:nvCxnSpPr>
        <xdr:cNvPr id="52" name="直線コネクタ 51"/>
        <xdr:cNvCxnSpPr/>
      </xdr:nvCxnSpPr>
      <xdr:spPr bwMode="auto">
        <a:xfrm flipV="1">
          <a:off x="5003800" y="3056351"/>
          <a:ext cx="647700" cy="20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78853</xdr:rowOff>
    </xdr:from>
    <xdr:ext cx="762000" cy="259045"/>
    <xdr:sp macro="" textlink="">
      <xdr:nvSpPr>
        <xdr:cNvPr id="53" name="人口1人当たり決算額の推移平均値テキスト130"/>
        <xdr:cNvSpPr txBox="1"/>
      </xdr:nvSpPr>
      <xdr:spPr>
        <a:xfrm>
          <a:off x="5740400" y="3041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114340</xdr:rowOff>
    </xdr:from>
    <xdr:to>
      <xdr:col>26</xdr:col>
      <xdr:colOff>50800</xdr:colOff>
      <xdr:row>17</xdr:row>
      <xdr:rowOff>121770</xdr:rowOff>
    </xdr:to>
    <xdr:cxnSp macro="">
      <xdr:nvCxnSpPr>
        <xdr:cNvPr id="55" name="直線コネクタ 54"/>
        <xdr:cNvCxnSpPr/>
      </xdr:nvCxnSpPr>
      <xdr:spPr bwMode="auto">
        <a:xfrm flipV="1">
          <a:off x="4305300" y="3076615"/>
          <a:ext cx="698500" cy="7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121770</xdr:rowOff>
    </xdr:from>
    <xdr:to>
      <xdr:col>22</xdr:col>
      <xdr:colOff>114300</xdr:colOff>
      <xdr:row>18</xdr:row>
      <xdr:rowOff>677</xdr:rowOff>
    </xdr:to>
    <xdr:cxnSp macro="">
      <xdr:nvCxnSpPr>
        <xdr:cNvPr id="58" name="直線コネクタ 57"/>
        <xdr:cNvCxnSpPr/>
      </xdr:nvCxnSpPr>
      <xdr:spPr bwMode="auto">
        <a:xfrm flipV="1">
          <a:off x="3606800" y="3084045"/>
          <a:ext cx="698500" cy="50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677</xdr:rowOff>
    </xdr:from>
    <xdr:to>
      <xdr:col>18</xdr:col>
      <xdr:colOff>177800</xdr:colOff>
      <xdr:row>18</xdr:row>
      <xdr:rowOff>13266</xdr:rowOff>
    </xdr:to>
    <xdr:cxnSp macro="">
      <xdr:nvCxnSpPr>
        <xdr:cNvPr id="61" name="直線コネクタ 60"/>
        <xdr:cNvCxnSpPr/>
      </xdr:nvCxnSpPr>
      <xdr:spPr bwMode="auto">
        <a:xfrm flipV="1">
          <a:off x="2908300" y="3134402"/>
          <a:ext cx="698500" cy="12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43276</xdr:rowOff>
    </xdr:from>
    <xdr:to>
      <xdr:col>29</xdr:col>
      <xdr:colOff>177800</xdr:colOff>
      <xdr:row>17</xdr:row>
      <xdr:rowOff>144876</xdr:rowOff>
    </xdr:to>
    <xdr:sp macro="" textlink="">
      <xdr:nvSpPr>
        <xdr:cNvPr id="71" name="楕円 70"/>
        <xdr:cNvSpPr/>
      </xdr:nvSpPr>
      <xdr:spPr bwMode="auto">
        <a:xfrm>
          <a:off x="5600700" y="3005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59803</xdr:rowOff>
    </xdr:from>
    <xdr:ext cx="762000" cy="259045"/>
    <xdr:sp macro="" textlink="">
      <xdr:nvSpPr>
        <xdr:cNvPr id="72" name="人口1人当たり決算額の推移該当値テキスト130"/>
        <xdr:cNvSpPr txBox="1"/>
      </xdr:nvSpPr>
      <xdr:spPr>
        <a:xfrm>
          <a:off x="5740400" y="28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63540</xdr:rowOff>
    </xdr:from>
    <xdr:to>
      <xdr:col>26</xdr:col>
      <xdr:colOff>101600</xdr:colOff>
      <xdr:row>17</xdr:row>
      <xdr:rowOff>165140</xdr:rowOff>
    </xdr:to>
    <xdr:sp macro="" textlink="">
      <xdr:nvSpPr>
        <xdr:cNvPr id="73" name="楕円 72"/>
        <xdr:cNvSpPr/>
      </xdr:nvSpPr>
      <xdr:spPr bwMode="auto">
        <a:xfrm>
          <a:off x="4953000" y="3025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3867</xdr:rowOff>
    </xdr:from>
    <xdr:ext cx="736600" cy="259045"/>
    <xdr:sp macro="" textlink="">
      <xdr:nvSpPr>
        <xdr:cNvPr id="74" name="テキスト ボックス 73"/>
        <xdr:cNvSpPr txBox="1"/>
      </xdr:nvSpPr>
      <xdr:spPr>
        <a:xfrm>
          <a:off x="4622800" y="2794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70970</xdr:rowOff>
    </xdr:from>
    <xdr:to>
      <xdr:col>22</xdr:col>
      <xdr:colOff>165100</xdr:colOff>
      <xdr:row>18</xdr:row>
      <xdr:rowOff>1120</xdr:rowOff>
    </xdr:to>
    <xdr:sp macro="" textlink="">
      <xdr:nvSpPr>
        <xdr:cNvPr id="75" name="楕円 74"/>
        <xdr:cNvSpPr/>
      </xdr:nvSpPr>
      <xdr:spPr bwMode="auto">
        <a:xfrm>
          <a:off x="4254500" y="30332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11297</xdr:rowOff>
    </xdr:from>
    <xdr:ext cx="762000" cy="259045"/>
    <xdr:sp macro="" textlink="">
      <xdr:nvSpPr>
        <xdr:cNvPr id="76" name="テキスト ボックス 75"/>
        <xdr:cNvSpPr txBox="1"/>
      </xdr:nvSpPr>
      <xdr:spPr>
        <a:xfrm>
          <a:off x="3924300" y="280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121327</xdr:rowOff>
    </xdr:from>
    <xdr:to>
      <xdr:col>19</xdr:col>
      <xdr:colOff>38100</xdr:colOff>
      <xdr:row>18</xdr:row>
      <xdr:rowOff>51477</xdr:rowOff>
    </xdr:to>
    <xdr:sp macro="" textlink="">
      <xdr:nvSpPr>
        <xdr:cNvPr id="77" name="楕円 76"/>
        <xdr:cNvSpPr/>
      </xdr:nvSpPr>
      <xdr:spPr bwMode="auto">
        <a:xfrm>
          <a:off x="3556000" y="3083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36254</xdr:rowOff>
    </xdr:from>
    <xdr:ext cx="762000" cy="259045"/>
    <xdr:sp macro="" textlink="">
      <xdr:nvSpPr>
        <xdr:cNvPr id="78" name="テキスト ボックス 77"/>
        <xdr:cNvSpPr txBox="1"/>
      </xdr:nvSpPr>
      <xdr:spPr>
        <a:xfrm>
          <a:off x="3225800" y="316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133916</xdr:rowOff>
    </xdr:from>
    <xdr:to>
      <xdr:col>15</xdr:col>
      <xdr:colOff>101600</xdr:colOff>
      <xdr:row>18</xdr:row>
      <xdr:rowOff>64066</xdr:rowOff>
    </xdr:to>
    <xdr:sp macro="" textlink="">
      <xdr:nvSpPr>
        <xdr:cNvPr id="79" name="楕円 78"/>
        <xdr:cNvSpPr/>
      </xdr:nvSpPr>
      <xdr:spPr bwMode="auto">
        <a:xfrm>
          <a:off x="2857500" y="3096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48843</xdr:rowOff>
    </xdr:from>
    <xdr:ext cx="762000" cy="259045"/>
    <xdr:sp macro="" textlink="">
      <xdr:nvSpPr>
        <xdr:cNvPr id="80" name="テキスト ボックス 79"/>
        <xdr:cNvSpPr txBox="1"/>
      </xdr:nvSpPr>
      <xdr:spPr>
        <a:xfrm>
          <a:off x="2527300" y="3182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293846</xdr:rowOff>
    </xdr:from>
    <xdr:to>
      <xdr:col>29</xdr:col>
      <xdr:colOff>127000</xdr:colOff>
      <xdr:row>36</xdr:row>
      <xdr:rowOff>18480</xdr:rowOff>
    </xdr:to>
    <xdr:cxnSp macro="">
      <xdr:nvCxnSpPr>
        <xdr:cNvPr id="115" name="直線コネクタ 114"/>
        <xdr:cNvCxnSpPr/>
      </xdr:nvCxnSpPr>
      <xdr:spPr bwMode="auto">
        <a:xfrm>
          <a:off x="5003800" y="6904196"/>
          <a:ext cx="647700" cy="67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274088</xdr:rowOff>
    </xdr:from>
    <xdr:to>
      <xdr:col>26</xdr:col>
      <xdr:colOff>50800</xdr:colOff>
      <xdr:row>35</xdr:row>
      <xdr:rowOff>293846</xdr:rowOff>
    </xdr:to>
    <xdr:cxnSp macro="">
      <xdr:nvCxnSpPr>
        <xdr:cNvPr id="118" name="直線コネクタ 117"/>
        <xdr:cNvCxnSpPr/>
      </xdr:nvCxnSpPr>
      <xdr:spPr bwMode="auto">
        <a:xfrm>
          <a:off x="4305300" y="6884438"/>
          <a:ext cx="698500" cy="19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236891</xdr:rowOff>
    </xdr:from>
    <xdr:to>
      <xdr:col>22</xdr:col>
      <xdr:colOff>114300</xdr:colOff>
      <xdr:row>35</xdr:row>
      <xdr:rowOff>274088</xdr:rowOff>
    </xdr:to>
    <xdr:cxnSp macro="">
      <xdr:nvCxnSpPr>
        <xdr:cNvPr id="121" name="直線コネクタ 120"/>
        <xdr:cNvCxnSpPr/>
      </xdr:nvCxnSpPr>
      <xdr:spPr bwMode="auto">
        <a:xfrm>
          <a:off x="3606800" y="6847241"/>
          <a:ext cx="698500" cy="37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225102</xdr:rowOff>
    </xdr:from>
    <xdr:to>
      <xdr:col>18</xdr:col>
      <xdr:colOff>177800</xdr:colOff>
      <xdr:row>35</xdr:row>
      <xdr:rowOff>236891</xdr:rowOff>
    </xdr:to>
    <xdr:cxnSp macro="">
      <xdr:nvCxnSpPr>
        <xdr:cNvPr id="124" name="直線コネクタ 123"/>
        <xdr:cNvCxnSpPr/>
      </xdr:nvCxnSpPr>
      <xdr:spPr bwMode="auto">
        <a:xfrm>
          <a:off x="2908300" y="6835452"/>
          <a:ext cx="698500" cy="117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286674</xdr:rowOff>
    </xdr:from>
    <xdr:ext cx="762000" cy="259045"/>
    <xdr:sp macro="" textlink="">
      <xdr:nvSpPr>
        <xdr:cNvPr id="126" name="テキスト ボックス 125"/>
        <xdr:cNvSpPr txBox="1"/>
      </xdr:nvSpPr>
      <xdr:spPr>
        <a:xfrm>
          <a:off x="32258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288470</xdr:rowOff>
    </xdr:from>
    <xdr:ext cx="762000" cy="259045"/>
    <xdr:sp macro="" textlink="">
      <xdr:nvSpPr>
        <xdr:cNvPr id="128" name="テキスト ボックス 127"/>
        <xdr:cNvSpPr txBox="1"/>
      </xdr:nvSpPr>
      <xdr:spPr>
        <a:xfrm>
          <a:off x="25273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310580</xdr:rowOff>
    </xdr:from>
    <xdr:to>
      <xdr:col>29</xdr:col>
      <xdr:colOff>177800</xdr:colOff>
      <xdr:row>36</xdr:row>
      <xdr:rowOff>69280</xdr:rowOff>
    </xdr:to>
    <xdr:sp macro="" textlink="">
      <xdr:nvSpPr>
        <xdr:cNvPr id="134" name="楕円 133"/>
        <xdr:cNvSpPr/>
      </xdr:nvSpPr>
      <xdr:spPr bwMode="auto">
        <a:xfrm>
          <a:off x="5600700" y="692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282657</xdr:rowOff>
    </xdr:from>
    <xdr:ext cx="762000" cy="259045"/>
    <xdr:sp macro="" textlink="">
      <xdr:nvSpPr>
        <xdr:cNvPr id="135" name="人口1人当たり決算額の推移該当値テキスト445"/>
        <xdr:cNvSpPr txBox="1"/>
      </xdr:nvSpPr>
      <xdr:spPr>
        <a:xfrm>
          <a:off x="5740400" y="68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243046</xdr:rowOff>
    </xdr:from>
    <xdr:to>
      <xdr:col>26</xdr:col>
      <xdr:colOff>101600</xdr:colOff>
      <xdr:row>36</xdr:row>
      <xdr:rowOff>1746</xdr:rowOff>
    </xdr:to>
    <xdr:sp macro="" textlink="">
      <xdr:nvSpPr>
        <xdr:cNvPr id="136" name="楕円 135"/>
        <xdr:cNvSpPr/>
      </xdr:nvSpPr>
      <xdr:spPr bwMode="auto">
        <a:xfrm>
          <a:off x="4953000" y="6853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329423</xdr:rowOff>
    </xdr:from>
    <xdr:ext cx="736600" cy="259045"/>
    <xdr:sp macro="" textlink="">
      <xdr:nvSpPr>
        <xdr:cNvPr id="137" name="テキスト ボックス 136"/>
        <xdr:cNvSpPr txBox="1"/>
      </xdr:nvSpPr>
      <xdr:spPr>
        <a:xfrm>
          <a:off x="4622800" y="693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223288</xdr:rowOff>
    </xdr:from>
    <xdr:to>
      <xdr:col>22</xdr:col>
      <xdr:colOff>165100</xdr:colOff>
      <xdr:row>35</xdr:row>
      <xdr:rowOff>324888</xdr:rowOff>
    </xdr:to>
    <xdr:sp macro="" textlink="">
      <xdr:nvSpPr>
        <xdr:cNvPr id="138" name="楕円 137"/>
        <xdr:cNvSpPr/>
      </xdr:nvSpPr>
      <xdr:spPr bwMode="auto">
        <a:xfrm>
          <a:off x="4254500" y="683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309665</xdr:rowOff>
    </xdr:from>
    <xdr:ext cx="762000" cy="259045"/>
    <xdr:sp macro="" textlink="">
      <xdr:nvSpPr>
        <xdr:cNvPr id="139" name="テキスト ボックス 138"/>
        <xdr:cNvSpPr txBox="1"/>
      </xdr:nvSpPr>
      <xdr:spPr>
        <a:xfrm>
          <a:off x="3924300" y="692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186091</xdr:rowOff>
    </xdr:from>
    <xdr:to>
      <xdr:col>19</xdr:col>
      <xdr:colOff>38100</xdr:colOff>
      <xdr:row>35</xdr:row>
      <xdr:rowOff>287691</xdr:rowOff>
    </xdr:to>
    <xdr:sp macro="" textlink="">
      <xdr:nvSpPr>
        <xdr:cNvPr id="140" name="楕円 139"/>
        <xdr:cNvSpPr/>
      </xdr:nvSpPr>
      <xdr:spPr bwMode="auto">
        <a:xfrm>
          <a:off x="3556000" y="679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297868</xdr:rowOff>
    </xdr:from>
    <xdr:ext cx="762000" cy="259045"/>
    <xdr:sp macro="" textlink="">
      <xdr:nvSpPr>
        <xdr:cNvPr id="141" name="テキスト ボックス 140"/>
        <xdr:cNvSpPr txBox="1"/>
      </xdr:nvSpPr>
      <xdr:spPr>
        <a:xfrm>
          <a:off x="3225800" y="656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174302</xdr:rowOff>
    </xdr:from>
    <xdr:to>
      <xdr:col>15</xdr:col>
      <xdr:colOff>101600</xdr:colOff>
      <xdr:row>35</xdr:row>
      <xdr:rowOff>275902</xdr:rowOff>
    </xdr:to>
    <xdr:sp macro="" textlink="">
      <xdr:nvSpPr>
        <xdr:cNvPr id="142" name="楕円 141"/>
        <xdr:cNvSpPr/>
      </xdr:nvSpPr>
      <xdr:spPr bwMode="auto">
        <a:xfrm>
          <a:off x="2857500" y="678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286079</xdr:rowOff>
    </xdr:from>
    <xdr:ext cx="762000" cy="259045"/>
    <xdr:sp macro="" textlink="">
      <xdr:nvSpPr>
        <xdr:cNvPr id="143" name="テキスト ボックス 142"/>
        <xdr:cNvSpPr txBox="1"/>
      </xdr:nvSpPr>
      <xdr:spPr>
        <a:xfrm>
          <a:off x="2527300" y="655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28,837
28,419
16.20
12,622,031
11,896,087
588,624
5,997,354
7,414,113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25629</xdr:rowOff>
    </xdr:from>
    <xdr:to>
      <xdr:col>24</xdr:col>
      <xdr:colOff>63500</xdr:colOff>
      <xdr:row>37</xdr:row>
      <xdr:rowOff>72168</xdr:rowOff>
    </xdr:to>
    <xdr:cxnSp macro="">
      <xdr:nvCxnSpPr>
        <xdr:cNvPr id="61" name="直線コネクタ 60"/>
        <xdr:cNvCxnSpPr/>
      </xdr:nvCxnSpPr>
      <xdr:spPr>
        <a:xfrm flipV="1">
          <a:off x="3797300" y="6369279"/>
          <a:ext cx="838200" cy="4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72168</xdr:rowOff>
    </xdr:from>
    <xdr:to>
      <xdr:col>19</xdr:col>
      <xdr:colOff>177800</xdr:colOff>
      <xdr:row>37</xdr:row>
      <xdr:rowOff>91332</xdr:rowOff>
    </xdr:to>
    <xdr:cxnSp macro="">
      <xdr:nvCxnSpPr>
        <xdr:cNvPr id="64" name="直線コネクタ 63"/>
        <xdr:cNvCxnSpPr/>
      </xdr:nvCxnSpPr>
      <xdr:spPr>
        <a:xfrm flipV="1">
          <a:off x="2908300" y="6415818"/>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91332</xdr:rowOff>
    </xdr:from>
    <xdr:to>
      <xdr:col>15</xdr:col>
      <xdr:colOff>50800</xdr:colOff>
      <xdr:row>37</xdr:row>
      <xdr:rowOff>108839</xdr:rowOff>
    </xdr:to>
    <xdr:cxnSp macro="">
      <xdr:nvCxnSpPr>
        <xdr:cNvPr id="67" name="直線コネクタ 66"/>
        <xdr:cNvCxnSpPr/>
      </xdr:nvCxnSpPr>
      <xdr:spPr>
        <a:xfrm flipV="1">
          <a:off x="2019300" y="6434982"/>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108839</xdr:rowOff>
    </xdr:from>
    <xdr:to>
      <xdr:col>10</xdr:col>
      <xdr:colOff>114300</xdr:colOff>
      <xdr:row>37</xdr:row>
      <xdr:rowOff>135718</xdr:rowOff>
    </xdr:to>
    <xdr:cxnSp macro="">
      <xdr:nvCxnSpPr>
        <xdr:cNvPr id="70" name="直線コネクタ 69"/>
        <xdr:cNvCxnSpPr/>
      </xdr:nvCxnSpPr>
      <xdr:spPr>
        <a:xfrm flipV="1">
          <a:off x="1130300" y="6452489"/>
          <a:ext cx="889000" cy="2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146279</xdr:rowOff>
    </xdr:from>
    <xdr:to>
      <xdr:col>24</xdr:col>
      <xdr:colOff>114300</xdr:colOff>
      <xdr:row>37</xdr:row>
      <xdr:rowOff>76429</xdr:rowOff>
    </xdr:to>
    <xdr:sp macro="" textlink="">
      <xdr:nvSpPr>
        <xdr:cNvPr id="80" name="楕円 79"/>
        <xdr:cNvSpPr/>
      </xdr:nvSpPr>
      <xdr:spPr>
        <a:xfrm>
          <a:off x="4584700" y="631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124706</xdr:rowOff>
    </xdr:from>
    <xdr:ext cx="534377" cy="259045"/>
    <xdr:sp macro="" textlink="">
      <xdr:nvSpPr>
        <xdr:cNvPr id="81" name="人件費該当値テキスト"/>
        <xdr:cNvSpPr txBox="1"/>
      </xdr:nvSpPr>
      <xdr:spPr>
        <a:xfrm>
          <a:off x="4686300" y="62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21368</xdr:rowOff>
    </xdr:from>
    <xdr:to>
      <xdr:col>20</xdr:col>
      <xdr:colOff>38100</xdr:colOff>
      <xdr:row>37</xdr:row>
      <xdr:rowOff>122968</xdr:rowOff>
    </xdr:to>
    <xdr:sp macro="" textlink="">
      <xdr:nvSpPr>
        <xdr:cNvPr id="82" name="楕円 81"/>
        <xdr:cNvSpPr/>
      </xdr:nvSpPr>
      <xdr:spPr>
        <a:xfrm>
          <a:off x="3746500" y="636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114095</xdr:rowOff>
    </xdr:from>
    <xdr:ext cx="534377" cy="259045"/>
    <xdr:sp macro="" textlink="">
      <xdr:nvSpPr>
        <xdr:cNvPr id="83" name="テキスト ボックス 82"/>
        <xdr:cNvSpPr txBox="1"/>
      </xdr:nvSpPr>
      <xdr:spPr>
        <a:xfrm>
          <a:off x="3530111" y="645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40532</xdr:rowOff>
    </xdr:from>
    <xdr:to>
      <xdr:col>15</xdr:col>
      <xdr:colOff>101600</xdr:colOff>
      <xdr:row>37</xdr:row>
      <xdr:rowOff>142132</xdr:rowOff>
    </xdr:to>
    <xdr:sp macro="" textlink="">
      <xdr:nvSpPr>
        <xdr:cNvPr id="84" name="楕円 83"/>
        <xdr:cNvSpPr/>
      </xdr:nvSpPr>
      <xdr:spPr>
        <a:xfrm>
          <a:off x="2857500" y="6384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133259</xdr:rowOff>
    </xdr:from>
    <xdr:ext cx="534377" cy="259045"/>
    <xdr:sp macro="" textlink="">
      <xdr:nvSpPr>
        <xdr:cNvPr id="85" name="テキスト ボックス 84"/>
        <xdr:cNvSpPr txBox="1"/>
      </xdr:nvSpPr>
      <xdr:spPr>
        <a:xfrm>
          <a:off x="2641111" y="64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58039</xdr:rowOff>
    </xdr:from>
    <xdr:to>
      <xdr:col>10</xdr:col>
      <xdr:colOff>165100</xdr:colOff>
      <xdr:row>37</xdr:row>
      <xdr:rowOff>159639</xdr:rowOff>
    </xdr:to>
    <xdr:sp macro="" textlink="">
      <xdr:nvSpPr>
        <xdr:cNvPr id="86" name="楕円 85"/>
        <xdr:cNvSpPr/>
      </xdr:nvSpPr>
      <xdr:spPr>
        <a:xfrm>
          <a:off x="1968500" y="640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150766</xdr:rowOff>
    </xdr:from>
    <xdr:ext cx="534377" cy="259045"/>
    <xdr:sp macro="" textlink="">
      <xdr:nvSpPr>
        <xdr:cNvPr id="87" name="テキスト ボックス 86"/>
        <xdr:cNvSpPr txBox="1"/>
      </xdr:nvSpPr>
      <xdr:spPr>
        <a:xfrm>
          <a:off x="1752111" y="64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84918</xdr:rowOff>
    </xdr:from>
    <xdr:to>
      <xdr:col>6</xdr:col>
      <xdr:colOff>38100</xdr:colOff>
      <xdr:row>38</xdr:row>
      <xdr:rowOff>15069</xdr:rowOff>
    </xdr:to>
    <xdr:sp macro="" textlink="">
      <xdr:nvSpPr>
        <xdr:cNvPr id="88" name="楕円 87"/>
        <xdr:cNvSpPr/>
      </xdr:nvSpPr>
      <xdr:spPr>
        <a:xfrm>
          <a:off x="1079500" y="64285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6196</xdr:rowOff>
    </xdr:from>
    <xdr:ext cx="534377" cy="259045"/>
    <xdr:sp macro="" textlink="">
      <xdr:nvSpPr>
        <xdr:cNvPr id="89" name="テキスト ボックス 88"/>
        <xdr:cNvSpPr txBox="1"/>
      </xdr:nvSpPr>
      <xdr:spPr>
        <a:xfrm>
          <a:off x="863111" y="652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65748</xdr:rowOff>
    </xdr:from>
    <xdr:to>
      <xdr:col>24</xdr:col>
      <xdr:colOff>63500</xdr:colOff>
      <xdr:row>59</xdr:row>
      <xdr:rowOff>30919</xdr:rowOff>
    </xdr:to>
    <xdr:cxnSp macro="">
      <xdr:nvCxnSpPr>
        <xdr:cNvPr id="121" name="直線コネクタ 120"/>
        <xdr:cNvCxnSpPr/>
      </xdr:nvCxnSpPr>
      <xdr:spPr>
        <a:xfrm flipV="1">
          <a:off x="3797300" y="10009848"/>
          <a:ext cx="838200" cy="13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30755</xdr:rowOff>
    </xdr:from>
    <xdr:ext cx="534377" cy="259045"/>
    <xdr:sp macro="" textlink="">
      <xdr:nvSpPr>
        <xdr:cNvPr id="122" name="物件費平均値テキスト"/>
        <xdr:cNvSpPr txBox="1"/>
      </xdr:nvSpPr>
      <xdr:spPr>
        <a:xfrm>
          <a:off x="4686300" y="9631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30919</xdr:rowOff>
    </xdr:from>
    <xdr:to>
      <xdr:col>19</xdr:col>
      <xdr:colOff>177800</xdr:colOff>
      <xdr:row>59</xdr:row>
      <xdr:rowOff>80411</xdr:rowOff>
    </xdr:to>
    <xdr:cxnSp macro="">
      <xdr:nvCxnSpPr>
        <xdr:cNvPr id="124" name="直線コネクタ 123"/>
        <xdr:cNvCxnSpPr/>
      </xdr:nvCxnSpPr>
      <xdr:spPr>
        <a:xfrm flipV="1">
          <a:off x="2908300" y="10146469"/>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166238</xdr:rowOff>
    </xdr:from>
    <xdr:ext cx="534377" cy="259045"/>
    <xdr:sp macro="" textlink="">
      <xdr:nvSpPr>
        <xdr:cNvPr id="126" name="テキスト ボックス 125"/>
        <xdr:cNvSpPr txBox="1"/>
      </xdr:nvSpPr>
      <xdr:spPr>
        <a:xfrm>
          <a:off x="3530111" y="959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58155</xdr:rowOff>
    </xdr:from>
    <xdr:to>
      <xdr:col>15</xdr:col>
      <xdr:colOff>50800</xdr:colOff>
      <xdr:row>59</xdr:row>
      <xdr:rowOff>80411</xdr:rowOff>
    </xdr:to>
    <xdr:cxnSp macro="">
      <xdr:nvCxnSpPr>
        <xdr:cNvPr id="127" name="直線コネクタ 126"/>
        <xdr:cNvCxnSpPr/>
      </xdr:nvCxnSpPr>
      <xdr:spPr>
        <a:xfrm>
          <a:off x="2019300" y="10173705"/>
          <a:ext cx="889000" cy="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160164</xdr:rowOff>
    </xdr:from>
    <xdr:ext cx="534377" cy="259045"/>
    <xdr:sp macro="" textlink="">
      <xdr:nvSpPr>
        <xdr:cNvPr id="129" name="テキスト ボックス 128"/>
        <xdr:cNvSpPr txBox="1"/>
      </xdr:nvSpPr>
      <xdr:spPr>
        <a:xfrm>
          <a:off x="2641111" y="958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56669</xdr:rowOff>
    </xdr:from>
    <xdr:to>
      <xdr:col>10</xdr:col>
      <xdr:colOff>114300</xdr:colOff>
      <xdr:row>59</xdr:row>
      <xdr:rowOff>58155</xdr:rowOff>
    </xdr:to>
    <xdr:cxnSp macro="">
      <xdr:nvCxnSpPr>
        <xdr:cNvPr id="130" name="直線コネクタ 129"/>
        <xdr:cNvCxnSpPr/>
      </xdr:nvCxnSpPr>
      <xdr:spPr>
        <a:xfrm>
          <a:off x="1130300" y="10172219"/>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43039</xdr:rowOff>
    </xdr:from>
    <xdr:ext cx="534377" cy="259045"/>
    <xdr:sp macro="" textlink="">
      <xdr:nvSpPr>
        <xdr:cNvPr id="132" name="テキスト ボックス 131"/>
        <xdr:cNvSpPr txBox="1"/>
      </xdr:nvSpPr>
      <xdr:spPr>
        <a:xfrm>
          <a:off x="1752111" y="964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38369</xdr:rowOff>
    </xdr:from>
    <xdr:ext cx="534377" cy="259045"/>
    <xdr:sp macro="" textlink="">
      <xdr:nvSpPr>
        <xdr:cNvPr id="134" name="テキスト ボックス 133"/>
        <xdr:cNvSpPr txBox="1"/>
      </xdr:nvSpPr>
      <xdr:spPr>
        <a:xfrm>
          <a:off x="863111" y="963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14948</xdr:rowOff>
    </xdr:from>
    <xdr:to>
      <xdr:col>24</xdr:col>
      <xdr:colOff>114300</xdr:colOff>
      <xdr:row>58</xdr:row>
      <xdr:rowOff>116548</xdr:rowOff>
    </xdr:to>
    <xdr:sp macro="" textlink="">
      <xdr:nvSpPr>
        <xdr:cNvPr id="140" name="楕円 139"/>
        <xdr:cNvSpPr/>
      </xdr:nvSpPr>
      <xdr:spPr>
        <a:xfrm>
          <a:off x="4584700" y="99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164825</xdr:rowOff>
    </xdr:from>
    <xdr:ext cx="534377" cy="259045"/>
    <xdr:sp macro="" textlink="">
      <xdr:nvSpPr>
        <xdr:cNvPr id="141" name="物件費該当値テキスト"/>
        <xdr:cNvSpPr txBox="1"/>
      </xdr:nvSpPr>
      <xdr:spPr>
        <a:xfrm>
          <a:off x="4686300" y="993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151569</xdr:rowOff>
    </xdr:from>
    <xdr:to>
      <xdr:col>20</xdr:col>
      <xdr:colOff>38100</xdr:colOff>
      <xdr:row>59</xdr:row>
      <xdr:rowOff>81719</xdr:rowOff>
    </xdr:to>
    <xdr:sp macro="" textlink="">
      <xdr:nvSpPr>
        <xdr:cNvPr id="142" name="楕円 141"/>
        <xdr:cNvSpPr/>
      </xdr:nvSpPr>
      <xdr:spPr>
        <a:xfrm>
          <a:off x="3746500" y="1009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72846</xdr:rowOff>
    </xdr:from>
    <xdr:ext cx="534377" cy="259045"/>
    <xdr:sp macro="" textlink="">
      <xdr:nvSpPr>
        <xdr:cNvPr id="143" name="テキスト ボックス 142"/>
        <xdr:cNvSpPr txBox="1"/>
      </xdr:nvSpPr>
      <xdr:spPr>
        <a:xfrm>
          <a:off x="3530111" y="1018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29611</xdr:rowOff>
    </xdr:from>
    <xdr:to>
      <xdr:col>15</xdr:col>
      <xdr:colOff>101600</xdr:colOff>
      <xdr:row>59</xdr:row>
      <xdr:rowOff>131211</xdr:rowOff>
    </xdr:to>
    <xdr:sp macro="" textlink="">
      <xdr:nvSpPr>
        <xdr:cNvPr id="144" name="楕円 143"/>
        <xdr:cNvSpPr/>
      </xdr:nvSpPr>
      <xdr:spPr>
        <a:xfrm>
          <a:off x="2857500" y="101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122338</xdr:rowOff>
    </xdr:from>
    <xdr:ext cx="534377" cy="259045"/>
    <xdr:sp macro="" textlink="">
      <xdr:nvSpPr>
        <xdr:cNvPr id="145" name="テキスト ボックス 144"/>
        <xdr:cNvSpPr txBox="1"/>
      </xdr:nvSpPr>
      <xdr:spPr>
        <a:xfrm>
          <a:off x="2641111" y="1023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7355</xdr:rowOff>
    </xdr:from>
    <xdr:to>
      <xdr:col>10</xdr:col>
      <xdr:colOff>165100</xdr:colOff>
      <xdr:row>59</xdr:row>
      <xdr:rowOff>108955</xdr:rowOff>
    </xdr:to>
    <xdr:sp macro="" textlink="">
      <xdr:nvSpPr>
        <xdr:cNvPr id="146" name="楕円 145"/>
        <xdr:cNvSpPr/>
      </xdr:nvSpPr>
      <xdr:spPr>
        <a:xfrm>
          <a:off x="1968500" y="101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100082</xdr:rowOff>
    </xdr:from>
    <xdr:ext cx="534377" cy="259045"/>
    <xdr:sp macro="" textlink="">
      <xdr:nvSpPr>
        <xdr:cNvPr id="147" name="テキスト ボックス 146"/>
        <xdr:cNvSpPr txBox="1"/>
      </xdr:nvSpPr>
      <xdr:spPr>
        <a:xfrm>
          <a:off x="1752111" y="1021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5869</xdr:rowOff>
    </xdr:from>
    <xdr:to>
      <xdr:col>6</xdr:col>
      <xdr:colOff>38100</xdr:colOff>
      <xdr:row>59</xdr:row>
      <xdr:rowOff>107469</xdr:rowOff>
    </xdr:to>
    <xdr:sp macro="" textlink="">
      <xdr:nvSpPr>
        <xdr:cNvPr id="148" name="楕円 147"/>
        <xdr:cNvSpPr/>
      </xdr:nvSpPr>
      <xdr:spPr>
        <a:xfrm>
          <a:off x="1079500" y="1012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98596</xdr:rowOff>
    </xdr:from>
    <xdr:ext cx="534377" cy="259045"/>
    <xdr:sp macro="" textlink="">
      <xdr:nvSpPr>
        <xdr:cNvPr id="149" name="テキスト ボックス 148"/>
        <xdr:cNvSpPr txBox="1"/>
      </xdr:nvSpPr>
      <xdr:spPr>
        <a:xfrm>
          <a:off x="863111" y="1021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26085</xdr:rowOff>
    </xdr:from>
    <xdr:to>
      <xdr:col>24</xdr:col>
      <xdr:colOff>63500</xdr:colOff>
      <xdr:row>77</xdr:row>
      <xdr:rowOff>58262</xdr:rowOff>
    </xdr:to>
    <xdr:cxnSp macro="">
      <xdr:nvCxnSpPr>
        <xdr:cNvPr id="174" name="直線コネクタ 173"/>
        <xdr:cNvCxnSpPr/>
      </xdr:nvCxnSpPr>
      <xdr:spPr>
        <a:xfrm flipV="1">
          <a:off x="3797300" y="13227735"/>
          <a:ext cx="838200" cy="3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58262</xdr:rowOff>
    </xdr:from>
    <xdr:to>
      <xdr:col>19</xdr:col>
      <xdr:colOff>177800</xdr:colOff>
      <xdr:row>77</xdr:row>
      <xdr:rowOff>60776</xdr:rowOff>
    </xdr:to>
    <xdr:cxnSp macro="">
      <xdr:nvCxnSpPr>
        <xdr:cNvPr id="177" name="直線コネクタ 176"/>
        <xdr:cNvCxnSpPr/>
      </xdr:nvCxnSpPr>
      <xdr:spPr>
        <a:xfrm flipV="1">
          <a:off x="2908300" y="13259912"/>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48774</xdr:rowOff>
    </xdr:from>
    <xdr:to>
      <xdr:col>15</xdr:col>
      <xdr:colOff>50800</xdr:colOff>
      <xdr:row>77</xdr:row>
      <xdr:rowOff>60776</xdr:rowOff>
    </xdr:to>
    <xdr:cxnSp macro="">
      <xdr:nvCxnSpPr>
        <xdr:cNvPr id="180" name="直線コネクタ 179"/>
        <xdr:cNvCxnSpPr/>
      </xdr:nvCxnSpPr>
      <xdr:spPr>
        <a:xfrm>
          <a:off x="2019300" y="13250424"/>
          <a:ext cx="889000" cy="1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48774</xdr:rowOff>
    </xdr:from>
    <xdr:to>
      <xdr:col>10</xdr:col>
      <xdr:colOff>114300</xdr:colOff>
      <xdr:row>77</xdr:row>
      <xdr:rowOff>68148</xdr:rowOff>
    </xdr:to>
    <xdr:cxnSp macro="">
      <xdr:nvCxnSpPr>
        <xdr:cNvPr id="183" name="直線コネクタ 182"/>
        <xdr:cNvCxnSpPr/>
      </xdr:nvCxnSpPr>
      <xdr:spPr>
        <a:xfrm flipV="1">
          <a:off x="1130300" y="13250424"/>
          <a:ext cx="889000" cy="19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146735</xdr:rowOff>
    </xdr:from>
    <xdr:to>
      <xdr:col>24</xdr:col>
      <xdr:colOff>114300</xdr:colOff>
      <xdr:row>77</xdr:row>
      <xdr:rowOff>76885</xdr:rowOff>
    </xdr:to>
    <xdr:sp macro="" textlink="">
      <xdr:nvSpPr>
        <xdr:cNvPr id="193" name="楕円 192"/>
        <xdr:cNvSpPr/>
      </xdr:nvSpPr>
      <xdr:spPr>
        <a:xfrm>
          <a:off x="4584700" y="13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125162</xdr:rowOff>
    </xdr:from>
    <xdr:ext cx="469744" cy="259045"/>
    <xdr:sp macro="" textlink="">
      <xdr:nvSpPr>
        <xdr:cNvPr id="194" name="維持補修費該当値テキスト"/>
        <xdr:cNvSpPr txBox="1"/>
      </xdr:nvSpPr>
      <xdr:spPr>
        <a:xfrm>
          <a:off x="4686300" y="1315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7462</xdr:rowOff>
    </xdr:from>
    <xdr:to>
      <xdr:col>20</xdr:col>
      <xdr:colOff>38100</xdr:colOff>
      <xdr:row>77</xdr:row>
      <xdr:rowOff>109062</xdr:rowOff>
    </xdr:to>
    <xdr:sp macro="" textlink="">
      <xdr:nvSpPr>
        <xdr:cNvPr id="195" name="楕円 194"/>
        <xdr:cNvSpPr/>
      </xdr:nvSpPr>
      <xdr:spPr>
        <a:xfrm>
          <a:off x="3746500" y="132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100189</xdr:rowOff>
    </xdr:from>
    <xdr:ext cx="469744" cy="259045"/>
    <xdr:sp macro="" textlink="">
      <xdr:nvSpPr>
        <xdr:cNvPr id="196" name="テキスト ボックス 195"/>
        <xdr:cNvSpPr txBox="1"/>
      </xdr:nvSpPr>
      <xdr:spPr>
        <a:xfrm>
          <a:off x="3562428" y="13301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9976</xdr:rowOff>
    </xdr:from>
    <xdr:to>
      <xdr:col>15</xdr:col>
      <xdr:colOff>101600</xdr:colOff>
      <xdr:row>77</xdr:row>
      <xdr:rowOff>111576</xdr:rowOff>
    </xdr:to>
    <xdr:sp macro="" textlink="">
      <xdr:nvSpPr>
        <xdr:cNvPr id="197" name="楕円 196"/>
        <xdr:cNvSpPr/>
      </xdr:nvSpPr>
      <xdr:spPr>
        <a:xfrm>
          <a:off x="2857500" y="132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102703</xdr:rowOff>
    </xdr:from>
    <xdr:ext cx="469744" cy="259045"/>
    <xdr:sp macro="" textlink="">
      <xdr:nvSpPr>
        <xdr:cNvPr id="198" name="テキスト ボックス 197"/>
        <xdr:cNvSpPr txBox="1"/>
      </xdr:nvSpPr>
      <xdr:spPr>
        <a:xfrm>
          <a:off x="2673428" y="13304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169424</xdr:rowOff>
    </xdr:from>
    <xdr:to>
      <xdr:col>10</xdr:col>
      <xdr:colOff>165100</xdr:colOff>
      <xdr:row>77</xdr:row>
      <xdr:rowOff>99574</xdr:rowOff>
    </xdr:to>
    <xdr:sp macro="" textlink="">
      <xdr:nvSpPr>
        <xdr:cNvPr id="199" name="楕円 198"/>
        <xdr:cNvSpPr/>
      </xdr:nvSpPr>
      <xdr:spPr>
        <a:xfrm>
          <a:off x="1968500" y="13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90701</xdr:rowOff>
    </xdr:from>
    <xdr:ext cx="469744" cy="259045"/>
    <xdr:sp macro="" textlink="">
      <xdr:nvSpPr>
        <xdr:cNvPr id="200" name="テキスト ボックス 199"/>
        <xdr:cNvSpPr txBox="1"/>
      </xdr:nvSpPr>
      <xdr:spPr>
        <a:xfrm>
          <a:off x="1784428" y="1329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17348</xdr:rowOff>
    </xdr:from>
    <xdr:to>
      <xdr:col>6</xdr:col>
      <xdr:colOff>38100</xdr:colOff>
      <xdr:row>77</xdr:row>
      <xdr:rowOff>118948</xdr:rowOff>
    </xdr:to>
    <xdr:sp macro="" textlink="">
      <xdr:nvSpPr>
        <xdr:cNvPr id="201" name="楕円 200"/>
        <xdr:cNvSpPr/>
      </xdr:nvSpPr>
      <xdr:spPr>
        <a:xfrm>
          <a:off x="10795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110075</xdr:rowOff>
    </xdr:from>
    <xdr:ext cx="469744" cy="259045"/>
    <xdr:sp macro="" textlink="">
      <xdr:nvSpPr>
        <xdr:cNvPr id="202" name="テキスト ボックス 201"/>
        <xdr:cNvSpPr txBox="1"/>
      </xdr:nvSpPr>
      <xdr:spPr>
        <a:xfrm>
          <a:off x="895428" y="133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21710</xdr:rowOff>
    </xdr:from>
    <xdr:to>
      <xdr:col>24</xdr:col>
      <xdr:colOff>63500</xdr:colOff>
      <xdr:row>97</xdr:row>
      <xdr:rowOff>74696</xdr:rowOff>
    </xdr:to>
    <xdr:cxnSp macro="">
      <xdr:nvCxnSpPr>
        <xdr:cNvPr id="234" name="直線コネクタ 233"/>
        <xdr:cNvCxnSpPr/>
      </xdr:nvCxnSpPr>
      <xdr:spPr>
        <a:xfrm flipV="1">
          <a:off x="3797300" y="16652360"/>
          <a:ext cx="838200" cy="52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74696</xdr:rowOff>
    </xdr:from>
    <xdr:to>
      <xdr:col>19</xdr:col>
      <xdr:colOff>177800</xdr:colOff>
      <xdr:row>97</xdr:row>
      <xdr:rowOff>151081</xdr:rowOff>
    </xdr:to>
    <xdr:cxnSp macro="">
      <xdr:nvCxnSpPr>
        <xdr:cNvPr id="237" name="直線コネクタ 236"/>
        <xdr:cNvCxnSpPr/>
      </xdr:nvCxnSpPr>
      <xdr:spPr>
        <a:xfrm flipV="1">
          <a:off x="2908300" y="16705346"/>
          <a:ext cx="889000" cy="7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151000</xdr:rowOff>
    </xdr:from>
    <xdr:to>
      <xdr:col>15</xdr:col>
      <xdr:colOff>50800</xdr:colOff>
      <xdr:row>97</xdr:row>
      <xdr:rowOff>151081</xdr:rowOff>
    </xdr:to>
    <xdr:cxnSp macro="">
      <xdr:nvCxnSpPr>
        <xdr:cNvPr id="240" name="直線コネクタ 239"/>
        <xdr:cNvCxnSpPr/>
      </xdr:nvCxnSpPr>
      <xdr:spPr>
        <a:xfrm>
          <a:off x="2019300" y="16781650"/>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151000</xdr:rowOff>
    </xdr:from>
    <xdr:to>
      <xdr:col>10</xdr:col>
      <xdr:colOff>114300</xdr:colOff>
      <xdr:row>97</xdr:row>
      <xdr:rowOff>171394</xdr:rowOff>
    </xdr:to>
    <xdr:cxnSp macro="">
      <xdr:nvCxnSpPr>
        <xdr:cNvPr id="243" name="直線コネクタ 242"/>
        <xdr:cNvCxnSpPr/>
      </xdr:nvCxnSpPr>
      <xdr:spPr>
        <a:xfrm flipV="1">
          <a:off x="1130300" y="16781650"/>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142360</xdr:rowOff>
    </xdr:from>
    <xdr:to>
      <xdr:col>24</xdr:col>
      <xdr:colOff>114300</xdr:colOff>
      <xdr:row>97</xdr:row>
      <xdr:rowOff>72510</xdr:rowOff>
    </xdr:to>
    <xdr:sp macro="" textlink="">
      <xdr:nvSpPr>
        <xdr:cNvPr id="253" name="楕円 252"/>
        <xdr:cNvSpPr/>
      </xdr:nvSpPr>
      <xdr:spPr>
        <a:xfrm>
          <a:off x="4584700" y="1660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120787</xdr:rowOff>
    </xdr:from>
    <xdr:ext cx="534377" cy="259045"/>
    <xdr:sp macro="" textlink="">
      <xdr:nvSpPr>
        <xdr:cNvPr id="254" name="扶助費該当値テキスト"/>
        <xdr:cNvSpPr txBox="1"/>
      </xdr:nvSpPr>
      <xdr:spPr>
        <a:xfrm>
          <a:off x="4686300" y="165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23896</xdr:rowOff>
    </xdr:from>
    <xdr:to>
      <xdr:col>20</xdr:col>
      <xdr:colOff>38100</xdr:colOff>
      <xdr:row>97</xdr:row>
      <xdr:rowOff>125496</xdr:rowOff>
    </xdr:to>
    <xdr:sp macro="" textlink="">
      <xdr:nvSpPr>
        <xdr:cNvPr id="255" name="楕円 254"/>
        <xdr:cNvSpPr/>
      </xdr:nvSpPr>
      <xdr:spPr>
        <a:xfrm>
          <a:off x="3746500" y="1665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116623</xdr:rowOff>
    </xdr:from>
    <xdr:ext cx="534377" cy="259045"/>
    <xdr:sp macro="" textlink="">
      <xdr:nvSpPr>
        <xdr:cNvPr id="256" name="テキスト ボックス 255"/>
        <xdr:cNvSpPr txBox="1"/>
      </xdr:nvSpPr>
      <xdr:spPr>
        <a:xfrm>
          <a:off x="3530111" y="167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100281</xdr:rowOff>
    </xdr:from>
    <xdr:to>
      <xdr:col>15</xdr:col>
      <xdr:colOff>101600</xdr:colOff>
      <xdr:row>98</xdr:row>
      <xdr:rowOff>30431</xdr:rowOff>
    </xdr:to>
    <xdr:sp macro="" textlink="">
      <xdr:nvSpPr>
        <xdr:cNvPr id="257" name="楕円 256"/>
        <xdr:cNvSpPr/>
      </xdr:nvSpPr>
      <xdr:spPr>
        <a:xfrm>
          <a:off x="2857500" y="167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21558</xdr:rowOff>
    </xdr:from>
    <xdr:ext cx="534377" cy="259045"/>
    <xdr:sp macro="" textlink="">
      <xdr:nvSpPr>
        <xdr:cNvPr id="258" name="テキスト ボックス 257"/>
        <xdr:cNvSpPr txBox="1"/>
      </xdr:nvSpPr>
      <xdr:spPr>
        <a:xfrm>
          <a:off x="2641111" y="168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100200</xdr:rowOff>
    </xdr:from>
    <xdr:to>
      <xdr:col>10</xdr:col>
      <xdr:colOff>165100</xdr:colOff>
      <xdr:row>98</xdr:row>
      <xdr:rowOff>30350</xdr:rowOff>
    </xdr:to>
    <xdr:sp macro="" textlink="">
      <xdr:nvSpPr>
        <xdr:cNvPr id="259" name="楕円 258"/>
        <xdr:cNvSpPr/>
      </xdr:nvSpPr>
      <xdr:spPr>
        <a:xfrm>
          <a:off x="1968500" y="1673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21477</xdr:rowOff>
    </xdr:from>
    <xdr:ext cx="534377" cy="259045"/>
    <xdr:sp macro="" textlink="">
      <xdr:nvSpPr>
        <xdr:cNvPr id="260" name="テキスト ボックス 259"/>
        <xdr:cNvSpPr txBox="1"/>
      </xdr:nvSpPr>
      <xdr:spPr>
        <a:xfrm>
          <a:off x="1752111" y="16823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120594</xdr:rowOff>
    </xdr:from>
    <xdr:to>
      <xdr:col>6</xdr:col>
      <xdr:colOff>38100</xdr:colOff>
      <xdr:row>98</xdr:row>
      <xdr:rowOff>50744</xdr:rowOff>
    </xdr:to>
    <xdr:sp macro="" textlink="">
      <xdr:nvSpPr>
        <xdr:cNvPr id="261" name="楕円 260"/>
        <xdr:cNvSpPr/>
      </xdr:nvSpPr>
      <xdr:spPr>
        <a:xfrm>
          <a:off x="1079500" y="167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41871</xdr:rowOff>
    </xdr:from>
    <xdr:ext cx="534377" cy="259045"/>
    <xdr:sp macro="" textlink="">
      <xdr:nvSpPr>
        <xdr:cNvPr id="262" name="テキスト ボックス 261"/>
        <xdr:cNvSpPr txBox="1"/>
      </xdr:nvSpPr>
      <xdr:spPr>
        <a:xfrm>
          <a:off x="863111" y="1684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120767</xdr:rowOff>
    </xdr:from>
    <xdr:to>
      <xdr:col>55</xdr:col>
      <xdr:colOff>0</xdr:colOff>
      <xdr:row>37</xdr:row>
      <xdr:rowOff>146681</xdr:rowOff>
    </xdr:to>
    <xdr:cxnSp macro="">
      <xdr:nvCxnSpPr>
        <xdr:cNvPr id="289" name="直線コネクタ 288"/>
        <xdr:cNvCxnSpPr/>
      </xdr:nvCxnSpPr>
      <xdr:spPr>
        <a:xfrm flipV="1">
          <a:off x="9639300" y="5950067"/>
          <a:ext cx="838200" cy="54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146681</xdr:rowOff>
    </xdr:from>
    <xdr:to>
      <xdr:col>50</xdr:col>
      <xdr:colOff>114300</xdr:colOff>
      <xdr:row>37</xdr:row>
      <xdr:rowOff>147605</xdr:rowOff>
    </xdr:to>
    <xdr:cxnSp macro="">
      <xdr:nvCxnSpPr>
        <xdr:cNvPr id="292" name="直線コネクタ 291"/>
        <xdr:cNvCxnSpPr/>
      </xdr:nvCxnSpPr>
      <xdr:spPr>
        <a:xfrm flipV="1">
          <a:off x="8750300" y="6490331"/>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147605</xdr:rowOff>
    </xdr:from>
    <xdr:to>
      <xdr:col>45</xdr:col>
      <xdr:colOff>177800</xdr:colOff>
      <xdr:row>37</xdr:row>
      <xdr:rowOff>156333</xdr:rowOff>
    </xdr:to>
    <xdr:cxnSp macro="">
      <xdr:nvCxnSpPr>
        <xdr:cNvPr id="295" name="直線コネクタ 294"/>
        <xdr:cNvCxnSpPr/>
      </xdr:nvCxnSpPr>
      <xdr:spPr>
        <a:xfrm flipV="1">
          <a:off x="7861300" y="6491255"/>
          <a:ext cx="8890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1347</xdr:rowOff>
    </xdr:from>
    <xdr:ext cx="534377" cy="259045"/>
    <xdr:sp macro="" textlink="">
      <xdr:nvSpPr>
        <xdr:cNvPr id="297" name="テキスト ボックス 296"/>
        <xdr:cNvSpPr txBox="1"/>
      </xdr:nvSpPr>
      <xdr:spPr>
        <a:xfrm>
          <a:off x="8483111" y="617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154783</xdr:rowOff>
    </xdr:from>
    <xdr:to>
      <xdr:col>41</xdr:col>
      <xdr:colOff>50800</xdr:colOff>
      <xdr:row>37</xdr:row>
      <xdr:rowOff>156333</xdr:rowOff>
    </xdr:to>
    <xdr:cxnSp macro="">
      <xdr:nvCxnSpPr>
        <xdr:cNvPr id="298" name="直線コネクタ 297"/>
        <xdr:cNvCxnSpPr/>
      </xdr:nvCxnSpPr>
      <xdr:spPr>
        <a:xfrm>
          <a:off x="6972300" y="6498433"/>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9663</xdr:rowOff>
    </xdr:from>
    <xdr:ext cx="534377" cy="259045"/>
    <xdr:sp macro="" textlink="">
      <xdr:nvSpPr>
        <xdr:cNvPr id="300" name="テキスト ボックス 299"/>
        <xdr:cNvSpPr txBox="1"/>
      </xdr:nvSpPr>
      <xdr:spPr>
        <a:xfrm>
          <a:off x="7594111" y="618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170081</xdr:rowOff>
    </xdr:from>
    <xdr:ext cx="534377" cy="259045"/>
    <xdr:sp macro="" textlink="">
      <xdr:nvSpPr>
        <xdr:cNvPr id="302" name="テキスト ボックス 301"/>
        <xdr:cNvSpPr txBox="1"/>
      </xdr:nvSpPr>
      <xdr:spPr>
        <a:xfrm>
          <a:off x="6705111" y="617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69967</xdr:rowOff>
    </xdr:from>
    <xdr:to>
      <xdr:col>55</xdr:col>
      <xdr:colOff>50800</xdr:colOff>
      <xdr:row>35</xdr:row>
      <xdr:rowOff>117</xdr:rowOff>
    </xdr:to>
    <xdr:sp macro="" textlink="">
      <xdr:nvSpPr>
        <xdr:cNvPr id="308" name="楕円 307"/>
        <xdr:cNvSpPr/>
      </xdr:nvSpPr>
      <xdr:spPr>
        <a:xfrm>
          <a:off x="10426700" y="589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48394</xdr:rowOff>
    </xdr:from>
    <xdr:ext cx="599010" cy="259045"/>
    <xdr:sp macro="" textlink="">
      <xdr:nvSpPr>
        <xdr:cNvPr id="309" name="補助費等該当値テキスト"/>
        <xdr:cNvSpPr txBox="1"/>
      </xdr:nvSpPr>
      <xdr:spPr>
        <a:xfrm>
          <a:off x="10528300" y="587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95881</xdr:rowOff>
    </xdr:from>
    <xdr:to>
      <xdr:col>50</xdr:col>
      <xdr:colOff>165100</xdr:colOff>
      <xdr:row>38</xdr:row>
      <xdr:rowOff>26031</xdr:rowOff>
    </xdr:to>
    <xdr:sp macro="" textlink="">
      <xdr:nvSpPr>
        <xdr:cNvPr id="310" name="楕円 309"/>
        <xdr:cNvSpPr/>
      </xdr:nvSpPr>
      <xdr:spPr>
        <a:xfrm>
          <a:off x="9588500" y="643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17159</xdr:rowOff>
    </xdr:from>
    <xdr:ext cx="534377" cy="259045"/>
    <xdr:sp macro="" textlink="">
      <xdr:nvSpPr>
        <xdr:cNvPr id="311" name="テキスト ボックス 310"/>
        <xdr:cNvSpPr txBox="1"/>
      </xdr:nvSpPr>
      <xdr:spPr>
        <a:xfrm>
          <a:off x="9372111" y="65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96805</xdr:rowOff>
    </xdr:from>
    <xdr:to>
      <xdr:col>46</xdr:col>
      <xdr:colOff>38100</xdr:colOff>
      <xdr:row>38</xdr:row>
      <xdr:rowOff>26955</xdr:rowOff>
    </xdr:to>
    <xdr:sp macro="" textlink="">
      <xdr:nvSpPr>
        <xdr:cNvPr id="312" name="楕円 311"/>
        <xdr:cNvSpPr/>
      </xdr:nvSpPr>
      <xdr:spPr>
        <a:xfrm>
          <a:off x="8699500" y="644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18082</xdr:rowOff>
    </xdr:from>
    <xdr:ext cx="534377" cy="259045"/>
    <xdr:sp macro="" textlink="">
      <xdr:nvSpPr>
        <xdr:cNvPr id="313" name="テキスト ボックス 312"/>
        <xdr:cNvSpPr txBox="1"/>
      </xdr:nvSpPr>
      <xdr:spPr>
        <a:xfrm>
          <a:off x="8483111" y="653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105533</xdr:rowOff>
    </xdr:from>
    <xdr:to>
      <xdr:col>41</xdr:col>
      <xdr:colOff>101600</xdr:colOff>
      <xdr:row>38</xdr:row>
      <xdr:rowOff>35683</xdr:rowOff>
    </xdr:to>
    <xdr:sp macro="" textlink="">
      <xdr:nvSpPr>
        <xdr:cNvPr id="314" name="楕円 313"/>
        <xdr:cNvSpPr/>
      </xdr:nvSpPr>
      <xdr:spPr>
        <a:xfrm>
          <a:off x="7810500" y="64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26810</xdr:rowOff>
    </xdr:from>
    <xdr:ext cx="534377" cy="259045"/>
    <xdr:sp macro="" textlink="">
      <xdr:nvSpPr>
        <xdr:cNvPr id="315" name="テキスト ボックス 314"/>
        <xdr:cNvSpPr txBox="1"/>
      </xdr:nvSpPr>
      <xdr:spPr>
        <a:xfrm>
          <a:off x="7594111" y="65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103983</xdr:rowOff>
    </xdr:from>
    <xdr:to>
      <xdr:col>36</xdr:col>
      <xdr:colOff>165100</xdr:colOff>
      <xdr:row>38</xdr:row>
      <xdr:rowOff>34133</xdr:rowOff>
    </xdr:to>
    <xdr:sp macro="" textlink="">
      <xdr:nvSpPr>
        <xdr:cNvPr id="316" name="楕円 315"/>
        <xdr:cNvSpPr/>
      </xdr:nvSpPr>
      <xdr:spPr>
        <a:xfrm>
          <a:off x="6921500" y="644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25260</xdr:rowOff>
    </xdr:from>
    <xdr:ext cx="534377" cy="259045"/>
    <xdr:sp macro="" textlink="">
      <xdr:nvSpPr>
        <xdr:cNvPr id="317" name="テキスト ボックス 316"/>
        <xdr:cNvSpPr txBox="1"/>
      </xdr:nvSpPr>
      <xdr:spPr>
        <a:xfrm>
          <a:off x="6705111" y="65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4241</xdr:rowOff>
    </xdr:from>
    <xdr:to>
      <xdr:col>55</xdr:col>
      <xdr:colOff>0</xdr:colOff>
      <xdr:row>58</xdr:row>
      <xdr:rowOff>25921</xdr:rowOff>
    </xdr:to>
    <xdr:cxnSp macro="">
      <xdr:nvCxnSpPr>
        <xdr:cNvPr id="344" name="直線コネクタ 343"/>
        <xdr:cNvCxnSpPr/>
      </xdr:nvCxnSpPr>
      <xdr:spPr>
        <a:xfrm flipV="1">
          <a:off x="9639300" y="9948341"/>
          <a:ext cx="8382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25921</xdr:rowOff>
    </xdr:from>
    <xdr:to>
      <xdr:col>50</xdr:col>
      <xdr:colOff>114300</xdr:colOff>
      <xdr:row>58</xdr:row>
      <xdr:rowOff>80712</xdr:rowOff>
    </xdr:to>
    <xdr:cxnSp macro="">
      <xdr:nvCxnSpPr>
        <xdr:cNvPr id="347" name="直線コネクタ 346"/>
        <xdr:cNvCxnSpPr/>
      </xdr:nvCxnSpPr>
      <xdr:spPr>
        <a:xfrm flipV="1">
          <a:off x="8750300" y="9970021"/>
          <a:ext cx="889000" cy="5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7505</xdr:rowOff>
    </xdr:from>
    <xdr:to>
      <xdr:col>45</xdr:col>
      <xdr:colOff>177800</xdr:colOff>
      <xdr:row>58</xdr:row>
      <xdr:rowOff>80712</xdr:rowOff>
    </xdr:to>
    <xdr:cxnSp macro="">
      <xdr:nvCxnSpPr>
        <xdr:cNvPr id="350" name="直線コネクタ 349"/>
        <xdr:cNvCxnSpPr/>
      </xdr:nvCxnSpPr>
      <xdr:spPr>
        <a:xfrm>
          <a:off x="7861300" y="9951605"/>
          <a:ext cx="889000" cy="7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60888</xdr:rowOff>
    </xdr:from>
    <xdr:to>
      <xdr:col>41</xdr:col>
      <xdr:colOff>50800</xdr:colOff>
      <xdr:row>58</xdr:row>
      <xdr:rowOff>7505</xdr:rowOff>
    </xdr:to>
    <xdr:cxnSp macro="">
      <xdr:nvCxnSpPr>
        <xdr:cNvPr id="353" name="直線コネクタ 352"/>
        <xdr:cNvCxnSpPr/>
      </xdr:nvCxnSpPr>
      <xdr:spPr>
        <a:xfrm>
          <a:off x="6972300" y="9833538"/>
          <a:ext cx="889000" cy="1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124891</xdr:rowOff>
    </xdr:from>
    <xdr:to>
      <xdr:col>55</xdr:col>
      <xdr:colOff>50800</xdr:colOff>
      <xdr:row>58</xdr:row>
      <xdr:rowOff>55041</xdr:rowOff>
    </xdr:to>
    <xdr:sp macro="" textlink="">
      <xdr:nvSpPr>
        <xdr:cNvPr id="363" name="楕円 362"/>
        <xdr:cNvSpPr/>
      </xdr:nvSpPr>
      <xdr:spPr>
        <a:xfrm>
          <a:off x="10426700" y="989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39818</xdr:rowOff>
    </xdr:from>
    <xdr:ext cx="534377" cy="259045"/>
    <xdr:sp macro="" textlink="">
      <xdr:nvSpPr>
        <xdr:cNvPr id="364" name="普通建設事業費該当値テキスト"/>
        <xdr:cNvSpPr txBox="1"/>
      </xdr:nvSpPr>
      <xdr:spPr>
        <a:xfrm>
          <a:off x="10528300" y="981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146571</xdr:rowOff>
    </xdr:from>
    <xdr:to>
      <xdr:col>50</xdr:col>
      <xdr:colOff>165100</xdr:colOff>
      <xdr:row>58</xdr:row>
      <xdr:rowOff>76721</xdr:rowOff>
    </xdr:to>
    <xdr:sp macro="" textlink="">
      <xdr:nvSpPr>
        <xdr:cNvPr id="365" name="楕円 364"/>
        <xdr:cNvSpPr/>
      </xdr:nvSpPr>
      <xdr:spPr>
        <a:xfrm>
          <a:off x="9588500" y="991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67848</xdr:rowOff>
    </xdr:from>
    <xdr:ext cx="534377" cy="259045"/>
    <xdr:sp macro="" textlink="">
      <xdr:nvSpPr>
        <xdr:cNvPr id="366" name="テキスト ボックス 365"/>
        <xdr:cNvSpPr txBox="1"/>
      </xdr:nvSpPr>
      <xdr:spPr>
        <a:xfrm>
          <a:off x="9372111" y="100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29912</xdr:rowOff>
    </xdr:from>
    <xdr:to>
      <xdr:col>46</xdr:col>
      <xdr:colOff>38100</xdr:colOff>
      <xdr:row>58</xdr:row>
      <xdr:rowOff>131512</xdr:rowOff>
    </xdr:to>
    <xdr:sp macro="" textlink="">
      <xdr:nvSpPr>
        <xdr:cNvPr id="367" name="楕円 366"/>
        <xdr:cNvSpPr/>
      </xdr:nvSpPr>
      <xdr:spPr>
        <a:xfrm>
          <a:off x="8699500" y="997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122639</xdr:rowOff>
    </xdr:from>
    <xdr:ext cx="469744" cy="259045"/>
    <xdr:sp macro="" textlink="">
      <xdr:nvSpPr>
        <xdr:cNvPr id="368" name="テキスト ボックス 367"/>
        <xdr:cNvSpPr txBox="1"/>
      </xdr:nvSpPr>
      <xdr:spPr>
        <a:xfrm>
          <a:off x="8515428" y="1006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128155</xdr:rowOff>
    </xdr:from>
    <xdr:to>
      <xdr:col>41</xdr:col>
      <xdr:colOff>101600</xdr:colOff>
      <xdr:row>58</xdr:row>
      <xdr:rowOff>58305</xdr:rowOff>
    </xdr:to>
    <xdr:sp macro="" textlink="">
      <xdr:nvSpPr>
        <xdr:cNvPr id="369" name="楕円 368"/>
        <xdr:cNvSpPr/>
      </xdr:nvSpPr>
      <xdr:spPr>
        <a:xfrm>
          <a:off x="7810500" y="99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49432</xdr:rowOff>
    </xdr:from>
    <xdr:ext cx="534377" cy="259045"/>
    <xdr:sp macro="" textlink="">
      <xdr:nvSpPr>
        <xdr:cNvPr id="370" name="テキスト ボックス 369"/>
        <xdr:cNvSpPr txBox="1"/>
      </xdr:nvSpPr>
      <xdr:spPr>
        <a:xfrm>
          <a:off x="7594111" y="9993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10088</xdr:rowOff>
    </xdr:from>
    <xdr:to>
      <xdr:col>36</xdr:col>
      <xdr:colOff>165100</xdr:colOff>
      <xdr:row>57</xdr:row>
      <xdr:rowOff>111688</xdr:rowOff>
    </xdr:to>
    <xdr:sp macro="" textlink="">
      <xdr:nvSpPr>
        <xdr:cNvPr id="371" name="楕円 370"/>
        <xdr:cNvSpPr/>
      </xdr:nvSpPr>
      <xdr:spPr>
        <a:xfrm>
          <a:off x="6921500" y="978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102815</xdr:rowOff>
    </xdr:from>
    <xdr:ext cx="534377" cy="259045"/>
    <xdr:sp macro="" textlink="">
      <xdr:nvSpPr>
        <xdr:cNvPr id="372" name="テキスト ボックス 371"/>
        <xdr:cNvSpPr txBox="1"/>
      </xdr:nvSpPr>
      <xdr:spPr>
        <a:xfrm>
          <a:off x="6705111" y="987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98879</xdr:rowOff>
    </xdr:from>
    <xdr:to>
      <xdr:col>55</xdr:col>
      <xdr:colOff>0</xdr:colOff>
      <xdr:row>79</xdr:row>
      <xdr:rowOff>98879</xdr:rowOff>
    </xdr:to>
    <xdr:cxnSp macro="">
      <xdr:nvCxnSpPr>
        <xdr:cNvPr id="403" name="直線コネクタ 402"/>
        <xdr:cNvCxnSpPr/>
      </xdr:nvCxnSpPr>
      <xdr:spPr>
        <a:xfrm>
          <a:off x="9639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21758</xdr:rowOff>
    </xdr:from>
    <xdr:ext cx="534377" cy="259045"/>
    <xdr:sp macro="" textlink="">
      <xdr:nvSpPr>
        <xdr:cNvPr id="404" name="普通建設事業費 （ うち新規整備　）平均値テキスト"/>
        <xdr:cNvSpPr txBox="1"/>
      </xdr:nvSpPr>
      <xdr:spPr>
        <a:xfrm>
          <a:off x="10528300" y="13223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98879</xdr:rowOff>
    </xdr:from>
    <xdr:to>
      <xdr:col>50</xdr:col>
      <xdr:colOff>114300</xdr:colOff>
      <xdr:row>79</xdr:row>
      <xdr:rowOff>98879</xdr:rowOff>
    </xdr:to>
    <xdr:cxnSp macro="">
      <xdr:nvCxnSpPr>
        <xdr:cNvPr id="406" name="直線コネクタ 405"/>
        <xdr:cNvCxnSpPr/>
      </xdr:nvCxnSpPr>
      <xdr:spPr>
        <a:xfrm>
          <a:off x="8750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125596</xdr:rowOff>
    </xdr:from>
    <xdr:ext cx="534377" cy="259045"/>
    <xdr:sp macro="" textlink="">
      <xdr:nvSpPr>
        <xdr:cNvPr id="408" name="テキスト ボックス 407"/>
        <xdr:cNvSpPr txBox="1"/>
      </xdr:nvSpPr>
      <xdr:spPr>
        <a:xfrm>
          <a:off x="9372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96331</xdr:rowOff>
    </xdr:from>
    <xdr:to>
      <xdr:col>45</xdr:col>
      <xdr:colOff>177800</xdr:colOff>
      <xdr:row>79</xdr:row>
      <xdr:rowOff>98879</xdr:rowOff>
    </xdr:to>
    <xdr:cxnSp macro="">
      <xdr:nvCxnSpPr>
        <xdr:cNvPr id="409" name="直線コネクタ 408"/>
        <xdr:cNvCxnSpPr/>
      </xdr:nvCxnSpPr>
      <xdr:spPr>
        <a:xfrm>
          <a:off x="7861300" y="13640881"/>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25237</xdr:rowOff>
    </xdr:from>
    <xdr:to>
      <xdr:col>41</xdr:col>
      <xdr:colOff>50800</xdr:colOff>
      <xdr:row>79</xdr:row>
      <xdr:rowOff>96331</xdr:rowOff>
    </xdr:to>
    <xdr:cxnSp macro="">
      <xdr:nvCxnSpPr>
        <xdr:cNvPr id="412" name="直線コネクタ 411"/>
        <xdr:cNvCxnSpPr/>
      </xdr:nvCxnSpPr>
      <xdr:spPr>
        <a:xfrm>
          <a:off x="6972300" y="13569787"/>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90262</xdr:rowOff>
    </xdr:from>
    <xdr:ext cx="534377" cy="259045"/>
    <xdr:sp macro="" textlink="">
      <xdr:nvSpPr>
        <xdr:cNvPr id="416" name="テキスト ボックス 415"/>
        <xdr:cNvSpPr txBox="1"/>
      </xdr:nvSpPr>
      <xdr:spPr>
        <a:xfrm>
          <a:off x="6705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48079</xdr:rowOff>
    </xdr:from>
    <xdr:to>
      <xdr:col>55</xdr:col>
      <xdr:colOff>50800</xdr:colOff>
      <xdr:row>79</xdr:row>
      <xdr:rowOff>149679</xdr:rowOff>
    </xdr:to>
    <xdr:sp macro="" textlink="">
      <xdr:nvSpPr>
        <xdr:cNvPr id="422" name="楕円 421"/>
        <xdr:cNvSpPr/>
      </xdr:nvSpPr>
      <xdr:spPr>
        <a:xfrm>
          <a:off x="10426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134456</xdr:rowOff>
    </xdr:from>
    <xdr:ext cx="249299" cy="259045"/>
    <xdr:sp macro="" textlink="">
      <xdr:nvSpPr>
        <xdr:cNvPr id="423" name="普通建設事業費 （ うち新規整備　）該当値テキスト"/>
        <xdr:cNvSpPr txBox="1"/>
      </xdr:nvSpPr>
      <xdr:spPr>
        <a:xfrm>
          <a:off x="10528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24" name="楕円 423"/>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25" name="テキスト ボックス 424"/>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6" name="楕円 425"/>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7" name="テキスト ボックス 426"/>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45531</xdr:rowOff>
    </xdr:from>
    <xdr:to>
      <xdr:col>41</xdr:col>
      <xdr:colOff>101600</xdr:colOff>
      <xdr:row>79</xdr:row>
      <xdr:rowOff>147131</xdr:rowOff>
    </xdr:to>
    <xdr:sp macro="" textlink="">
      <xdr:nvSpPr>
        <xdr:cNvPr id="428" name="楕円 427"/>
        <xdr:cNvSpPr/>
      </xdr:nvSpPr>
      <xdr:spPr>
        <a:xfrm>
          <a:off x="7810500" y="1359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138258</xdr:rowOff>
    </xdr:from>
    <xdr:ext cx="378565" cy="259045"/>
    <xdr:sp macro="" textlink="">
      <xdr:nvSpPr>
        <xdr:cNvPr id="429" name="テキスト ボックス 428"/>
        <xdr:cNvSpPr txBox="1"/>
      </xdr:nvSpPr>
      <xdr:spPr>
        <a:xfrm>
          <a:off x="7672017" y="1368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145887</xdr:rowOff>
    </xdr:from>
    <xdr:to>
      <xdr:col>36</xdr:col>
      <xdr:colOff>165100</xdr:colOff>
      <xdr:row>79</xdr:row>
      <xdr:rowOff>76037</xdr:rowOff>
    </xdr:to>
    <xdr:sp macro="" textlink="">
      <xdr:nvSpPr>
        <xdr:cNvPr id="430" name="楕円 429"/>
        <xdr:cNvSpPr/>
      </xdr:nvSpPr>
      <xdr:spPr>
        <a:xfrm>
          <a:off x="6921500" y="13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67164</xdr:rowOff>
    </xdr:from>
    <xdr:ext cx="469744" cy="259045"/>
    <xdr:sp macro="" textlink="">
      <xdr:nvSpPr>
        <xdr:cNvPr id="431" name="テキスト ボックス 430"/>
        <xdr:cNvSpPr txBox="1"/>
      </xdr:nvSpPr>
      <xdr:spPr>
        <a:xfrm>
          <a:off x="6737428" y="1361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72250</xdr:rowOff>
    </xdr:from>
    <xdr:to>
      <xdr:col>55</xdr:col>
      <xdr:colOff>0</xdr:colOff>
      <xdr:row>98</xdr:row>
      <xdr:rowOff>73583</xdr:rowOff>
    </xdr:to>
    <xdr:cxnSp macro="">
      <xdr:nvCxnSpPr>
        <xdr:cNvPr id="460" name="直線コネクタ 459"/>
        <xdr:cNvCxnSpPr/>
      </xdr:nvCxnSpPr>
      <xdr:spPr>
        <a:xfrm flipV="1">
          <a:off x="9639300" y="16874350"/>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73583</xdr:rowOff>
    </xdr:from>
    <xdr:to>
      <xdr:col>50</xdr:col>
      <xdr:colOff>114300</xdr:colOff>
      <xdr:row>98</xdr:row>
      <xdr:rowOff>140906</xdr:rowOff>
    </xdr:to>
    <xdr:cxnSp macro="">
      <xdr:nvCxnSpPr>
        <xdr:cNvPr id="463" name="直線コネクタ 462"/>
        <xdr:cNvCxnSpPr/>
      </xdr:nvCxnSpPr>
      <xdr:spPr>
        <a:xfrm flipV="1">
          <a:off x="8750300" y="16875683"/>
          <a:ext cx="889000" cy="67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82263</xdr:rowOff>
    </xdr:from>
    <xdr:ext cx="534377" cy="259045"/>
    <xdr:sp macro="" textlink="">
      <xdr:nvSpPr>
        <xdr:cNvPr id="465" name="テキスト ボックス 464"/>
        <xdr:cNvSpPr txBox="1"/>
      </xdr:nvSpPr>
      <xdr:spPr>
        <a:xfrm>
          <a:off x="9372111" y="1637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42583</xdr:rowOff>
    </xdr:from>
    <xdr:to>
      <xdr:col>45</xdr:col>
      <xdr:colOff>177800</xdr:colOff>
      <xdr:row>98</xdr:row>
      <xdr:rowOff>140906</xdr:rowOff>
    </xdr:to>
    <xdr:cxnSp macro="">
      <xdr:nvCxnSpPr>
        <xdr:cNvPr id="466" name="直線コネクタ 465"/>
        <xdr:cNvCxnSpPr/>
      </xdr:nvCxnSpPr>
      <xdr:spPr>
        <a:xfrm>
          <a:off x="7861300" y="16844683"/>
          <a:ext cx="889000" cy="9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108838</xdr:rowOff>
    </xdr:from>
    <xdr:to>
      <xdr:col>41</xdr:col>
      <xdr:colOff>50800</xdr:colOff>
      <xdr:row>98</xdr:row>
      <xdr:rowOff>42583</xdr:rowOff>
    </xdr:to>
    <xdr:cxnSp macro="">
      <xdr:nvCxnSpPr>
        <xdr:cNvPr id="469" name="直線コネクタ 468"/>
        <xdr:cNvCxnSpPr/>
      </xdr:nvCxnSpPr>
      <xdr:spPr>
        <a:xfrm>
          <a:off x="6972300" y="16739488"/>
          <a:ext cx="889000" cy="105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21450</xdr:rowOff>
    </xdr:from>
    <xdr:to>
      <xdr:col>55</xdr:col>
      <xdr:colOff>50800</xdr:colOff>
      <xdr:row>98</xdr:row>
      <xdr:rowOff>123050</xdr:rowOff>
    </xdr:to>
    <xdr:sp macro="" textlink="">
      <xdr:nvSpPr>
        <xdr:cNvPr id="479" name="楕円 478"/>
        <xdr:cNvSpPr/>
      </xdr:nvSpPr>
      <xdr:spPr>
        <a:xfrm>
          <a:off x="10426700" y="168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107827</xdr:rowOff>
    </xdr:from>
    <xdr:ext cx="534377" cy="259045"/>
    <xdr:sp macro="" textlink="">
      <xdr:nvSpPr>
        <xdr:cNvPr id="480" name="普通建設事業費 （ うち更新整備　）該当値テキスト"/>
        <xdr:cNvSpPr txBox="1"/>
      </xdr:nvSpPr>
      <xdr:spPr>
        <a:xfrm>
          <a:off x="10528300" y="1673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22783</xdr:rowOff>
    </xdr:from>
    <xdr:to>
      <xdr:col>50</xdr:col>
      <xdr:colOff>165100</xdr:colOff>
      <xdr:row>98</xdr:row>
      <xdr:rowOff>124383</xdr:rowOff>
    </xdr:to>
    <xdr:sp macro="" textlink="">
      <xdr:nvSpPr>
        <xdr:cNvPr id="481" name="楕円 480"/>
        <xdr:cNvSpPr/>
      </xdr:nvSpPr>
      <xdr:spPr>
        <a:xfrm>
          <a:off x="9588500" y="1682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115510</xdr:rowOff>
    </xdr:from>
    <xdr:ext cx="534377" cy="259045"/>
    <xdr:sp macro="" textlink="">
      <xdr:nvSpPr>
        <xdr:cNvPr id="482" name="テキスト ボックス 481"/>
        <xdr:cNvSpPr txBox="1"/>
      </xdr:nvSpPr>
      <xdr:spPr>
        <a:xfrm>
          <a:off x="9372111" y="1691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90106</xdr:rowOff>
    </xdr:from>
    <xdr:to>
      <xdr:col>46</xdr:col>
      <xdr:colOff>38100</xdr:colOff>
      <xdr:row>99</xdr:row>
      <xdr:rowOff>20256</xdr:rowOff>
    </xdr:to>
    <xdr:sp macro="" textlink="">
      <xdr:nvSpPr>
        <xdr:cNvPr id="483" name="楕円 482"/>
        <xdr:cNvSpPr/>
      </xdr:nvSpPr>
      <xdr:spPr>
        <a:xfrm>
          <a:off x="8699500" y="1689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11383</xdr:rowOff>
    </xdr:from>
    <xdr:ext cx="469744" cy="259045"/>
    <xdr:sp macro="" textlink="">
      <xdr:nvSpPr>
        <xdr:cNvPr id="484" name="テキスト ボックス 483"/>
        <xdr:cNvSpPr txBox="1"/>
      </xdr:nvSpPr>
      <xdr:spPr>
        <a:xfrm>
          <a:off x="8515428" y="1698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163233</xdr:rowOff>
    </xdr:from>
    <xdr:to>
      <xdr:col>41</xdr:col>
      <xdr:colOff>101600</xdr:colOff>
      <xdr:row>98</xdr:row>
      <xdr:rowOff>93383</xdr:rowOff>
    </xdr:to>
    <xdr:sp macro="" textlink="">
      <xdr:nvSpPr>
        <xdr:cNvPr id="485" name="楕円 484"/>
        <xdr:cNvSpPr/>
      </xdr:nvSpPr>
      <xdr:spPr>
        <a:xfrm>
          <a:off x="7810500" y="1679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84510</xdr:rowOff>
    </xdr:from>
    <xdr:ext cx="534377" cy="259045"/>
    <xdr:sp macro="" textlink="">
      <xdr:nvSpPr>
        <xdr:cNvPr id="486" name="テキスト ボックス 485"/>
        <xdr:cNvSpPr txBox="1"/>
      </xdr:nvSpPr>
      <xdr:spPr>
        <a:xfrm>
          <a:off x="7594111" y="1688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58038</xdr:rowOff>
    </xdr:from>
    <xdr:to>
      <xdr:col>36</xdr:col>
      <xdr:colOff>165100</xdr:colOff>
      <xdr:row>97</xdr:row>
      <xdr:rowOff>159638</xdr:rowOff>
    </xdr:to>
    <xdr:sp macro="" textlink="">
      <xdr:nvSpPr>
        <xdr:cNvPr id="487" name="楕円 486"/>
        <xdr:cNvSpPr/>
      </xdr:nvSpPr>
      <xdr:spPr>
        <a:xfrm>
          <a:off x="6921500" y="1668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150765</xdr:rowOff>
    </xdr:from>
    <xdr:ext cx="534377" cy="259045"/>
    <xdr:sp macro="" textlink="">
      <xdr:nvSpPr>
        <xdr:cNvPr id="488" name="テキスト ボックス 487"/>
        <xdr:cNvSpPr txBox="1"/>
      </xdr:nvSpPr>
      <xdr:spPr>
        <a:xfrm>
          <a:off x="6705111" y="1678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44321</xdr:rowOff>
    </xdr:from>
    <xdr:to>
      <xdr:col>81</xdr:col>
      <xdr:colOff>50800</xdr:colOff>
      <xdr:row>39</xdr:row>
      <xdr:rowOff>44450</xdr:rowOff>
    </xdr:to>
    <xdr:cxnSp macro="">
      <xdr:nvCxnSpPr>
        <xdr:cNvPr id="520" name="直線コネクタ 519"/>
        <xdr:cNvCxnSpPr/>
      </xdr:nvCxnSpPr>
      <xdr:spPr>
        <a:xfrm>
          <a:off x="14592300" y="673087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44321</xdr:rowOff>
    </xdr:from>
    <xdr:to>
      <xdr:col>76</xdr:col>
      <xdr:colOff>114300</xdr:colOff>
      <xdr:row>39</xdr:row>
      <xdr:rowOff>44450</xdr:rowOff>
    </xdr:to>
    <xdr:cxnSp macro="">
      <xdr:nvCxnSpPr>
        <xdr:cNvPr id="523" name="直線コネクタ 522"/>
        <xdr:cNvCxnSpPr/>
      </xdr:nvCxnSpPr>
      <xdr:spPr>
        <a:xfrm flipV="1">
          <a:off x="13703300" y="6730871"/>
          <a:ext cx="8890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106085</xdr:rowOff>
    </xdr:from>
    <xdr:ext cx="469744" cy="259045"/>
    <xdr:sp macro="" textlink="">
      <xdr:nvSpPr>
        <xdr:cNvPr id="525" name="テキスト ボックス 524"/>
        <xdr:cNvSpPr txBox="1"/>
      </xdr:nvSpPr>
      <xdr:spPr>
        <a:xfrm>
          <a:off x="14357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43383</xdr:rowOff>
    </xdr:from>
    <xdr:to>
      <xdr:col>71</xdr:col>
      <xdr:colOff>177800</xdr:colOff>
      <xdr:row>39</xdr:row>
      <xdr:rowOff>44450</xdr:rowOff>
    </xdr:to>
    <xdr:cxnSp macro="">
      <xdr:nvCxnSpPr>
        <xdr:cNvPr id="526" name="直線コネクタ 525"/>
        <xdr:cNvCxnSpPr/>
      </xdr:nvCxnSpPr>
      <xdr:spPr>
        <a:xfrm>
          <a:off x="12814300" y="6729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109179</xdr:rowOff>
    </xdr:from>
    <xdr:ext cx="378565" cy="259045"/>
    <xdr:sp macro="" textlink="">
      <xdr:nvSpPr>
        <xdr:cNvPr id="528" name="テキスト ボックス 527"/>
        <xdr:cNvSpPr txBox="1"/>
      </xdr:nvSpPr>
      <xdr:spPr>
        <a:xfrm>
          <a:off x="13514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249299" cy="259045"/>
    <xdr:sp macro="" textlink="">
      <xdr:nvSpPr>
        <xdr:cNvPr id="537" name="災害復旧事業費該当値テキスト"/>
        <xdr:cNvSpPr txBox="1"/>
      </xdr:nvSpPr>
      <xdr:spPr>
        <a:xfrm>
          <a:off x="16370300" y="6652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164971</xdr:rowOff>
    </xdr:from>
    <xdr:to>
      <xdr:col>76</xdr:col>
      <xdr:colOff>165100</xdr:colOff>
      <xdr:row>39</xdr:row>
      <xdr:rowOff>95121</xdr:rowOff>
    </xdr:to>
    <xdr:sp macro="" textlink="">
      <xdr:nvSpPr>
        <xdr:cNvPr id="540" name="楕円 539"/>
        <xdr:cNvSpPr/>
      </xdr:nvSpPr>
      <xdr:spPr>
        <a:xfrm>
          <a:off x="14541500" y="668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86248</xdr:rowOff>
    </xdr:from>
    <xdr:ext cx="313932" cy="259045"/>
    <xdr:sp macro="" textlink="">
      <xdr:nvSpPr>
        <xdr:cNvPr id="541" name="テキスト ボックス 540"/>
        <xdr:cNvSpPr txBox="1"/>
      </xdr:nvSpPr>
      <xdr:spPr>
        <a:xfrm>
          <a:off x="14435333" y="67727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164033</xdr:rowOff>
    </xdr:from>
    <xdr:to>
      <xdr:col>67</xdr:col>
      <xdr:colOff>101600</xdr:colOff>
      <xdr:row>39</xdr:row>
      <xdr:rowOff>94183</xdr:rowOff>
    </xdr:to>
    <xdr:sp macro="" textlink="">
      <xdr:nvSpPr>
        <xdr:cNvPr id="544" name="楕円 543"/>
        <xdr:cNvSpPr/>
      </xdr:nvSpPr>
      <xdr:spPr>
        <a:xfrm>
          <a:off x="12763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85310</xdr:rowOff>
    </xdr:from>
    <xdr:ext cx="378565" cy="259045"/>
    <xdr:sp macro="" textlink="">
      <xdr:nvSpPr>
        <xdr:cNvPr id="545" name="テキスト ボックス 544"/>
        <xdr:cNvSpPr txBox="1"/>
      </xdr:nvSpPr>
      <xdr:spPr>
        <a:xfrm>
          <a:off x="12625017" y="677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50611</xdr:rowOff>
    </xdr:from>
    <xdr:to>
      <xdr:col>85</xdr:col>
      <xdr:colOff>127000</xdr:colOff>
      <xdr:row>77</xdr:row>
      <xdr:rowOff>70124</xdr:rowOff>
    </xdr:to>
    <xdr:cxnSp macro="">
      <xdr:nvCxnSpPr>
        <xdr:cNvPr id="625" name="直線コネクタ 624"/>
        <xdr:cNvCxnSpPr/>
      </xdr:nvCxnSpPr>
      <xdr:spPr>
        <a:xfrm flipV="1">
          <a:off x="15481300" y="13252261"/>
          <a:ext cx="8382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68622</xdr:rowOff>
    </xdr:from>
    <xdr:to>
      <xdr:col>81</xdr:col>
      <xdr:colOff>50800</xdr:colOff>
      <xdr:row>77</xdr:row>
      <xdr:rowOff>70124</xdr:rowOff>
    </xdr:to>
    <xdr:cxnSp macro="">
      <xdr:nvCxnSpPr>
        <xdr:cNvPr id="628" name="直線コネクタ 627"/>
        <xdr:cNvCxnSpPr/>
      </xdr:nvCxnSpPr>
      <xdr:spPr>
        <a:xfrm>
          <a:off x="14592300" y="13270272"/>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68622</xdr:rowOff>
    </xdr:from>
    <xdr:to>
      <xdr:col>76</xdr:col>
      <xdr:colOff>114300</xdr:colOff>
      <xdr:row>77</xdr:row>
      <xdr:rowOff>70304</xdr:rowOff>
    </xdr:to>
    <xdr:cxnSp macro="">
      <xdr:nvCxnSpPr>
        <xdr:cNvPr id="631" name="直線コネクタ 630"/>
        <xdr:cNvCxnSpPr/>
      </xdr:nvCxnSpPr>
      <xdr:spPr>
        <a:xfrm flipV="1">
          <a:off x="13703300" y="13270272"/>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70304</xdr:rowOff>
    </xdr:from>
    <xdr:to>
      <xdr:col>71</xdr:col>
      <xdr:colOff>177800</xdr:colOff>
      <xdr:row>77</xdr:row>
      <xdr:rowOff>74044</xdr:rowOff>
    </xdr:to>
    <xdr:cxnSp macro="">
      <xdr:nvCxnSpPr>
        <xdr:cNvPr id="634" name="直線コネクタ 633"/>
        <xdr:cNvCxnSpPr/>
      </xdr:nvCxnSpPr>
      <xdr:spPr>
        <a:xfrm flipV="1">
          <a:off x="12814300" y="13271954"/>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171261</xdr:rowOff>
    </xdr:from>
    <xdr:to>
      <xdr:col>85</xdr:col>
      <xdr:colOff>177800</xdr:colOff>
      <xdr:row>77</xdr:row>
      <xdr:rowOff>101411</xdr:rowOff>
    </xdr:to>
    <xdr:sp macro="" textlink="">
      <xdr:nvSpPr>
        <xdr:cNvPr id="644" name="楕円 643"/>
        <xdr:cNvSpPr/>
      </xdr:nvSpPr>
      <xdr:spPr>
        <a:xfrm>
          <a:off x="16268700" y="132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149688</xdr:rowOff>
    </xdr:from>
    <xdr:ext cx="534377" cy="259045"/>
    <xdr:sp macro="" textlink="">
      <xdr:nvSpPr>
        <xdr:cNvPr id="645" name="公債費該当値テキスト"/>
        <xdr:cNvSpPr txBox="1"/>
      </xdr:nvSpPr>
      <xdr:spPr>
        <a:xfrm>
          <a:off x="16370300" y="1317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19324</xdr:rowOff>
    </xdr:from>
    <xdr:to>
      <xdr:col>81</xdr:col>
      <xdr:colOff>101600</xdr:colOff>
      <xdr:row>77</xdr:row>
      <xdr:rowOff>120924</xdr:rowOff>
    </xdr:to>
    <xdr:sp macro="" textlink="">
      <xdr:nvSpPr>
        <xdr:cNvPr id="646" name="楕円 645"/>
        <xdr:cNvSpPr/>
      </xdr:nvSpPr>
      <xdr:spPr>
        <a:xfrm>
          <a:off x="15430500" y="1322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112051</xdr:rowOff>
    </xdr:from>
    <xdr:ext cx="534377" cy="259045"/>
    <xdr:sp macro="" textlink="">
      <xdr:nvSpPr>
        <xdr:cNvPr id="647" name="テキスト ボックス 646"/>
        <xdr:cNvSpPr txBox="1"/>
      </xdr:nvSpPr>
      <xdr:spPr>
        <a:xfrm>
          <a:off x="15214111" y="133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17822</xdr:rowOff>
    </xdr:from>
    <xdr:to>
      <xdr:col>76</xdr:col>
      <xdr:colOff>165100</xdr:colOff>
      <xdr:row>77</xdr:row>
      <xdr:rowOff>119422</xdr:rowOff>
    </xdr:to>
    <xdr:sp macro="" textlink="">
      <xdr:nvSpPr>
        <xdr:cNvPr id="648" name="楕円 647"/>
        <xdr:cNvSpPr/>
      </xdr:nvSpPr>
      <xdr:spPr>
        <a:xfrm>
          <a:off x="14541500" y="1321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110549</xdr:rowOff>
    </xdr:from>
    <xdr:ext cx="534377" cy="259045"/>
    <xdr:sp macro="" textlink="">
      <xdr:nvSpPr>
        <xdr:cNvPr id="649" name="テキスト ボックス 648"/>
        <xdr:cNvSpPr txBox="1"/>
      </xdr:nvSpPr>
      <xdr:spPr>
        <a:xfrm>
          <a:off x="14325111" y="1331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19504</xdr:rowOff>
    </xdr:from>
    <xdr:to>
      <xdr:col>72</xdr:col>
      <xdr:colOff>38100</xdr:colOff>
      <xdr:row>77</xdr:row>
      <xdr:rowOff>121104</xdr:rowOff>
    </xdr:to>
    <xdr:sp macro="" textlink="">
      <xdr:nvSpPr>
        <xdr:cNvPr id="650" name="楕円 649"/>
        <xdr:cNvSpPr/>
      </xdr:nvSpPr>
      <xdr:spPr>
        <a:xfrm>
          <a:off x="13652500" y="132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112231</xdr:rowOff>
    </xdr:from>
    <xdr:ext cx="534377" cy="259045"/>
    <xdr:sp macro="" textlink="">
      <xdr:nvSpPr>
        <xdr:cNvPr id="651" name="テキスト ボックス 650"/>
        <xdr:cNvSpPr txBox="1"/>
      </xdr:nvSpPr>
      <xdr:spPr>
        <a:xfrm>
          <a:off x="13436111" y="1331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23244</xdr:rowOff>
    </xdr:from>
    <xdr:to>
      <xdr:col>67</xdr:col>
      <xdr:colOff>101600</xdr:colOff>
      <xdr:row>77</xdr:row>
      <xdr:rowOff>124844</xdr:rowOff>
    </xdr:to>
    <xdr:sp macro="" textlink="">
      <xdr:nvSpPr>
        <xdr:cNvPr id="652" name="楕円 651"/>
        <xdr:cNvSpPr/>
      </xdr:nvSpPr>
      <xdr:spPr>
        <a:xfrm>
          <a:off x="12763500" y="1322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115971</xdr:rowOff>
    </xdr:from>
    <xdr:ext cx="534377" cy="259045"/>
    <xdr:sp macro="" textlink="">
      <xdr:nvSpPr>
        <xdr:cNvPr id="653" name="テキスト ボックス 652"/>
        <xdr:cNvSpPr txBox="1"/>
      </xdr:nvSpPr>
      <xdr:spPr>
        <a:xfrm>
          <a:off x="12547111" y="1331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51854</xdr:rowOff>
    </xdr:from>
    <xdr:to>
      <xdr:col>85</xdr:col>
      <xdr:colOff>127000</xdr:colOff>
      <xdr:row>98</xdr:row>
      <xdr:rowOff>64901</xdr:rowOff>
    </xdr:to>
    <xdr:cxnSp macro="">
      <xdr:nvCxnSpPr>
        <xdr:cNvPr id="680" name="直線コネクタ 679"/>
        <xdr:cNvCxnSpPr/>
      </xdr:nvCxnSpPr>
      <xdr:spPr>
        <a:xfrm>
          <a:off x="15481300" y="16853954"/>
          <a:ext cx="838200" cy="1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11619</xdr:rowOff>
    </xdr:from>
    <xdr:to>
      <xdr:col>81</xdr:col>
      <xdr:colOff>50800</xdr:colOff>
      <xdr:row>98</xdr:row>
      <xdr:rowOff>51854</xdr:rowOff>
    </xdr:to>
    <xdr:cxnSp macro="">
      <xdr:nvCxnSpPr>
        <xdr:cNvPr id="683" name="直線コネクタ 682"/>
        <xdr:cNvCxnSpPr/>
      </xdr:nvCxnSpPr>
      <xdr:spPr>
        <a:xfrm>
          <a:off x="14592300" y="16813719"/>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11619</xdr:rowOff>
    </xdr:from>
    <xdr:to>
      <xdr:col>76</xdr:col>
      <xdr:colOff>114300</xdr:colOff>
      <xdr:row>98</xdr:row>
      <xdr:rowOff>79716</xdr:rowOff>
    </xdr:to>
    <xdr:cxnSp macro="">
      <xdr:nvCxnSpPr>
        <xdr:cNvPr id="686" name="直線コネクタ 685"/>
        <xdr:cNvCxnSpPr/>
      </xdr:nvCxnSpPr>
      <xdr:spPr>
        <a:xfrm flipV="1">
          <a:off x="13703300" y="16813719"/>
          <a:ext cx="889000" cy="6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58319</xdr:rowOff>
    </xdr:from>
    <xdr:to>
      <xdr:col>71</xdr:col>
      <xdr:colOff>177800</xdr:colOff>
      <xdr:row>98</xdr:row>
      <xdr:rowOff>79716</xdr:rowOff>
    </xdr:to>
    <xdr:cxnSp macro="">
      <xdr:nvCxnSpPr>
        <xdr:cNvPr id="689" name="直線コネクタ 688"/>
        <xdr:cNvCxnSpPr/>
      </xdr:nvCxnSpPr>
      <xdr:spPr>
        <a:xfrm>
          <a:off x="12814300" y="16860419"/>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14101</xdr:rowOff>
    </xdr:from>
    <xdr:to>
      <xdr:col>85</xdr:col>
      <xdr:colOff>177800</xdr:colOff>
      <xdr:row>98</xdr:row>
      <xdr:rowOff>115701</xdr:rowOff>
    </xdr:to>
    <xdr:sp macro="" textlink="">
      <xdr:nvSpPr>
        <xdr:cNvPr id="699" name="楕円 698"/>
        <xdr:cNvSpPr/>
      </xdr:nvSpPr>
      <xdr:spPr>
        <a:xfrm>
          <a:off x="16268700" y="1681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100478</xdr:rowOff>
    </xdr:from>
    <xdr:ext cx="469744" cy="259045"/>
    <xdr:sp macro="" textlink="">
      <xdr:nvSpPr>
        <xdr:cNvPr id="700" name="積立金該当値テキスト"/>
        <xdr:cNvSpPr txBox="1"/>
      </xdr:nvSpPr>
      <xdr:spPr>
        <a:xfrm>
          <a:off x="16370300" y="16731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1054</xdr:rowOff>
    </xdr:from>
    <xdr:to>
      <xdr:col>81</xdr:col>
      <xdr:colOff>101600</xdr:colOff>
      <xdr:row>98</xdr:row>
      <xdr:rowOff>102654</xdr:rowOff>
    </xdr:to>
    <xdr:sp macro="" textlink="">
      <xdr:nvSpPr>
        <xdr:cNvPr id="701" name="楕円 700"/>
        <xdr:cNvSpPr/>
      </xdr:nvSpPr>
      <xdr:spPr>
        <a:xfrm>
          <a:off x="15430500" y="16803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93781</xdr:rowOff>
    </xdr:from>
    <xdr:ext cx="469744" cy="259045"/>
    <xdr:sp macro="" textlink="">
      <xdr:nvSpPr>
        <xdr:cNvPr id="702" name="テキスト ボックス 701"/>
        <xdr:cNvSpPr txBox="1"/>
      </xdr:nvSpPr>
      <xdr:spPr>
        <a:xfrm>
          <a:off x="15246428" y="1689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132269</xdr:rowOff>
    </xdr:from>
    <xdr:to>
      <xdr:col>76</xdr:col>
      <xdr:colOff>165100</xdr:colOff>
      <xdr:row>98</xdr:row>
      <xdr:rowOff>62419</xdr:rowOff>
    </xdr:to>
    <xdr:sp macro="" textlink="">
      <xdr:nvSpPr>
        <xdr:cNvPr id="703" name="楕円 702"/>
        <xdr:cNvSpPr/>
      </xdr:nvSpPr>
      <xdr:spPr>
        <a:xfrm>
          <a:off x="14541500" y="1676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53546</xdr:rowOff>
    </xdr:from>
    <xdr:ext cx="534377" cy="259045"/>
    <xdr:sp macro="" textlink="">
      <xdr:nvSpPr>
        <xdr:cNvPr id="704" name="テキスト ボックス 703"/>
        <xdr:cNvSpPr txBox="1"/>
      </xdr:nvSpPr>
      <xdr:spPr>
        <a:xfrm>
          <a:off x="14325111" y="1685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28916</xdr:rowOff>
    </xdr:from>
    <xdr:to>
      <xdr:col>72</xdr:col>
      <xdr:colOff>38100</xdr:colOff>
      <xdr:row>98</xdr:row>
      <xdr:rowOff>130516</xdr:rowOff>
    </xdr:to>
    <xdr:sp macro="" textlink="">
      <xdr:nvSpPr>
        <xdr:cNvPr id="705" name="楕円 704"/>
        <xdr:cNvSpPr/>
      </xdr:nvSpPr>
      <xdr:spPr>
        <a:xfrm>
          <a:off x="13652500" y="168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121643</xdr:rowOff>
    </xdr:from>
    <xdr:ext cx="469744" cy="259045"/>
    <xdr:sp macro="" textlink="">
      <xdr:nvSpPr>
        <xdr:cNvPr id="706" name="テキスト ボックス 705"/>
        <xdr:cNvSpPr txBox="1"/>
      </xdr:nvSpPr>
      <xdr:spPr>
        <a:xfrm>
          <a:off x="13468428" y="1692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7519</xdr:rowOff>
    </xdr:from>
    <xdr:to>
      <xdr:col>67</xdr:col>
      <xdr:colOff>101600</xdr:colOff>
      <xdr:row>98</xdr:row>
      <xdr:rowOff>109119</xdr:rowOff>
    </xdr:to>
    <xdr:sp macro="" textlink="">
      <xdr:nvSpPr>
        <xdr:cNvPr id="707" name="楕円 706"/>
        <xdr:cNvSpPr/>
      </xdr:nvSpPr>
      <xdr:spPr>
        <a:xfrm>
          <a:off x="12763500" y="168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100246</xdr:rowOff>
    </xdr:from>
    <xdr:ext cx="469744" cy="259045"/>
    <xdr:sp macro="" textlink="">
      <xdr:nvSpPr>
        <xdr:cNvPr id="708" name="テキスト ボックス 707"/>
        <xdr:cNvSpPr txBox="1"/>
      </xdr:nvSpPr>
      <xdr:spPr>
        <a:xfrm>
          <a:off x="12579428" y="1690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102511</xdr:rowOff>
    </xdr:from>
    <xdr:ext cx="469744" cy="259045"/>
    <xdr:sp macro="" textlink="">
      <xdr:nvSpPr>
        <xdr:cNvPr id="743" name="テキスト ボックス 742"/>
        <xdr:cNvSpPr txBox="1"/>
      </xdr:nvSpPr>
      <xdr:spPr>
        <a:xfrm>
          <a:off x="20199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2" name="直線コネクタ 79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5" name="直線コネクタ 79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8" name="直線コネクタ 79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1" name="直線コネクタ 80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1" name="楕円 81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5" name="楕円 81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6" name="テキスト ボックス 815"/>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7" name="楕円 81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8" name="テキスト ボックス 817"/>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9" name="楕円 81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0" name="テキスト ボックス 81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167681</xdr:rowOff>
    </xdr:from>
    <xdr:to>
      <xdr:col>116</xdr:col>
      <xdr:colOff>63500</xdr:colOff>
      <xdr:row>77</xdr:row>
      <xdr:rowOff>54981</xdr:rowOff>
    </xdr:to>
    <xdr:cxnSp macro="">
      <xdr:nvCxnSpPr>
        <xdr:cNvPr id="848" name="直線コネクタ 847"/>
        <xdr:cNvCxnSpPr/>
      </xdr:nvCxnSpPr>
      <xdr:spPr>
        <a:xfrm>
          <a:off x="21323300" y="13026431"/>
          <a:ext cx="838200" cy="2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167681</xdr:rowOff>
    </xdr:from>
    <xdr:to>
      <xdr:col>111</xdr:col>
      <xdr:colOff>177800</xdr:colOff>
      <xdr:row>76</xdr:row>
      <xdr:rowOff>44236</xdr:rowOff>
    </xdr:to>
    <xdr:cxnSp macro="">
      <xdr:nvCxnSpPr>
        <xdr:cNvPr id="851" name="直線コネクタ 850"/>
        <xdr:cNvCxnSpPr/>
      </xdr:nvCxnSpPr>
      <xdr:spPr>
        <a:xfrm flipV="1">
          <a:off x="20434300" y="13026431"/>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90964</xdr:rowOff>
    </xdr:from>
    <xdr:ext cx="534377" cy="259045"/>
    <xdr:sp macro="" textlink="">
      <xdr:nvSpPr>
        <xdr:cNvPr id="853" name="テキスト ボックス 852"/>
        <xdr:cNvSpPr txBox="1"/>
      </xdr:nvSpPr>
      <xdr:spPr>
        <a:xfrm>
          <a:off x="21056111" y="131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148730</xdr:rowOff>
    </xdr:from>
    <xdr:to>
      <xdr:col>107</xdr:col>
      <xdr:colOff>50800</xdr:colOff>
      <xdr:row>76</xdr:row>
      <xdr:rowOff>44236</xdr:rowOff>
    </xdr:to>
    <xdr:cxnSp macro="">
      <xdr:nvCxnSpPr>
        <xdr:cNvPr id="854" name="直線コネクタ 853"/>
        <xdr:cNvCxnSpPr/>
      </xdr:nvCxnSpPr>
      <xdr:spPr>
        <a:xfrm>
          <a:off x="19545300" y="13007480"/>
          <a:ext cx="889000" cy="6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148730</xdr:rowOff>
    </xdr:from>
    <xdr:to>
      <xdr:col>102</xdr:col>
      <xdr:colOff>114300</xdr:colOff>
      <xdr:row>76</xdr:row>
      <xdr:rowOff>482</xdr:rowOff>
    </xdr:to>
    <xdr:cxnSp macro="">
      <xdr:nvCxnSpPr>
        <xdr:cNvPr id="857" name="直線コネクタ 856"/>
        <xdr:cNvCxnSpPr/>
      </xdr:nvCxnSpPr>
      <xdr:spPr>
        <a:xfrm flipV="1">
          <a:off x="18656300" y="13007480"/>
          <a:ext cx="889000" cy="2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4181</xdr:rowOff>
    </xdr:from>
    <xdr:to>
      <xdr:col>116</xdr:col>
      <xdr:colOff>114300</xdr:colOff>
      <xdr:row>77</xdr:row>
      <xdr:rowOff>105781</xdr:rowOff>
    </xdr:to>
    <xdr:sp macro="" textlink="">
      <xdr:nvSpPr>
        <xdr:cNvPr id="867" name="楕円 866"/>
        <xdr:cNvSpPr/>
      </xdr:nvSpPr>
      <xdr:spPr>
        <a:xfrm>
          <a:off x="22110700" y="1320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154058</xdr:rowOff>
    </xdr:from>
    <xdr:ext cx="534377" cy="259045"/>
    <xdr:sp macro="" textlink="">
      <xdr:nvSpPr>
        <xdr:cNvPr id="868" name="繰出金該当値テキスト"/>
        <xdr:cNvSpPr txBox="1"/>
      </xdr:nvSpPr>
      <xdr:spPr>
        <a:xfrm>
          <a:off x="22212300" y="131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116880</xdr:rowOff>
    </xdr:from>
    <xdr:to>
      <xdr:col>112</xdr:col>
      <xdr:colOff>38100</xdr:colOff>
      <xdr:row>76</xdr:row>
      <xdr:rowOff>47030</xdr:rowOff>
    </xdr:to>
    <xdr:sp macro="" textlink="">
      <xdr:nvSpPr>
        <xdr:cNvPr id="869" name="楕円 868"/>
        <xdr:cNvSpPr/>
      </xdr:nvSpPr>
      <xdr:spPr>
        <a:xfrm>
          <a:off x="21272500" y="129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63557</xdr:rowOff>
    </xdr:from>
    <xdr:ext cx="534377" cy="259045"/>
    <xdr:sp macro="" textlink="">
      <xdr:nvSpPr>
        <xdr:cNvPr id="870" name="テキスト ボックス 869"/>
        <xdr:cNvSpPr txBox="1"/>
      </xdr:nvSpPr>
      <xdr:spPr>
        <a:xfrm>
          <a:off x="21056111" y="1275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164886</xdr:rowOff>
    </xdr:from>
    <xdr:to>
      <xdr:col>107</xdr:col>
      <xdr:colOff>101600</xdr:colOff>
      <xdr:row>76</xdr:row>
      <xdr:rowOff>95036</xdr:rowOff>
    </xdr:to>
    <xdr:sp macro="" textlink="">
      <xdr:nvSpPr>
        <xdr:cNvPr id="871" name="楕円 870"/>
        <xdr:cNvSpPr/>
      </xdr:nvSpPr>
      <xdr:spPr>
        <a:xfrm>
          <a:off x="20383500" y="1302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86163</xdr:rowOff>
    </xdr:from>
    <xdr:ext cx="534377" cy="259045"/>
    <xdr:sp macro="" textlink="">
      <xdr:nvSpPr>
        <xdr:cNvPr id="872" name="テキスト ボックス 871"/>
        <xdr:cNvSpPr txBox="1"/>
      </xdr:nvSpPr>
      <xdr:spPr>
        <a:xfrm>
          <a:off x="20167111" y="131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97930</xdr:rowOff>
    </xdr:from>
    <xdr:to>
      <xdr:col>102</xdr:col>
      <xdr:colOff>165100</xdr:colOff>
      <xdr:row>76</xdr:row>
      <xdr:rowOff>28079</xdr:rowOff>
    </xdr:to>
    <xdr:sp macro="" textlink="">
      <xdr:nvSpPr>
        <xdr:cNvPr id="873" name="楕円 872"/>
        <xdr:cNvSpPr/>
      </xdr:nvSpPr>
      <xdr:spPr>
        <a:xfrm>
          <a:off x="19494500" y="129566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44607</xdr:rowOff>
    </xdr:from>
    <xdr:ext cx="534377" cy="259045"/>
    <xdr:sp macro="" textlink="">
      <xdr:nvSpPr>
        <xdr:cNvPr id="874" name="テキスト ボックス 873"/>
        <xdr:cNvSpPr txBox="1"/>
      </xdr:nvSpPr>
      <xdr:spPr>
        <a:xfrm>
          <a:off x="19278111" y="127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121133</xdr:rowOff>
    </xdr:from>
    <xdr:to>
      <xdr:col>98</xdr:col>
      <xdr:colOff>38100</xdr:colOff>
      <xdr:row>76</xdr:row>
      <xdr:rowOff>51284</xdr:rowOff>
    </xdr:to>
    <xdr:sp macro="" textlink="">
      <xdr:nvSpPr>
        <xdr:cNvPr id="875" name="楕円 874"/>
        <xdr:cNvSpPr/>
      </xdr:nvSpPr>
      <xdr:spPr>
        <a:xfrm>
          <a:off x="18605500" y="129798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42409</xdr:rowOff>
    </xdr:from>
    <xdr:ext cx="534377" cy="259045"/>
    <xdr:sp macro="" textlink="">
      <xdr:nvSpPr>
        <xdr:cNvPr id="876" name="テキスト ボックス 875"/>
        <xdr:cNvSpPr txBox="1"/>
      </xdr:nvSpPr>
      <xdr:spPr>
        <a:xfrm>
          <a:off x="18389111" y="1307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14,814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円となっており、類似団体と比較して一人当たりコストは低いものの、前年度よりも一人当たり</a:t>
          </a:r>
          <a:r>
            <a:rPr kumimoji="1" lang="en-US" altLang="ja-JP" sz="1300">
              <a:latin typeface="ＭＳ Ｐゴシック" panose="020B0600070205080204" pitchFamily="50" charset="-128"/>
              <a:ea typeface="ＭＳ Ｐゴシック" panose="020B0600070205080204" pitchFamily="50" charset="-128"/>
            </a:rPr>
            <a:t>2,371</a:t>
          </a:r>
          <a:r>
            <a:rPr kumimoji="1" lang="ja-JP" altLang="en-US" sz="1300">
              <a:latin typeface="ＭＳ Ｐゴシック" panose="020B0600070205080204" pitchFamily="50" charset="-128"/>
              <a:ea typeface="ＭＳ Ｐゴシック" panose="020B0600070205080204" pitchFamily="50" charset="-128"/>
            </a:rPr>
            <a:t>円増額となっている。</a:t>
          </a:r>
        </a:p>
        <a:p>
          <a:r>
            <a:rPr kumimoji="1" lang="ja-JP" altLang="en-US" sz="1300">
              <a:latin typeface="ＭＳ Ｐゴシック" panose="020B0600070205080204" pitchFamily="50" charset="-128"/>
              <a:ea typeface="ＭＳ Ｐゴシック" panose="020B0600070205080204" pitchFamily="50" charset="-128"/>
            </a:rPr>
            <a:t>前年度よりも増額となった要因は、令和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年度の中間処理場整備工事や排水路整備工事を実施したことがあげられる。</a:t>
          </a:r>
        </a:p>
        <a:p>
          <a:r>
            <a:rPr kumimoji="1" lang="ja-JP" altLang="en-US" sz="1300">
              <a:latin typeface="ＭＳ Ｐゴシック" panose="020B0600070205080204" pitchFamily="50" charset="-128"/>
              <a:ea typeface="ＭＳ Ｐゴシック" panose="020B0600070205080204" pitchFamily="50" charset="-128"/>
            </a:rPr>
            <a:t>今後も、事業の選択と集中を進めながら対象事業の取捨選択を徹底していく。</a:t>
          </a:r>
        </a:p>
        <a:p>
          <a:r>
            <a:rPr kumimoji="1" lang="ja-JP" altLang="en-US" sz="1300">
              <a:latin typeface="ＭＳ Ｐゴシック" panose="020B0600070205080204" pitchFamily="50" charset="-128"/>
              <a:ea typeface="ＭＳ Ｐゴシック" panose="020B0600070205080204" pitchFamily="50" charset="-128"/>
            </a:rPr>
            <a:t>　繰出金は、住民一人当たり</a:t>
          </a:r>
          <a:r>
            <a:rPr kumimoji="1" lang="en-US" altLang="ja-JP" sz="1300">
              <a:latin typeface="ＭＳ Ｐゴシック" panose="020B0600070205080204" pitchFamily="50" charset="-128"/>
              <a:ea typeface="ＭＳ Ｐゴシック" panose="020B0600070205080204" pitchFamily="50" charset="-128"/>
            </a:rPr>
            <a:t>31,206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円となっており、類似団体と比較して一人当たりコストが低く、前年度よりも住民一人当たり</a:t>
          </a:r>
          <a:r>
            <a:rPr kumimoji="1" lang="en-US" altLang="ja-JP" sz="1300">
              <a:latin typeface="ＭＳ Ｐゴシック" panose="020B0600070205080204" pitchFamily="50" charset="-128"/>
              <a:ea typeface="ＭＳ Ｐゴシック" panose="020B0600070205080204" pitchFamily="50" charset="-128"/>
            </a:rPr>
            <a:t>6,104</a:t>
          </a:r>
          <a:r>
            <a:rPr kumimoji="1" lang="ja-JP" altLang="en-US" sz="1300">
              <a:latin typeface="ＭＳ Ｐゴシック" panose="020B0600070205080204" pitchFamily="50" charset="-128"/>
              <a:ea typeface="ＭＳ Ｐゴシック" panose="020B0600070205080204" pitchFamily="50" charset="-128"/>
            </a:rPr>
            <a:t>円減額となっている。</a:t>
          </a:r>
        </a:p>
        <a:p>
          <a:r>
            <a:rPr kumimoji="1" lang="ja-JP" altLang="en-US" sz="1300">
              <a:latin typeface="ＭＳ Ｐゴシック" panose="020B0600070205080204" pitchFamily="50" charset="-128"/>
              <a:ea typeface="ＭＳ Ｐゴシック" panose="020B0600070205080204" pitchFamily="50" charset="-128"/>
            </a:rPr>
            <a:t>これは、国民健康保険特別会計繰出金や介護保険特別会計繰出金が減額になったことが大きな要因である。</a:t>
          </a:r>
        </a:p>
        <a:p>
          <a:r>
            <a:rPr kumimoji="1" lang="ja-JP" altLang="en-US" sz="1300">
              <a:latin typeface="ＭＳ Ｐゴシック" panose="020B0600070205080204" pitchFamily="50" charset="-128"/>
              <a:ea typeface="ＭＳ Ｐゴシック" panose="020B0600070205080204" pitchFamily="50" charset="-128"/>
            </a:rPr>
            <a:t>　今後も高齢化の進展などにより増加傾向が続くことが見込まれるため、事業の選択と集中を進め、繰出金の管理に努めていく。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28,837
28,419
16.20
12,622,031
11,896,087
588,624
5,997,354
7,414,113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36449</xdr:rowOff>
    </xdr:from>
    <xdr:to>
      <xdr:col>24</xdr:col>
      <xdr:colOff>63500</xdr:colOff>
      <xdr:row>35</xdr:row>
      <xdr:rowOff>65405</xdr:rowOff>
    </xdr:to>
    <xdr:cxnSp macro="">
      <xdr:nvCxnSpPr>
        <xdr:cNvPr id="61" name="直線コネクタ 60"/>
        <xdr:cNvCxnSpPr/>
      </xdr:nvCxnSpPr>
      <xdr:spPr>
        <a:xfrm flipV="1">
          <a:off x="3797300" y="6037199"/>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65405</xdr:rowOff>
    </xdr:from>
    <xdr:to>
      <xdr:col>19</xdr:col>
      <xdr:colOff>177800</xdr:colOff>
      <xdr:row>35</xdr:row>
      <xdr:rowOff>77216</xdr:rowOff>
    </xdr:to>
    <xdr:cxnSp macro="">
      <xdr:nvCxnSpPr>
        <xdr:cNvPr id="64" name="直線コネクタ 63"/>
        <xdr:cNvCxnSpPr/>
      </xdr:nvCxnSpPr>
      <xdr:spPr>
        <a:xfrm flipV="1">
          <a:off x="2908300" y="6066155"/>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107967</xdr:rowOff>
    </xdr:from>
    <xdr:ext cx="469744" cy="259045"/>
    <xdr:sp macro="" textlink="">
      <xdr:nvSpPr>
        <xdr:cNvPr id="66" name="テキスト ボックス 65"/>
        <xdr:cNvSpPr txBox="1"/>
      </xdr:nvSpPr>
      <xdr:spPr>
        <a:xfrm>
          <a:off x="3562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67310</xdr:rowOff>
    </xdr:from>
    <xdr:to>
      <xdr:col>15</xdr:col>
      <xdr:colOff>50800</xdr:colOff>
      <xdr:row>35</xdr:row>
      <xdr:rowOff>77216</xdr:rowOff>
    </xdr:to>
    <xdr:cxnSp macro="">
      <xdr:nvCxnSpPr>
        <xdr:cNvPr id="67" name="直線コネクタ 66"/>
        <xdr:cNvCxnSpPr/>
      </xdr:nvCxnSpPr>
      <xdr:spPr>
        <a:xfrm>
          <a:off x="2019300" y="606806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111777</xdr:rowOff>
    </xdr:from>
    <xdr:ext cx="469744" cy="259045"/>
    <xdr:sp macro="" textlink="">
      <xdr:nvSpPr>
        <xdr:cNvPr id="69" name="テキスト ボックス 68"/>
        <xdr:cNvSpPr txBox="1"/>
      </xdr:nvSpPr>
      <xdr:spPr>
        <a:xfrm>
          <a:off x="2673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36830</xdr:rowOff>
    </xdr:from>
    <xdr:to>
      <xdr:col>10</xdr:col>
      <xdr:colOff>114300</xdr:colOff>
      <xdr:row>35</xdr:row>
      <xdr:rowOff>67310</xdr:rowOff>
    </xdr:to>
    <xdr:cxnSp macro="">
      <xdr:nvCxnSpPr>
        <xdr:cNvPr id="70" name="直線コネクタ 69"/>
        <xdr:cNvCxnSpPr/>
      </xdr:nvCxnSpPr>
      <xdr:spPr>
        <a:xfrm>
          <a:off x="1130300" y="6037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102633</xdr:rowOff>
    </xdr:from>
    <xdr:ext cx="469744" cy="259045"/>
    <xdr:sp macro="" textlink="">
      <xdr:nvSpPr>
        <xdr:cNvPr id="72" name="テキスト ボックス 71"/>
        <xdr:cNvSpPr txBox="1"/>
      </xdr:nvSpPr>
      <xdr:spPr>
        <a:xfrm>
          <a:off x="1784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95013</xdr:rowOff>
    </xdr:from>
    <xdr:ext cx="469744" cy="259045"/>
    <xdr:sp macro="" textlink="">
      <xdr:nvSpPr>
        <xdr:cNvPr id="74" name="テキスト ボックス 73"/>
        <xdr:cNvSpPr txBox="1"/>
      </xdr:nvSpPr>
      <xdr:spPr>
        <a:xfrm>
          <a:off x="895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157099</xdr:rowOff>
    </xdr:from>
    <xdr:to>
      <xdr:col>24</xdr:col>
      <xdr:colOff>114300</xdr:colOff>
      <xdr:row>35</xdr:row>
      <xdr:rowOff>87249</xdr:rowOff>
    </xdr:to>
    <xdr:sp macro="" textlink="">
      <xdr:nvSpPr>
        <xdr:cNvPr id="80" name="楕円 79"/>
        <xdr:cNvSpPr/>
      </xdr:nvSpPr>
      <xdr:spPr>
        <a:xfrm>
          <a:off x="4584700" y="59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8526</xdr:rowOff>
    </xdr:from>
    <xdr:ext cx="469744" cy="259045"/>
    <xdr:sp macro="" textlink="">
      <xdr:nvSpPr>
        <xdr:cNvPr id="81" name="議会費該当値テキスト"/>
        <xdr:cNvSpPr txBox="1"/>
      </xdr:nvSpPr>
      <xdr:spPr>
        <a:xfrm>
          <a:off x="4686300" y="583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14605</xdr:rowOff>
    </xdr:from>
    <xdr:to>
      <xdr:col>20</xdr:col>
      <xdr:colOff>38100</xdr:colOff>
      <xdr:row>35</xdr:row>
      <xdr:rowOff>116205</xdr:rowOff>
    </xdr:to>
    <xdr:sp macro="" textlink="">
      <xdr:nvSpPr>
        <xdr:cNvPr id="82" name="楕円 81"/>
        <xdr:cNvSpPr/>
      </xdr:nvSpPr>
      <xdr:spPr>
        <a:xfrm>
          <a:off x="3746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107332</xdr:rowOff>
    </xdr:from>
    <xdr:ext cx="469744" cy="259045"/>
    <xdr:sp macro="" textlink="">
      <xdr:nvSpPr>
        <xdr:cNvPr id="83" name="テキスト ボックス 82"/>
        <xdr:cNvSpPr txBox="1"/>
      </xdr:nvSpPr>
      <xdr:spPr>
        <a:xfrm>
          <a:off x="3562428" y="610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26416</xdr:rowOff>
    </xdr:from>
    <xdr:to>
      <xdr:col>15</xdr:col>
      <xdr:colOff>101600</xdr:colOff>
      <xdr:row>35</xdr:row>
      <xdr:rowOff>128016</xdr:rowOff>
    </xdr:to>
    <xdr:sp macro="" textlink="">
      <xdr:nvSpPr>
        <xdr:cNvPr id="84" name="楕円 83"/>
        <xdr:cNvSpPr/>
      </xdr:nvSpPr>
      <xdr:spPr>
        <a:xfrm>
          <a:off x="2857500" y="60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119143</xdr:rowOff>
    </xdr:from>
    <xdr:ext cx="469744" cy="259045"/>
    <xdr:sp macro="" textlink="">
      <xdr:nvSpPr>
        <xdr:cNvPr id="85" name="テキスト ボックス 84"/>
        <xdr:cNvSpPr txBox="1"/>
      </xdr:nvSpPr>
      <xdr:spPr>
        <a:xfrm>
          <a:off x="2673428" y="611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16510</xdr:rowOff>
    </xdr:from>
    <xdr:to>
      <xdr:col>10</xdr:col>
      <xdr:colOff>165100</xdr:colOff>
      <xdr:row>35</xdr:row>
      <xdr:rowOff>118110</xdr:rowOff>
    </xdr:to>
    <xdr:sp macro="" textlink="">
      <xdr:nvSpPr>
        <xdr:cNvPr id="86" name="楕円 85"/>
        <xdr:cNvSpPr/>
      </xdr:nvSpPr>
      <xdr:spPr>
        <a:xfrm>
          <a:off x="1968500" y="60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109237</xdr:rowOff>
    </xdr:from>
    <xdr:ext cx="469744" cy="259045"/>
    <xdr:sp macro="" textlink="">
      <xdr:nvSpPr>
        <xdr:cNvPr id="87" name="テキスト ボックス 86"/>
        <xdr:cNvSpPr txBox="1"/>
      </xdr:nvSpPr>
      <xdr:spPr>
        <a:xfrm>
          <a:off x="1784428"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88" name="楕円 87"/>
        <xdr:cNvSpPr/>
      </xdr:nvSpPr>
      <xdr:spPr>
        <a:xfrm>
          <a:off x="1079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89" name="テキスト ボックス 88"/>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17745</xdr:rowOff>
    </xdr:from>
    <xdr:to>
      <xdr:col>24</xdr:col>
      <xdr:colOff>63500</xdr:colOff>
      <xdr:row>58</xdr:row>
      <xdr:rowOff>68883</xdr:rowOff>
    </xdr:to>
    <xdr:cxnSp macro="">
      <xdr:nvCxnSpPr>
        <xdr:cNvPr id="118" name="直線コネクタ 117"/>
        <xdr:cNvCxnSpPr/>
      </xdr:nvCxnSpPr>
      <xdr:spPr>
        <a:xfrm flipV="1">
          <a:off x="3797300" y="9618945"/>
          <a:ext cx="838200" cy="39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68883</xdr:rowOff>
    </xdr:from>
    <xdr:to>
      <xdr:col>19</xdr:col>
      <xdr:colOff>177800</xdr:colOff>
      <xdr:row>58</xdr:row>
      <xdr:rowOff>70869</xdr:rowOff>
    </xdr:to>
    <xdr:cxnSp macro="">
      <xdr:nvCxnSpPr>
        <xdr:cNvPr id="121" name="直線コネクタ 120"/>
        <xdr:cNvCxnSpPr/>
      </xdr:nvCxnSpPr>
      <xdr:spPr>
        <a:xfrm flipV="1">
          <a:off x="2908300" y="10012983"/>
          <a:ext cx="889000" cy="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70869</xdr:rowOff>
    </xdr:from>
    <xdr:to>
      <xdr:col>15</xdr:col>
      <xdr:colOff>50800</xdr:colOff>
      <xdr:row>58</xdr:row>
      <xdr:rowOff>73315</xdr:rowOff>
    </xdr:to>
    <xdr:cxnSp macro="">
      <xdr:nvCxnSpPr>
        <xdr:cNvPr id="124" name="直線コネクタ 123"/>
        <xdr:cNvCxnSpPr/>
      </xdr:nvCxnSpPr>
      <xdr:spPr>
        <a:xfrm flipV="1">
          <a:off x="2019300" y="10014969"/>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63923</xdr:rowOff>
    </xdr:from>
    <xdr:to>
      <xdr:col>10</xdr:col>
      <xdr:colOff>114300</xdr:colOff>
      <xdr:row>58</xdr:row>
      <xdr:rowOff>73315</xdr:rowOff>
    </xdr:to>
    <xdr:cxnSp macro="">
      <xdr:nvCxnSpPr>
        <xdr:cNvPr id="127" name="直線コネクタ 126"/>
        <xdr:cNvCxnSpPr/>
      </xdr:nvCxnSpPr>
      <xdr:spPr>
        <a:xfrm>
          <a:off x="1130300" y="10008023"/>
          <a:ext cx="889000" cy="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78115</xdr:rowOff>
    </xdr:from>
    <xdr:ext cx="534377" cy="259045"/>
    <xdr:sp macro="" textlink="">
      <xdr:nvSpPr>
        <xdr:cNvPr id="131" name="テキスト ボックス 130"/>
        <xdr:cNvSpPr txBox="1"/>
      </xdr:nvSpPr>
      <xdr:spPr>
        <a:xfrm>
          <a:off x="863111" y="967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138395</xdr:rowOff>
    </xdr:from>
    <xdr:to>
      <xdr:col>24</xdr:col>
      <xdr:colOff>114300</xdr:colOff>
      <xdr:row>56</xdr:row>
      <xdr:rowOff>68545</xdr:rowOff>
    </xdr:to>
    <xdr:sp macro="" textlink="">
      <xdr:nvSpPr>
        <xdr:cNvPr id="137" name="楕円 136"/>
        <xdr:cNvSpPr/>
      </xdr:nvSpPr>
      <xdr:spPr>
        <a:xfrm>
          <a:off x="4584700" y="95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53322</xdr:rowOff>
    </xdr:from>
    <xdr:ext cx="599010" cy="259045"/>
    <xdr:sp macro="" textlink="">
      <xdr:nvSpPr>
        <xdr:cNvPr id="138" name="総務費該当値テキスト"/>
        <xdr:cNvSpPr txBox="1"/>
      </xdr:nvSpPr>
      <xdr:spPr>
        <a:xfrm>
          <a:off x="4686300" y="948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18083</xdr:rowOff>
    </xdr:from>
    <xdr:to>
      <xdr:col>20</xdr:col>
      <xdr:colOff>38100</xdr:colOff>
      <xdr:row>58</xdr:row>
      <xdr:rowOff>119683</xdr:rowOff>
    </xdr:to>
    <xdr:sp macro="" textlink="">
      <xdr:nvSpPr>
        <xdr:cNvPr id="139" name="楕円 138"/>
        <xdr:cNvSpPr/>
      </xdr:nvSpPr>
      <xdr:spPr>
        <a:xfrm>
          <a:off x="3746500" y="996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110810</xdr:rowOff>
    </xdr:from>
    <xdr:ext cx="534377" cy="259045"/>
    <xdr:sp macro="" textlink="">
      <xdr:nvSpPr>
        <xdr:cNvPr id="140" name="テキスト ボックス 139"/>
        <xdr:cNvSpPr txBox="1"/>
      </xdr:nvSpPr>
      <xdr:spPr>
        <a:xfrm>
          <a:off x="3530111" y="100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20069</xdr:rowOff>
    </xdr:from>
    <xdr:to>
      <xdr:col>15</xdr:col>
      <xdr:colOff>101600</xdr:colOff>
      <xdr:row>58</xdr:row>
      <xdr:rowOff>121669</xdr:rowOff>
    </xdr:to>
    <xdr:sp macro="" textlink="">
      <xdr:nvSpPr>
        <xdr:cNvPr id="141" name="楕円 140"/>
        <xdr:cNvSpPr/>
      </xdr:nvSpPr>
      <xdr:spPr>
        <a:xfrm>
          <a:off x="2857500" y="996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112796</xdr:rowOff>
    </xdr:from>
    <xdr:ext cx="534377" cy="259045"/>
    <xdr:sp macro="" textlink="">
      <xdr:nvSpPr>
        <xdr:cNvPr id="142" name="テキスト ボックス 141"/>
        <xdr:cNvSpPr txBox="1"/>
      </xdr:nvSpPr>
      <xdr:spPr>
        <a:xfrm>
          <a:off x="2641111" y="1005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22515</xdr:rowOff>
    </xdr:from>
    <xdr:to>
      <xdr:col>10</xdr:col>
      <xdr:colOff>165100</xdr:colOff>
      <xdr:row>58</xdr:row>
      <xdr:rowOff>124115</xdr:rowOff>
    </xdr:to>
    <xdr:sp macro="" textlink="">
      <xdr:nvSpPr>
        <xdr:cNvPr id="143" name="楕円 142"/>
        <xdr:cNvSpPr/>
      </xdr:nvSpPr>
      <xdr:spPr>
        <a:xfrm>
          <a:off x="1968500" y="99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115242</xdr:rowOff>
    </xdr:from>
    <xdr:ext cx="534377" cy="259045"/>
    <xdr:sp macro="" textlink="">
      <xdr:nvSpPr>
        <xdr:cNvPr id="144" name="テキスト ボックス 143"/>
        <xdr:cNvSpPr txBox="1"/>
      </xdr:nvSpPr>
      <xdr:spPr>
        <a:xfrm>
          <a:off x="1752111" y="1005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13123</xdr:rowOff>
    </xdr:from>
    <xdr:to>
      <xdr:col>6</xdr:col>
      <xdr:colOff>38100</xdr:colOff>
      <xdr:row>58</xdr:row>
      <xdr:rowOff>114723</xdr:rowOff>
    </xdr:to>
    <xdr:sp macro="" textlink="">
      <xdr:nvSpPr>
        <xdr:cNvPr id="145" name="楕円 144"/>
        <xdr:cNvSpPr/>
      </xdr:nvSpPr>
      <xdr:spPr>
        <a:xfrm>
          <a:off x="1079500" y="995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105850</xdr:rowOff>
    </xdr:from>
    <xdr:ext cx="534377" cy="259045"/>
    <xdr:sp macro="" textlink="">
      <xdr:nvSpPr>
        <xdr:cNvPr id="146" name="テキスト ボックス 145"/>
        <xdr:cNvSpPr txBox="1"/>
      </xdr:nvSpPr>
      <xdr:spPr>
        <a:xfrm>
          <a:off x="863111" y="1004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147255</xdr:rowOff>
    </xdr:from>
    <xdr:to>
      <xdr:col>24</xdr:col>
      <xdr:colOff>63500</xdr:colOff>
      <xdr:row>78</xdr:row>
      <xdr:rowOff>51623</xdr:rowOff>
    </xdr:to>
    <xdr:cxnSp macro="">
      <xdr:nvCxnSpPr>
        <xdr:cNvPr id="178" name="直線コネクタ 177"/>
        <xdr:cNvCxnSpPr/>
      </xdr:nvCxnSpPr>
      <xdr:spPr>
        <a:xfrm flipV="1">
          <a:off x="3797300" y="13348905"/>
          <a:ext cx="838200" cy="7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90223</xdr:rowOff>
    </xdr:from>
    <xdr:ext cx="599010" cy="259045"/>
    <xdr:sp macro="" textlink="">
      <xdr:nvSpPr>
        <xdr:cNvPr id="179" name="民生費平均値テキスト"/>
        <xdr:cNvSpPr txBox="1"/>
      </xdr:nvSpPr>
      <xdr:spPr>
        <a:xfrm>
          <a:off x="4686300" y="12948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51623</xdr:rowOff>
    </xdr:from>
    <xdr:to>
      <xdr:col>19</xdr:col>
      <xdr:colOff>177800</xdr:colOff>
      <xdr:row>78</xdr:row>
      <xdr:rowOff>116122</xdr:rowOff>
    </xdr:to>
    <xdr:cxnSp macro="">
      <xdr:nvCxnSpPr>
        <xdr:cNvPr id="181" name="直線コネクタ 180"/>
        <xdr:cNvCxnSpPr/>
      </xdr:nvCxnSpPr>
      <xdr:spPr>
        <a:xfrm flipV="1">
          <a:off x="2908300" y="13424723"/>
          <a:ext cx="889000" cy="6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94709</xdr:rowOff>
    </xdr:from>
    <xdr:to>
      <xdr:col>15</xdr:col>
      <xdr:colOff>50800</xdr:colOff>
      <xdr:row>78</xdr:row>
      <xdr:rowOff>116122</xdr:rowOff>
    </xdr:to>
    <xdr:cxnSp macro="">
      <xdr:nvCxnSpPr>
        <xdr:cNvPr id="184" name="直線コネクタ 183"/>
        <xdr:cNvCxnSpPr/>
      </xdr:nvCxnSpPr>
      <xdr:spPr>
        <a:xfrm>
          <a:off x="2019300" y="13467809"/>
          <a:ext cx="889000" cy="2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141321</xdr:rowOff>
    </xdr:from>
    <xdr:ext cx="599010" cy="259045"/>
    <xdr:sp macro="" textlink="">
      <xdr:nvSpPr>
        <xdr:cNvPr id="186" name="テキスト ボックス 185"/>
        <xdr:cNvSpPr txBox="1"/>
      </xdr:nvSpPr>
      <xdr:spPr>
        <a:xfrm>
          <a:off x="2608795" y="13000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94709</xdr:rowOff>
    </xdr:from>
    <xdr:to>
      <xdr:col>10</xdr:col>
      <xdr:colOff>114300</xdr:colOff>
      <xdr:row>78</xdr:row>
      <xdr:rowOff>138492</xdr:rowOff>
    </xdr:to>
    <xdr:cxnSp macro="">
      <xdr:nvCxnSpPr>
        <xdr:cNvPr id="187" name="直線コネクタ 186"/>
        <xdr:cNvCxnSpPr/>
      </xdr:nvCxnSpPr>
      <xdr:spPr>
        <a:xfrm flipV="1">
          <a:off x="1130300" y="13467809"/>
          <a:ext cx="889000" cy="4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96455</xdr:rowOff>
    </xdr:from>
    <xdr:to>
      <xdr:col>24</xdr:col>
      <xdr:colOff>114300</xdr:colOff>
      <xdr:row>78</xdr:row>
      <xdr:rowOff>26605</xdr:rowOff>
    </xdr:to>
    <xdr:sp macro="" textlink="">
      <xdr:nvSpPr>
        <xdr:cNvPr id="197" name="楕円 196"/>
        <xdr:cNvSpPr/>
      </xdr:nvSpPr>
      <xdr:spPr>
        <a:xfrm>
          <a:off x="4584700" y="1329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74882</xdr:rowOff>
    </xdr:from>
    <xdr:ext cx="599010" cy="259045"/>
    <xdr:sp macro="" textlink="">
      <xdr:nvSpPr>
        <xdr:cNvPr id="198" name="民生費該当値テキスト"/>
        <xdr:cNvSpPr txBox="1"/>
      </xdr:nvSpPr>
      <xdr:spPr>
        <a:xfrm>
          <a:off x="4686300" y="1327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823</xdr:rowOff>
    </xdr:from>
    <xdr:to>
      <xdr:col>20</xdr:col>
      <xdr:colOff>38100</xdr:colOff>
      <xdr:row>78</xdr:row>
      <xdr:rowOff>102423</xdr:rowOff>
    </xdr:to>
    <xdr:sp macro="" textlink="">
      <xdr:nvSpPr>
        <xdr:cNvPr id="199" name="楕円 198"/>
        <xdr:cNvSpPr/>
      </xdr:nvSpPr>
      <xdr:spPr>
        <a:xfrm>
          <a:off x="3746500" y="133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93550</xdr:rowOff>
    </xdr:from>
    <xdr:ext cx="599010" cy="259045"/>
    <xdr:sp macro="" textlink="">
      <xdr:nvSpPr>
        <xdr:cNvPr id="200" name="テキスト ボックス 199"/>
        <xdr:cNvSpPr txBox="1"/>
      </xdr:nvSpPr>
      <xdr:spPr>
        <a:xfrm>
          <a:off x="3497795" y="1346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65322</xdr:rowOff>
    </xdr:from>
    <xdr:to>
      <xdr:col>15</xdr:col>
      <xdr:colOff>101600</xdr:colOff>
      <xdr:row>78</xdr:row>
      <xdr:rowOff>166922</xdr:rowOff>
    </xdr:to>
    <xdr:sp macro="" textlink="">
      <xdr:nvSpPr>
        <xdr:cNvPr id="201" name="楕円 200"/>
        <xdr:cNvSpPr/>
      </xdr:nvSpPr>
      <xdr:spPr>
        <a:xfrm>
          <a:off x="2857500" y="134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158049</xdr:rowOff>
    </xdr:from>
    <xdr:ext cx="599010" cy="259045"/>
    <xdr:sp macro="" textlink="">
      <xdr:nvSpPr>
        <xdr:cNvPr id="202" name="テキスト ボックス 201"/>
        <xdr:cNvSpPr txBox="1"/>
      </xdr:nvSpPr>
      <xdr:spPr>
        <a:xfrm>
          <a:off x="2608795" y="1353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43909</xdr:rowOff>
    </xdr:from>
    <xdr:to>
      <xdr:col>10</xdr:col>
      <xdr:colOff>165100</xdr:colOff>
      <xdr:row>78</xdr:row>
      <xdr:rowOff>145509</xdr:rowOff>
    </xdr:to>
    <xdr:sp macro="" textlink="">
      <xdr:nvSpPr>
        <xdr:cNvPr id="203" name="楕円 202"/>
        <xdr:cNvSpPr/>
      </xdr:nvSpPr>
      <xdr:spPr>
        <a:xfrm>
          <a:off x="1968500" y="1341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136636</xdr:rowOff>
    </xdr:from>
    <xdr:ext cx="599010" cy="259045"/>
    <xdr:sp macro="" textlink="">
      <xdr:nvSpPr>
        <xdr:cNvPr id="204" name="テキスト ボックス 203"/>
        <xdr:cNvSpPr txBox="1"/>
      </xdr:nvSpPr>
      <xdr:spPr>
        <a:xfrm>
          <a:off x="1719795" y="1350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87692</xdr:rowOff>
    </xdr:from>
    <xdr:to>
      <xdr:col>6</xdr:col>
      <xdr:colOff>38100</xdr:colOff>
      <xdr:row>79</xdr:row>
      <xdr:rowOff>17842</xdr:rowOff>
    </xdr:to>
    <xdr:sp macro="" textlink="">
      <xdr:nvSpPr>
        <xdr:cNvPr id="205" name="楕円 204"/>
        <xdr:cNvSpPr/>
      </xdr:nvSpPr>
      <xdr:spPr>
        <a:xfrm>
          <a:off x="1079500" y="134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8969</xdr:rowOff>
    </xdr:from>
    <xdr:ext cx="599010" cy="259045"/>
    <xdr:sp macro="" textlink="">
      <xdr:nvSpPr>
        <xdr:cNvPr id="206" name="テキスト ボックス 205"/>
        <xdr:cNvSpPr txBox="1"/>
      </xdr:nvSpPr>
      <xdr:spPr>
        <a:xfrm>
          <a:off x="830795" y="1355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50648</xdr:rowOff>
    </xdr:from>
    <xdr:to>
      <xdr:col>24</xdr:col>
      <xdr:colOff>63500</xdr:colOff>
      <xdr:row>97</xdr:row>
      <xdr:rowOff>110643</xdr:rowOff>
    </xdr:to>
    <xdr:cxnSp macro="">
      <xdr:nvCxnSpPr>
        <xdr:cNvPr id="235" name="直線コネクタ 234"/>
        <xdr:cNvCxnSpPr/>
      </xdr:nvCxnSpPr>
      <xdr:spPr>
        <a:xfrm flipV="1">
          <a:off x="3797300" y="16681298"/>
          <a:ext cx="838200" cy="5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94276</xdr:rowOff>
    </xdr:from>
    <xdr:ext cx="534377" cy="259045"/>
    <xdr:sp macro="" textlink="">
      <xdr:nvSpPr>
        <xdr:cNvPr id="236" name="衛生費平均値テキスト"/>
        <xdr:cNvSpPr txBox="1"/>
      </xdr:nvSpPr>
      <xdr:spPr>
        <a:xfrm>
          <a:off x="4686300" y="16382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110643</xdr:rowOff>
    </xdr:from>
    <xdr:to>
      <xdr:col>19</xdr:col>
      <xdr:colOff>177800</xdr:colOff>
      <xdr:row>97</xdr:row>
      <xdr:rowOff>118021</xdr:rowOff>
    </xdr:to>
    <xdr:cxnSp macro="">
      <xdr:nvCxnSpPr>
        <xdr:cNvPr id="238" name="直線コネクタ 237"/>
        <xdr:cNvCxnSpPr/>
      </xdr:nvCxnSpPr>
      <xdr:spPr>
        <a:xfrm flipV="1">
          <a:off x="2908300" y="16741293"/>
          <a:ext cx="8890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48874</xdr:rowOff>
    </xdr:from>
    <xdr:ext cx="534377" cy="259045"/>
    <xdr:sp macro="" textlink="">
      <xdr:nvSpPr>
        <xdr:cNvPr id="240" name="テキスト ボックス 239"/>
        <xdr:cNvSpPr txBox="1"/>
      </xdr:nvSpPr>
      <xdr:spPr>
        <a:xfrm>
          <a:off x="3530111" y="1633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118021</xdr:rowOff>
    </xdr:from>
    <xdr:to>
      <xdr:col>15</xdr:col>
      <xdr:colOff>50800</xdr:colOff>
      <xdr:row>97</xdr:row>
      <xdr:rowOff>148082</xdr:rowOff>
    </xdr:to>
    <xdr:cxnSp macro="">
      <xdr:nvCxnSpPr>
        <xdr:cNvPr id="241" name="直線コネクタ 240"/>
        <xdr:cNvCxnSpPr/>
      </xdr:nvCxnSpPr>
      <xdr:spPr>
        <a:xfrm flipV="1">
          <a:off x="2019300" y="16748671"/>
          <a:ext cx="8890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58196</xdr:rowOff>
    </xdr:from>
    <xdr:ext cx="534377" cy="259045"/>
    <xdr:sp macro="" textlink="">
      <xdr:nvSpPr>
        <xdr:cNvPr id="243" name="テキスト ボックス 242"/>
        <xdr:cNvSpPr txBox="1"/>
      </xdr:nvSpPr>
      <xdr:spPr>
        <a:xfrm>
          <a:off x="2641111" y="1634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129933</xdr:rowOff>
    </xdr:from>
    <xdr:to>
      <xdr:col>10</xdr:col>
      <xdr:colOff>114300</xdr:colOff>
      <xdr:row>97</xdr:row>
      <xdr:rowOff>148082</xdr:rowOff>
    </xdr:to>
    <xdr:cxnSp macro="">
      <xdr:nvCxnSpPr>
        <xdr:cNvPr id="244" name="直線コネクタ 243"/>
        <xdr:cNvCxnSpPr/>
      </xdr:nvCxnSpPr>
      <xdr:spPr>
        <a:xfrm>
          <a:off x="1130300" y="16760583"/>
          <a:ext cx="889000" cy="1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28134</xdr:rowOff>
    </xdr:from>
    <xdr:ext cx="534377" cy="259045"/>
    <xdr:sp macro="" textlink="">
      <xdr:nvSpPr>
        <xdr:cNvPr id="246" name="テキスト ボックス 245"/>
        <xdr:cNvSpPr txBox="1"/>
      </xdr:nvSpPr>
      <xdr:spPr>
        <a:xfrm>
          <a:off x="1752111" y="1631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171298</xdr:rowOff>
    </xdr:from>
    <xdr:to>
      <xdr:col>24</xdr:col>
      <xdr:colOff>114300</xdr:colOff>
      <xdr:row>97</xdr:row>
      <xdr:rowOff>101448</xdr:rowOff>
    </xdr:to>
    <xdr:sp macro="" textlink="">
      <xdr:nvSpPr>
        <xdr:cNvPr id="254" name="楕円 253"/>
        <xdr:cNvSpPr/>
      </xdr:nvSpPr>
      <xdr:spPr>
        <a:xfrm>
          <a:off x="4584700" y="1663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86225</xdr:rowOff>
    </xdr:from>
    <xdr:ext cx="534377" cy="259045"/>
    <xdr:sp macro="" textlink="">
      <xdr:nvSpPr>
        <xdr:cNvPr id="255" name="衛生費該当値テキスト"/>
        <xdr:cNvSpPr txBox="1"/>
      </xdr:nvSpPr>
      <xdr:spPr>
        <a:xfrm>
          <a:off x="4686300"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59843</xdr:rowOff>
    </xdr:from>
    <xdr:to>
      <xdr:col>20</xdr:col>
      <xdr:colOff>38100</xdr:colOff>
      <xdr:row>97</xdr:row>
      <xdr:rowOff>161443</xdr:rowOff>
    </xdr:to>
    <xdr:sp macro="" textlink="">
      <xdr:nvSpPr>
        <xdr:cNvPr id="256" name="楕円 255"/>
        <xdr:cNvSpPr/>
      </xdr:nvSpPr>
      <xdr:spPr>
        <a:xfrm>
          <a:off x="3746500" y="1669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152570</xdr:rowOff>
    </xdr:from>
    <xdr:ext cx="534377" cy="259045"/>
    <xdr:sp macro="" textlink="">
      <xdr:nvSpPr>
        <xdr:cNvPr id="257" name="テキスト ボックス 256"/>
        <xdr:cNvSpPr txBox="1"/>
      </xdr:nvSpPr>
      <xdr:spPr>
        <a:xfrm>
          <a:off x="3530111" y="1678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67221</xdr:rowOff>
    </xdr:from>
    <xdr:to>
      <xdr:col>15</xdr:col>
      <xdr:colOff>101600</xdr:colOff>
      <xdr:row>97</xdr:row>
      <xdr:rowOff>168821</xdr:rowOff>
    </xdr:to>
    <xdr:sp macro="" textlink="">
      <xdr:nvSpPr>
        <xdr:cNvPr id="258" name="楕円 257"/>
        <xdr:cNvSpPr/>
      </xdr:nvSpPr>
      <xdr:spPr>
        <a:xfrm>
          <a:off x="2857500" y="1669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159948</xdr:rowOff>
    </xdr:from>
    <xdr:ext cx="534377" cy="259045"/>
    <xdr:sp macro="" textlink="">
      <xdr:nvSpPr>
        <xdr:cNvPr id="259" name="テキスト ボックス 258"/>
        <xdr:cNvSpPr txBox="1"/>
      </xdr:nvSpPr>
      <xdr:spPr>
        <a:xfrm>
          <a:off x="2641111" y="167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97282</xdr:rowOff>
    </xdr:from>
    <xdr:to>
      <xdr:col>10</xdr:col>
      <xdr:colOff>165100</xdr:colOff>
      <xdr:row>98</xdr:row>
      <xdr:rowOff>27432</xdr:rowOff>
    </xdr:to>
    <xdr:sp macro="" textlink="">
      <xdr:nvSpPr>
        <xdr:cNvPr id="260" name="楕円 259"/>
        <xdr:cNvSpPr/>
      </xdr:nvSpPr>
      <xdr:spPr>
        <a:xfrm>
          <a:off x="1968500" y="167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18559</xdr:rowOff>
    </xdr:from>
    <xdr:ext cx="534377" cy="259045"/>
    <xdr:sp macro="" textlink="">
      <xdr:nvSpPr>
        <xdr:cNvPr id="261" name="テキスト ボックス 260"/>
        <xdr:cNvSpPr txBox="1"/>
      </xdr:nvSpPr>
      <xdr:spPr>
        <a:xfrm>
          <a:off x="1752111" y="1682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79133</xdr:rowOff>
    </xdr:from>
    <xdr:to>
      <xdr:col>6</xdr:col>
      <xdr:colOff>38100</xdr:colOff>
      <xdr:row>98</xdr:row>
      <xdr:rowOff>9283</xdr:rowOff>
    </xdr:to>
    <xdr:sp macro="" textlink="">
      <xdr:nvSpPr>
        <xdr:cNvPr id="262" name="楕円 261"/>
        <xdr:cNvSpPr/>
      </xdr:nvSpPr>
      <xdr:spPr>
        <a:xfrm>
          <a:off x="1079500" y="1670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410</xdr:rowOff>
    </xdr:from>
    <xdr:ext cx="534377" cy="259045"/>
    <xdr:sp macro="" textlink="">
      <xdr:nvSpPr>
        <xdr:cNvPr id="263" name="テキスト ボックス 262"/>
        <xdr:cNvSpPr txBox="1"/>
      </xdr:nvSpPr>
      <xdr:spPr>
        <a:xfrm>
          <a:off x="863111" y="168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98837</xdr:rowOff>
    </xdr:from>
    <xdr:to>
      <xdr:col>55</xdr:col>
      <xdr:colOff>0</xdr:colOff>
      <xdr:row>58</xdr:row>
      <xdr:rowOff>125888</xdr:rowOff>
    </xdr:to>
    <xdr:cxnSp macro="">
      <xdr:nvCxnSpPr>
        <xdr:cNvPr id="349" name="直線コネクタ 348"/>
        <xdr:cNvCxnSpPr/>
      </xdr:nvCxnSpPr>
      <xdr:spPr>
        <a:xfrm flipV="1">
          <a:off x="9639300" y="10042937"/>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125888</xdr:rowOff>
    </xdr:from>
    <xdr:to>
      <xdr:col>50</xdr:col>
      <xdr:colOff>114300</xdr:colOff>
      <xdr:row>58</xdr:row>
      <xdr:rowOff>130251</xdr:rowOff>
    </xdr:to>
    <xdr:cxnSp macro="">
      <xdr:nvCxnSpPr>
        <xdr:cNvPr id="352" name="直線コネクタ 351"/>
        <xdr:cNvCxnSpPr/>
      </xdr:nvCxnSpPr>
      <xdr:spPr>
        <a:xfrm flipV="1">
          <a:off x="8750300" y="10069988"/>
          <a:ext cx="889000" cy="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130251</xdr:rowOff>
    </xdr:from>
    <xdr:to>
      <xdr:col>45</xdr:col>
      <xdr:colOff>177800</xdr:colOff>
      <xdr:row>58</xdr:row>
      <xdr:rowOff>145434</xdr:rowOff>
    </xdr:to>
    <xdr:cxnSp macro="">
      <xdr:nvCxnSpPr>
        <xdr:cNvPr id="355" name="直線コネクタ 354"/>
        <xdr:cNvCxnSpPr/>
      </xdr:nvCxnSpPr>
      <xdr:spPr>
        <a:xfrm flipV="1">
          <a:off x="7861300" y="10074351"/>
          <a:ext cx="889000" cy="1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122021</xdr:rowOff>
    </xdr:from>
    <xdr:to>
      <xdr:col>41</xdr:col>
      <xdr:colOff>50800</xdr:colOff>
      <xdr:row>58</xdr:row>
      <xdr:rowOff>145434</xdr:rowOff>
    </xdr:to>
    <xdr:cxnSp macro="">
      <xdr:nvCxnSpPr>
        <xdr:cNvPr id="358" name="直線コネクタ 357"/>
        <xdr:cNvCxnSpPr/>
      </xdr:nvCxnSpPr>
      <xdr:spPr>
        <a:xfrm>
          <a:off x="6972300" y="10066121"/>
          <a:ext cx="889000" cy="2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48037</xdr:rowOff>
    </xdr:from>
    <xdr:to>
      <xdr:col>55</xdr:col>
      <xdr:colOff>50800</xdr:colOff>
      <xdr:row>58</xdr:row>
      <xdr:rowOff>149637</xdr:rowOff>
    </xdr:to>
    <xdr:sp macro="" textlink="">
      <xdr:nvSpPr>
        <xdr:cNvPr id="368" name="楕円 367"/>
        <xdr:cNvSpPr/>
      </xdr:nvSpPr>
      <xdr:spPr>
        <a:xfrm>
          <a:off x="10426700" y="99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134414</xdr:rowOff>
    </xdr:from>
    <xdr:ext cx="469744" cy="259045"/>
    <xdr:sp macro="" textlink="">
      <xdr:nvSpPr>
        <xdr:cNvPr id="369" name="農林水産業費該当値テキスト"/>
        <xdr:cNvSpPr txBox="1"/>
      </xdr:nvSpPr>
      <xdr:spPr>
        <a:xfrm>
          <a:off x="10528300" y="9907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75088</xdr:rowOff>
    </xdr:from>
    <xdr:to>
      <xdr:col>50</xdr:col>
      <xdr:colOff>165100</xdr:colOff>
      <xdr:row>59</xdr:row>
      <xdr:rowOff>5238</xdr:rowOff>
    </xdr:to>
    <xdr:sp macro="" textlink="">
      <xdr:nvSpPr>
        <xdr:cNvPr id="370" name="楕円 369"/>
        <xdr:cNvSpPr/>
      </xdr:nvSpPr>
      <xdr:spPr>
        <a:xfrm>
          <a:off x="9588500" y="100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167815</xdr:rowOff>
    </xdr:from>
    <xdr:ext cx="469744" cy="259045"/>
    <xdr:sp macro="" textlink="">
      <xdr:nvSpPr>
        <xdr:cNvPr id="371" name="テキスト ボックス 370"/>
        <xdr:cNvSpPr txBox="1"/>
      </xdr:nvSpPr>
      <xdr:spPr>
        <a:xfrm>
          <a:off x="9404428" y="1011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79451</xdr:rowOff>
    </xdr:from>
    <xdr:to>
      <xdr:col>46</xdr:col>
      <xdr:colOff>38100</xdr:colOff>
      <xdr:row>59</xdr:row>
      <xdr:rowOff>9601</xdr:rowOff>
    </xdr:to>
    <xdr:sp macro="" textlink="">
      <xdr:nvSpPr>
        <xdr:cNvPr id="372" name="楕円 371"/>
        <xdr:cNvSpPr/>
      </xdr:nvSpPr>
      <xdr:spPr>
        <a:xfrm>
          <a:off x="8699500" y="1002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728</xdr:rowOff>
    </xdr:from>
    <xdr:ext cx="469744" cy="259045"/>
    <xdr:sp macro="" textlink="">
      <xdr:nvSpPr>
        <xdr:cNvPr id="373" name="テキスト ボックス 372"/>
        <xdr:cNvSpPr txBox="1"/>
      </xdr:nvSpPr>
      <xdr:spPr>
        <a:xfrm>
          <a:off x="8515428" y="1011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94634</xdr:rowOff>
    </xdr:from>
    <xdr:to>
      <xdr:col>41</xdr:col>
      <xdr:colOff>101600</xdr:colOff>
      <xdr:row>59</xdr:row>
      <xdr:rowOff>24784</xdr:rowOff>
    </xdr:to>
    <xdr:sp macro="" textlink="">
      <xdr:nvSpPr>
        <xdr:cNvPr id="374" name="楕円 373"/>
        <xdr:cNvSpPr/>
      </xdr:nvSpPr>
      <xdr:spPr>
        <a:xfrm>
          <a:off x="7810500" y="1003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15911</xdr:rowOff>
    </xdr:from>
    <xdr:ext cx="469744" cy="259045"/>
    <xdr:sp macro="" textlink="">
      <xdr:nvSpPr>
        <xdr:cNvPr id="375" name="テキスト ボックス 374"/>
        <xdr:cNvSpPr txBox="1"/>
      </xdr:nvSpPr>
      <xdr:spPr>
        <a:xfrm>
          <a:off x="7626428" y="10131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71221</xdr:rowOff>
    </xdr:from>
    <xdr:to>
      <xdr:col>36</xdr:col>
      <xdr:colOff>165100</xdr:colOff>
      <xdr:row>59</xdr:row>
      <xdr:rowOff>1371</xdr:rowOff>
    </xdr:to>
    <xdr:sp macro="" textlink="">
      <xdr:nvSpPr>
        <xdr:cNvPr id="376" name="楕円 375"/>
        <xdr:cNvSpPr/>
      </xdr:nvSpPr>
      <xdr:spPr>
        <a:xfrm>
          <a:off x="6921500" y="1001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163948</xdr:rowOff>
    </xdr:from>
    <xdr:ext cx="469744" cy="259045"/>
    <xdr:sp macro="" textlink="">
      <xdr:nvSpPr>
        <xdr:cNvPr id="377" name="テキスト ボックス 376"/>
        <xdr:cNvSpPr txBox="1"/>
      </xdr:nvSpPr>
      <xdr:spPr>
        <a:xfrm>
          <a:off x="6737428" y="1010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72186</xdr:rowOff>
    </xdr:from>
    <xdr:to>
      <xdr:col>55</xdr:col>
      <xdr:colOff>0</xdr:colOff>
      <xdr:row>78</xdr:row>
      <xdr:rowOff>153436</xdr:rowOff>
    </xdr:to>
    <xdr:cxnSp macro="">
      <xdr:nvCxnSpPr>
        <xdr:cNvPr id="406" name="直線コネクタ 405"/>
        <xdr:cNvCxnSpPr/>
      </xdr:nvCxnSpPr>
      <xdr:spPr>
        <a:xfrm flipV="1">
          <a:off x="9639300" y="13445286"/>
          <a:ext cx="838200" cy="8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146657</xdr:rowOff>
    </xdr:from>
    <xdr:ext cx="534377" cy="259045"/>
    <xdr:sp macro="" textlink="">
      <xdr:nvSpPr>
        <xdr:cNvPr id="407" name="商工費平均値テキスト"/>
        <xdr:cNvSpPr txBox="1"/>
      </xdr:nvSpPr>
      <xdr:spPr>
        <a:xfrm>
          <a:off x="10528300" y="1317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153436</xdr:rowOff>
    </xdr:from>
    <xdr:to>
      <xdr:col>50</xdr:col>
      <xdr:colOff>114300</xdr:colOff>
      <xdr:row>79</xdr:row>
      <xdr:rowOff>19208</xdr:rowOff>
    </xdr:to>
    <xdr:cxnSp macro="">
      <xdr:nvCxnSpPr>
        <xdr:cNvPr id="409" name="直線コネクタ 408"/>
        <xdr:cNvCxnSpPr/>
      </xdr:nvCxnSpPr>
      <xdr:spPr>
        <a:xfrm flipV="1">
          <a:off x="8750300" y="13526536"/>
          <a:ext cx="889000" cy="3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152468</xdr:rowOff>
    </xdr:from>
    <xdr:ext cx="469744" cy="259045"/>
    <xdr:sp macro="" textlink="">
      <xdr:nvSpPr>
        <xdr:cNvPr id="411" name="テキスト ボックス 410"/>
        <xdr:cNvSpPr txBox="1"/>
      </xdr:nvSpPr>
      <xdr:spPr>
        <a:xfrm>
          <a:off x="9404428" y="131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11207</xdr:rowOff>
    </xdr:from>
    <xdr:to>
      <xdr:col>45</xdr:col>
      <xdr:colOff>177800</xdr:colOff>
      <xdr:row>79</xdr:row>
      <xdr:rowOff>19208</xdr:rowOff>
    </xdr:to>
    <xdr:cxnSp macro="">
      <xdr:nvCxnSpPr>
        <xdr:cNvPr id="412" name="直線コネクタ 411"/>
        <xdr:cNvCxnSpPr/>
      </xdr:nvCxnSpPr>
      <xdr:spPr>
        <a:xfrm>
          <a:off x="7861300" y="1355575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11207</xdr:rowOff>
    </xdr:from>
    <xdr:to>
      <xdr:col>41</xdr:col>
      <xdr:colOff>50800</xdr:colOff>
      <xdr:row>79</xdr:row>
      <xdr:rowOff>19914</xdr:rowOff>
    </xdr:to>
    <xdr:cxnSp macro="">
      <xdr:nvCxnSpPr>
        <xdr:cNvPr id="415" name="直線コネクタ 414"/>
        <xdr:cNvCxnSpPr/>
      </xdr:nvCxnSpPr>
      <xdr:spPr>
        <a:xfrm flipV="1">
          <a:off x="6972300" y="13555757"/>
          <a:ext cx="889000" cy="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21386</xdr:rowOff>
    </xdr:from>
    <xdr:to>
      <xdr:col>55</xdr:col>
      <xdr:colOff>50800</xdr:colOff>
      <xdr:row>78</xdr:row>
      <xdr:rowOff>122986</xdr:rowOff>
    </xdr:to>
    <xdr:sp macro="" textlink="">
      <xdr:nvSpPr>
        <xdr:cNvPr id="425" name="楕円 424"/>
        <xdr:cNvSpPr/>
      </xdr:nvSpPr>
      <xdr:spPr>
        <a:xfrm>
          <a:off x="10426700" y="1339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107763</xdr:rowOff>
    </xdr:from>
    <xdr:ext cx="469744" cy="259045"/>
    <xdr:sp macro="" textlink="">
      <xdr:nvSpPr>
        <xdr:cNvPr id="426" name="商工費該当値テキスト"/>
        <xdr:cNvSpPr txBox="1"/>
      </xdr:nvSpPr>
      <xdr:spPr>
        <a:xfrm>
          <a:off x="10528300" y="1330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102636</xdr:rowOff>
    </xdr:from>
    <xdr:to>
      <xdr:col>50</xdr:col>
      <xdr:colOff>165100</xdr:colOff>
      <xdr:row>79</xdr:row>
      <xdr:rowOff>32786</xdr:rowOff>
    </xdr:to>
    <xdr:sp macro="" textlink="">
      <xdr:nvSpPr>
        <xdr:cNvPr id="427" name="楕円 426"/>
        <xdr:cNvSpPr/>
      </xdr:nvSpPr>
      <xdr:spPr>
        <a:xfrm>
          <a:off x="9588500" y="1347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23913</xdr:rowOff>
    </xdr:from>
    <xdr:ext cx="469744" cy="259045"/>
    <xdr:sp macro="" textlink="">
      <xdr:nvSpPr>
        <xdr:cNvPr id="428" name="テキスト ボックス 427"/>
        <xdr:cNvSpPr txBox="1"/>
      </xdr:nvSpPr>
      <xdr:spPr>
        <a:xfrm>
          <a:off x="9404428" y="1356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139858</xdr:rowOff>
    </xdr:from>
    <xdr:to>
      <xdr:col>46</xdr:col>
      <xdr:colOff>38100</xdr:colOff>
      <xdr:row>79</xdr:row>
      <xdr:rowOff>70008</xdr:rowOff>
    </xdr:to>
    <xdr:sp macro="" textlink="">
      <xdr:nvSpPr>
        <xdr:cNvPr id="429" name="楕円 428"/>
        <xdr:cNvSpPr/>
      </xdr:nvSpPr>
      <xdr:spPr>
        <a:xfrm>
          <a:off x="8699500" y="13512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61135</xdr:rowOff>
    </xdr:from>
    <xdr:ext cx="469744" cy="259045"/>
    <xdr:sp macro="" textlink="">
      <xdr:nvSpPr>
        <xdr:cNvPr id="430" name="テキスト ボックス 429"/>
        <xdr:cNvSpPr txBox="1"/>
      </xdr:nvSpPr>
      <xdr:spPr>
        <a:xfrm>
          <a:off x="8515428" y="13605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131857</xdr:rowOff>
    </xdr:from>
    <xdr:to>
      <xdr:col>41</xdr:col>
      <xdr:colOff>101600</xdr:colOff>
      <xdr:row>79</xdr:row>
      <xdr:rowOff>62007</xdr:rowOff>
    </xdr:to>
    <xdr:sp macro="" textlink="">
      <xdr:nvSpPr>
        <xdr:cNvPr id="431" name="楕円 430"/>
        <xdr:cNvSpPr/>
      </xdr:nvSpPr>
      <xdr:spPr>
        <a:xfrm>
          <a:off x="7810500" y="135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53134</xdr:rowOff>
    </xdr:from>
    <xdr:ext cx="469744" cy="259045"/>
    <xdr:sp macro="" textlink="">
      <xdr:nvSpPr>
        <xdr:cNvPr id="432" name="テキスト ボックス 431"/>
        <xdr:cNvSpPr txBox="1"/>
      </xdr:nvSpPr>
      <xdr:spPr>
        <a:xfrm>
          <a:off x="7626428" y="1359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140564</xdr:rowOff>
    </xdr:from>
    <xdr:to>
      <xdr:col>36</xdr:col>
      <xdr:colOff>165100</xdr:colOff>
      <xdr:row>79</xdr:row>
      <xdr:rowOff>70714</xdr:rowOff>
    </xdr:to>
    <xdr:sp macro="" textlink="">
      <xdr:nvSpPr>
        <xdr:cNvPr id="433" name="楕円 432"/>
        <xdr:cNvSpPr/>
      </xdr:nvSpPr>
      <xdr:spPr>
        <a:xfrm>
          <a:off x="6921500" y="1351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61841</xdr:rowOff>
    </xdr:from>
    <xdr:ext cx="469744" cy="259045"/>
    <xdr:sp macro="" textlink="">
      <xdr:nvSpPr>
        <xdr:cNvPr id="434" name="テキスト ボックス 433"/>
        <xdr:cNvSpPr txBox="1"/>
      </xdr:nvSpPr>
      <xdr:spPr>
        <a:xfrm>
          <a:off x="6737428" y="1360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156463</xdr:rowOff>
    </xdr:from>
    <xdr:to>
      <xdr:col>55</xdr:col>
      <xdr:colOff>0</xdr:colOff>
      <xdr:row>98</xdr:row>
      <xdr:rowOff>13959</xdr:rowOff>
    </xdr:to>
    <xdr:cxnSp macro="">
      <xdr:nvCxnSpPr>
        <xdr:cNvPr id="465" name="直線コネクタ 464"/>
        <xdr:cNvCxnSpPr/>
      </xdr:nvCxnSpPr>
      <xdr:spPr>
        <a:xfrm>
          <a:off x="9639300" y="16787113"/>
          <a:ext cx="838200" cy="2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156463</xdr:rowOff>
    </xdr:from>
    <xdr:to>
      <xdr:col>50</xdr:col>
      <xdr:colOff>114300</xdr:colOff>
      <xdr:row>97</xdr:row>
      <xdr:rowOff>160393</xdr:rowOff>
    </xdr:to>
    <xdr:cxnSp macro="">
      <xdr:nvCxnSpPr>
        <xdr:cNvPr id="468" name="直線コネクタ 467"/>
        <xdr:cNvCxnSpPr/>
      </xdr:nvCxnSpPr>
      <xdr:spPr>
        <a:xfrm flipV="1">
          <a:off x="8750300" y="16787113"/>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137185</xdr:rowOff>
    </xdr:from>
    <xdr:to>
      <xdr:col>45</xdr:col>
      <xdr:colOff>177800</xdr:colOff>
      <xdr:row>97</xdr:row>
      <xdr:rowOff>160393</xdr:rowOff>
    </xdr:to>
    <xdr:cxnSp macro="">
      <xdr:nvCxnSpPr>
        <xdr:cNvPr id="471" name="直線コネクタ 470"/>
        <xdr:cNvCxnSpPr/>
      </xdr:nvCxnSpPr>
      <xdr:spPr>
        <a:xfrm>
          <a:off x="7861300" y="16767835"/>
          <a:ext cx="889000" cy="2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76333</xdr:rowOff>
    </xdr:from>
    <xdr:ext cx="534377" cy="259045"/>
    <xdr:sp macro="" textlink="">
      <xdr:nvSpPr>
        <xdr:cNvPr id="473" name="テキスト ボックス 472"/>
        <xdr:cNvSpPr txBox="1"/>
      </xdr:nvSpPr>
      <xdr:spPr>
        <a:xfrm>
          <a:off x="8483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137185</xdr:rowOff>
    </xdr:from>
    <xdr:to>
      <xdr:col>41</xdr:col>
      <xdr:colOff>50800</xdr:colOff>
      <xdr:row>97</xdr:row>
      <xdr:rowOff>169363</xdr:rowOff>
    </xdr:to>
    <xdr:cxnSp macro="">
      <xdr:nvCxnSpPr>
        <xdr:cNvPr id="474" name="直線コネクタ 473"/>
        <xdr:cNvCxnSpPr/>
      </xdr:nvCxnSpPr>
      <xdr:spPr>
        <a:xfrm flipV="1">
          <a:off x="6972300" y="16767835"/>
          <a:ext cx="889000" cy="3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134609</xdr:rowOff>
    </xdr:from>
    <xdr:to>
      <xdr:col>55</xdr:col>
      <xdr:colOff>50800</xdr:colOff>
      <xdr:row>98</xdr:row>
      <xdr:rowOff>64759</xdr:rowOff>
    </xdr:to>
    <xdr:sp macro="" textlink="">
      <xdr:nvSpPr>
        <xdr:cNvPr id="484" name="楕円 483"/>
        <xdr:cNvSpPr/>
      </xdr:nvSpPr>
      <xdr:spPr>
        <a:xfrm>
          <a:off x="10426700" y="1676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49536</xdr:rowOff>
    </xdr:from>
    <xdr:ext cx="534377" cy="259045"/>
    <xdr:sp macro="" textlink="">
      <xdr:nvSpPr>
        <xdr:cNvPr id="485" name="土木費該当値テキスト"/>
        <xdr:cNvSpPr txBox="1"/>
      </xdr:nvSpPr>
      <xdr:spPr>
        <a:xfrm>
          <a:off x="10528300" y="1668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105663</xdr:rowOff>
    </xdr:from>
    <xdr:to>
      <xdr:col>50</xdr:col>
      <xdr:colOff>165100</xdr:colOff>
      <xdr:row>98</xdr:row>
      <xdr:rowOff>35813</xdr:rowOff>
    </xdr:to>
    <xdr:sp macro="" textlink="">
      <xdr:nvSpPr>
        <xdr:cNvPr id="486" name="楕円 485"/>
        <xdr:cNvSpPr/>
      </xdr:nvSpPr>
      <xdr:spPr>
        <a:xfrm>
          <a:off x="9588500" y="1673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26940</xdr:rowOff>
    </xdr:from>
    <xdr:ext cx="534377" cy="259045"/>
    <xdr:sp macro="" textlink="">
      <xdr:nvSpPr>
        <xdr:cNvPr id="487" name="テキスト ボックス 486"/>
        <xdr:cNvSpPr txBox="1"/>
      </xdr:nvSpPr>
      <xdr:spPr>
        <a:xfrm>
          <a:off x="9372111" y="168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109593</xdr:rowOff>
    </xdr:from>
    <xdr:to>
      <xdr:col>46</xdr:col>
      <xdr:colOff>38100</xdr:colOff>
      <xdr:row>98</xdr:row>
      <xdr:rowOff>39743</xdr:rowOff>
    </xdr:to>
    <xdr:sp macro="" textlink="">
      <xdr:nvSpPr>
        <xdr:cNvPr id="488" name="楕円 487"/>
        <xdr:cNvSpPr/>
      </xdr:nvSpPr>
      <xdr:spPr>
        <a:xfrm>
          <a:off x="8699500" y="1674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30870</xdr:rowOff>
    </xdr:from>
    <xdr:ext cx="534377" cy="259045"/>
    <xdr:sp macro="" textlink="">
      <xdr:nvSpPr>
        <xdr:cNvPr id="489" name="テキスト ボックス 488"/>
        <xdr:cNvSpPr txBox="1"/>
      </xdr:nvSpPr>
      <xdr:spPr>
        <a:xfrm>
          <a:off x="8483111" y="1683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86385</xdr:rowOff>
    </xdr:from>
    <xdr:to>
      <xdr:col>41</xdr:col>
      <xdr:colOff>101600</xdr:colOff>
      <xdr:row>98</xdr:row>
      <xdr:rowOff>16535</xdr:rowOff>
    </xdr:to>
    <xdr:sp macro="" textlink="">
      <xdr:nvSpPr>
        <xdr:cNvPr id="490" name="楕円 489"/>
        <xdr:cNvSpPr/>
      </xdr:nvSpPr>
      <xdr:spPr>
        <a:xfrm>
          <a:off x="7810500" y="1671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7662</xdr:rowOff>
    </xdr:from>
    <xdr:ext cx="534377" cy="259045"/>
    <xdr:sp macro="" textlink="">
      <xdr:nvSpPr>
        <xdr:cNvPr id="491" name="テキスト ボックス 490"/>
        <xdr:cNvSpPr txBox="1"/>
      </xdr:nvSpPr>
      <xdr:spPr>
        <a:xfrm>
          <a:off x="7594111" y="1680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118563</xdr:rowOff>
    </xdr:from>
    <xdr:to>
      <xdr:col>36</xdr:col>
      <xdr:colOff>165100</xdr:colOff>
      <xdr:row>98</xdr:row>
      <xdr:rowOff>48713</xdr:rowOff>
    </xdr:to>
    <xdr:sp macro="" textlink="">
      <xdr:nvSpPr>
        <xdr:cNvPr id="492" name="楕円 491"/>
        <xdr:cNvSpPr/>
      </xdr:nvSpPr>
      <xdr:spPr>
        <a:xfrm>
          <a:off x="6921500" y="167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39840</xdr:rowOff>
    </xdr:from>
    <xdr:ext cx="534377" cy="259045"/>
    <xdr:sp macro="" textlink="">
      <xdr:nvSpPr>
        <xdr:cNvPr id="493" name="テキスト ボックス 492"/>
        <xdr:cNvSpPr txBox="1"/>
      </xdr:nvSpPr>
      <xdr:spPr>
        <a:xfrm>
          <a:off x="6705111" y="1684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138252</xdr:rowOff>
    </xdr:from>
    <xdr:to>
      <xdr:col>85</xdr:col>
      <xdr:colOff>127000</xdr:colOff>
      <xdr:row>37</xdr:row>
      <xdr:rowOff>1721</xdr:rowOff>
    </xdr:to>
    <xdr:cxnSp macro="">
      <xdr:nvCxnSpPr>
        <xdr:cNvPr id="522" name="直線コネクタ 521"/>
        <xdr:cNvCxnSpPr/>
      </xdr:nvCxnSpPr>
      <xdr:spPr>
        <a:xfrm flipV="1">
          <a:off x="15481300" y="6310452"/>
          <a:ext cx="838200" cy="3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146175</xdr:rowOff>
    </xdr:from>
    <xdr:ext cx="534377" cy="259045"/>
    <xdr:sp macro="" textlink="">
      <xdr:nvSpPr>
        <xdr:cNvPr id="523" name="消防費平均値テキスト"/>
        <xdr:cNvSpPr txBox="1"/>
      </xdr:nvSpPr>
      <xdr:spPr>
        <a:xfrm>
          <a:off x="16370300" y="6318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1721</xdr:rowOff>
    </xdr:from>
    <xdr:to>
      <xdr:col>81</xdr:col>
      <xdr:colOff>50800</xdr:colOff>
      <xdr:row>37</xdr:row>
      <xdr:rowOff>19514</xdr:rowOff>
    </xdr:to>
    <xdr:cxnSp macro="">
      <xdr:nvCxnSpPr>
        <xdr:cNvPr id="525" name="直線コネクタ 524"/>
        <xdr:cNvCxnSpPr/>
      </xdr:nvCxnSpPr>
      <xdr:spPr>
        <a:xfrm flipV="1">
          <a:off x="14592300" y="6345371"/>
          <a:ext cx="889000" cy="1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19514</xdr:rowOff>
    </xdr:from>
    <xdr:to>
      <xdr:col>76</xdr:col>
      <xdr:colOff>114300</xdr:colOff>
      <xdr:row>37</xdr:row>
      <xdr:rowOff>26486</xdr:rowOff>
    </xdr:to>
    <xdr:cxnSp macro="">
      <xdr:nvCxnSpPr>
        <xdr:cNvPr id="528" name="直線コネクタ 527"/>
        <xdr:cNvCxnSpPr/>
      </xdr:nvCxnSpPr>
      <xdr:spPr>
        <a:xfrm flipV="1">
          <a:off x="13703300" y="6363164"/>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165151</xdr:rowOff>
    </xdr:from>
    <xdr:to>
      <xdr:col>71</xdr:col>
      <xdr:colOff>177800</xdr:colOff>
      <xdr:row>37</xdr:row>
      <xdr:rowOff>26486</xdr:rowOff>
    </xdr:to>
    <xdr:cxnSp macro="">
      <xdr:nvCxnSpPr>
        <xdr:cNvPr id="531" name="直線コネクタ 530"/>
        <xdr:cNvCxnSpPr/>
      </xdr:nvCxnSpPr>
      <xdr:spPr>
        <a:xfrm>
          <a:off x="12814300" y="6337351"/>
          <a:ext cx="889000" cy="3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87452</xdr:rowOff>
    </xdr:from>
    <xdr:to>
      <xdr:col>85</xdr:col>
      <xdr:colOff>177800</xdr:colOff>
      <xdr:row>37</xdr:row>
      <xdr:rowOff>17602</xdr:rowOff>
    </xdr:to>
    <xdr:sp macro="" textlink="">
      <xdr:nvSpPr>
        <xdr:cNvPr id="541" name="楕円 540"/>
        <xdr:cNvSpPr/>
      </xdr:nvSpPr>
      <xdr:spPr>
        <a:xfrm>
          <a:off x="16268700" y="62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110329</xdr:rowOff>
    </xdr:from>
    <xdr:ext cx="534377" cy="259045"/>
    <xdr:sp macro="" textlink="">
      <xdr:nvSpPr>
        <xdr:cNvPr id="542" name="消防費該当値テキスト"/>
        <xdr:cNvSpPr txBox="1"/>
      </xdr:nvSpPr>
      <xdr:spPr>
        <a:xfrm>
          <a:off x="16370300" y="611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122371</xdr:rowOff>
    </xdr:from>
    <xdr:to>
      <xdr:col>81</xdr:col>
      <xdr:colOff>101600</xdr:colOff>
      <xdr:row>37</xdr:row>
      <xdr:rowOff>52521</xdr:rowOff>
    </xdr:to>
    <xdr:sp macro="" textlink="">
      <xdr:nvSpPr>
        <xdr:cNvPr id="543" name="楕円 542"/>
        <xdr:cNvSpPr/>
      </xdr:nvSpPr>
      <xdr:spPr>
        <a:xfrm>
          <a:off x="15430500" y="629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69048</xdr:rowOff>
    </xdr:from>
    <xdr:ext cx="534377" cy="259045"/>
    <xdr:sp macro="" textlink="">
      <xdr:nvSpPr>
        <xdr:cNvPr id="544" name="テキスト ボックス 543"/>
        <xdr:cNvSpPr txBox="1"/>
      </xdr:nvSpPr>
      <xdr:spPr>
        <a:xfrm>
          <a:off x="15214111" y="606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140164</xdr:rowOff>
    </xdr:from>
    <xdr:to>
      <xdr:col>76</xdr:col>
      <xdr:colOff>165100</xdr:colOff>
      <xdr:row>37</xdr:row>
      <xdr:rowOff>70314</xdr:rowOff>
    </xdr:to>
    <xdr:sp macro="" textlink="">
      <xdr:nvSpPr>
        <xdr:cNvPr id="545" name="楕円 544"/>
        <xdr:cNvSpPr/>
      </xdr:nvSpPr>
      <xdr:spPr>
        <a:xfrm>
          <a:off x="14541500" y="631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86841</xdr:rowOff>
    </xdr:from>
    <xdr:ext cx="534377" cy="259045"/>
    <xdr:sp macro="" textlink="">
      <xdr:nvSpPr>
        <xdr:cNvPr id="546" name="テキスト ボックス 545"/>
        <xdr:cNvSpPr txBox="1"/>
      </xdr:nvSpPr>
      <xdr:spPr>
        <a:xfrm>
          <a:off x="14325111" y="608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147136</xdr:rowOff>
    </xdr:from>
    <xdr:to>
      <xdr:col>72</xdr:col>
      <xdr:colOff>38100</xdr:colOff>
      <xdr:row>37</xdr:row>
      <xdr:rowOff>77286</xdr:rowOff>
    </xdr:to>
    <xdr:sp macro="" textlink="">
      <xdr:nvSpPr>
        <xdr:cNvPr id="547" name="楕円 546"/>
        <xdr:cNvSpPr/>
      </xdr:nvSpPr>
      <xdr:spPr>
        <a:xfrm>
          <a:off x="13652500" y="63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93813</xdr:rowOff>
    </xdr:from>
    <xdr:ext cx="534377" cy="259045"/>
    <xdr:sp macro="" textlink="">
      <xdr:nvSpPr>
        <xdr:cNvPr id="548" name="テキスト ボックス 547"/>
        <xdr:cNvSpPr txBox="1"/>
      </xdr:nvSpPr>
      <xdr:spPr>
        <a:xfrm>
          <a:off x="13436111" y="60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114351</xdr:rowOff>
    </xdr:from>
    <xdr:to>
      <xdr:col>67</xdr:col>
      <xdr:colOff>101600</xdr:colOff>
      <xdr:row>37</xdr:row>
      <xdr:rowOff>44501</xdr:rowOff>
    </xdr:to>
    <xdr:sp macro="" textlink="">
      <xdr:nvSpPr>
        <xdr:cNvPr id="549" name="楕円 548"/>
        <xdr:cNvSpPr/>
      </xdr:nvSpPr>
      <xdr:spPr>
        <a:xfrm>
          <a:off x="12763500" y="62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61028</xdr:rowOff>
    </xdr:from>
    <xdr:ext cx="534377" cy="259045"/>
    <xdr:sp macro="" textlink="">
      <xdr:nvSpPr>
        <xdr:cNvPr id="550" name="テキスト ボックス 549"/>
        <xdr:cNvSpPr txBox="1"/>
      </xdr:nvSpPr>
      <xdr:spPr>
        <a:xfrm>
          <a:off x="12547111" y="606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27443</xdr:rowOff>
    </xdr:from>
    <xdr:to>
      <xdr:col>85</xdr:col>
      <xdr:colOff>127000</xdr:colOff>
      <xdr:row>58</xdr:row>
      <xdr:rowOff>79092</xdr:rowOff>
    </xdr:to>
    <xdr:cxnSp macro="">
      <xdr:nvCxnSpPr>
        <xdr:cNvPr id="584" name="直線コネクタ 583"/>
        <xdr:cNvCxnSpPr/>
      </xdr:nvCxnSpPr>
      <xdr:spPr>
        <a:xfrm flipV="1">
          <a:off x="15481300" y="9971543"/>
          <a:ext cx="838200" cy="5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102290</xdr:rowOff>
    </xdr:from>
    <xdr:ext cx="534377" cy="259045"/>
    <xdr:sp macro="" textlink="">
      <xdr:nvSpPr>
        <xdr:cNvPr id="585" name="教育費平均値テキスト"/>
        <xdr:cNvSpPr txBox="1"/>
      </xdr:nvSpPr>
      <xdr:spPr>
        <a:xfrm>
          <a:off x="16370300" y="953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79092</xdr:rowOff>
    </xdr:from>
    <xdr:to>
      <xdr:col>81</xdr:col>
      <xdr:colOff>50800</xdr:colOff>
      <xdr:row>58</xdr:row>
      <xdr:rowOff>109296</xdr:rowOff>
    </xdr:to>
    <xdr:cxnSp macro="">
      <xdr:nvCxnSpPr>
        <xdr:cNvPr id="587" name="直線コネクタ 586"/>
        <xdr:cNvCxnSpPr/>
      </xdr:nvCxnSpPr>
      <xdr:spPr>
        <a:xfrm flipV="1">
          <a:off x="14592300" y="10023192"/>
          <a:ext cx="889000" cy="3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113658</xdr:rowOff>
    </xdr:from>
    <xdr:ext cx="534377" cy="259045"/>
    <xdr:sp macro="" textlink="">
      <xdr:nvSpPr>
        <xdr:cNvPr id="589" name="テキスト ボックス 588"/>
        <xdr:cNvSpPr txBox="1"/>
      </xdr:nvSpPr>
      <xdr:spPr>
        <a:xfrm>
          <a:off x="15214111" y="954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82650</xdr:rowOff>
    </xdr:from>
    <xdr:to>
      <xdr:col>76</xdr:col>
      <xdr:colOff>114300</xdr:colOff>
      <xdr:row>58</xdr:row>
      <xdr:rowOff>109296</xdr:rowOff>
    </xdr:to>
    <xdr:cxnSp macro="">
      <xdr:nvCxnSpPr>
        <xdr:cNvPr id="590" name="直線コネクタ 589"/>
        <xdr:cNvCxnSpPr/>
      </xdr:nvCxnSpPr>
      <xdr:spPr>
        <a:xfrm>
          <a:off x="13703300" y="10026750"/>
          <a:ext cx="889000" cy="2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80107</xdr:rowOff>
    </xdr:from>
    <xdr:to>
      <xdr:col>71</xdr:col>
      <xdr:colOff>177800</xdr:colOff>
      <xdr:row>58</xdr:row>
      <xdr:rowOff>82650</xdr:rowOff>
    </xdr:to>
    <xdr:cxnSp macro="">
      <xdr:nvCxnSpPr>
        <xdr:cNvPr id="593" name="直線コネクタ 592"/>
        <xdr:cNvCxnSpPr/>
      </xdr:nvCxnSpPr>
      <xdr:spPr>
        <a:xfrm>
          <a:off x="12814300" y="9852757"/>
          <a:ext cx="889000" cy="17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148934</xdr:rowOff>
    </xdr:from>
    <xdr:ext cx="534377" cy="259045"/>
    <xdr:sp macro="" textlink="">
      <xdr:nvSpPr>
        <xdr:cNvPr id="595" name="テキスト ボックス 594"/>
        <xdr:cNvSpPr txBox="1"/>
      </xdr:nvSpPr>
      <xdr:spPr>
        <a:xfrm>
          <a:off x="13436111" y="957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148093</xdr:rowOff>
    </xdr:from>
    <xdr:to>
      <xdr:col>85</xdr:col>
      <xdr:colOff>177800</xdr:colOff>
      <xdr:row>58</xdr:row>
      <xdr:rowOff>78243</xdr:rowOff>
    </xdr:to>
    <xdr:sp macro="" textlink="">
      <xdr:nvSpPr>
        <xdr:cNvPr id="603" name="楕円 602"/>
        <xdr:cNvSpPr/>
      </xdr:nvSpPr>
      <xdr:spPr>
        <a:xfrm>
          <a:off x="16268700" y="99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126520</xdr:rowOff>
    </xdr:from>
    <xdr:ext cx="534377" cy="259045"/>
    <xdr:sp macro="" textlink="">
      <xdr:nvSpPr>
        <xdr:cNvPr id="604" name="教育費該当値テキスト"/>
        <xdr:cNvSpPr txBox="1"/>
      </xdr:nvSpPr>
      <xdr:spPr>
        <a:xfrm>
          <a:off x="16370300" y="989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28292</xdr:rowOff>
    </xdr:from>
    <xdr:to>
      <xdr:col>81</xdr:col>
      <xdr:colOff>101600</xdr:colOff>
      <xdr:row>58</xdr:row>
      <xdr:rowOff>129892</xdr:rowOff>
    </xdr:to>
    <xdr:sp macro="" textlink="">
      <xdr:nvSpPr>
        <xdr:cNvPr id="605" name="楕円 604"/>
        <xdr:cNvSpPr/>
      </xdr:nvSpPr>
      <xdr:spPr>
        <a:xfrm>
          <a:off x="15430500" y="99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121019</xdr:rowOff>
    </xdr:from>
    <xdr:ext cx="534377" cy="259045"/>
    <xdr:sp macro="" textlink="">
      <xdr:nvSpPr>
        <xdr:cNvPr id="606" name="テキスト ボックス 605"/>
        <xdr:cNvSpPr txBox="1"/>
      </xdr:nvSpPr>
      <xdr:spPr>
        <a:xfrm>
          <a:off x="15214111" y="1006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58496</xdr:rowOff>
    </xdr:from>
    <xdr:to>
      <xdr:col>76</xdr:col>
      <xdr:colOff>165100</xdr:colOff>
      <xdr:row>58</xdr:row>
      <xdr:rowOff>160096</xdr:rowOff>
    </xdr:to>
    <xdr:sp macro="" textlink="">
      <xdr:nvSpPr>
        <xdr:cNvPr id="607" name="楕円 606"/>
        <xdr:cNvSpPr/>
      </xdr:nvSpPr>
      <xdr:spPr>
        <a:xfrm>
          <a:off x="14541500" y="1000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151223</xdr:rowOff>
    </xdr:from>
    <xdr:ext cx="534377" cy="259045"/>
    <xdr:sp macro="" textlink="">
      <xdr:nvSpPr>
        <xdr:cNvPr id="608" name="テキスト ボックス 607"/>
        <xdr:cNvSpPr txBox="1"/>
      </xdr:nvSpPr>
      <xdr:spPr>
        <a:xfrm>
          <a:off x="14325111" y="1009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31850</xdr:rowOff>
    </xdr:from>
    <xdr:to>
      <xdr:col>72</xdr:col>
      <xdr:colOff>38100</xdr:colOff>
      <xdr:row>58</xdr:row>
      <xdr:rowOff>133450</xdr:rowOff>
    </xdr:to>
    <xdr:sp macro="" textlink="">
      <xdr:nvSpPr>
        <xdr:cNvPr id="609" name="楕円 608"/>
        <xdr:cNvSpPr/>
      </xdr:nvSpPr>
      <xdr:spPr>
        <a:xfrm>
          <a:off x="13652500" y="997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124577</xdr:rowOff>
    </xdr:from>
    <xdr:ext cx="534377" cy="259045"/>
    <xdr:sp macro="" textlink="">
      <xdr:nvSpPr>
        <xdr:cNvPr id="610" name="テキスト ボックス 609"/>
        <xdr:cNvSpPr txBox="1"/>
      </xdr:nvSpPr>
      <xdr:spPr>
        <a:xfrm>
          <a:off x="13436111" y="1006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29307</xdr:rowOff>
    </xdr:from>
    <xdr:to>
      <xdr:col>67</xdr:col>
      <xdr:colOff>101600</xdr:colOff>
      <xdr:row>57</xdr:row>
      <xdr:rowOff>130907</xdr:rowOff>
    </xdr:to>
    <xdr:sp macro="" textlink="">
      <xdr:nvSpPr>
        <xdr:cNvPr id="611" name="楕円 610"/>
        <xdr:cNvSpPr/>
      </xdr:nvSpPr>
      <xdr:spPr>
        <a:xfrm>
          <a:off x="12763500" y="98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147434</xdr:rowOff>
    </xdr:from>
    <xdr:ext cx="534377" cy="259045"/>
    <xdr:sp macro="" textlink="">
      <xdr:nvSpPr>
        <xdr:cNvPr id="612" name="テキスト ボックス 611"/>
        <xdr:cNvSpPr txBox="1"/>
      </xdr:nvSpPr>
      <xdr:spPr>
        <a:xfrm>
          <a:off x="12547111" y="95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1" name="直線コネクタ 640"/>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42" name="災害復旧費平均値テキスト"/>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44320</xdr:rowOff>
    </xdr:from>
    <xdr:to>
      <xdr:col>81</xdr:col>
      <xdr:colOff>50800</xdr:colOff>
      <xdr:row>79</xdr:row>
      <xdr:rowOff>44450</xdr:rowOff>
    </xdr:to>
    <xdr:cxnSp macro="">
      <xdr:nvCxnSpPr>
        <xdr:cNvPr id="644" name="直線コネクタ 643"/>
        <xdr:cNvCxnSpPr/>
      </xdr:nvCxnSpPr>
      <xdr:spPr>
        <a:xfrm>
          <a:off x="14592300" y="1358887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6" name="テキスト ボックス 645"/>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44320</xdr:rowOff>
    </xdr:from>
    <xdr:to>
      <xdr:col>76</xdr:col>
      <xdr:colOff>114300</xdr:colOff>
      <xdr:row>79</xdr:row>
      <xdr:rowOff>44450</xdr:rowOff>
    </xdr:to>
    <xdr:cxnSp macro="">
      <xdr:nvCxnSpPr>
        <xdr:cNvPr id="647" name="直線コネクタ 646"/>
        <xdr:cNvCxnSpPr/>
      </xdr:nvCxnSpPr>
      <xdr:spPr>
        <a:xfrm flipV="1">
          <a:off x="13703300" y="13588870"/>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106084</xdr:rowOff>
    </xdr:from>
    <xdr:ext cx="469744" cy="259045"/>
    <xdr:sp macro="" textlink="">
      <xdr:nvSpPr>
        <xdr:cNvPr id="649" name="テキスト ボックス 648"/>
        <xdr:cNvSpPr txBox="1"/>
      </xdr:nvSpPr>
      <xdr:spPr>
        <a:xfrm>
          <a:off x="14357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43383</xdr:rowOff>
    </xdr:from>
    <xdr:to>
      <xdr:col>71</xdr:col>
      <xdr:colOff>177800</xdr:colOff>
      <xdr:row>79</xdr:row>
      <xdr:rowOff>44450</xdr:rowOff>
    </xdr:to>
    <xdr:cxnSp macro="">
      <xdr:nvCxnSpPr>
        <xdr:cNvPr id="650" name="直線コネクタ 649"/>
        <xdr:cNvCxnSpPr/>
      </xdr:nvCxnSpPr>
      <xdr:spPr>
        <a:xfrm>
          <a:off x="12814300" y="13587933"/>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109174</xdr:rowOff>
    </xdr:from>
    <xdr:ext cx="378565" cy="259045"/>
    <xdr:sp macro="" textlink="">
      <xdr:nvSpPr>
        <xdr:cNvPr id="652" name="テキスト ボックス 651"/>
        <xdr:cNvSpPr txBox="1"/>
      </xdr:nvSpPr>
      <xdr:spPr>
        <a:xfrm>
          <a:off x="13514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4" name="テキスト ボックス 653"/>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0" name="楕円 659"/>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249299" cy="259045"/>
    <xdr:sp macro="" textlink="">
      <xdr:nvSpPr>
        <xdr:cNvPr id="661" name="災害復旧費該当値テキスト"/>
        <xdr:cNvSpPr txBox="1"/>
      </xdr:nvSpPr>
      <xdr:spPr>
        <a:xfrm>
          <a:off x="16370300" y="13510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2" name="楕円 661"/>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3" name="テキスト ボックス 662"/>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164970</xdr:rowOff>
    </xdr:from>
    <xdr:to>
      <xdr:col>76</xdr:col>
      <xdr:colOff>165100</xdr:colOff>
      <xdr:row>79</xdr:row>
      <xdr:rowOff>95120</xdr:rowOff>
    </xdr:to>
    <xdr:sp macro="" textlink="">
      <xdr:nvSpPr>
        <xdr:cNvPr id="664" name="楕円 663"/>
        <xdr:cNvSpPr/>
      </xdr:nvSpPr>
      <xdr:spPr>
        <a:xfrm>
          <a:off x="14541500" y="1353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86247</xdr:rowOff>
    </xdr:from>
    <xdr:ext cx="313932" cy="259045"/>
    <xdr:sp macro="" textlink="">
      <xdr:nvSpPr>
        <xdr:cNvPr id="665" name="テキスト ボックス 664"/>
        <xdr:cNvSpPr txBox="1"/>
      </xdr:nvSpPr>
      <xdr:spPr>
        <a:xfrm>
          <a:off x="14435333" y="13630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6" name="楕円 665"/>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7" name="テキスト ボックス 666"/>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164033</xdr:rowOff>
    </xdr:from>
    <xdr:to>
      <xdr:col>67</xdr:col>
      <xdr:colOff>101600</xdr:colOff>
      <xdr:row>79</xdr:row>
      <xdr:rowOff>94183</xdr:rowOff>
    </xdr:to>
    <xdr:sp macro="" textlink="">
      <xdr:nvSpPr>
        <xdr:cNvPr id="668" name="楕円 667"/>
        <xdr:cNvSpPr/>
      </xdr:nvSpPr>
      <xdr:spPr>
        <a:xfrm>
          <a:off x="12763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85310</xdr:rowOff>
    </xdr:from>
    <xdr:ext cx="378565" cy="259045"/>
    <xdr:sp macro="" textlink="">
      <xdr:nvSpPr>
        <xdr:cNvPr id="669" name="テキスト ボックス 668"/>
        <xdr:cNvSpPr txBox="1"/>
      </xdr:nvSpPr>
      <xdr:spPr>
        <a:xfrm>
          <a:off x="12625017" y="13629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50611</xdr:rowOff>
    </xdr:from>
    <xdr:to>
      <xdr:col>85</xdr:col>
      <xdr:colOff>127000</xdr:colOff>
      <xdr:row>97</xdr:row>
      <xdr:rowOff>70124</xdr:rowOff>
    </xdr:to>
    <xdr:cxnSp macro="">
      <xdr:nvCxnSpPr>
        <xdr:cNvPr id="700" name="直線コネクタ 699"/>
        <xdr:cNvCxnSpPr/>
      </xdr:nvCxnSpPr>
      <xdr:spPr>
        <a:xfrm flipV="1">
          <a:off x="15481300" y="16681261"/>
          <a:ext cx="838200" cy="1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68622</xdr:rowOff>
    </xdr:from>
    <xdr:to>
      <xdr:col>81</xdr:col>
      <xdr:colOff>50800</xdr:colOff>
      <xdr:row>97</xdr:row>
      <xdr:rowOff>70124</xdr:rowOff>
    </xdr:to>
    <xdr:cxnSp macro="">
      <xdr:nvCxnSpPr>
        <xdr:cNvPr id="703" name="直線コネクタ 702"/>
        <xdr:cNvCxnSpPr/>
      </xdr:nvCxnSpPr>
      <xdr:spPr>
        <a:xfrm>
          <a:off x="14592300" y="16699272"/>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68622</xdr:rowOff>
    </xdr:from>
    <xdr:to>
      <xdr:col>76</xdr:col>
      <xdr:colOff>114300</xdr:colOff>
      <xdr:row>97</xdr:row>
      <xdr:rowOff>70304</xdr:rowOff>
    </xdr:to>
    <xdr:cxnSp macro="">
      <xdr:nvCxnSpPr>
        <xdr:cNvPr id="706" name="直線コネクタ 705"/>
        <xdr:cNvCxnSpPr/>
      </xdr:nvCxnSpPr>
      <xdr:spPr>
        <a:xfrm flipV="1">
          <a:off x="13703300" y="16699272"/>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70304</xdr:rowOff>
    </xdr:from>
    <xdr:to>
      <xdr:col>71</xdr:col>
      <xdr:colOff>177800</xdr:colOff>
      <xdr:row>97</xdr:row>
      <xdr:rowOff>74044</xdr:rowOff>
    </xdr:to>
    <xdr:cxnSp macro="">
      <xdr:nvCxnSpPr>
        <xdr:cNvPr id="709" name="直線コネクタ 708"/>
        <xdr:cNvCxnSpPr/>
      </xdr:nvCxnSpPr>
      <xdr:spPr>
        <a:xfrm flipV="1">
          <a:off x="12814300" y="16700954"/>
          <a:ext cx="889000" cy="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171261</xdr:rowOff>
    </xdr:from>
    <xdr:to>
      <xdr:col>85</xdr:col>
      <xdr:colOff>177800</xdr:colOff>
      <xdr:row>97</xdr:row>
      <xdr:rowOff>101411</xdr:rowOff>
    </xdr:to>
    <xdr:sp macro="" textlink="">
      <xdr:nvSpPr>
        <xdr:cNvPr id="719" name="楕円 718"/>
        <xdr:cNvSpPr/>
      </xdr:nvSpPr>
      <xdr:spPr>
        <a:xfrm>
          <a:off x="16268700" y="1663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149688</xdr:rowOff>
    </xdr:from>
    <xdr:ext cx="534377" cy="259045"/>
    <xdr:sp macro="" textlink="">
      <xdr:nvSpPr>
        <xdr:cNvPr id="720" name="公債費該当値テキスト"/>
        <xdr:cNvSpPr txBox="1"/>
      </xdr:nvSpPr>
      <xdr:spPr>
        <a:xfrm>
          <a:off x="16370300" y="1660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19324</xdr:rowOff>
    </xdr:from>
    <xdr:to>
      <xdr:col>81</xdr:col>
      <xdr:colOff>101600</xdr:colOff>
      <xdr:row>97</xdr:row>
      <xdr:rowOff>120924</xdr:rowOff>
    </xdr:to>
    <xdr:sp macro="" textlink="">
      <xdr:nvSpPr>
        <xdr:cNvPr id="721" name="楕円 720"/>
        <xdr:cNvSpPr/>
      </xdr:nvSpPr>
      <xdr:spPr>
        <a:xfrm>
          <a:off x="15430500" y="166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112051</xdr:rowOff>
    </xdr:from>
    <xdr:ext cx="534377" cy="259045"/>
    <xdr:sp macro="" textlink="">
      <xdr:nvSpPr>
        <xdr:cNvPr id="722" name="テキスト ボックス 721"/>
        <xdr:cNvSpPr txBox="1"/>
      </xdr:nvSpPr>
      <xdr:spPr>
        <a:xfrm>
          <a:off x="15214111" y="167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17822</xdr:rowOff>
    </xdr:from>
    <xdr:to>
      <xdr:col>76</xdr:col>
      <xdr:colOff>165100</xdr:colOff>
      <xdr:row>97</xdr:row>
      <xdr:rowOff>119422</xdr:rowOff>
    </xdr:to>
    <xdr:sp macro="" textlink="">
      <xdr:nvSpPr>
        <xdr:cNvPr id="723" name="楕円 722"/>
        <xdr:cNvSpPr/>
      </xdr:nvSpPr>
      <xdr:spPr>
        <a:xfrm>
          <a:off x="14541500" y="1664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110549</xdr:rowOff>
    </xdr:from>
    <xdr:ext cx="534377" cy="259045"/>
    <xdr:sp macro="" textlink="">
      <xdr:nvSpPr>
        <xdr:cNvPr id="724" name="テキスト ボックス 723"/>
        <xdr:cNvSpPr txBox="1"/>
      </xdr:nvSpPr>
      <xdr:spPr>
        <a:xfrm>
          <a:off x="14325111" y="1674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19504</xdr:rowOff>
    </xdr:from>
    <xdr:to>
      <xdr:col>72</xdr:col>
      <xdr:colOff>38100</xdr:colOff>
      <xdr:row>97</xdr:row>
      <xdr:rowOff>121104</xdr:rowOff>
    </xdr:to>
    <xdr:sp macro="" textlink="">
      <xdr:nvSpPr>
        <xdr:cNvPr id="725" name="楕円 724"/>
        <xdr:cNvSpPr/>
      </xdr:nvSpPr>
      <xdr:spPr>
        <a:xfrm>
          <a:off x="13652500" y="166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112231</xdr:rowOff>
    </xdr:from>
    <xdr:ext cx="534377" cy="259045"/>
    <xdr:sp macro="" textlink="">
      <xdr:nvSpPr>
        <xdr:cNvPr id="726" name="テキスト ボックス 725"/>
        <xdr:cNvSpPr txBox="1"/>
      </xdr:nvSpPr>
      <xdr:spPr>
        <a:xfrm>
          <a:off x="13436111" y="1674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23244</xdr:rowOff>
    </xdr:from>
    <xdr:to>
      <xdr:col>67</xdr:col>
      <xdr:colOff>101600</xdr:colOff>
      <xdr:row>97</xdr:row>
      <xdr:rowOff>124844</xdr:rowOff>
    </xdr:to>
    <xdr:sp macro="" textlink="">
      <xdr:nvSpPr>
        <xdr:cNvPr id="727" name="楕円 726"/>
        <xdr:cNvSpPr/>
      </xdr:nvSpPr>
      <xdr:spPr>
        <a:xfrm>
          <a:off x="12763500" y="166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115971</xdr:rowOff>
    </xdr:from>
    <xdr:ext cx="534377" cy="259045"/>
    <xdr:sp macro="" textlink="">
      <xdr:nvSpPr>
        <xdr:cNvPr id="728" name="テキスト ボックス 727"/>
        <xdr:cNvSpPr txBox="1"/>
      </xdr:nvSpPr>
      <xdr:spPr>
        <a:xfrm>
          <a:off x="12547111" y="1674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117,056</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6,965</a:t>
          </a:r>
          <a:r>
            <a:rPr kumimoji="1" lang="ja-JP" altLang="en-US" sz="1300">
              <a:latin typeface="ＭＳ Ｐゴシック" panose="020B0600070205080204" pitchFamily="50" charset="-128"/>
              <a:ea typeface="ＭＳ Ｐゴシック" panose="020B0600070205080204" pitchFamily="50" charset="-128"/>
            </a:rPr>
            <a:t>円増額となっている。これは、幼児保育無償化が主な要因である。</a:t>
          </a:r>
        </a:p>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26,512</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4,757</a:t>
          </a:r>
          <a:r>
            <a:rPr kumimoji="1" lang="ja-JP" altLang="en-US" sz="1300">
              <a:latin typeface="ＭＳ Ｐゴシック" panose="020B0600070205080204" pitchFamily="50" charset="-128"/>
              <a:ea typeface="ＭＳ Ｐゴシック" panose="020B0600070205080204" pitchFamily="50" charset="-128"/>
            </a:rPr>
            <a:t>円増額となっている。これは、中間処理場整備工事費等が主な原因である。</a:t>
          </a:r>
        </a:p>
        <a:p>
          <a:r>
            <a:rPr kumimoji="1" lang="ja-JP" altLang="en-US" sz="1300">
              <a:latin typeface="ＭＳ Ｐゴシック" panose="020B0600070205080204" pitchFamily="50" charset="-128"/>
              <a:ea typeface="ＭＳ Ｐゴシック" panose="020B0600070205080204" pitchFamily="50" charset="-128"/>
            </a:rPr>
            <a:t>　土木費は、住民一人当たり</a:t>
          </a:r>
          <a:r>
            <a:rPr kumimoji="1" lang="en-US" altLang="ja-JP" sz="1300">
              <a:latin typeface="ＭＳ Ｐゴシック" panose="020B0600070205080204" pitchFamily="50" charset="-128"/>
              <a:ea typeface="ＭＳ Ｐゴシック" panose="020B0600070205080204" pitchFamily="50" charset="-128"/>
            </a:rPr>
            <a:t>23,551</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2,659</a:t>
          </a:r>
          <a:r>
            <a:rPr kumimoji="1" lang="ja-JP" altLang="en-US" sz="1300">
              <a:latin typeface="ＭＳ Ｐゴシック" panose="020B0600070205080204" pitchFamily="50" charset="-128"/>
              <a:ea typeface="ＭＳ Ｐゴシック" panose="020B0600070205080204" pitchFamily="50" charset="-128"/>
            </a:rPr>
            <a:t>円減額となっている。これは、排水路整備工事を完了したことが主な要因である。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39,857</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円となっており、前年度と比較すると住民一人当たり</a:t>
          </a:r>
          <a:r>
            <a:rPr kumimoji="1" lang="en-US" altLang="ja-JP" sz="1300">
              <a:latin typeface="ＭＳ Ｐゴシック" panose="020B0600070205080204" pitchFamily="50" charset="-128"/>
              <a:ea typeface="ＭＳ Ｐゴシック" panose="020B0600070205080204" pitchFamily="50" charset="-128"/>
            </a:rPr>
            <a:t>3,615</a:t>
          </a:r>
          <a:r>
            <a:rPr kumimoji="1" lang="ja-JP" altLang="en-US" sz="1300">
              <a:latin typeface="ＭＳ Ｐゴシック" panose="020B0600070205080204" pitchFamily="50" charset="-128"/>
              <a:ea typeface="ＭＳ Ｐゴシック" panose="020B0600070205080204" pitchFamily="50" charset="-128"/>
            </a:rPr>
            <a:t>円増額となっている。これは、公立学校情報通信ネットワーク環境施設整備工事費及び備品購入費を実施したことが主な要因である。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今後も一般行政経費の抑制に努め、財政の健全化を図っていく。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財政調整基金については、当初予算にて</a:t>
          </a:r>
          <a:r>
            <a:rPr kumimoji="1" lang="en-US" altLang="ja-JP" sz="1400">
              <a:latin typeface="ＭＳ ゴシック" pitchFamily="49" charset="-128"/>
              <a:ea typeface="ＭＳ ゴシック" pitchFamily="49" charset="-128"/>
            </a:rPr>
            <a:t>470,000</a:t>
          </a:r>
          <a:r>
            <a:rPr kumimoji="1" lang="ja-JP" altLang="en-US" sz="1400">
              <a:latin typeface="ＭＳ ゴシック" pitchFamily="49" charset="-128"/>
              <a:ea typeface="ＭＳ ゴシック" pitchFamily="49" charset="-128"/>
            </a:rPr>
            <a:t>千円の取り崩しを行っており、補正予算にて積立を行った金額も見込みよりも減となり、残高が減額した。</a:t>
          </a:r>
        </a:p>
        <a:p>
          <a:r>
            <a:rPr kumimoji="1" lang="ja-JP" altLang="en-US" sz="1400">
              <a:latin typeface="ＭＳ ゴシック" pitchFamily="49" charset="-128"/>
              <a:ea typeface="ＭＳ ゴシック" pitchFamily="49" charset="-128"/>
            </a:rPr>
            <a:t>　実質収支額は、分母である標準財政規模が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％増となり、分子である実質収支額が歳出において徹底した経費節減等で抑制を図り、昨年度より上回ったため、</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％増となった。</a:t>
          </a:r>
        </a:p>
        <a:p>
          <a:r>
            <a:rPr kumimoji="1" lang="ja-JP" altLang="en-US" sz="1400">
              <a:latin typeface="ＭＳ ゴシック" pitchFamily="49" charset="-128"/>
              <a:ea typeface="ＭＳ ゴシック" pitchFamily="49" charset="-128"/>
            </a:rPr>
            <a:t>　実質単年度収支は、財政調整基金の積立額が減額になったことから減となった。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国民健康保険事業会計の実質収支については、被保険者数の減少に伴い保険給付費が減少したことにより、前年度より</a:t>
          </a:r>
          <a:r>
            <a:rPr kumimoji="1" lang="en-US" altLang="ja-JP" sz="1400">
              <a:latin typeface="ＭＳ ゴシック" pitchFamily="49" charset="-128"/>
              <a:ea typeface="ＭＳ ゴシック" pitchFamily="49" charset="-128"/>
            </a:rPr>
            <a:t>1.01%</a:t>
          </a:r>
          <a:r>
            <a:rPr kumimoji="1" lang="ja-JP" altLang="en-US" sz="1400">
              <a:latin typeface="ＭＳ ゴシック" pitchFamily="49" charset="-128"/>
              <a:ea typeface="ＭＳ ゴシック" pitchFamily="49" charset="-128"/>
            </a:rPr>
            <a:t>増となった。</a:t>
          </a:r>
        </a:p>
        <a:p>
          <a:r>
            <a:rPr kumimoji="1" lang="ja-JP" altLang="en-US" sz="1400">
              <a:latin typeface="ＭＳ ゴシック" pitchFamily="49" charset="-128"/>
              <a:ea typeface="ＭＳ ゴシック" pitchFamily="49" charset="-128"/>
            </a:rPr>
            <a:t>　一般会計及び特別会計ともに、自主財源である税・保険料・使用料等の確保並びに歳出において徹底した経費節減や入札による競争性を高めることで抑制につながり黒字計上となっている。引続き、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年度の元利償還金は、平成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年度に借り入れた臨時財政対策債や松伏第二中学校大規模改修事業等の償還が始まったため、前年度と比べて増額となった。</a:t>
          </a:r>
        </a:p>
        <a:p>
          <a:r>
            <a:rPr kumimoji="1" lang="ja-JP" altLang="en-US" sz="1400">
              <a:latin typeface="ＭＳ ゴシック" pitchFamily="49" charset="-128"/>
              <a:ea typeface="ＭＳ ゴシック" pitchFamily="49" charset="-128"/>
            </a:rPr>
            <a:t>　公営企業債の元利償還金に対する繰入金についても同様に、公営企業において令和元年度に開始された償還額が、終了した償還額を下回ったため減額となった。</a:t>
          </a:r>
        </a:p>
        <a:p>
          <a:r>
            <a:rPr kumimoji="1" lang="ja-JP" altLang="en-US" sz="1400">
              <a:latin typeface="ＭＳ ゴシック" pitchFamily="49" charset="-128"/>
              <a:ea typeface="ＭＳ ゴシック" pitchFamily="49" charset="-128"/>
            </a:rPr>
            <a:t>　今後も事業の選択と集中、公営企業等への効率的な事業運営を働きかけることにより、健全な財政運営に努める。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埼玉県松伏町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地方債現在高は、新たに魚沼用水路整備事業債や防災倉庫施設整備事業債を発行したが、償還完了の地方債が新規分を上回ったため、前年度よりも減額となった。今後も、投資的経費の抑制を図っていく。</a:t>
          </a:r>
        </a:p>
        <a:p>
          <a:r>
            <a:rPr kumimoji="1" lang="ja-JP" altLang="en-US" sz="1400">
              <a:latin typeface="ＭＳ ゴシック" pitchFamily="49" charset="-128"/>
              <a:ea typeface="ＭＳ ゴシック" pitchFamily="49" charset="-128"/>
            </a:rPr>
            <a:t>　債務負担行為に基づく支出予定額は、一部のかんがい排水路整備事業債等の償還が完了したため、前年度を下回った。今後も、債務負担行為対象事業の抑制等を行い、事業の選択と集中を徹底しながら抑制を図っていく。</a:t>
          </a:r>
        </a:p>
        <a:p>
          <a:r>
            <a:rPr kumimoji="1" lang="ja-JP" altLang="en-US" sz="1400">
              <a:latin typeface="ＭＳ ゴシック" pitchFamily="49" charset="-128"/>
              <a:ea typeface="ＭＳ ゴシック" pitchFamily="49" charset="-128"/>
            </a:rPr>
            <a:t>　公営企業債等繰入見込額は、下水道事業特別会計への繰出見込額が減となった。今後も、投資的経費の抑制を図っていく。</a:t>
          </a:r>
        </a:p>
        <a:p>
          <a:r>
            <a:rPr kumimoji="1" lang="ja-JP" altLang="en-US" sz="1400">
              <a:latin typeface="ＭＳ ゴシック" pitchFamily="49" charset="-128"/>
              <a:ea typeface="ＭＳ ゴシック" pitchFamily="49" charset="-128"/>
            </a:rPr>
            <a:t>　充当可能財源等は、財政調整基金等の各種基金への積立を行い、基準財政需要額に算入のある地方債を活用し財源確保に努める。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埼玉県松伏町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令和元年度から令和２年度にかけて、財政調整基金及び特定目的基金が増となっている。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千円の取り崩しを行っているが、補正予算にて積立を行った金額も見込みよりも減となり、残高が減額した。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また、特定目的基金では、主に松伏町公用・公共用施設整備基金について、当初予算にて魚沼用水路整備事業や中間処理場施設整備事業に充てるため、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千円取り崩しを行った年度末残高は減額となった。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財政調整基金については、近年の異常気象による台風や竜巻等の災害等への対応も考慮し、その年度毎の決算状況を踏まえ、可能な範囲で積立てを行っ</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特定目的基金については、今後策定予定の公共施設個別施設計画等を基に、その時点での財政状況を見極め、計画的に積立及び取り崩しを行っていく。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○松伏町公用・公共用施設整備基金：松伏町立小中学校及び松伏町学校給食共同調理場の建設及び施設の改修資金に充てるために設置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○松伏町立小中学校建設等基金：公用・公共用施設の整備費用に充てるために設置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○森林環境整備基金：木材利用の促進や普及啓発等の森林整備及びその促進に関する費用等に充てるために設置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当初予算にて魚沼用水路整備事業や中間処理場施設整備事業に充てるため、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千円取り崩しを行った年度末残高は減額となった。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利子分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千円積み立てを行ったため、増額となった。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○森林環境整備基金：翌年度以降の事業に備えるため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千円積み立てを行ったため、増額となった。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○松伏町公用・公共用施設整備基金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○松伏町立小中学校建設等基金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今後策定予定の公共施設個別施設計画等を基に、その時点での財政状況を見極め、計画的に積立及び取り崩しを行っていく。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財政調整基金は、当初予算にて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470,000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千円の取り崩しを行っているが、補正予算にて積立を行った金額も見込みよりも減となり、残高が減額した。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近年の異常気象による台風や竜巻等の災害等への対応も考慮し、その年度毎の決算状況を踏まえ、可能な範囲で積立てを行っていく。今後の積立ての目安としては、当初予算後の時点で標準財政規模の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程度となるよう長期的に積立を行っていく。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28,837
28,419
16.20
12,622,031
11,896,087
588,624
5,997,354
7,414,113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当町の有形固定資産減価償却率は</a:t>
          </a:r>
          <a:r>
            <a:rPr kumimoji="1" lang="en-US" altLang="ja-JP" sz="1100">
              <a:latin typeface="ＭＳ Ｐゴシック" panose="020B0600070205080204" pitchFamily="50" charset="-128"/>
              <a:ea typeface="ＭＳ Ｐゴシック" panose="020B0600070205080204" pitchFamily="50" charset="-128"/>
            </a:rPr>
            <a:t>83.9</a:t>
          </a:r>
          <a:r>
            <a:rPr kumimoji="1" lang="ja-JP" altLang="en-US" sz="1100">
              <a:latin typeface="ＭＳ Ｐゴシック" panose="020B0600070205080204" pitchFamily="50" charset="-128"/>
              <a:ea typeface="ＭＳ Ｐゴシック" panose="020B0600070205080204" pitchFamily="50" charset="-128"/>
            </a:rPr>
            <a:t>％であり、類似団体より著しく高い水準にある。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年度に公共施設等総合管理計画を策定し、令和元年度に各施設の老朽化状況等の調査を行い、その調査結果をもとに、令和２年度に個別施設計画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公共建築物編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を策定した。</a:t>
          </a:r>
        </a:p>
        <a:p>
          <a:r>
            <a:rPr kumimoji="1" lang="ja-JP" altLang="en-US" sz="1100">
              <a:latin typeface="ＭＳ Ｐゴシック" panose="020B0600070205080204" pitchFamily="50" charset="-128"/>
              <a:ea typeface="ＭＳ Ｐゴシック" panose="020B0600070205080204" pitchFamily="50" charset="-128"/>
            </a:rPr>
            <a:t>　今後は、当該計画に基づき、施設の維持管理を適切に進めていく。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7" name="直線コネクタ 66"/>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8"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9" name="直線コネクタ 68"/>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0" name="有形固定資産減価償却率最大値テキスト"/>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1" name="直線コネクタ 70"/>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2" name="有形固定資産減価償却率平均値テキスト"/>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3" name="フローチャート: 判断 72"/>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4" name="フローチャート: 判断 73"/>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5" name="フローチャート: 判断 74"/>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6" name="フローチャート: 判断 75"/>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7" name="フローチャート: 判断 76"/>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135255</xdr:rowOff>
    </xdr:from>
    <xdr:to>
      <xdr:col>23</xdr:col>
      <xdr:colOff>136525</xdr:colOff>
      <xdr:row>34</xdr:row>
      <xdr:rowOff>65405</xdr:rowOff>
    </xdr:to>
    <xdr:sp macro="" textlink="">
      <xdr:nvSpPr>
        <xdr:cNvPr id="83" name="楕円 82"/>
        <xdr:cNvSpPr/>
      </xdr:nvSpPr>
      <xdr:spPr>
        <a:xfrm>
          <a:off x="47117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50182</xdr:rowOff>
    </xdr:from>
    <xdr:ext cx="405111" cy="259045"/>
    <xdr:sp macro="" textlink="">
      <xdr:nvSpPr>
        <xdr:cNvPr id="84" name="有形固定資産減価償却率該当値テキスト"/>
        <xdr:cNvSpPr txBox="1"/>
      </xdr:nvSpPr>
      <xdr:spPr>
        <a:xfrm>
          <a:off x="4813300" y="647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126002</xdr:rowOff>
    </xdr:from>
    <xdr:to>
      <xdr:col>19</xdr:col>
      <xdr:colOff>187325</xdr:colOff>
      <xdr:row>34</xdr:row>
      <xdr:rowOff>56152</xdr:rowOff>
    </xdr:to>
    <xdr:sp macro="" textlink="">
      <xdr:nvSpPr>
        <xdr:cNvPr id="85" name="楕円 84"/>
        <xdr:cNvSpPr/>
      </xdr:nvSpPr>
      <xdr:spPr>
        <a:xfrm>
          <a:off x="4000500" y="6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5352</xdr:rowOff>
    </xdr:from>
    <xdr:to>
      <xdr:col>23</xdr:col>
      <xdr:colOff>85725</xdr:colOff>
      <xdr:row>34</xdr:row>
      <xdr:rowOff>14605</xdr:rowOff>
    </xdr:to>
    <xdr:cxnSp macro="">
      <xdr:nvCxnSpPr>
        <xdr:cNvPr id="86" name="直線コネクタ 85"/>
        <xdr:cNvCxnSpPr/>
      </xdr:nvCxnSpPr>
      <xdr:spPr>
        <a:xfrm>
          <a:off x="4051300" y="6606177"/>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101328</xdr:rowOff>
    </xdr:from>
    <xdr:to>
      <xdr:col>15</xdr:col>
      <xdr:colOff>187325</xdr:colOff>
      <xdr:row>34</xdr:row>
      <xdr:rowOff>31478</xdr:rowOff>
    </xdr:to>
    <xdr:sp macro="" textlink="">
      <xdr:nvSpPr>
        <xdr:cNvPr id="87" name="楕円 86"/>
        <xdr:cNvSpPr/>
      </xdr:nvSpPr>
      <xdr:spPr>
        <a:xfrm>
          <a:off x="3238500" y="653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152128</xdr:rowOff>
    </xdr:from>
    <xdr:to>
      <xdr:col>19</xdr:col>
      <xdr:colOff>136525</xdr:colOff>
      <xdr:row>34</xdr:row>
      <xdr:rowOff>5352</xdr:rowOff>
    </xdr:to>
    <xdr:cxnSp macro="">
      <xdr:nvCxnSpPr>
        <xdr:cNvPr id="88" name="直線コネクタ 87"/>
        <xdr:cNvCxnSpPr/>
      </xdr:nvCxnSpPr>
      <xdr:spPr>
        <a:xfrm>
          <a:off x="3289300" y="658150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51979</xdr:rowOff>
    </xdr:from>
    <xdr:to>
      <xdr:col>11</xdr:col>
      <xdr:colOff>187325</xdr:colOff>
      <xdr:row>33</xdr:row>
      <xdr:rowOff>153580</xdr:rowOff>
    </xdr:to>
    <xdr:sp macro="" textlink="">
      <xdr:nvSpPr>
        <xdr:cNvPr id="89" name="楕円 88"/>
        <xdr:cNvSpPr/>
      </xdr:nvSpPr>
      <xdr:spPr>
        <a:xfrm>
          <a:off x="2476500" y="64813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102779</xdr:rowOff>
    </xdr:from>
    <xdr:to>
      <xdr:col>15</xdr:col>
      <xdr:colOff>136525</xdr:colOff>
      <xdr:row>33</xdr:row>
      <xdr:rowOff>152128</xdr:rowOff>
    </xdr:to>
    <xdr:cxnSp macro="">
      <xdr:nvCxnSpPr>
        <xdr:cNvPr id="90" name="直線コネクタ 89"/>
        <xdr:cNvCxnSpPr/>
      </xdr:nvCxnSpPr>
      <xdr:spPr>
        <a:xfrm>
          <a:off x="2527300" y="6532154"/>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30389</xdr:rowOff>
    </xdr:from>
    <xdr:to>
      <xdr:col>7</xdr:col>
      <xdr:colOff>187325</xdr:colOff>
      <xdr:row>33</xdr:row>
      <xdr:rowOff>131989</xdr:rowOff>
    </xdr:to>
    <xdr:sp macro="" textlink="">
      <xdr:nvSpPr>
        <xdr:cNvPr id="91" name="楕円 90"/>
        <xdr:cNvSpPr/>
      </xdr:nvSpPr>
      <xdr:spPr>
        <a:xfrm>
          <a:off x="1714500" y="645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81190</xdr:rowOff>
    </xdr:from>
    <xdr:to>
      <xdr:col>11</xdr:col>
      <xdr:colOff>136525</xdr:colOff>
      <xdr:row>33</xdr:row>
      <xdr:rowOff>102779</xdr:rowOff>
    </xdr:to>
    <xdr:cxnSp macro="">
      <xdr:nvCxnSpPr>
        <xdr:cNvPr id="92" name="直線コネクタ 91"/>
        <xdr:cNvCxnSpPr/>
      </xdr:nvCxnSpPr>
      <xdr:spPr>
        <a:xfrm>
          <a:off x="1765300" y="6510565"/>
          <a:ext cx="762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3" name="n_1aveValue有形固定資産減価償却率"/>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4" name="n_2aveValue有形固定資産減価償却率"/>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5" name="n_3aveValue有形固定資産減価償却率"/>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6" name="n_4aveValue有形固定資産減価償却率"/>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47279</xdr:rowOff>
    </xdr:from>
    <xdr:ext cx="405111" cy="259045"/>
    <xdr:sp macro="" textlink="">
      <xdr:nvSpPr>
        <xdr:cNvPr id="97" name="n_1mainValue有形固定資産減価償却率"/>
        <xdr:cNvSpPr txBox="1"/>
      </xdr:nvSpPr>
      <xdr:spPr>
        <a:xfrm>
          <a:off x="3836044" y="6648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22605</xdr:rowOff>
    </xdr:from>
    <xdr:ext cx="405111" cy="259045"/>
    <xdr:sp macro="" textlink="">
      <xdr:nvSpPr>
        <xdr:cNvPr id="98" name="n_2mainValue有形固定資産減価償却率"/>
        <xdr:cNvSpPr txBox="1"/>
      </xdr:nvSpPr>
      <xdr:spPr>
        <a:xfrm>
          <a:off x="308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144706</xdr:rowOff>
    </xdr:from>
    <xdr:ext cx="405111" cy="259045"/>
    <xdr:sp macro="" textlink="">
      <xdr:nvSpPr>
        <xdr:cNvPr id="99" name="n_3mainValue有形固定資産減価償却率"/>
        <xdr:cNvSpPr txBox="1"/>
      </xdr:nvSpPr>
      <xdr:spPr>
        <a:xfrm>
          <a:off x="2324744" y="6574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123117</xdr:rowOff>
    </xdr:from>
    <xdr:ext cx="405111" cy="259045"/>
    <xdr:sp macro="" textlink="">
      <xdr:nvSpPr>
        <xdr:cNvPr id="100" name="n_4mainValue有形固定資産減価償却率"/>
        <xdr:cNvSpPr txBox="1"/>
      </xdr:nvSpPr>
      <xdr:spPr>
        <a:xfrm>
          <a:off x="1562744" y="655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と比べると若干低くなっているが、介護老人保健施設建設資金貸付事業、金杉小学校大規模改造事業や共同調理場用地取得事業に係る既発債の償還が終了したこと、また、近年では事業の精査等を行いい、地方債の新規発行をできるだけ抑えるよう予算編成を行ったことから、類似団体の平均を下回ったものと思われる。</a:t>
          </a:r>
        </a:p>
        <a:p>
          <a:r>
            <a:rPr kumimoji="1" lang="ja-JP" altLang="en-US" sz="1100">
              <a:latin typeface="ＭＳ Ｐゴシック" panose="020B0600070205080204" pitchFamily="50" charset="-128"/>
              <a:ea typeface="ＭＳ Ｐゴシック" panose="020B0600070205080204" pitchFamily="50" charset="-128"/>
            </a:rPr>
            <a:t>　今後も引き続き、適正に取り組んでいく。</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7" name="直線コネクタ 116"/>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8" name="テキスト ボックス 117"/>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9" name="直線コネクタ 118"/>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0" name="テキスト ボックス 119"/>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1" name="直線コネクタ 120"/>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2" name="テキスト ボックス 121"/>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3" name="直線コネクタ 122"/>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4" name="テキスト ボックス 123"/>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7" name="直線コネクタ 126"/>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28" name="債務償還比率最小値テキスト"/>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29" name="直線コネクタ 128"/>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0"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1" name="直線コネクタ 130"/>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49359</xdr:rowOff>
    </xdr:from>
    <xdr:ext cx="469744" cy="259045"/>
    <xdr:sp macro="" textlink="">
      <xdr:nvSpPr>
        <xdr:cNvPr id="132" name="債務償還比率平均値テキスト"/>
        <xdr:cNvSpPr txBox="1"/>
      </xdr:nvSpPr>
      <xdr:spPr>
        <a:xfrm>
          <a:off x="14846300" y="579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3" name="フローチャート: 判断 132"/>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4" name="フローチャート: 判断 133"/>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5" name="フローチャート: 判断 134"/>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6" name="フローチャート: 判断 135"/>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7" name="フローチャート: 判断 136"/>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8407</xdr:rowOff>
    </xdr:from>
    <xdr:to>
      <xdr:col>76</xdr:col>
      <xdr:colOff>73025</xdr:colOff>
      <xdr:row>29</xdr:row>
      <xdr:rowOff>110007</xdr:rowOff>
    </xdr:to>
    <xdr:sp macro="" textlink="">
      <xdr:nvSpPr>
        <xdr:cNvPr id="143" name="楕円 142"/>
        <xdr:cNvSpPr/>
      </xdr:nvSpPr>
      <xdr:spPr>
        <a:xfrm>
          <a:off x="14744700" y="575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31284</xdr:rowOff>
    </xdr:from>
    <xdr:ext cx="469744" cy="259045"/>
    <xdr:sp macro="" textlink="">
      <xdr:nvSpPr>
        <xdr:cNvPr id="144" name="債務償還比率該当値テキスト"/>
        <xdr:cNvSpPr txBox="1"/>
      </xdr:nvSpPr>
      <xdr:spPr>
        <a:xfrm>
          <a:off x="14846300" y="5603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86995</xdr:rowOff>
    </xdr:from>
    <xdr:to>
      <xdr:col>72</xdr:col>
      <xdr:colOff>123825</xdr:colOff>
      <xdr:row>30</xdr:row>
      <xdr:rowOff>17145</xdr:rowOff>
    </xdr:to>
    <xdr:sp macro="" textlink="">
      <xdr:nvSpPr>
        <xdr:cNvPr id="145" name="楕円 144"/>
        <xdr:cNvSpPr/>
      </xdr:nvSpPr>
      <xdr:spPr>
        <a:xfrm>
          <a:off x="14033500" y="58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59207</xdr:rowOff>
    </xdr:from>
    <xdr:to>
      <xdr:col>76</xdr:col>
      <xdr:colOff>22225</xdr:colOff>
      <xdr:row>29</xdr:row>
      <xdr:rowOff>137795</xdr:rowOff>
    </xdr:to>
    <xdr:cxnSp macro="">
      <xdr:nvCxnSpPr>
        <xdr:cNvPr id="146" name="直線コネクタ 145"/>
        <xdr:cNvCxnSpPr/>
      </xdr:nvCxnSpPr>
      <xdr:spPr>
        <a:xfrm flipV="1">
          <a:off x="14084300" y="5802782"/>
          <a:ext cx="711200" cy="7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83627</xdr:rowOff>
    </xdr:from>
    <xdr:to>
      <xdr:col>68</xdr:col>
      <xdr:colOff>123825</xdr:colOff>
      <xdr:row>30</xdr:row>
      <xdr:rowOff>13777</xdr:rowOff>
    </xdr:to>
    <xdr:sp macro="" textlink="">
      <xdr:nvSpPr>
        <xdr:cNvPr id="147" name="楕円 146"/>
        <xdr:cNvSpPr/>
      </xdr:nvSpPr>
      <xdr:spPr>
        <a:xfrm>
          <a:off x="13271500" y="58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134427</xdr:rowOff>
    </xdr:from>
    <xdr:to>
      <xdr:col>72</xdr:col>
      <xdr:colOff>73025</xdr:colOff>
      <xdr:row>29</xdr:row>
      <xdr:rowOff>137795</xdr:rowOff>
    </xdr:to>
    <xdr:cxnSp macro="">
      <xdr:nvCxnSpPr>
        <xdr:cNvPr id="148" name="直線コネクタ 147"/>
        <xdr:cNvCxnSpPr/>
      </xdr:nvCxnSpPr>
      <xdr:spPr>
        <a:xfrm>
          <a:off x="13322300" y="5878002"/>
          <a:ext cx="762000" cy="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6482</xdr:rowOff>
    </xdr:from>
    <xdr:to>
      <xdr:col>64</xdr:col>
      <xdr:colOff>123825</xdr:colOff>
      <xdr:row>30</xdr:row>
      <xdr:rowOff>108082</xdr:rowOff>
    </xdr:to>
    <xdr:sp macro="" textlink="">
      <xdr:nvSpPr>
        <xdr:cNvPr id="149" name="楕円 148"/>
        <xdr:cNvSpPr/>
      </xdr:nvSpPr>
      <xdr:spPr>
        <a:xfrm>
          <a:off x="12509500" y="5921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134427</xdr:rowOff>
    </xdr:from>
    <xdr:to>
      <xdr:col>68</xdr:col>
      <xdr:colOff>73025</xdr:colOff>
      <xdr:row>30</xdr:row>
      <xdr:rowOff>57282</xdr:rowOff>
    </xdr:to>
    <xdr:cxnSp macro="">
      <xdr:nvCxnSpPr>
        <xdr:cNvPr id="150" name="直線コネクタ 149"/>
        <xdr:cNvCxnSpPr/>
      </xdr:nvCxnSpPr>
      <xdr:spPr>
        <a:xfrm flipV="1">
          <a:off x="12560300" y="5878002"/>
          <a:ext cx="762000" cy="9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1473</xdr:rowOff>
    </xdr:from>
    <xdr:to>
      <xdr:col>60</xdr:col>
      <xdr:colOff>123825</xdr:colOff>
      <xdr:row>30</xdr:row>
      <xdr:rowOff>103073</xdr:rowOff>
    </xdr:to>
    <xdr:sp macro="" textlink="">
      <xdr:nvSpPr>
        <xdr:cNvPr id="151" name="楕円 150"/>
        <xdr:cNvSpPr/>
      </xdr:nvSpPr>
      <xdr:spPr>
        <a:xfrm>
          <a:off x="11747500" y="591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52273</xdr:rowOff>
    </xdr:from>
    <xdr:to>
      <xdr:col>64</xdr:col>
      <xdr:colOff>73025</xdr:colOff>
      <xdr:row>30</xdr:row>
      <xdr:rowOff>57282</xdr:rowOff>
    </xdr:to>
    <xdr:cxnSp macro="">
      <xdr:nvCxnSpPr>
        <xdr:cNvPr id="152" name="直線コネクタ 151"/>
        <xdr:cNvCxnSpPr/>
      </xdr:nvCxnSpPr>
      <xdr:spPr>
        <a:xfrm>
          <a:off x="11798300" y="5967298"/>
          <a:ext cx="762000" cy="5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34698</xdr:rowOff>
    </xdr:from>
    <xdr:ext cx="469744" cy="259045"/>
    <xdr:sp macro="" textlink="">
      <xdr:nvSpPr>
        <xdr:cNvPr id="153" name="n_1aveValue債務償還比率"/>
        <xdr:cNvSpPr txBox="1"/>
      </xdr:nvSpPr>
      <xdr:spPr>
        <a:xfrm>
          <a:off x="13836727" y="5949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22694</xdr:rowOff>
    </xdr:from>
    <xdr:ext cx="469744" cy="259045"/>
    <xdr:sp macro="" textlink="">
      <xdr:nvSpPr>
        <xdr:cNvPr id="154" name="n_2aveValue債務償還比率"/>
        <xdr:cNvSpPr txBox="1"/>
      </xdr:nvSpPr>
      <xdr:spPr>
        <a:xfrm>
          <a:off x="13087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48094</xdr:rowOff>
    </xdr:from>
    <xdr:ext cx="469744" cy="259045"/>
    <xdr:sp macro="" textlink="">
      <xdr:nvSpPr>
        <xdr:cNvPr id="155" name="n_3aveValue債務償還比率"/>
        <xdr:cNvSpPr txBox="1"/>
      </xdr:nvSpPr>
      <xdr:spPr>
        <a:xfrm>
          <a:off x="12325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6" name="n_4aveValue債務償還比率"/>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33672</xdr:rowOff>
    </xdr:from>
    <xdr:ext cx="469744" cy="259045"/>
    <xdr:sp macro="" textlink="">
      <xdr:nvSpPr>
        <xdr:cNvPr id="157" name="n_1mainValue債務償還比率"/>
        <xdr:cNvSpPr txBox="1"/>
      </xdr:nvSpPr>
      <xdr:spPr>
        <a:xfrm>
          <a:off x="13836727" y="56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30304</xdr:rowOff>
    </xdr:from>
    <xdr:ext cx="469744" cy="259045"/>
    <xdr:sp macro="" textlink="">
      <xdr:nvSpPr>
        <xdr:cNvPr id="158" name="n_2mainValue債務償還比率"/>
        <xdr:cNvSpPr txBox="1"/>
      </xdr:nvSpPr>
      <xdr:spPr>
        <a:xfrm>
          <a:off x="13087427" y="56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99209</xdr:rowOff>
    </xdr:from>
    <xdr:ext cx="469744" cy="259045"/>
    <xdr:sp macro="" textlink="">
      <xdr:nvSpPr>
        <xdr:cNvPr id="159" name="n_3mainValue債務償還比率"/>
        <xdr:cNvSpPr txBox="1"/>
      </xdr:nvSpPr>
      <xdr:spPr>
        <a:xfrm>
          <a:off x="12325427" y="601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94200</xdr:rowOff>
    </xdr:from>
    <xdr:ext cx="469744" cy="259045"/>
    <xdr:sp macro="" textlink="">
      <xdr:nvSpPr>
        <xdr:cNvPr id="160" name="n_4mainValue債務償還比率"/>
        <xdr:cNvSpPr txBox="1"/>
      </xdr:nvSpPr>
      <xdr:spPr>
        <a:xfrm>
          <a:off x="11563427" y="60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28,837
28,419
16.20
12,622,031
11,896,087
588,624
5,997,354
7,414,113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109220</xdr:rowOff>
    </xdr:from>
    <xdr:to>
      <xdr:col>24</xdr:col>
      <xdr:colOff>114300</xdr:colOff>
      <xdr:row>42</xdr:row>
      <xdr:rowOff>39370</xdr:rowOff>
    </xdr:to>
    <xdr:sp macro="" textlink="">
      <xdr:nvSpPr>
        <xdr:cNvPr id="73" name="楕円 72"/>
        <xdr:cNvSpPr/>
      </xdr:nvSpPr>
      <xdr:spPr>
        <a:xfrm>
          <a:off x="4584700" y="71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24147</xdr:rowOff>
    </xdr:from>
    <xdr:ext cx="405111" cy="259045"/>
    <xdr:sp macro="" textlink="">
      <xdr:nvSpPr>
        <xdr:cNvPr id="74" name="【道路】&#10;有形固定資産減価償却率該当値テキスト"/>
        <xdr:cNvSpPr txBox="1"/>
      </xdr:nvSpPr>
      <xdr:spPr>
        <a:xfrm>
          <a:off x="4673600" y="705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99695</xdr:rowOff>
    </xdr:from>
    <xdr:to>
      <xdr:col>20</xdr:col>
      <xdr:colOff>38100</xdr:colOff>
      <xdr:row>42</xdr:row>
      <xdr:rowOff>29845</xdr:rowOff>
    </xdr:to>
    <xdr:sp macro="" textlink="">
      <xdr:nvSpPr>
        <xdr:cNvPr id="75" name="楕円 74"/>
        <xdr:cNvSpPr/>
      </xdr:nvSpPr>
      <xdr:spPr>
        <a:xfrm>
          <a:off x="3746500" y="712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150495</xdr:rowOff>
    </xdr:from>
    <xdr:to>
      <xdr:col>24</xdr:col>
      <xdr:colOff>63500</xdr:colOff>
      <xdr:row>41</xdr:row>
      <xdr:rowOff>160020</xdr:rowOff>
    </xdr:to>
    <xdr:cxnSp macro="">
      <xdr:nvCxnSpPr>
        <xdr:cNvPr id="76" name="直線コネクタ 75"/>
        <xdr:cNvCxnSpPr/>
      </xdr:nvCxnSpPr>
      <xdr:spPr>
        <a:xfrm>
          <a:off x="3797300" y="717994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86360</xdr:rowOff>
    </xdr:from>
    <xdr:to>
      <xdr:col>15</xdr:col>
      <xdr:colOff>101600</xdr:colOff>
      <xdr:row>42</xdr:row>
      <xdr:rowOff>16510</xdr:rowOff>
    </xdr:to>
    <xdr:sp macro="" textlink="">
      <xdr:nvSpPr>
        <xdr:cNvPr id="77" name="楕円 76"/>
        <xdr:cNvSpPr/>
      </xdr:nvSpPr>
      <xdr:spPr>
        <a:xfrm>
          <a:off x="28575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137160</xdr:rowOff>
    </xdr:from>
    <xdr:to>
      <xdr:col>19</xdr:col>
      <xdr:colOff>177800</xdr:colOff>
      <xdr:row>41</xdr:row>
      <xdr:rowOff>150495</xdr:rowOff>
    </xdr:to>
    <xdr:cxnSp macro="">
      <xdr:nvCxnSpPr>
        <xdr:cNvPr id="78" name="直線コネクタ 77"/>
        <xdr:cNvCxnSpPr/>
      </xdr:nvCxnSpPr>
      <xdr:spPr>
        <a:xfrm>
          <a:off x="2908300" y="716661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74930</xdr:rowOff>
    </xdr:from>
    <xdr:to>
      <xdr:col>10</xdr:col>
      <xdr:colOff>165100</xdr:colOff>
      <xdr:row>42</xdr:row>
      <xdr:rowOff>5080</xdr:rowOff>
    </xdr:to>
    <xdr:sp macro="" textlink="">
      <xdr:nvSpPr>
        <xdr:cNvPr id="79" name="楕円 78"/>
        <xdr:cNvSpPr/>
      </xdr:nvSpPr>
      <xdr:spPr>
        <a:xfrm>
          <a:off x="1968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125730</xdr:rowOff>
    </xdr:from>
    <xdr:to>
      <xdr:col>15</xdr:col>
      <xdr:colOff>50800</xdr:colOff>
      <xdr:row>41</xdr:row>
      <xdr:rowOff>137160</xdr:rowOff>
    </xdr:to>
    <xdr:cxnSp macro="">
      <xdr:nvCxnSpPr>
        <xdr:cNvPr id="80" name="直線コネクタ 79"/>
        <xdr:cNvCxnSpPr/>
      </xdr:nvCxnSpPr>
      <xdr:spPr>
        <a:xfrm>
          <a:off x="2019300" y="7155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88265</xdr:rowOff>
    </xdr:from>
    <xdr:to>
      <xdr:col>6</xdr:col>
      <xdr:colOff>38100</xdr:colOff>
      <xdr:row>42</xdr:row>
      <xdr:rowOff>18415</xdr:rowOff>
    </xdr:to>
    <xdr:sp macro="" textlink="">
      <xdr:nvSpPr>
        <xdr:cNvPr id="81" name="楕円 80"/>
        <xdr:cNvSpPr/>
      </xdr:nvSpPr>
      <xdr:spPr>
        <a:xfrm>
          <a:off x="1079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125730</xdr:rowOff>
    </xdr:from>
    <xdr:to>
      <xdr:col>10</xdr:col>
      <xdr:colOff>114300</xdr:colOff>
      <xdr:row>41</xdr:row>
      <xdr:rowOff>139065</xdr:rowOff>
    </xdr:to>
    <xdr:cxnSp macro="">
      <xdr:nvCxnSpPr>
        <xdr:cNvPr id="82" name="直線コネクタ 81"/>
        <xdr:cNvCxnSpPr/>
      </xdr:nvCxnSpPr>
      <xdr:spPr>
        <a:xfrm flipV="1">
          <a:off x="1130300" y="71551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20972</xdr:rowOff>
    </xdr:from>
    <xdr:ext cx="405111" cy="259045"/>
    <xdr:sp macro="" textlink="">
      <xdr:nvSpPr>
        <xdr:cNvPr id="87" name="n_1mainValue【道路】&#10;有形固定資産減価償却率"/>
        <xdr:cNvSpPr txBox="1"/>
      </xdr:nvSpPr>
      <xdr:spPr>
        <a:xfrm>
          <a:off x="3582044"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7637</xdr:rowOff>
    </xdr:from>
    <xdr:ext cx="405111" cy="259045"/>
    <xdr:sp macro="" textlink="">
      <xdr:nvSpPr>
        <xdr:cNvPr id="88" name="n_2mainValue【道路】&#10;有形固定資産減価償却率"/>
        <xdr:cNvSpPr txBox="1"/>
      </xdr:nvSpPr>
      <xdr:spPr>
        <a:xfrm>
          <a:off x="2705744"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167657</xdr:rowOff>
    </xdr:from>
    <xdr:ext cx="405111" cy="259045"/>
    <xdr:sp macro="" textlink="">
      <xdr:nvSpPr>
        <xdr:cNvPr id="89" name="n_3mainValue【道路】&#10;有形固定資産減価償却率"/>
        <xdr:cNvSpPr txBox="1"/>
      </xdr:nvSpPr>
      <xdr:spPr>
        <a:xfrm>
          <a:off x="18167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9542</xdr:rowOff>
    </xdr:from>
    <xdr:ext cx="405111" cy="259045"/>
    <xdr:sp macro="" textlink="">
      <xdr:nvSpPr>
        <xdr:cNvPr id="90" name="n_4mainValue【道路】&#10;有形固定資産減価償却率"/>
        <xdr:cNvSpPr txBox="1"/>
      </xdr:nvSpPr>
      <xdr:spPr>
        <a:xfrm>
          <a:off x="927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157302</xdr:rowOff>
    </xdr:from>
    <xdr:to>
      <xdr:col>55</xdr:col>
      <xdr:colOff>50800</xdr:colOff>
      <xdr:row>40</xdr:row>
      <xdr:rowOff>87452</xdr:rowOff>
    </xdr:to>
    <xdr:sp macro="" textlink="">
      <xdr:nvSpPr>
        <xdr:cNvPr id="130" name="楕円 129"/>
        <xdr:cNvSpPr/>
      </xdr:nvSpPr>
      <xdr:spPr>
        <a:xfrm>
          <a:off x="10426700" y="68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135729</xdr:rowOff>
    </xdr:from>
    <xdr:ext cx="469744" cy="259045"/>
    <xdr:sp macro="" textlink="">
      <xdr:nvSpPr>
        <xdr:cNvPr id="131" name="【道路】&#10;一人当たり延長該当値テキスト"/>
        <xdr:cNvSpPr txBox="1"/>
      </xdr:nvSpPr>
      <xdr:spPr>
        <a:xfrm>
          <a:off x="10515600" y="6822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161722</xdr:rowOff>
    </xdr:from>
    <xdr:to>
      <xdr:col>50</xdr:col>
      <xdr:colOff>165100</xdr:colOff>
      <xdr:row>40</xdr:row>
      <xdr:rowOff>91872</xdr:rowOff>
    </xdr:to>
    <xdr:sp macro="" textlink="">
      <xdr:nvSpPr>
        <xdr:cNvPr id="132" name="楕円 131"/>
        <xdr:cNvSpPr/>
      </xdr:nvSpPr>
      <xdr:spPr>
        <a:xfrm>
          <a:off x="9588500" y="684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36652</xdr:rowOff>
    </xdr:from>
    <xdr:to>
      <xdr:col>55</xdr:col>
      <xdr:colOff>0</xdr:colOff>
      <xdr:row>40</xdr:row>
      <xdr:rowOff>41072</xdr:rowOff>
    </xdr:to>
    <xdr:cxnSp macro="">
      <xdr:nvCxnSpPr>
        <xdr:cNvPr id="133" name="直線コネクタ 132"/>
        <xdr:cNvCxnSpPr/>
      </xdr:nvCxnSpPr>
      <xdr:spPr>
        <a:xfrm flipV="1">
          <a:off x="9639300" y="6894652"/>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161913</xdr:rowOff>
    </xdr:from>
    <xdr:to>
      <xdr:col>46</xdr:col>
      <xdr:colOff>38100</xdr:colOff>
      <xdr:row>40</xdr:row>
      <xdr:rowOff>92063</xdr:rowOff>
    </xdr:to>
    <xdr:sp macro="" textlink="">
      <xdr:nvSpPr>
        <xdr:cNvPr id="134" name="楕円 133"/>
        <xdr:cNvSpPr/>
      </xdr:nvSpPr>
      <xdr:spPr>
        <a:xfrm>
          <a:off x="8699500" y="68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41072</xdr:rowOff>
    </xdr:from>
    <xdr:to>
      <xdr:col>50</xdr:col>
      <xdr:colOff>114300</xdr:colOff>
      <xdr:row>40</xdr:row>
      <xdr:rowOff>41263</xdr:rowOff>
    </xdr:to>
    <xdr:cxnSp macro="">
      <xdr:nvCxnSpPr>
        <xdr:cNvPr id="135" name="直線コネクタ 134"/>
        <xdr:cNvCxnSpPr/>
      </xdr:nvCxnSpPr>
      <xdr:spPr>
        <a:xfrm flipV="1">
          <a:off x="8750300" y="689907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165913</xdr:rowOff>
    </xdr:from>
    <xdr:to>
      <xdr:col>41</xdr:col>
      <xdr:colOff>101600</xdr:colOff>
      <xdr:row>40</xdr:row>
      <xdr:rowOff>96063</xdr:rowOff>
    </xdr:to>
    <xdr:sp macro="" textlink="">
      <xdr:nvSpPr>
        <xdr:cNvPr id="136" name="楕円 135"/>
        <xdr:cNvSpPr/>
      </xdr:nvSpPr>
      <xdr:spPr>
        <a:xfrm>
          <a:off x="7810500" y="685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41263</xdr:rowOff>
    </xdr:from>
    <xdr:to>
      <xdr:col>45</xdr:col>
      <xdr:colOff>177800</xdr:colOff>
      <xdr:row>40</xdr:row>
      <xdr:rowOff>45263</xdr:rowOff>
    </xdr:to>
    <xdr:cxnSp macro="">
      <xdr:nvCxnSpPr>
        <xdr:cNvPr id="137" name="直線コネクタ 136"/>
        <xdr:cNvCxnSpPr/>
      </xdr:nvCxnSpPr>
      <xdr:spPr>
        <a:xfrm flipV="1">
          <a:off x="7861300" y="6899263"/>
          <a:ext cx="8890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168466</xdr:rowOff>
    </xdr:from>
    <xdr:to>
      <xdr:col>36</xdr:col>
      <xdr:colOff>165100</xdr:colOff>
      <xdr:row>40</xdr:row>
      <xdr:rowOff>98616</xdr:rowOff>
    </xdr:to>
    <xdr:sp macro="" textlink="">
      <xdr:nvSpPr>
        <xdr:cNvPr id="138" name="楕円 137"/>
        <xdr:cNvSpPr/>
      </xdr:nvSpPr>
      <xdr:spPr>
        <a:xfrm>
          <a:off x="6921500" y="685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45263</xdr:rowOff>
    </xdr:from>
    <xdr:to>
      <xdr:col>41</xdr:col>
      <xdr:colOff>50800</xdr:colOff>
      <xdr:row>40</xdr:row>
      <xdr:rowOff>47816</xdr:rowOff>
    </xdr:to>
    <xdr:cxnSp macro="">
      <xdr:nvCxnSpPr>
        <xdr:cNvPr id="139" name="直線コネクタ 138"/>
        <xdr:cNvCxnSpPr/>
      </xdr:nvCxnSpPr>
      <xdr:spPr>
        <a:xfrm flipV="1">
          <a:off x="6972300" y="690326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68851</xdr:rowOff>
    </xdr:from>
    <xdr:ext cx="469744" cy="259045"/>
    <xdr:sp macro="" textlink="">
      <xdr:nvSpPr>
        <xdr:cNvPr id="143" name="n_4aveValue【道路】&#10;一人当たり延長"/>
        <xdr:cNvSpPr txBox="1"/>
      </xdr:nvSpPr>
      <xdr:spPr>
        <a:xfrm>
          <a:off x="6737427" y="6583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82999</xdr:rowOff>
    </xdr:from>
    <xdr:ext cx="469744" cy="259045"/>
    <xdr:sp macro="" textlink="">
      <xdr:nvSpPr>
        <xdr:cNvPr id="144" name="n_1mainValue【道路】&#10;一人当たり延長"/>
        <xdr:cNvSpPr txBox="1"/>
      </xdr:nvSpPr>
      <xdr:spPr>
        <a:xfrm>
          <a:off x="9391727" y="6940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83190</xdr:rowOff>
    </xdr:from>
    <xdr:ext cx="469744" cy="259045"/>
    <xdr:sp macro="" textlink="">
      <xdr:nvSpPr>
        <xdr:cNvPr id="145" name="n_2mainValue【道路】&#10;一人当たり延長"/>
        <xdr:cNvSpPr txBox="1"/>
      </xdr:nvSpPr>
      <xdr:spPr>
        <a:xfrm>
          <a:off x="8515427" y="694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87190</xdr:rowOff>
    </xdr:from>
    <xdr:ext cx="469744" cy="259045"/>
    <xdr:sp macro="" textlink="">
      <xdr:nvSpPr>
        <xdr:cNvPr id="146" name="n_3mainValue【道路】&#10;一人当たり延長"/>
        <xdr:cNvSpPr txBox="1"/>
      </xdr:nvSpPr>
      <xdr:spPr>
        <a:xfrm>
          <a:off x="7626427" y="694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89743</xdr:rowOff>
    </xdr:from>
    <xdr:ext cx="469744" cy="259045"/>
    <xdr:sp macro="" textlink="">
      <xdr:nvSpPr>
        <xdr:cNvPr id="147" name="n_4mainValue【道路】&#10;一人当たり延長"/>
        <xdr:cNvSpPr txBox="1"/>
      </xdr:nvSpPr>
      <xdr:spPr>
        <a:xfrm>
          <a:off x="6737427" y="694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37374</xdr:rowOff>
    </xdr:from>
    <xdr:to>
      <xdr:col>24</xdr:col>
      <xdr:colOff>114300</xdr:colOff>
      <xdr:row>63</xdr:row>
      <xdr:rowOff>138974</xdr:rowOff>
    </xdr:to>
    <xdr:sp macro="" textlink="">
      <xdr:nvSpPr>
        <xdr:cNvPr id="189" name="楕円 188"/>
        <xdr:cNvSpPr/>
      </xdr:nvSpPr>
      <xdr:spPr>
        <a:xfrm>
          <a:off x="4584700" y="108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15801</xdr:rowOff>
    </xdr:from>
    <xdr:ext cx="405111" cy="259045"/>
    <xdr:sp macro="" textlink="">
      <xdr:nvSpPr>
        <xdr:cNvPr id="190" name="【橋りょう・トンネル】&#10;有形固定資産減価償却率該当値テキスト"/>
        <xdr:cNvSpPr txBox="1"/>
      </xdr:nvSpPr>
      <xdr:spPr>
        <a:xfrm>
          <a:off x="4673600" y="1081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27577</xdr:rowOff>
    </xdr:from>
    <xdr:to>
      <xdr:col>20</xdr:col>
      <xdr:colOff>38100</xdr:colOff>
      <xdr:row>63</xdr:row>
      <xdr:rowOff>129177</xdr:rowOff>
    </xdr:to>
    <xdr:sp macro="" textlink="">
      <xdr:nvSpPr>
        <xdr:cNvPr id="191" name="楕円 190"/>
        <xdr:cNvSpPr/>
      </xdr:nvSpPr>
      <xdr:spPr>
        <a:xfrm>
          <a:off x="3746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78377</xdr:rowOff>
    </xdr:from>
    <xdr:to>
      <xdr:col>24</xdr:col>
      <xdr:colOff>63500</xdr:colOff>
      <xdr:row>63</xdr:row>
      <xdr:rowOff>88174</xdr:rowOff>
    </xdr:to>
    <xdr:cxnSp macro="">
      <xdr:nvCxnSpPr>
        <xdr:cNvPr id="192" name="直線コネクタ 191"/>
        <xdr:cNvCxnSpPr/>
      </xdr:nvCxnSpPr>
      <xdr:spPr>
        <a:xfrm>
          <a:off x="3797300" y="108797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19413</xdr:rowOff>
    </xdr:from>
    <xdr:to>
      <xdr:col>15</xdr:col>
      <xdr:colOff>101600</xdr:colOff>
      <xdr:row>63</xdr:row>
      <xdr:rowOff>121013</xdr:rowOff>
    </xdr:to>
    <xdr:sp macro="" textlink="">
      <xdr:nvSpPr>
        <xdr:cNvPr id="193" name="楕円 192"/>
        <xdr:cNvSpPr/>
      </xdr:nvSpPr>
      <xdr:spPr>
        <a:xfrm>
          <a:off x="2857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70213</xdr:rowOff>
    </xdr:from>
    <xdr:to>
      <xdr:col>19</xdr:col>
      <xdr:colOff>177800</xdr:colOff>
      <xdr:row>63</xdr:row>
      <xdr:rowOff>78377</xdr:rowOff>
    </xdr:to>
    <xdr:cxnSp macro="">
      <xdr:nvCxnSpPr>
        <xdr:cNvPr id="194" name="直線コネクタ 193"/>
        <xdr:cNvCxnSpPr/>
      </xdr:nvCxnSpPr>
      <xdr:spPr>
        <a:xfrm>
          <a:off x="2908300" y="1087156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9616</xdr:rowOff>
    </xdr:from>
    <xdr:to>
      <xdr:col>10</xdr:col>
      <xdr:colOff>165100</xdr:colOff>
      <xdr:row>63</xdr:row>
      <xdr:rowOff>111216</xdr:rowOff>
    </xdr:to>
    <xdr:sp macro="" textlink="">
      <xdr:nvSpPr>
        <xdr:cNvPr id="195" name="楕円 194"/>
        <xdr:cNvSpPr/>
      </xdr:nvSpPr>
      <xdr:spPr>
        <a:xfrm>
          <a:off x="1968500" y="1081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60416</xdr:rowOff>
    </xdr:from>
    <xdr:to>
      <xdr:col>15</xdr:col>
      <xdr:colOff>50800</xdr:colOff>
      <xdr:row>63</xdr:row>
      <xdr:rowOff>70213</xdr:rowOff>
    </xdr:to>
    <xdr:cxnSp macro="">
      <xdr:nvCxnSpPr>
        <xdr:cNvPr id="196" name="直線コネクタ 195"/>
        <xdr:cNvCxnSpPr/>
      </xdr:nvCxnSpPr>
      <xdr:spPr>
        <a:xfrm>
          <a:off x="2019300" y="108617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163104</xdr:rowOff>
    </xdr:from>
    <xdr:to>
      <xdr:col>6</xdr:col>
      <xdr:colOff>38100</xdr:colOff>
      <xdr:row>63</xdr:row>
      <xdr:rowOff>93254</xdr:rowOff>
    </xdr:to>
    <xdr:sp macro="" textlink="">
      <xdr:nvSpPr>
        <xdr:cNvPr id="197" name="楕円 196"/>
        <xdr:cNvSpPr/>
      </xdr:nvSpPr>
      <xdr:spPr>
        <a:xfrm>
          <a:off x="1079500" y="107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42454</xdr:rowOff>
    </xdr:from>
    <xdr:to>
      <xdr:col>10</xdr:col>
      <xdr:colOff>114300</xdr:colOff>
      <xdr:row>63</xdr:row>
      <xdr:rowOff>60416</xdr:rowOff>
    </xdr:to>
    <xdr:cxnSp macro="">
      <xdr:nvCxnSpPr>
        <xdr:cNvPr id="198" name="直線コネクタ 197"/>
        <xdr:cNvCxnSpPr/>
      </xdr:nvCxnSpPr>
      <xdr:spPr>
        <a:xfrm>
          <a:off x="1130300" y="1084380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120304</xdr:rowOff>
    </xdr:from>
    <xdr:ext cx="405111" cy="259045"/>
    <xdr:sp macro="" textlink="">
      <xdr:nvSpPr>
        <xdr:cNvPr id="203" name="n_1mainValue【橋りょう・トンネル】&#10;有形固定資産減価償却率"/>
        <xdr:cNvSpPr txBox="1"/>
      </xdr:nvSpPr>
      <xdr:spPr>
        <a:xfrm>
          <a:off x="35820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112140</xdr:rowOff>
    </xdr:from>
    <xdr:ext cx="405111" cy="259045"/>
    <xdr:sp macro="" textlink="">
      <xdr:nvSpPr>
        <xdr:cNvPr id="204" name="n_2mainValue【橋りょう・トンネル】&#10;有形固定資産減価償却率"/>
        <xdr:cNvSpPr txBox="1"/>
      </xdr:nvSpPr>
      <xdr:spPr>
        <a:xfrm>
          <a:off x="2705744" y="1091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102343</xdr:rowOff>
    </xdr:from>
    <xdr:ext cx="405111" cy="259045"/>
    <xdr:sp macro="" textlink="">
      <xdr:nvSpPr>
        <xdr:cNvPr id="205" name="n_3mainValue【橋りょう・トンネル】&#10;有形固定資産減価償却率"/>
        <xdr:cNvSpPr txBox="1"/>
      </xdr:nvSpPr>
      <xdr:spPr>
        <a:xfrm>
          <a:off x="1816744" y="1090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84381</xdr:rowOff>
    </xdr:from>
    <xdr:ext cx="405111" cy="259045"/>
    <xdr:sp macro="" textlink="">
      <xdr:nvSpPr>
        <xdr:cNvPr id="206" name="n_4mainValue【橋りょう・トンネル】&#10;有形固定資産減価償却率"/>
        <xdr:cNvSpPr txBox="1"/>
      </xdr:nvSpPr>
      <xdr:spPr>
        <a:xfrm>
          <a:off x="927744" y="108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12109</xdr:rowOff>
    </xdr:from>
    <xdr:ext cx="599010" cy="259045"/>
    <xdr:sp macro="" textlink="">
      <xdr:nvSpPr>
        <xdr:cNvPr id="235" name="【橋りょう・トンネル】&#10;一人当たり有形固定資産（償却資産）額平均値テキスト"/>
        <xdr:cNvSpPr txBox="1"/>
      </xdr:nvSpPr>
      <xdr:spPr>
        <a:xfrm>
          <a:off x="10515600" y="10642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157804</xdr:rowOff>
    </xdr:from>
    <xdr:to>
      <xdr:col>55</xdr:col>
      <xdr:colOff>50800</xdr:colOff>
      <xdr:row>64</xdr:row>
      <xdr:rowOff>87954</xdr:rowOff>
    </xdr:to>
    <xdr:sp macro="" textlink="">
      <xdr:nvSpPr>
        <xdr:cNvPr id="246" name="楕円 245"/>
        <xdr:cNvSpPr/>
      </xdr:nvSpPr>
      <xdr:spPr>
        <a:xfrm>
          <a:off x="10426700" y="109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72731</xdr:rowOff>
    </xdr:from>
    <xdr:ext cx="534377" cy="259045"/>
    <xdr:sp macro="" textlink="">
      <xdr:nvSpPr>
        <xdr:cNvPr id="247" name="【橋りょう・トンネル】&#10;一人当たり有形固定資産（償却資産）額該当値テキスト"/>
        <xdr:cNvSpPr txBox="1"/>
      </xdr:nvSpPr>
      <xdr:spPr>
        <a:xfrm>
          <a:off x="10515600" y="1087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158243</xdr:rowOff>
    </xdr:from>
    <xdr:to>
      <xdr:col>50</xdr:col>
      <xdr:colOff>165100</xdr:colOff>
      <xdr:row>64</xdr:row>
      <xdr:rowOff>88393</xdr:rowOff>
    </xdr:to>
    <xdr:sp macro="" textlink="">
      <xdr:nvSpPr>
        <xdr:cNvPr id="248" name="楕円 247"/>
        <xdr:cNvSpPr/>
      </xdr:nvSpPr>
      <xdr:spPr>
        <a:xfrm>
          <a:off x="9588500" y="1095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37154</xdr:rowOff>
    </xdr:from>
    <xdr:to>
      <xdr:col>55</xdr:col>
      <xdr:colOff>0</xdr:colOff>
      <xdr:row>64</xdr:row>
      <xdr:rowOff>37593</xdr:rowOff>
    </xdr:to>
    <xdr:cxnSp macro="">
      <xdr:nvCxnSpPr>
        <xdr:cNvPr id="249" name="直線コネクタ 248"/>
        <xdr:cNvCxnSpPr/>
      </xdr:nvCxnSpPr>
      <xdr:spPr>
        <a:xfrm flipV="1">
          <a:off x="9639300" y="11009954"/>
          <a:ext cx="8382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158748</xdr:rowOff>
    </xdr:from>
    <xdr:to>
      <xdr:col>46</xdr:col>
      <xdr:colOff>38100</xdr:colOff>
      <xdr:row>64</xdr:row>
      <xdr:rowOff>88898</xdr:rowOff>
    </xdr:to>
    <xdr:sp macro="" textlink="">
      <xdr:nvSpPr>
        <xdr:cNvPr id="250" name="楕円 249"/>
        <xdr:cNvSpPr/>
      </xdr:nvSpPr>
      <xdr:spPr>
        <a:xfrm>
          <a:off x="8699500" y="109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37593</xdr:rowOff>
    </xdr:from>
    <xdr:to>
      <xdr:col>50</xdr:col>
      <xdr:colOff>114300</xdr:colOff>
      <xdr:row>64</xdr:row>
      <xdr:rowOff>38098</xdr:rowOff>
    </xdr:to>
    <xdr:cxnSp macro="">
      <xdr:nvCxnSpPr>
        <xdr:cNvPr id="251" name="直線コネクタ 250"/>
        <xdr:cNvCxnSpPr/>
      </xdr:nvCxnSpPr>
      <xdr:spPr>
        <a:xfrm flipV="1">
          <a:off x="8750300" y="11010393"/>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159200</xdr:rowOff>
    </xdr:from>
    <xdr:to>
      <xdr:col>41</xdr:col>
      <xdr:colOff>101600</xdr:colOff>
      <xdr:row>64</xdr:row>
      <xdr:rowOff>89350</xdr:rowOff>
    </xdr:to>
    <xdr:sp macro="" textlink="">
      <xdr:nvSpPr>
        <xdr:cNvPr id="252" name="楕円 251"/>
        <xdr:cNvSpPr/>
      </xdr:nvSpPr>
      <xdr:spPr>
        <a:xfrm>
          <a:off x="7810500" y="109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38098</xdr:rowOff>
    </xdr:from>
    <xdr:to>
      <xdr:col>45</xdr:col>
      <xdr:colOff>177800</xdr:colOff>
      <xdr:row>64</xdr:row>
      <xdr:rowOff>38550</xdr:rowOff>
    </xdr:to>
    <xdr:cxnSp macro="">
      <xdr:nvCxnSpPr>
        <xdr:cNvPr id="253" name="直線コネクタ 252"/>
        <xdr:cNvCxnSpPr/>
      </xdr:nvCxnSpPr>
      <xdr:spPr>
        <a:xfrm flipV="1">
          <a:off x="7861300" y="11010898"/>
          <a:ext cx="889000" cy="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159466</xdr:rowOff>
    </xdr:from>
    <xdr:to>
      <xdr:col>36</xdr:col>
      <xdr:colOff>165100</xdr:colOff>
      <xdr:row>64</xdr:row>
      <xdr:rowOff>89616</xdr:rowOff>
    </xdr:to>
    <xdr:sp macro="" textlink="">
      <xdr:nvSpPr>
        <xdr:cNvPr id="254" name="楕円 253"/>
        <xdr:cNvSpPr/>
      </xdr:nvSpPr>
      <xdr:spPr>
        <a:xfrm>
          <a:off x="6921500" y="109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38550</xdr:rowOff>
    </xdr:from>
    <xdr:to>
      <xdr:col>41</xdr:col>
      <xdr:colOff>50800</xdr:colOff>
      <xdr:row>64</xdr:row>
      <xdr:rowOff>38816</xdr:rowOff>
    </xdr:to>
    <xdr:cxnSp macro="">
      <xdr:nvCxnSpPr>
        <xdr:cNvPr id="255" name="直線コネクタ 254"/>
        <xdr:cNvCxnSpPr/>
      </xdr:nvCxnSpPr>
      <xdr:spPr>
        <a:xfrm flipV="1">
          <a:off x="6972300" y="11011350"/>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56668</xdr:rowOff>
    </xdr:from>
    <xdr:ext cx="599010" cy="259045"/>
    <xdr:sp macro="" textlink="">
      <xdr:nvSpPr>
        <xdr:cNvPr id="256" name="n_1aveValue【橋りょう・トンネル】&#10;一人当たり有形固定資産（償却資産）額"/>
        <xdr:cNvSpPr txBox="1"/>
      </xdr:nvSpPr>
      <xdr:spPr>
        <a:xfrm>
          <a:off x="93270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71103</xdr:rowOff>
    </xdr:from>
    <xdr:ext cx="599010" cy="259045"/>
    <xdr:sp macro="" textlink="">
      <xdr:nvSpPr>
        <xdr:cNvPr id="257" name="n_2aveValue【橋りょう・トンネル】&#10;一人当たり有形固定資産（償却資産）額"/>
        <xdr:cNvSpPr txBox="1"/>
      </xdr:nvSpPr>
      <xdr:spPr>
        <a:xfrm>
          <a:off x="8450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72407</xdr:rowOff>
    </xdr:from>
    <xdr:ext cx="599010" cy="259045"/>
    <xdr:sp macro="" textlink="">
      <xdr:nvSpPr>
        <xdr:cNvPr id="258" name="n_3aveValue【橋りょう・トンネル】&#10;一人当たり有形固定資産（償却資産）額"/>
        <xdr:cNvSpPr txBox="1"/>
      </xdr:nvSpPr>
      <xdr:spPr>
        <a:xfrm>
          <a:off x="7561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82014</xdr:rowOff>
    </xdr:from>
    <xdr:ext cx="599010" cy="259045"/>
    <xdr:sp macro="" textlink="">
      <xdr:nvSpPr>
        <xdr:cNvPr id="259" name="n_4aveValue【橋りょう・トンネル】&#10;一人当たり有形固定資産（償却資産）額"/>
        <xdr:cNvSpPr txBox="1"/>
      </xdr:nvSpPr>
      <xdr:spPr>
        <a:xfrm>
          <a:off x="66727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79520</xdr:rowOff>
    </xdr:from>
    <xdr:ext cx="534377" cy="259045"/>
    <xdr:sp macro="" textlink="">
      <xdr:nvSpPr>
        <xdr:cNvPr id="260" name="n_1mainValue【橋りょう・トンネル】&#10;一人当たり有形固定資産（償却資産）額"/>
        <xdr:cNvSpPr txBox="1"/>
      </xdr:nvSpPr>
      <xdr:spPr>
        <a:xfrm>
          <a:off x="9359411" y="1105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80025</xdr:rowOff>
    </xdr:from>
    <xdr:ext cx="534377" cy="259045"/>
    <xdr:sp macro="" textlink="">
      <xdr:nvSpPr>
        <xdr:cNvPr id="261" name="n_2mainValue【橋りょう・トンネル】&#10;一人当たり有形固定資産（償却資産）額"/>
        <xdr:cNvSpPr txBox="1"/>
      </xdr:nvSpPr>
      <xdr:spPr>
        <a:xfrm>
          <a:off x="8483111" y="110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80477</xdr:rowOff>
    </xdr:from>
    <xdr:ext cx="534377" cy="259045"/>
    <xdr:sp macro="" textlink="">
      <xdr:nvSpPr>
        <xdr:cNvPr id="262" name="n_3mainValue【橋りょう・トンネル】&#10;一人当たり有形固定資産（償却資産）額"/>
        <xdr:cNvSpPr txBox="1"/>
      </xdr:nvSpPr>
      <xdr:spPr>
        <a:xfrm>
          <a:off x="7594111" y="1105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80743</xdr:rowOff>
    </xdr:from>
    <xdr:ext cx="534377" cy="259045"/>
    <xdr:sp macro="" textlink="">
      <xdr:nvSpPr>
        <xdr:cNvPr id="263" name="n_4mainValue【橋りょう・トンネル】&#10;一人当たり有形固定資産（償却資産）額"/>
        <xdr:cNvSpPr txBox="1"/>
      </xdr:nvSpPr>
      <xdr:spPr>
        <a:xfrm>
          <a:off x="6705111" y="110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7" name="直線コネクタ 30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8" name="テキスト ボックス 30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9" name="直線コネクタ 30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0" name="テキスト ボックス 30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1" name="直線コネクタ 31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2" name="テキスト ボックス 31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3" name="直線コネクタ 31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4" name="テキスト ボックス 31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5" name="直線コネクタ 31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6" name="テキスト ボックス 31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8" name="テキスト ボックス 3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320" name="直線コネクタ 319"/>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1"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2" name="直線コネクタ 32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323" name="【認定こども園・幼稚園・保育所】&#10;有形固定資産減価償却率最大値テキスト"/>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324" name="直線コネクタ 323"/>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325" name="【認定こども園・幼稚園・保育所】&#10;有形固定資産減価償却率平均値テキスト"/>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326" name="フローチャート: 判断 325"/>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327" name="フローチャート: 判断 326"/>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328" name="フローチャート: 判断 327"/>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329" name="フローチャート: 判断 328"/>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330" name="フローチャート: 判断 329"/>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113030</xdr:rowOff>
    </xdr:from>
    <xdr:to>
      <xdr:col>85</xdr:col>
      <xdr:colOff>177800</xdr:colOff>
      <xdr:row>42</xdr:row>
      <xdr:rowOff>43180</xdr:rowOff>
    </xdr:to>
    <xdr:sp macro="" textlink="">
      <xdr:nvSpPr>
        <xdr:cNvPr id="336" name="楕円 335"/>
        <xdr:cNvSpPr/>
      </xdr:nvSpPr>
      <xdr:spPr>
        <a:xfrm>
          <a:off x="16268700" y="714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27957</xdr:rowOff>
    </xdr:from>
    <xdr:ext cx="405111" cy="259045"/>
    <xdr:sp macro="" textlink="">
      <xdr:nvSpPr>
        <xdr:cNvPr id="337" name="【認定こども園・幼稚園・保育所】&#10;有形固定資産減価償却率該当値テキスト"/>
        <xdr:cNvSpPr txBox="1"/>
      </xdr:nvSpPr>
      <xdr:spPr>
        <a:xfrm>
          <a:off x="16357600" y="705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88265</xdr:rowOff>
    </xdr:from>
    <xdr:to>
      <xdr:col>81</xdr:col>
      <xdr:colOff>101600</xdr:colOff>
      <xdr:row>42</xdr:row>
      <xdr:rowOff>18415</xdr:rowOff>
    </xdr:to>
    <xdr:sp macro="" textlink="">
      <xdr:nvSpPr>
        <xdr:cNvPr id="338" name="楕円 337"/>
        <xdr:cNvSpPr/>
      </xdr:nvSpPr>
      <xdr:spPr>
        <a:xfrm>
          <a:off x="15430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139065</xdr:rowOff>
    </xdr:from>
    <xdr:to>
      <xdr:col>85</xdr:col>
      <xdr:colOff>127000</xdr:colOff>
      <xdr:row>41</xdr:row>
      <xdr:rowOff>163830</xdr:rowOff>
    </xdr:to>
    <xdr:cxnSp macro="">
      <xdr:nvCxnSpPr>
        <xdr:cNvPr id="339" name="直線コネクタ 338"/>
        <xdr:cNvCxnSpPr/>
      </xdr:nvCxnSpPr>
      <xdr:spPr>
        <a:xfrm>
          <a:off x="15481300" y="716851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15875</xdr:rowOff>
    </xdr:from>
    <xdr:to>
      <xdr:col>76</xdr:col>
      <xdr:colOff>165100</xdr:colOff>
      <xdr:row>41</xdr:row>
      <xdr:rowOff>117475</xdr:rowOff>
    </xdr:to>
    <xdr:sp macro="" textlink="">
      <xdr:nvSpPr>
        <xdr:cNvPr id="340" name="楕円 339"/>
        <xdr:cNvSpPr/>
      </xdr:nvSpPr>
      <xdr:spPr>
        <a:xfrm>
          <a:off x="14541500" y="704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66675</xdr:rowOff>
    </xdr:from>
    <xdr:to>
      <xdr:col>81</xdr:col>
      <xdr:colOff>50800</xdr:colOff>
      <xdr:row>41</xdr:row>
      <xdr:rowOff>139065</xdr:rowOff>
    </xdr:to>
    <xdr:cxnSp macro="">
      <xdr:nvCxnSpPr>
        <xdr:cNvPr id="341" name="直線コネクタ 340"/>
        <xdr:cNvCxnSpPr/>
      </xdr:nvCxnSpPr>
      <xdr:spPr>
        <a:xfrm>
          <a:off x="14592300" y="70961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114935</xdr:rowOff>
    </xdr:from>
    <xdr:to>
      <xdr:col>72</xdr:col>
      <xdr:colOff>38100</xdr:colOff>
      <xdr:row>41</xdr:row>
      <xdr:rowOff>45085</xdr:rowOff>
    </xdr:to>
    <xdr:sp macro="" textlink="">
      <xdr:nvSpPr>
        <xdr:cNvPr id="342" name="楕円 341"/>
        <xdr:cNvSpPr/>
      </xdr:nvSpPr>
      <xdr:spPr>
        <a:xfrm>
          <a:off x="13652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165735</xdr:rowOff>
    </xdr:from>
    <xdr:to>
      <xdr:col>76</xdr:col>
      <xdr:colOff>114300</xdr:colOff>
      <xdr:row>41</xdr:row>
      <xdr:rowOff>66675</xdr:rowOff>
    </xdr:to>
    <xdr:cxnSp macro="">
      <xdr:nvCxnSpPr>
        <xdr:cNvPr id="343" name="直線コネクタ 342"/>
        <xdr:cNvCxnSpPr/>
      </xdr:nvCxnSpPr>
      <xdr:spPr>
        <a:xfrm>
          <a:off x="13703300" y="70237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42545</xdr:rowOff>
    </xdr:from>
    <xdr:to>
      <xdr:col>67</xdr:col>
      <xdr:colOff>101600</xdr:colOff>
      <xdr:row>40</xdr:row>
      <xdr:rowOff>144145</xdr:rowOff>
    </xdr:to>
    <xdr:sp macro="" textlink="">
      <xdr:nvSpPr>
        <xdr:cNvPr id="344" name="楕円 343"/>
        <xdr:cNvSpPr/>
      </xdr:nvSpPr>
      <xdr:spPr>
        <a:xfrm>
          <a:off x="12763500" y="69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93345</xdr:rowOff>
    </xdr:from>
    <xdr:to>
      <xdr:col>71</xdr:col>
      <xdr:colOff>177800</xdr:colOff>
      <xdr:row>40</xdr:row>
      <xdr:rowOff>165735</xdr:rowOff>
    </xdr:to>
    <xdr:cxnSp macro="">
      <xdr:nvCxnSpPr>
        <xdr:cNvPr id="345" name="直線コネクタ 344"/>
        <xdr:cNvCxnSpPr/>
      </xdr:nvCxnSpPr>
      <xdr:spPr>
        <a:xfrm>
          <a:off x="12814300" y="69513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346" name="n_1aveValue【認定こども園・幼稚園・保育所】&#10;有形固定資産減価償却率"/>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347" name="n_2aveValue【認定こども園・幼稚園・保育所】&#10;有形固定資産減価償却率"/>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48" name="n_3ave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349"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9542</xdr:rowOff>
    </xdr:from>
    <xdr:ext cx="405111" cy="259045"/>
    <xdr:sp macro="" textlink="">
      <xdr:nvSpPr>
        <xdr:cNvPr id="350" name="n_1mainValue【認定こども園・幼稚園・保育所】&#10;有形固定資産減価償却率"/>
        <xdr:cNvSpPr txBox="1"/>
      </xdr:nvSpPr>
      <xdr:spPr>
        <a:xfrm>
          <a:off x="152660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108602</xdr:rowOff>
    </xdr:from>
    <xdr:ext cx="405111" cy="259045"/>
    <xdr:sp macro="" textlink="">
      <xdr:nvSpPr>
        <xdr:cNvPr id="351" name="n_2mainValue【認定こども園・幼稚園・保育所】&#10;有形固定資産減価償却率"/>
        <xdr:cNvSpPr txBox="1"/>
      </xdr:nvSpPr>
      <xdr:spPr>
        <a:xfrm>
          <a:off x="14389744"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36212</xdr:rowOff>
    </xdr:from>
    <xdr:ext cx="405111" cy="259045"/>
    <xdr:sp macro="" textlink="">
      <xdr:nvSpPr>
        <xdr:cNvPr id="352" name="n_3mainValue【認定こども園・幼稚園・保育所】&#10;有形固定資産減価償却率"/>
        <xdr:cNvSpPr txBox="1"/>
      </xdr:nvSpPr>
      <xdr:spPr>
        <a:xfrm>
          <a:off x="13500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135272</xdr:rowOff>
    </xdr:from>
    <xdr:ext cx="405111" cy="259045"/>
    <xdr:sp macro="" textlink="">
      <xdr:nvSpPr>
        <xdr:cNvPr id="353" name="n_4mainValue【認定こども園・幼稚園・保育所】&#10;有形固定資産減価償却率"/>
        <xdr:cNvSpPr txBox="1"/>
      </xdr:nvSpPr>
      <xdr:spPr>
        <a:xfrm>
          <a:off x="12611744"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4" name="直線コネクタ 3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5" name="テキスト ボックス 3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6" name="直線コネクタ 3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7" name="テキスト ボックス 3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8" name="直線コネクタ 3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9" name="テキスト ボックス 3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0" name="直線コネクタ 3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1" name="テキスト ボックス 3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375" name="直線コネクタ 374"/>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7" name="直線コネクタ 37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378" name="【認定こども園・幼稚園・保育所】&#10;一人当たり面積最大値テキスト"/>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379" name="直線コネクタ 378"/>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380" name="【認定こども園・幼稚園・保育所】&#10;一人当たり面積平均値テキスト"/>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381" name="フローチャート: 判断 380"/>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382" name="フローチャート: 判断 381"/>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383" name="フローチャート: 判断 382"/>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4" name="フローチャート: 判断 383"/>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385" name="フローチャート: 判断 384"/>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16256</xdr:rowOff>
    </xdr:from>
    <xdr:to>
      <xdr:col>116</xdr:col>
      <xdr:colOff>114300</xdr:colOff>
      <xdr:row>41</xdr:row>
      <xdr:rowOff>117856</xdr:rowOff>
    </xdr:to>
    <xdr:sp macro="" textlink="">
      <xdr:nvSpPr>
        <xdr:cNvPr id="391" name="楕円 390"/>
        <xdr:cNvSpPr/>
      </xdr:nvSpPr>
      <xdr:spPr>
        <a:xfrm>
          <a:off x="22110700" y="704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102633</xdr:rowOff>
    </xdr:from>
    <xdr:ext cx="469744" cy="259045"/>
    <xdr:sp macro="" textlink="">
      <xdr:nvSpPr>
        <xdr:cNvPr id="392" name="【認定こども園・幼稚園・保育所】&#10;一人当たり面積該当値テキスト"/>
        <xdr:cNvSpPr txBox="1"/>
      </xdr:nvSpPr>
      <xdr:spPr>
        <a:xfrm>
          <a:off x="22199600" y="696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18542</xdr:rowOff>
    </xdr:from>
    <xdr:to>
      <xdr:col>112</xdr:col>
      <xdr:colOff>38100</xdr:colOff>
      <xdr:row>41</xdr:row>
      <xdr:rowOff>120142</xdr:rowOff>
    </xdr:to>
    <xdr:sp macro="" textlink="">
      <xdr:nvSpPr>
        <xdr:cNvPr id="393" name="楕円 392"/>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67056</xdr:rowOff>
    </xdr:from>
    <xdr:to>
      <xdr:col>116</xdr:col>
      <xdr:colOff>63500</xdr:colOff>
      <xdr:row>41</xdr:row>
      <xdr:rowOff>69342</xdr:rowOff>
    </xdr:to>
    <xdr:cxnSp macro="">
      <xdr:nvCxnSpPr>
        <xdr:cNvPr id="394" name="直線コネクタ 393"/>
        <xdr:cNvCxnSpPr/>
      </xdr:nvCxnSpPr>
      <xdr:spPr>
        <a:xfrm flipV="1">
          <a:off x="21323300" y="70965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18542</xdr:rowOff>
    </xdr:from>
    <xdr:to>
      <xdr:col>107</xdr:col>
      <xdr:colOff>101600</xdr:colOff>
      <xdr:row>41</xdr:row>
      <xdr:rowOff>120142</xdr:rowOff>
    </xdr:to>
    <xdr:sp macro="" textlink="">
      <xdr:nvSpPr>
        <xdr:cNvPr id="395" name="楕円 394"/>
        <xdr:cNvSpPr/>
      </xdr:nvSpPr>
      <xdr:spPr>
        <a:xfrm>
          <a:off x="20383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69342</xdr:rowOff>
    </xdr:from>
    <xdr:to>
      <xdr:col>111</xdr:col>
      <xdr:colOff>177800</xdr:colOff>
      <xdr:row>41</xdr:row>
      <xdr:rowOff>69342</xdr:rowOff>
    </xdr:to>
    <xdr:cxnSp macro="">
      <xdr:nvCxnSpPr>
        <xdr:cNvPr id="396" name="直線コネクタ 395"/>
        <xdr:cNvCxnSpPr/>
      </xdr:nvCxnSpPr>
      <xdr:spPr>
        <a:xfrm>
          <a:off x="20434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18542</xdr:rowOff>
    </xdr:from>
    <xdr:to>
      <xdr:col>102</xdr:col>
      <xdr:colOff>165100</xdr:colOff>
      <xdr:row>41</xdr:row>
      <xdr:rowOff>120142</xdr:rowOff>
    </xdr:to>
    <xdr:sp macro="" textlink="">
      <xdr:nvSpPr>
        <xdr:cNvPr id="397" name="楕円 396"/>
        <xdr:cNvSpPr/>
      </xdr:nvSpPr>
      <xdr:spPr>
        <a:xfrm>
          <a:off x="19494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69342</xdr:rowOff>
    </xdr:from>
    <xdr:to>
      <xdr:col>107</xdr:col>
      <xdr:colOff>50800</xdr:colOff>
      <xdr:row>41</xdr:row>
      <xdr:rowOff>69342</xdr:rowOff>
    </xdr:to>
    <xdr:cxnSp macro="">
      <xdr:nvCxnSpPr>
        <xdr:cNvPr id="398" name="直線コネクタ 397"/>
        <xdr:cNvCxnSpPr/>
      </xdr:nvCxnSpPr>
      <xdr:spPr>
        <a:xfrm>
          <a:off x="19545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18542</xdr:rowOff>
    </xdr:from>
    <xdr:to>
      <xdr:col>98</xdr:col>
      <xdr:colOff>38100</xdr:colOff>
      <xdr:row>41</xdr:row>
      <xdr:rowOff>120142</xdr:rowOff>
    </xdr:to>
    <xdr:sp macro="" textlink="">
      <xdr:nvSpPr>
        <xdr:cNvPr id="399" name="楕円 398"/>
        <xdr:cNvSpPr/>
      </xdr:nvSpPr>
      <xdr:spPr>
        <a:xfrm>
          <a:off x="18605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69342</xdr:rowOff>
    </xdr:from>
    <xdr:to>
      <xdr:col>102</xdr:col>
      <xdr:colOff>114300</xdr:colOff>
      <xdr:row>41</xdr:row>
      <xdr:rowOff>69342</xdr:rowOff>
    </xdr:to>
    <xdr:cxnSp macro="">
      <xdr:nvCxnSpPr>
        <xdr:cNvPr id="400" name="直線コネクタ 399"/>
        <xdr:cNvCxnSpPr/>
      </xdr:nvCxnSpPr>
      <xdr:spPr>
        <a:xfrm>
          <a:off x="18656300" y="709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01" name="n_1aveValue【認定こども園・幼稚園・保育所】&#10;一人当たり面積"/>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402" name="n_2aveValue【認定こども園・幼稚園・保育所】&#10;一人当たり面積"/>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403" name="n_3aveValue【認定こども園・幼稚園・保育所】&#10;一人当たり面積"/>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404" name="n_4aveValue【認定こども園・幼稚園・保育所】&#10;一人当たり面積"/>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111269</xdr:rowOff>
    </xdr:from>
    <xdr:ext cx="469744" cy="259045"/>
    <xdr:sp macro="" textlink="">
      <xdr:nvSpPr>
        <xdr:cNvPr id="405" name="n_1mainValue【認定こども園・幼稚園・保育所】&#10;一人当たり面積"/>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111269</xdr:rowOff>
    </xdr:from>
    <xdr:ext cx="469744" cy="259045"/>
    <xdr:sp macro="" textlink="">
      <xdr:nvSpPr>
        <xdr:cNvPr id="406" name="n_2mainValue【認定こども園・幼稚園・保育所】&#10;一人当たり面積"/>
        <xdr:cNvSpPr txBox="1"/>
      </xdr:nvSpPr>
      <xdr:spPr>
        <a:xfrm>
          <a:off x="20199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111269</xdr:rowOff>
    </xdr:from>
    <xdr:ext cx="469744" cy="259045"/>
    <xdr:sp macro="" textlink="">
      <xdr:nvSpPr>
        <xdr:cNvPr id="407" name="n_3mainValue【認定こども園・幼稚園・保育所】&#10;一人当たり面積"/>
        <xdr:cNvSpPr txBox="1"/>
      </xdr:nvSpPr>
      <xdr:spPr>
        <a:xfrm>
          <a:off x="19310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111269</xdr:rowOff>
    </xdr:from>
    <xdr:ext cx="469744" cy="259045"/>
    <xdr:sp macro="" textlink="">
      <xdr:nvSpPr>
        <xdr:cNvPr id="408" name="n_4mainValue【認定こども園・幼稚園・保育所】&#10;一人当たり面積"/>
        <xdr:cNvSpPr txBox="1"/>
      </xdr:nvSpPr>
      <xdr:spPr>
        <a:xfrm>
          <a:off x="184214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0" name="直線コネクタ 4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1" name="テキスト ボックス 4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2" name="直線コネクタ 4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3" name="テキスト ボックス 4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4" name="直線コネクタ 4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5" name="テキスト ボックス 4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6" name="直線コネクタ 4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7" name="テキスト ボックス 4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8" name="直線コネクタ 4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9" name="テキスト ボックス 4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1" name="テキスト ボックス 4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433" name="直線コネクタ 432"/>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434" name="【学校施設】&#10;有形固定資産減価償却率最小値テキスト"/>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435" name="直線コネクタ 434"/>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436" name="【学校施設】&#10;有形固定資産減価償却率最大値テキスト"/>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437" name="直線コネクタ 436"/>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33037</xdr:rowOff>
    </xdr:from>
    <xdr:ext cx="405111" cy="259045"/>
    <xdr:sp macro="" textlink="">
      <xdr:nvSpPr>
        <xdr:cNvPr id="438" name="【学校施設】&#10;有形固定資産減価償却率平均値テキスト"/>
        <xdr:cNvSpPr txBox="1"/>
      </xdr:nvSpPr>
      <xdr:spPr>
        <a:xfrm>
          <a:off x="16357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439" name="フローチャート: 判断 438"/>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40" name="フローチャート: 判断 439"/>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441" name="フローチャート: 判断 440"/>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442" name="フローチャート: 判断 441"/>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443" name="フローチャート: 判断 442"/>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139700</xdr:rowOff>
    </xdr:from>
    <xdr:to>
      <xdr:col>85</xdr:col>
      <xdr:colOff>177800</xdr:colOff>
      <xdr:row>62</xdr:row>
      <xdr:rowOff>69850</xdr:rowOff>
    </xdr:to>
    <xdr:sp macro="" textlink="">
      <xdr:nvSpPr>
        <xdr:cNvPr id="449" name="楕円 448"/>
        <xdr:cNvSpPr/>
      </xdr:nvSpPr>
      <xdr:spPr>
        <a:xfrm>
          <a:off x="162687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118127</xdr:rowOff>
    </xdr:from>
    <xdr:ext cx="405111" cy="259045"/>
    <xdr:sp macro="" textlink="">
      <xdr:nvSpPr>
        <xdr:cNvPr id="450" name="【学校施設】&#10;有形固定資産減価償却率該当値テキスト"/>
        <xdr:cNvSpPr txBox="1"/>
      </xdr:nvSpPr>
      <xdr:spPr>
        <a:xfrm>
          <a:off x="16357600"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107315</xdr:rowOff>
    </xdr:from>
    <xdr:to>
      <xdr:col>81</xdr:col>
      <xdr:colOff>101600</xdr:colOff>
      <xdr:row>62</xdr:row>
      <xdr:rowOff>37465</xdr:rowOff>
    </xdr:to>
    <xdr:sp macro="" textlink="">
      <xdr:nvSpPr>
        <xdr:cNvPr id="451" name="楕円 450"/>
        <xdr:cNvSpPr/>
      </xdr:nvSpPr>
      <xdr:spPr>
        <a:xfrm>
          <a:off x="15430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158115</xdr:rowOff>
    </xdr:from>
    <xdr:to>
      <xdr:col>85</xdr:col>
      <xdr:colOff>127000</xdr:colOff>
      <xdr:row>62</xdr:row>
      <xdr:rowOff>19050</xdr:rowOff>
    </xdr:to>
    <xdr:cxnSp macro="">
      <xdr:nvCxnSpPr>
        <xdr:cNvPr id="452" name="直線コネクタ 451"/>
        <xdr:cNvCxnSpPr/>
      </xdr:nvCxnSpPr>
      <xdr:spPr>
        <a:xfrm>
          <a:off x="15481300" y="1061656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453" name="楕円 452"/>
        <xdr:cNvSpPr/>
      </xdr:nvSpPr>
      <xdr:spPr>
        <a:xfrm>
          <a:off x="1454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121920</xdr:rowOff>
    </xdr:from>
    <xdr:to>
      <xdr:col>81</xdr:col>
      <xdr:colOff>50800</xdr:colOff>
      <xdr:row>61</xdr:row>
      <xdr:rowOff>158115</xdr:rowOff>
    </xdr:to>
    <xdr:cxnSp macro="">
      <xdr:nvCxnSpPr>
        <xdr:cNvPr id="454" name="直線コネクタ 453"/>
        <xdr:cNvCxnSpPr/>
      </xdr:nvCxnSpPr>
      <xdr:spPr>
        <a:xfrm>
          <a:off x="14592300" y="105803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29210</xdr:rowOff>
    </xdr:from>
    <xdr:to>
      <xdr:col>72</xdr:col>
      <xdr:colOff>38100</xdr:colOff>
      <xdr:row>61</xdr:row>
      <xdr:rowOff>130810</xdr:rowOff>
    </xdr:to>
    <xdr:sp macro="" textlink="">
      <xdr:nvSpPr>
        <xdr:cNvPr id="455" name="楕円 454"/>
        <xdr:cNvSpPr/>
      </xdr:nvSpPr>
      <xdr:spPr>
        <a:xfrm>
          <a:off x="13652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121920</xdr:rowOff>
    </xdr:to>
    <xdr:cxnSp macro="">
      <xdr:nvCxnSpPr>
        <xdr:cNvPr id="456" name="直線コネクタ 455"/>
        <xdr:cNvCxnSpPr/>
      </xdr:nvCxnSpPr>
      <xdr:spPr>
        <a:xfrm>
          <a:off x="13703300" y="105384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158750</xdr:rowOff>
    </xdr:from>
    <xdr:to>
      <xdr:col>67</xdr:col>
      <xdr:colOff>101600</xdr:colOff>
      <xdr:row>61</xdr:row>
      <xdr:rowOff>88900</xdr:rowOff>
    </xdr:to>
    <xdr:sp macro="" textlink="">
      <xdr:nvSpPr>
        <xdr:cNvPr id="457" name="楕円 456"/>
        <xdr:cNvSpPr/>
      </xdr:nvSpPr>
      <xdr:spPr>
        <a:xfrm>
          <a:off x="12763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38100</xdr:rowOff>
    </xdr:from>
    <xdr:to>
      <xdr:col>71</xdr:col>
      <xdr:colOff>177800</xdr:colOff>
      <xdr:row>61</xdr:row>
      <xdr:rowOff>80010</xdr:rowOff>
    </xdr:to>
    <xdr:cxnSp macro="">
      <xdr:nvCxnSpPr>
        <xdr:cNvPr id="458" name="直線コネクタ 457"/>
        <xdr:cNvCxnSpPr/>
      </xdr:nvCxnSpPr>
      <xdr:spPr>
        <a:xfrm>
          <a:off x="12814300" y="104965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459" name="n_1aveValue【学校施設】&#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120667</xdr:rowOff>
    </xdr:from>
    <xdr:ext cx="405111" cy="259045"/>
    <xdr:sp macro="" textlink="">
      <xdr:nvSpPr>
        <xdr:cNvPr id="460" name="n_2aveValue【学校施設】&#10;有形固定資産減価償却率"/>
        <xdr:cNvSpPr txBox="1"/>
      </xdr:nvSpPr>
      <xdr:spPr>
        <a:xfrm>
          <a:off x="14389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461"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462"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28592</xdr:rowOff>
    </xdr:from>
    <xdr:ext cx="405111" cy="259045"/>
    <xdr:sp macro="" textlink="">
      <xdr:nvSpPr>
        <xdr:cNvPr id="463" name="n_1mainValue【学校施設】&#10;有形固定資産減価償却率"/>
        <xdr:cNvSpPr txBox="1"/>
      </xdr:nvSpPr>
      <xdr:spPr>
        <a:xfrm>
          <a:off x="152660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464" name="n_2mainValue【学校施設】&#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121937</xdr:rowOff>
    </xdr:from>
    <xdr:ext cx="405111" cy="259045"/>
    <xdr:sp macro="" textlink="">
      <xdr:nvSpPr>
        <xdr:cNvPr id="465" name="n_3mainValue【学校施設】&#10;有形固定資産減価償却率"/>
        <xdr:cNvSpPr txBox="1"/>
      </xdr:nvSpPr>
      <xdr:spPr>
        <a:xfrm>
          <a:off x="13500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80027</xdr:rowOff>
    </xdr:from>
    <xdr:ext cx="405111" cy="259045"/>
    <xdr:sp macro="" textlink="">
      <xdr:nvSpPr>
        <xdr:cNvPr id="466" name="n_4mainValue【学校施設】&#10;有形固定資産減価償却率"/>
        <xdr:cNvSpPr txBox="1"/>
      </xdr:nvSpPr>
      <xdr:spPr>
        <a:xfrm>
          <a:off x="12611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7" name="テキスト ボックス 47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8" name="直線コネクタ 4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9" name="テキスト ボックス 4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0" name="直線コネクタ 4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1" name="テキスト ボックス 4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2" name="直線コネクタ 4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3" name="テキスト ボックス 4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4" name="直線コネクタ 4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5" name="テキスト ボックス 4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6" name="直線コネクタ 4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7" name="テキスト ボックス 4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491" name="直線コネクタ 490"/>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492" name="【学校施設】&#10;一人当たり面積最小値テキスト"/>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493" name="直線コネクタ 492"/>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494" name="【学校施設】&#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495" name="直線コネクタ 494"/>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16273</xdr:rowOff>
    </xdr:from>
    <xdr:ext cx="469744" cy="259045"/>
    <xdr:sp macro="" textlink="">
      <xdr:nvSpPr>
        <xdr:cNvPr id="496" name="【学校施設】&#10;一人当たり面積平均値テキスト"/>
        <xdr:cNvSpPr txBox="1"/>
      </xdr:nvSpPr>
      <xdr:spPr>
        <a:xfrm>
          <a:off x="22199600" y="10474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497" name="フローチャート: 判断 496"/>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498" name="フローチャート: 判断 497"/>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499" name="フローチャート: 判断 498"/>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00" name="フローチャート: 判断 499"/>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01" name="フローチャート: 判断 500"/>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46736</xdr:rowOff>
    </xdr:from>
    <xdr:to>
      <xdr:col>116</xdr:col>
      <xdr:colOff>114300</xdr:colOff>
      <xdr:row>63</xdr:row>
      <xdr:rowOff>148336</xdr:rowOff>
    </xdr:to>
    <xdr:sp macro="" textlink="">
      <xdr:nvSpPr>
        <xdr:cNvPr id="507" name="楕円 506"/>
        <xdr:cNvSpPr/>
      </xdr:nvSpPr>
      <xdr:spPr>
        <a:xfrm>
          <a:off x="22110700" y="10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25163</xdr:rowOff>
    </xdr:from>
    <xdr:ext cx="469744" cy="259045"/>
    <xdr:sp macro="" textlink="">
      <xdr:nvSpPr>
        <xdr:cNvPr id="508" name="【学校施設】&#10;一人当たり面積該当値テキスト"/>
        <xdr:cNvSpPr txBox="1"/>
      </xdr:nvSpPr>
      <xdr:spPr>
        <a:xfrm>
          <a:off x="22199600" y="10826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509" name="楕円 508"/>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97536</xdr:rowOff>
    </xdr:from>
    <xdr:to>
      <xdr:col>116</xdr:col>
      <xdr:colOff>63500</xdr:colOff>
      <xdr:row>63</xdr:row>
      <xdr:rowOff>107442</xdr:rowOff>
    </xdr:to>
    <xdr:cxnSp macro="">
      <xdr:nvCxnSpPr>
        <xdr:cNvPr id="510" name="直線コネクタ 509"/>
        <xdr:cNvCxnSpPr/>
      </xdr:nvCxnSpPr>
      <xdr:spPr>
        <a:xfrm flipV="1">
          <a:off x="21323300" y="10898886"/>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68072</xdr:rowOff>
    </xdr:from>
    <xdr:to>
      <xdr:col>107</xdr:col>
      <xdr:colOff>101600</xdr:colOff>
      <xdr:row>63</xdr:row>
      <xdr:rowOff>169672</xdr:rowOff>
    </xdr:to>
    <xdr:sp macro="" textlink="">
      <xdr:nvSpPr>
        <xdr:cNvPr id="511" name="楕円 510"/>
        <xdr:cNvSpPr/>
      </xdr:nvSpPr>
      <xdr:spPr>
        <a:xfrm>
          <a:off x="20383500" y="1086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118872</xdr:rowOff>
    </xdr:to>
    <xdr:cxnSp macro="">
      <xdr:nvCxnSpPr>
        <xdr:cNvPr id="512" name="直線コネクタ 511"/>
        <xdr:cNvCxnSpPr/>
      </xdr:nvCxnSpPr>
      <xdr:spPr>
        <a:xfrm flipV="1">
          <a:off x="20434300" y="1090879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513" name="楕円 512"/>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118872</xdr:rowOff>
    </xdr:from>
    <xdr:to>
      <xdr:col>107</xdr:col>
      <xdr:colOff>50800</xdr:colOff>
      <xdr:row>63</xdr:row>
      <xdr:rowOff>129540</xdr:rowOff>
    </xdr:to>
    <xdr:cxnSp macro="">
      <xdr:nvCxnSpPr>
        <xdr:cNvPr id="514" name="直線コネクタ 513"/>
        <xdr:cNvCxnSpPr/>
      </xdr:nvCxnSpPr>
      <xdr:spPr>
        <a:xfrm flipV="1">
          <a:off x="19545300" y="1092022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84836</xdr:rowOff>
    </xdr:from>
    <xdr:to>
      <xdr:col>98</xdr:col>
      <xdr:colOff>38100</xdr:colOff>
      <xdr:row>64</xdr:row>
      <xdr:rowOff>14986</xdr:rowOff>
    </xdr:to>
    <xdr:sp macro="" textlink="">
      <xdr:nvSpPr>
        <xdr:cNvPr id="515" name="楕円 514"/>
        <xdr:cNvSpPr/>
      </xdr:nvSpPr>
      <xdr:spPr>
        <a:xfrm>
          <a:off x="18605500" y="1088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135636</xdr:rowOff>
    </xdr:to>
    <xdr:cxnSp macro="">
      <xdr:nvCxnSpPr>
        <xdr:cNvPr id="516" name="直線コネクタ 515"/>
        <xdr:cNvCxnSpPr/>
      </xdr:nvCxnSpPr>
      <xdr:spPr>
        <a:xfrm flipV="1">
          <a:off x="18656300" y="109308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88663</xdr:rowOff>
    </xdr:from>
    <xdr:ext cx="469744" cy="259045"/>
    <xdr:sp macro="" textlink="">
      <xdr:nvSpPr>
        <xdr:cNvPr id="517" name="n_1aveValue【学校施設】&#10;一人当たり面積"/>
        <xdr:cNvSpPr txBox="1"/>
      </xdr:nvSpPr>
      <xdr:spPr>
        <a:xfrm>
          <a:off x="210757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105427</xdr:rowOff>
    </xdr:from>
    <xdr:ext cx="469744" cy="259045"/>
    <xdr:sp macro="" textlink="">
      <xdr:nvSpPr>
        <xdr:cNvPr id="518" name="n_2aveValue【学校施設】&#10;一人当たり面積"/>
        <xdr:cNvSpPr txBox="1"/>
      </xdr:nvSpPr>
      <xdr:spPr>
        <a:xfrm>
          <a:off x="20199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519" name="n_3aveValue【学校施設】&#10;一人当たり面積"/>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520" name="n_4aveValue【学校施設】&#10;一人当たり面積"/>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521" name="n_1mainValue【学校施設】&#10;一人当たり面積"/>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160799</xdr:rowOff>
    </xdr:from>
    <xdr:ext cx="469744" cy="259045"/>
    <xdr:sp macro="" textlink="">
      <xdr:nvSpPr>
        <xdr:cNvPr id="522" name="n_2mainValue【学校施設】&#10;一人当たり面積"/>
        <xdr:cNvSpPr txBox="1"/>
      </xdr:nvSpPr>
      <xdr:spPr>
        <a:xfrm>
          <a:off x="20199427" y="1096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523" name="n_3mainValue【学校施設】&#10;一人当たり面積"/>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6113</xdr:rowOff>
    </xdr:from>
    <xdr:ext cx="469744" cy="259045"/>
    <xdr:sp macro="" textlink="">
      <xdr:nvSpPr>
        <xdr:cNvPr id="524" name="n_4mainValue【学校施設】&#10;一人当たり面積"/>
        <xdr:cNvSpPr txBox="1"/>
      </xdr:nvSpPr>
      <xdr:spPr>
        <a:xfrm>
          <a:off x="18421427" y="1097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550" name="直線コネクタ 549"/>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553" name="【児童館】&#10;有形固定資産減価償却率最大値テキスト"/>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554" name="直線コネクタ 553"/>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164935</xdr:rowOff>
    </xdr:from>
    <xdr:ext cx="405111" cy="259045"/>
    <xdr:sp macro="" textlink="">
      <xdr:nvSpPr>
        <xdr:cNvPr id="555" name="【児童館】&#10;有形固定資産減価償却率平均値テキスト"/>
        <xdr:cNvSpPr txBox="1"/>
      </xdr:nvSpPr>
      <xdr:spPr>
        <a:xfrm>
          <a:off x="16357600" y="14052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556" name="フローチャート: 判断 555"/>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557" name="フローチャート: 判断 556"/>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58" name="フローチャート: 判断 557"/>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559" name="フローチャート: 判断 558"/>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560" name="フローチャート: 判断 559"/>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24856</xdr:rowOff>
    </xdr:from>
    <xdr:to>
      <xdr:col>85</xdr:col>
      <xdr:colOff>177800</xdr:colOff>
      <xdr:row>81</xdr:row>
      <xdr:rowOff>126456</xdr:rowOff>
    </xdr:to>
    <xdr:sp macro="" textlink="">
      <xdr:nvSpPr>
        <xdr:cNvPr id="566" name="楕円 565"/>
        <xdr:cNvSpPr/>
      </xdr:nvSpPr>
      <xdr:spPr>
        <a:xfrm>
          <a:off x="16268700" y="1391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47733</xdr:rowOff>
    </xdr:from>
    <xdr:ext cx="405111" cy="259045"/>
    <xdr:sp macro="" textlink="">
      <xdr:nvSpPr>
        <xdr:cNvPr id="567" name="【児童館】&#10;有形固定資産減価償却率該当値テキスト"/>
        <xdr:cNvSpPr txBox="1"/>
      </xdr:nvSpPr>
      <xdr:spPr>
        <a:xfrm>
          <a:off x="16357600" y="1376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160382</xdr:rowOff>
    </xdr:from>
    <xdr:to>
      <xdr:col>81</xdr:col>
      <xdr:colOff>101600</xdr:colOff>
      <xdr:row>81</xdr:row>
      <xdr:rowOff>90532</xdr:rowOff>
    </xdr:to>
    <xdr:sp macro="" textlink="">
      <xdr:nvSpPr>
        <xdr:cNvPr id="568" name="楕円 567"/>
        <xdr:cNvSpPr/>
      </xdr:nvSpPr>
      <xdr:spPr>
        <a:xfrm>
          <a:off x="15430500" y="1387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39732</xdr:rowOff>
    </xdr:from>
    <xdr:to>
      <xdr:col>85</xdr:col>
      <xdr:colOff>127000</xdr:colOff>
      <xdr:row>81</xdr:row>
      <xdr:rowOff>75656</xdr:rowOff>
    </xdr:to>
    <xdr:cxnSp macro="">
      <xdr:nvCxnSpPr>
        <xdr:cNvPr id="569" name="直線コネクタ 568"/>
        <xdr:cNvCxnSpPr/>
      </xdr:nvCxnSpPr>
      <xdr:spPr>
        <a:xfrm>
          <a:off x="15481300" y="1392718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124461</xdr:rowOff>
    </xdr:from>
    <xdr:to>
      <xdr:col>76</xdr:col>
      <xdr:colOff>165100</xdr:colOff>
      <xdr:row>81</xdr:row>
      <xdr:rowOff>54611</xdr:rowOff>
    </xdr:to>
    <xdr:sp macro="" textlink="">
      <xdr:nvSpPr>
        <xdr:cNvPr id="570" name="楕円 569"/>
        <xdr:cNvSpPr/>
      </xdr:nvSpPr>
      <xdr:spPr>
        <a:xfrm>
          <a:off x="14541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3811</xdr:rowOff>
    </xdr:from>
    <xdr:to>
      <xdr:col>81</xdr:col>
      <xdr:colOff>50800</xdr:colOff>
      <xdr:row>81</xdr:row>
      <xdr:rowOff>39732</xdr:rowOff>
    </xdr:to>
    <xdr:cxnSp macro="">
      <xdr:nvCxnSpPr>
        <xdr:cNvPr id="571" name="直線コネクタ 570"/>
        <xdr:cNvCxnSpPr/>
      </xdr:nvCxnSpPr>
      <xdr:spPr>
        <a:xfrm>
          <a:off x="14592300" y="138912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88537</xdr:rowOff>
    </xdr:from>
    <xdr:to>
      <xdr:col>72</xdr:col>
      <xdr:colOff>38100</xdr:colOff>
      <xdr:row>81</xdr:row>
      <xdr:rowOff>18687</xdr:rowOff>
    </xdr:to>
    <xdr:sp macro="" textlink="">
      <xdr:nvSpPr>
        <xdr:cNvPr id="572" name="楕円 571"/>
        <xdr:cNvSpPr/>
      </xdr:nvSpPr>
      <xdr:spPr>
        <a:xfrm>
          <a:off x="13652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139337</xdr:rowOff>
    </xdr:from>
    <xdr:to>
      <xdr:col>76</xdr:col>
      <xdr:colOff>114300</xdr:colOff>
      <xdr:row>81</xdr:row>
      <xdr:rowOff>3811</xdr:rowOff>
    </xdr:to>
    <xdr:cxnSp macro="">
      <xdr:nvCxnSpPr>
        <xdr:cNvPr id="573" name="直線コネクタ 572"/>
        <xdr:cNvCxnSpPr/>
      </xdr:nvCxnSpPr>
      <xdr:spPr>
        <a:xfrm>
          <a:off x="13703300" y="138553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52614</xdr:rowOff>
    </xdr:from>
    <xdr:to>
      <xdr:col>67</xdr:col>
      <xdr:colOff>101600</xdr:colOff>
      <xdr:row>80</xdr:row>
      <xdr:rowOff>154214</xdr:rowOff>
    </xdr:to>
    <xdr:sp macro="" textlink="">
      <xdr:nvSpPr>
        <xdr:cNvPr id="574" name="楕円 573"/>
        <xdr:cNvSpPr/>
      </xdr:nvSpPr>
      <xdr:spPr>
        <a:xfrm>
          <a:off x="127635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103414</xdr:rowOff>
    </xdr:from>
    <xdr:to>
      <xdr:col>71</xdr:col>
      <xdr:colOff>177800</xdr:colOff>
      <xdr:row>80</xdr:row>
      <xdr:rowOff>139337</xdr:rowOff>
    </xdr:to>
    <xdr:cxnSp macro="">
      <xdr:nvCxnSpPr>
        <xdr:cNvPr id="575" name="直線コネクタ 574"/>
        <xdr:cNvCxnSpPr/>
      </xdr:nvCxnSpPr>
      <xdr:spPr>
        <a:xfrm>
          <a:off x="12814300" y="1381941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97989</xdr:rowOff>
    </xdr:from>
    <xdr:ext cx="405111" cy="259045"/>
    <xdr:sp macro="" textlink="">
      <xdr:nvSpPr>
        <xdr:cNvPr id="576" name="n_1aveValue【児童館】&#10;有形固定資産減価償却率"/>
        <xdr:cNvSpPr txBox="1"/>
      </xdr:nvSpPr>
      <xdr:spPr>
        <a:xfrm>
          <a:off x="15266044" y="1415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40839</xdr:rowOff>
    </xdr:from>
    <xdr:ext cx="405111" cy="259045"/>
    <xdr:sp macro="" textlink="">
      <xdr:nvSpPr>
        <xdr:cNvPr id="577" name="n_2aveValue【児童館】&#10;有形固定資産減価償却率"/>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26143</xdr:rowOff>
    </xdr:from>
    <xdr:ext cx="405111" cy="259045"/>
    <xdr:sp macro="" textlink="">
      <xdr:nvSpPr>
        <xdr:cNvPr id="578" name="n_3aveValue【児童館】&#10;有形固定資産減価償却率"/>
        <xdr:cNvSpPr txBox="1"/>
      </xdr:nvSpPr>
      <xdr:spPr>
        <a:xfrm>
          <a:off x="13500744" y="1408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158404</xdr:rowOff>
    </xdr:from>
    <xdr:ext cx="405111" cy="259045"/>
    <xdr:sp macro="" textlink="">
      <xdr:nvSpPr>
        <xdr:cNvPr id="579" name="n_4aveValue【児童館】&#10;有形固定資産減価償却率"/>
        <xdr:cNvSpPr txBox="1"/>
      </xdr:nvSpPr>
      <xdr:spPr>
        <a:xfrm>
          <a:off x="12611744" y="1404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107059</xdr:rowOff>
    </xdr:from>
    <xdr:ext cx="405111" cy="259045"/>
    <xdr:sp macro="" textlink="">
      <xdr:nvSpPr>
        <xdr:cNvPr id="580" name="n_1mainValue【児童館】&#10;有形固定資産減価償却率"/>
        <xdr:cNvSpPr txBox="1"/>
      </xdr:nvSpPr>
      <xdr:spPr>
        <a:xfrm>
          <a:off x="15266044" y="13651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71138</xdr:rowOff>
    </xdr:from>
    <xdr:ext cx="405111" cy="259045"/>
    <xdr:sp macro="" textlink="">
      <xdr:nvSpPr>
        <xdr:cNvPr id="581" name="n_2mainValue【児童館】&#10;有形固定資産減価償却率"/>
        <xdr:cNvSpPr txBox="1"/>
      </xdr:nvSpPr>
      <xdr:spPr>
        <a:xfrm>
          <a:off x="14389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35214</xdr:rowOff>
    </xdr:from>
    <xdr:ext cx="405111" cy="259045"/>
    <xdr:sp macro="" textlink="">
      <xdr:nvSpPr>
        <xdr:cNvPr id="582" name="n_3mainValue【児童館】&#10;有形固定資産減価償却率"/>
        <xdr:cNvSpPr txBox="1"/>
      </xdr:nvSpPr>
      <xdr:spPr>
        <a:xfrm>
          <a:off x="135007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170741</xdr:rowOff>
    </xdr:from>
    <xdr:ext cx="405111" cy="259045"/>
    <xdr:sp macro="" textlink="">
      <xdr:nvSpPr>
        <xdr:cNvPr id="583" name="n_4mainValue【児童館】&#10;有形固定資産減価償却率"/>
        <xdr:cNvSpPr txBox="1"/>
      </xdr:nvSpPr>
      <xdr:spPr>
        <a:xfrm>
          <a:off x="126117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4" name="直線コネクタ 5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5" name="テキスト ボックス 5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6" name="直線コネクタ 5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7" name="テキスト ボックス 5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8" name="直線コネクタ 5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9" name="テキスト ボックス 5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0" name="直線コネクタ 5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1" name="テキスト ボックス 6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2" name="直線コネクタ 6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3" name="テキスト ボックス 6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607" name="直線コネクタ 606"/>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8"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9" name="直線コネクタ 608"/>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610" name="【児童館】&#10;一人当たり面積最大値テキスト"/>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11" name="直線コネクタ 610"/>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2" name="【児童館】&#10;一人当たり面積平均値テキスト"/>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3" name="フローチャート: 判断 612"/>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4" name="フローチャート: 判断 613"/>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15" name="フローチャート: 判断 614"/>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616" name="フローチャート: 判断 615"/>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617" name="フローチャート: 判断 616"/>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63500</xdr:rowOff>
    </xdr:from>
    <xdr:to>
      <xdr:col>116</xdr:col>
      <xdr:colOff>114300</xdr:colOff>
      <xdr:row>84</xdr:row>
      <xdr:rowOff>165100</xdr:rowOff>
    </xdr:to>
    <xdr:sp macro="" textlink="">
      <xdr:nvSpPr>
        <xdr:cNvPr id="623" name="楕円 622"/>
        <xdr:cNvSpPr/>
      </xdr:nvSpPr>
      <xdr:spPr>
        <a:xfrm>
          <a:off x="221107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41927</xdr:rowOff>
    </xdr:from>
    <xdr:ext cx="469744" cy="259045"/>
    <xdr:sp macro="" textlink="">
      <xdr:nvSpPr>
        <xdr:cNvPr id="624" name="【児童館】&#10;一人当たり面積該当値テキスト"/>
        <xdr:cNvSpPr txBox="1"/>
      </xdr:nvSpPr>
      <xdr:spPr>
        <a:xfrm>
          <a:off x="22199600"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25" name="楕円 624"/>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114300</xdr:rowOff>
    </xdr:from>
    <xdr:to>
      <xdr:col>116</xdr:col>
      <xdr:colOff>63500</xdr:colOff>
      <xdr:row>84</xdr:row>
      <xdr:rowOff>114300</xdr:rowOff>
    </xdr:to>
    <xdr:cxnSp macro="">
      <xdr:nvCxnSpPr>
        <xdr:cNvPr id="626" name="直線コネクタ 625"/>
        <xdr:cNvCxnSpPr/>
      </xdr:nvCxnSpPr>
      <xdr:spPr>
        <a:xfrm>
          <a:off x="21323300" y="1451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27" name="楕円 626"/>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28" name="直線コネクタ 627"/>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76200</xdr:rowOff>
    </xdr:from>
    <xdr:to>
      <xdr:col>102</xdr:col>
      <xdr:colOff>165100</xdr:colOff>
      <xdr:row>85</xdr:row>
      <xdr:rowOff>6350</xdr:rowOff>
    </xdr:to>
    <xdr:sp macro="" textlink="">
      <xdr:nvSpPr>
        <xdr:cNvPr id="629" name="楕円 628"/>
        <xdr:cNvSpPr/>
      </xdr:nvSpPr>
      <xdr:spPr>
        <a:xfrm>
          <a:off x="19494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127000</xdr:rowOff>
    </xdr:to>
    <xdr:cxnSp macro="">
      <xdr:nvCxnSpPr>
        <xdr:cNvPr id="630" name="直線コネクタ 629"/>
        <xdr:cNvCxnSpPr/>
      </xdr:nvCxnSpPr>
      <xdr:spPr>
        <a:xfrm flipV="1">
          <a:off x="19545300" y="14516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76200</xdr:rowOff>
    </xdr:from>
    <xdr:to>
      <xdr:col>98</xdr:col>
      <xdr:colOff>38100</xdr:colOff>
      <xdr:row>85</xdr:row>
      <xdr:rowOff>6350</xdr:rowOff>
    </xdr:to>
    <xdr:sp macro="" textlink="">
      <xdr:nvSpPr>
        <xdr:cNvPr id="631" name="楕円 630"/>
        <xdr:cNvSpPr/>
      </xdr:nvSpPr>
      <xdr:spPr>
        <a:xfrm>
          <a:off x="18605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127000</xdr:rowOff>
    </xdr:from>
    <xdr:to>
      <xdr:col>102</xdr:col>
      <xdr:colOff>114300</xdr:colOff>
      <xdr:row>84</xdr:row>
      <xdr:rowOff>127000</xdr:rowOff>
    </xdr:to>
    <xdr:cxnSp macro="">
      <xdr:nvCxnSpPr>
        <xdr:cNvPr id="632" name="直線コネクタ 631"/>
        <xdr:cNvCxnSpPr/>
      </xdr:nvCxnSpPr>
      <xdr:spPr>
        <a:xfrm>
          <a:off x="18656300" y="1452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3" name="n_1aveValue【児童館】&#10;一人当たり面積"/>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34"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118127</xdr:rowOff>
    </xdr:from>
    <xdr:ext cx="469744" cy="259045"/>
    <xdr:sp macro="" textlink="">
      <xdr:nvSpPr>
        <xdr:cNvPr id="635" name="n_3aveValue【児童館】&#10;一人当たり面積"/>
        <xdr:cNvSpPr txBox="1"/>
      </xdr:nvSpPr>
      <xdr:spPr>
        <a:xfrm>
          <a:off x="19310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130827</xdr:rowOff>
    </xdr:from>
    <xdr:ext cx="469744" cy="259045"/>
    <xdr:sp macro="" textlink="">
      <xdr:nvSpPr>
        <xdr:cNvPr id="636" name="n_4aveValue【児童館】&#10;一人当たり面積"/>
        <xdr:cNvSpPr txBox="1"/>
      </xdr:nvSpPr>
      <xdr:spPr>
        <a:xfrm>
          <a:off x="18421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37" name="n_1mainValue【児童館】&#10;一人当たり面積"/>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38" name="n_2mainValue【児童館】&#10;一人当たり面積"/>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168927</xdr:rowOff>
    </xdr:from>
    <xdr:ext cx="469744" cy="259045"/>
    <xdr:sp macro="" textlink="">
      <xdr:nvSpPr>
        <xdr:cNvPr id="639" name="n_3mainValue【児童館】&#10;一人当たり面積"/>
        <xdr:cNvSpPr txBox="1"/>
      </xdr:nvSpPr>
      <xdr:spPr>
        <a:xfrm>
          <a:off x="19310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168927</xdr:rowOff>
    </xdr:from>
    <xdr:ext cx="469744" cy="259045"/>
    <xdr:sp macro="" textlink="">
      <xdr:nvSpPr>
        <xdr:cNvPr id="640" name="n_4mainValue【児童館】&#10;一人当たり面積"/>
        <xdr:cNvSpPr txBox="1"/>
      </xdr:nvSpPr>
      <xdr:spPr>
        <a:xfrm>
          <a:off x="18421427"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108857</xdr:rowOff>
    </xdr:from>
    <xdr:to>
      <xdr:col>85</xdr:col>
      <xdr:colOff>126364</xdr:colOff>
      <xdr:row>109</xdr:row>
      <xdr:rowOff>35379</xdr:rowOff>
    </xdr:to>
    <xdr:cxnSp macro="">
      <xdr:nvCxnSpPr>
        <xdr:cNvPr id="666" name="直線コネクタ 665"/>
        <xdr:cNvCxnSpPr/>
      </xdr:nvCxnSpPr>
      <xdr:spPr>
        <a:xfrm flipV="1">
          <a:off x="16318864" y="1725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55534</xdr:rowOff>
    </xdr:from>
    <xdr:ext cx="405111" cy="259045"/>
    <xdr:sp macro="" textlink="">
      <xdr:nvSpPr>
        <xdr:cNvPr id="669" name="【公民館】&#10;有形固定資産減価償却率最大値テキスト"/>
        <xdr:cNvSpPr txBox="1"/>
      </xdr:nvSpPr>
      <xdr:spPr>
        <a:xfrm>
          <a:off x="163576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108857</xdr:rowOff>
    </xdr:from>
    <xdr:to>
      <xdr:col>86</xdr:col>
      <xdr:colOff>25400</xdr:colOff>
      <xdr:row>100</xdr:row>
      <xdr:rowOff>108857</xdr:rowOff>
    </xdr:to>
    <xdr:cxnSp macro="">
      <xdr:nvCxnSpPr>
        <xdr:cNvPr id="670" name="直線コネクタ 66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65876</xdr:rowOff>
    </xdr:from>
    <xdr:ext cx="405111" cy="259045"/>
    <xdr:sp macro="" textlink="">
      <xdr:nvSpPr>
        <xdr:cNvPr id="671" name="【公民館】&#10;有形固定資産減価償却率平均値テキスト"/>
        <xdr:cNvSpPr txBox="1"/>
      </xdr:nvSpPr>
      <xdr:spPr>
        <a:xfrm>
          <a:off x="16357600" y="18068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87449</xdr:rowOff>
    </xdr:from>
    <xdr:to>
      <xdr:col>85</xdr:col>
      <xdr:colOff>177800</xdr:colOff>
      <xdr:row>106</xdr:row>
      <xdr:rowOff>17599</xdr:rowOff>
    </xdr:to>
    <xdr:sp macro="" textlink="">
      <xdr:nvSpPr>
        <xdr:cNvPr id="672" name="フローチャート: 判断 671"/>
        <xdr:cNvSpPr/>
      </xdr:nvSpPr>
      <xdr:spPr>
        <a:xfrm>
          <a:off x="162687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77651</xdr:rowOff>
    </xdr:from>
    <xdr:to>
      <xdr:col>81</xdr:col>
      <xdr:colOff>101600</xdr:colOff>
      <xdr:row>106</xdr:row>
      <xdr:rowOff>7801</xdr:rowOff>
    </xdr:to>
    <xdr:sp macro="" textlink="">
      <xdr:nvSpPr>
        <xdr:cNvPr id="673" name="フローチャート: 判断 672"/>
        <xdr:cNvSpPr/>
      </xdr:nvSpPr>
      <xdr:spPr>
        <a:xfrm>
          <a:off x="15430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71120</xdr:rowOff>
    </xdr:from>
    <xdr:to>
      <xdr:col>76</xdr:col>
      <xdr:colOff>165100</xdr:colOff>
      <xdr:row>106</xdr:row>
      <xdr:rowOff>1270</xdr:rowOff>
    </xdr:to>
    <xdr:sp macro="" textlink="">
      <xdr:nvSpPr>
        <xdr:cNvPr id="674" name="フローチャート: 判断 673"/>
        <xdr:cNvSpPr/>
      </xdr:nvSpPr>
      <xdr:spPr>
        <a:xfrm>
          <a:off x="14541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675" name="フローチャート: 判断 674"/>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76" name="フローチャート: 判断 675"/>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4173</xdr:rowOff>
    </xdr:from>
    <xdr:to>
      <xdr:col>85</xdr:col>
      <xdr:colOff>177800</xdr:colOff>
      <xdr:row>105</xdr:row>
      <xdr:rowOff>105773</xdr:rowOff>
    </xdr:to>
    <xdr:sp macro="" textlink="">
      <xdr:nvSpPr>
        <xdr:cNvPr id="682" name="楕円 681"/>
        <xdr:cNvSpPr/>
      </xdr:nvSpPr>
      <xdr:spPr>
        <a:xfrm>
          <a:off x="162687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27050</xdr:rowOff>
    </xdr:from>
    <xdr:ext cx="405111" cy="259045"/>
    <xdr:sp macro="" textlink="">
      <xdr:nvSpPr>
        <xdr:cNvPr id="683" name="【公民館】&#10;有形固定資産減価償却率該当値テキスト"/>
        <xdr:cNvSpPr txBox="1"/>
      </xdr:nvSpPr>
      <xdr:spPr>
        <a:xfrm>
          <a:off x="16357600" y="17857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142966</xdr:rowOff>
    </xdr:from>
    <xdr:to>
      <xdr:col>81</xdr:col>
      <xdr:colOff>101600</xdr:colOff>
      <xdr:row>105</xdr:row>
      <xdr:rowOff>73116</xdr:rowOff>
    </xdr:to>
    <xdr:sp macro="" textlink="">
      <xdr:nvSpPr>
        <xdr:cNvPr id="684" name="楕円 683"/>
        <xdr:cNvSpPr/>
      </xdr:nvSpPr>
      <xdr:spPr>
        <a:xfrm>
          <a:off x="15430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22316</xdr:rowOff>
    </xdr:from>
    <xdr:to>
      <xdr:col>85</xdr:col>
      <xdr:colOff>127000</xdr:colOff>
      <xdr:row>105</xdr:row>
      <xdr:rowOff>54973</xdr:rowOff>
    </xdr:to>
    <xdr:cxnSp macro="">
      <xdr:nvCxnSpPr>
        <xdr:cNvPr id="685" name="直線コネクタ 684"/>
        <xdr:cNvCxnSpPr/>
      </xdr:nvCxnSpPr>
      <xdr:spPr>
        <a:xfrm>
          <a:off x="15481300" y="1802456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64588</xdr:rowOff>
    </xdr:from>
    <xdr:to>
      <xdr:col>76</xdr:col>
      <xdr:colOff>165100</xdr:colOff>
      <xdr:row>104</xdr:row>
      <xdr:rowOff>166188</xdr:rowOff>
    </xdr:to>
    <xdr:sp macro="" textlink="">
      <xdr:nvSpPr>
        <xdr:cNvPr id="686" name="楕円 685"/>
        <xdr:cNvSpPr/>
      </xdr:nvSpPr>
      <xdr:spPr>
        <a:xfrm>
          <a:off x="14541500" y="178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115388</xdr:rowOff>
    </xdr:from>
    <xdr:to>
      <xdr:col>81</xdr:col>
      <xdr:colOff>50800</xdr:colOff>
      <xdr:row>105</xdr:row>
      <xdr:rowOff>22316</xdr:rowOff>
    </xdr:to>
    <xdr:cxnSp macro="">
      <xdr:nvCxnSpPr>
        <xdr:cNvPr id="687" name="直線コネクタ 686"/>
        <xdr:cNvCxnSpPr/>
      </xdr:nvCxnSpPr>
      <xdr:spPr>
        <a:xfrm>
          <a:off x="14592300" y="179461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31931</xdr:rowOff>
    </xdr:from>
    <xdr:to>
      <xdr:col>72</xdr:col>
      <xdr:colOff>38100</xdr:colOff>
      <xdr:row>104</xdr:row>
      <xdr:rowOff>133531</xdr:rowOff>
    </xdr:to>
    <xdr:sp macro="" textlink="">
      <xdr:nvSpPr>
        <xdr:cNvPr id="688" name="楕円 687"/>
        <xdr:cNvSpPr/>
      </xdr:nvSpPr>
      <xdr:spPr>
        <a:xfrm>
          <a:off x="13652500" y="17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82731</xdr:rowOff>
    </xdr:from>
    <xdr:to>
      <xdr:col>76</xdr:col>
      <xdr:colOff>114300</xdr:colOff>
      <xdr:row>104</xdr:row>
      <xdr:rowOff>115388</xdr:rowOff>
    </xdr:to>
    <xdr:cxnSp macro="">
      <xdr:nvCxnSpPr>
        <xdr:cNvPr id="689" name="直線コネクタ 688"/>
        <xdr:cNvCxnSpPr/>
      </xdr:nvCxnSpPr>
      <xdr:spPr>
        <a:xfrm>
          <a:off x="13703300" y="1791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67855</xdr:rowOff>
    </xdr:from>
    <xdr:to>
      <xdr:col>67</xdr:col>
      <xdr:colOff>101600</xdr:colOff>
      <xdr:row>104</xdr:row>
      <xdr:rowOff>169455</xdr:rowOff>
    </xdr:to>
    <xdr:sp macro="" textlink="">
      <xdr:nvSpPr>
        <xdr:cNvPr id="690" name="楕円 689"/>
        <xdr:cNvSpPr/>
      </xdr:nvSpPr>
      <xdr:spPr>
        <a:xfrm>
          <a:off x="1276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82731</xdr:rowOff>
    </xdr:from>
    <xdr:to>
      <xdr:col>71</xdr:col>
      <xdr:colOff>177800</xdr:colOff>
      <xdr:row>104</xdr:row>
      <xdr:rowOff>118655</xdr:rowOff>
    </xdr:to>
    <xdr:cxnSp macro="">
      <xdr:nvCxnSpPr>
        <xdr:cNvPr id="691" name="直線コネクタ 690"/>
        <xdr:cNvCxnSpPr/>
      </xdr:nvCxnSpPr>
      <xdr:spPr>
        <a:xfrm flipV="1">
          <a:off x="12814300" y="179135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170378</xdr:rowOff>
    </xdr:from>
    <xdr:ext cx="405111" cy="259045"/>
    <xdr:sp macro="" textlink="">
      <xdr:nvSpPr>
        <xdr:cNvPr id="692" name="n_1aveValue【公民館】&#10;有形固定資産減価償却率"/>
        <xdr:cNvSpPr txBox="1"/>
      </xdr:nvSpPr>
      <xdr:spPr>
        <a:xfrm>
          <a:off x="15266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693" name="n_2aveValue【公民館】&#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694" name="n_3aveValue【公民館】&#10;有形固定資産減価償却率"/>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140988</xdr:rowOff>
    </xdr:from>
    <xdr:ext cx="405111" cy="259045"/>
    <xdr:sp macro="" textlink="">
      <xdr:nvSpPr>
        <xdr:cNvPr id="695" name="n_4aveValue【公民館】&#10;有形固定資産減価償却率"/>
        <xdr:cNvSpPr txBox="1"/>
      </xdr:nvSpPr>
      <xdr:spPr>
        <a:xfrm>
          <a:off x="12611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89643</xdr:rowOff>
    </xdr:from>
    <xdr:ext cx="405111" cy="259045"/>
    <xdr:sp macro="" textlink="">
      <xdr:nvSpPr>
        <xdr:cNvPr id="696" name="n_1mainValue【公民館】&#10;有形固定資産減価償却率"/>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11265</xdr:rowOff>
    </xdr:from>
    <xdr:ext cx="405111" cy="259045"/>
    <xdr:sp macro="" textlink="">
      <xdr:nvSpPr>
        <xdr:cNvPr id="697" name="n_2mainValue【公民館】&#10;有形固定資産減価償却率"/>
        <xdr:cNvSpPr txBox="1"/>
      </xdr:nvSpPr>
      <xdr:spPr>
        <a:xfrm>
          <a:off x="14389744" y="1767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150058</xdr:rowOff>
    </xdr:from>
    <xdr:ext cx="405111" cy="259045"/>
    <xdr:sp macro="" textlink="">
      <xdr:nvSpPr>
        <xdr:cNvPr id="698" name="n_3mainValue【公民館】&#10;有形固定資産減価償却率"/>
        <xdr:cNvSpPr txBox="1"/>
      </xdr:nvSpPr>
      <xdr:spPr>
        <a:xfrm>
          <a:off x="13500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14532</xdr:rowOff>
    </xdr:from>
    <xdr:ext cx="405111" cy="259045"/>
    <xdr:sp macro="" textlink="">
      <xdr:nvSpPr>
        <xdr:cNvPr id="699" name="n_4mainValue【公民館】&#10;有形固定資産減価償却率"/>
        <xdr:cNvSpPr txBox="1"/>
      </xdr:nvSpPr>
      <xdr:spPr>
        <a:xfrm>
          <a:off x="12611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128451</xdr:rowOff>
    </xdr:from>
    <xdr:to>
      <xdr:col>116</xdr:col>
      <xdr:colOff>62864</xdr:colOff>
      <xdr:row>109</xdr:row>
      <xdr:rowOff>35379</xdr:rowOff>
    </xdr:to>
    <xdr:cxnSp macro="">
      <xdr:nvCxnSpPr>
        <xdr:cNvPr id="725" name="直線コネクタ 724"/>
        <xdr:cNvCxnSpPr/>
      </xdr:nvCxnSpPr>
      <xdr:spPr>
        <a:xfrm flipV="1">
          <a:off x="22160864" y="172734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6" name="【公民館】&#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7" name="直線コネクタ 726"/>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75128</xdr:rowOff>
    </xdr:from>
    <xdr:ext cx="469744" cy="259045"/>
    <xdr:sp macro="" textlink="">
      <xdr:nvSpPr>
        <xdr:cNvPr id="728" name="【公民館】&#10;一人当たり面積最大値テキスト"/>
        <xdr:cNvSpPr txBox="1"/>
      </xdr:nvSpPr>
      <xdr:spPr>
        <a:xfrm>
          <a:off x="22199600" y="1704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128451</xdr:rowOff>
    </xdr:from>
    <xdr:to>
      <xdr:col>116</xdr:col>
      <xdr:colOff>152400</xdr:colOff>
      <xdr:row>100</xdr:row>
      <xdr:rowOff>128451</xdr:rowOff>
    </xdr:to>
    <xdr:cxnSp macro="">
      <xdr:nvCxnSpPr>
        <xdr:cNvPr id="729" name="直線コネクタ 728"/>
        <xdr:cNvCxnSpPr/>
      </xdr:nvCxnSpPr>
      <xdr:spPr>
        <a:xfrm>
          <a:off x="22072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78939</xdr:rowOff>
    </xdr:from>
    <xdr:ext cx="469744" cy="259045"/>
    <xdr:sp macro="" textlink="">
      <xdr:nvSpPr>
        <xdr:cNvPr id="730" name="【公民館】&#10;一人当たり面積平均値テキスト"/>
        <xdr:cNvSpPr txBox="1"/>
      </xdr:nvSpPr>
      <xdr:spPr>
        <a:xfrm>
          <a:off x="22199600" y="18252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100512</xdr:rowOff>
    </xdr:from>
    <xdr:to>
      <xdr:col>116</xdr:col>
      <xdr:colOff>114300</xdr:colOff>
      <xdr:row>107</xdr:row>
      <xdr:rowOff>30662</xdr:rowOff>
    </xdr:to>
    <xdr:sp macro="" textlink="">
      <xdr:nvSpPr>
        <xdr:cNvPr id="731" name="フローチャート: 判断 730"/>
        <xdr:cNvSpPr/>
      </xdr:nvSpPr>
      <xdr:spPr>
        <a:xfrm>
          <a:off x="221107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93980</xdr:rowOff>
    </xdr:from>
    <xdr:to>
      <xdr:col>112</xdr:col>
      <xdr:colOff>38100</xdr:colOff>
      <xdr:row>107</xdr:row>
      <xdr:rowOff>24130</xdr:rowOff>
    </xdr:to>
    <xdr:sp macro="" textlink="">
      <xdr:nvSpPr>
        <xdr:cNvPr id="732" name="フローチャート: 判断 731"/>
        <xdr:cNvSpPr/>
      </xdr:nvSpPr>
      <xdr:spPr>
        <a:xfrm>
          <a:off x="21272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33" name="フローチャート: 判断 732"/>
        <xdr:cNvSpPr/>
      </xdr:nvSpPr>
      <xdr:spPr>
        <a:xfrm>
          <a:off x="20383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4" name="フローチャート: 判断 733"/>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84182</xdr:rowOff>
    </xdr:from>
    <xdr:to>
      <xdr:col>98</xdr:col>
      <xdr:colOff>38100</xdr:colOff>
      <xdr:row>107</xdr:row>
      <xdr:rowOff>14332</xdr:rowOff>
    </xdr:to>
    <xdr:sp macro="" textlink="">
      <xdr:nvSpPr>
        <xdr:cNvPr id="735" name="フローチャート: 判断 734"/>
        <xdr:cNvSpPr/>
      </xdr:nvSpPr>
      <xdr:spPr>
        <a:xfrm>
          <a:off x="18605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44994</xdr:rowOff>
    </xdr:from>
    <xdr:to>
      <xdr:col>116</xdr:col>
      <xdr:colOff>114300</xdr:colOff>
      <xdr:row>106</xdr:row>
      <xdr:rowOff>146594</xdr:rowOff>
    </xdr:to>
    <xdr:sp macro="" textlink="">
      <xdr:nvSpPr>
        <xdr:cNvPr id="741" name="楕円 740"/>
        <xdr:cNvSpPr/>
      </xdr:nvSpPr>
      <xdr:spPr>
        <a:xfrm>
          <a:off x="221107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67871</xdr:rowOff>
    </xdr:from>
    <xdr:ext cx="469744" cy="259045"/>
    <xdr:sp macro="" textlink="">
      <xdr:nvSpPr>
        <xdr:cNvPr id="742" name="【公民館】&#10;一人当たり面積該当値テキスト"/>
        <xdr:cNvSpPr txBox="1"/>
      </xdr:nvSpPr>
      <xdr:spPr>
        <a:xfrm>
          <a:off x="22199600" y="1807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51526</xdr:rowOff>
    </xdr:from>
    <xdr:to>
      <xdr:col>112</xdr:col>
      <xdr:colOff>38100</xdr:colOff>
      <xdr:row>106</xdr:row>
      <xdr:rowOff>153126</xdr:rowOff>
    </xdr:to>
    <xdr:sp macro="" textlink="">
      <xdr:nvSpPr>
        <xdr:cNvPr id="743" name="楕円 742"/>
        <xdr:cNvSpPr/>
      </xdr:nvSpPr>
      <xdr:spPr>
        <a:xfrm>
          <a:off x="21272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95794</xdr:rowOff>
    </xdr:from>
    <xdr:to>
      <xdr:col>116</xdr:col>
      <xdr:colOff>63500</xdr:colOff>
      <xdr:row>106</xdr:row>
      <xdr:rowOff>102326</xdr:rowOff>
    </xdr:to>
    <xdr:cxnSp macro="">
      <xdr:nvCxnSpPr>
        <xdr:cNvPr id="744" name="直線コネクタ 743"/>
        <xdr:cNvCxnSpPr/>
      </xdr:nvCxnSpPr>
      <xdr:spPr>
        <a:xfrm flipV="1">
          <a:off x="21323300" y="1826949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170724</xdr:rowOff>
    </xdr:from>
    <xdr:to>
      <xdr:col>107</xdr:col>
      <xdr:colOff>101600</xdr:colOff>
      <xdr:row>106</xdr:row>
      <xdr:rowOff>100874</xdr:rowOff>
    </xdr:to>
    <xdr:sp macro="" textlink="">
      <xdr:nvSpPr>
        <xdr:cNvPr id="745" name="楕円 744"/>
        <xdr:cNvSpPr/>
      </xdr:nvSpPr>
      <xdr:spPr>
        <a:xfrm>
          <a:off x="20383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102326</xdr:rowOff>
    </xdr:to>
    <xdr:cxnSp macro="">
      <xdr:nvCxnSpPr>
        <xdr:cNvPr id="746" name="直線コネクタ 745"/>
        <xdr:cNvCxnSpPr/>
      </xdr:nvCxnSpPr>
      <xdr:spPr>
        <a:xfrm>
          <a:off x="20434300" y="1822377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47" name="楕円 746"/>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50074</xdr:rowOff>
    </xdr:from>
    <xdr:to>
      <xdr:col>107</xdr:col>
      <xdr:colOff>50800</xdr:colOff>
      <xdr:row>106</xdr:row>
      <xdr:rowOff>53339</xdr:rowOff>
    </xdr:to>
    <xdr:cxnSp macro="">
      <xdr:nvCxnSpPr>
        <xdr:cNvPr id="748" name="直線コネクタ 747"/>
        <xdr:cNvCxnSpPr/>
      </xdr:nvCxnSpPr>
      <xdr:spPr>
        <a:xfrm flipV="1">
          <a:off x="19545300" y="1822377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9071</xdr:rowOff>
    </xdr:from>
    <xdr:to>
      <xdr:col>98</xdr:col>
      <xdr:colOff>38100</xdr:colOff>
      <xdr:row>106</xdr:row>
      <xdr:rowOff>110671</xdr:rowOff>
    </xdr:to>
    <xdr:sp macro="" textlink="">
      <xdr:nvSpPr>
        <xdr:cNvPr id="749" name="楕円 748"/>
        <xdr:cNvSpPr/>
      </xdr:nvSpPr>
      <xdr:spPr>
        <a:xfrm>
          <a:off x="18605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59871</xdr:rowOff>
    </xdr:to>
    <xdr:cxnSp macro="">
      <xdr:nvCxnSpPr>
        <xdr:cNvPr id="750" name="直線コネクタ 749"/>
        <xdr:cNvCxnSpPr/>
      </xdr:nvCxnSpPr>
      <xdr:spPr>
        <a:xfrm flipV="1">
          <a:off x="18656300" y="1822703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15257</xdr:rowOff>
    </xdr:from>
    <xdr:ext cx="469744" cy="259045"/>
    <xdr:sp macro="" textlink="">
      <xdr:nvSpPr>
        <xdr:cNvPr id="751" name="n_1aveValue【公民館】&#10;一人当たり面積"/>
        <xdr:cNvSpPr txBox="1"/>
      </xdr:nvSpPr>
      <xdr:spPr>
        <a:xfrm>
          <a:off x="210757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52" name="n_2aveValue【公民館】&#10;一人当たり面積"/>
        <xdr:cNvSpPr txBox="1"/>
      </xdr:nvSpPr>
      <xdr:spPr>
        <a:xfrm>
          <a:off x="20199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3" name="n_3aveValue【公民館】&#10;一人当たり面積"/>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5459</xdr:rowOff>
    </xdr:from>
    <xdr:ext cx="469744" cy="259045"/>
    <xdr:sp macro="" textlink="">
      <xdr:nvSpPr>
        <xdr:cNvPr id="754" name="n_4aveValue【公民館】&#10;一人当たり面積"/>
        <xdr:cNvSpPr txBox="1"/>
      </xdr:nvSpPr>
      <xdr:spPr>
        <a:xfrm>
          <a:off x="18421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169653</xdr:rowOff>
    </xdr:from>
    <xdr:ext cx="469744" cy="259045"/>
    <xdr:sp macro="" textlink="">
      <xdr:nvSpPr>
        <xdr:cNvPr id="755" name="n_1mainValue【公民館】&#10;一人当たり面積"/>
        <xdr:cNvSpPr txBox="1"/>
      </xdr:nvSpPr>
      <xdr:spPr>
        <a:xfrm>
          <a:off x="210757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117401</xdr:rowOff>
    </xdr:from>
    <xdr:ext cx="469744" cy="259045"/>
    <xdr:sp macro="" textlink="">
      <xdr:nvSpPr>
        <xdr:cNvPr id="756" name="n_2mainValue【公民館】&#10;一人当たり面積"/>
        <xdr:cNvSpPr txBox="1"/>
      </xdr:nvSpPr>
      <xdr:spPr>
        <a:xfrm>
          <a:off x="20199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57" name="n_3main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127198</xdr:rowOff>
    </xdr:from>
    <xdr:ext cx="469744" cy="259045"/>
    <xdr:sp macro="" textlink="">
      <xdr:nvSpPr>
        <xdr:cNvPr id="758" name="n_4mainValue【公民館】&#10;一人当たり面積"/>
        <xdr:cNvSpPr txBox="1"/>
      </xdr:nvSpPr>
      <xdr:spPr>
        <a:xfrm>
          <a:off x="18421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・類似団体と比較して、ほとんどの類型において有形固定資産減価償却率が高くなっているものの、児童館及び公民館については、類似団体を下回っている。</a:t>
          </a:r>
        </a:p>
        <a:p>
          <a:r>
            <a:rPr kumimoji="1" lang="ja-JP" altLang="en-US" sz="1300">
              <a:latin typeface="ＭＳ Ｐゴシック" panose="020B0600070205080204" pitchFamily="50" charset="-128"/>
              <a:ea typeface="ＭＳ Ｐゴシック" panose="020B0600070205080204" pitchFamily="50" charset="-128"/>
            </a:rPr>
            <a:t>・公民館については、平成２９年度に老朽化していた赤岩公民館を、多世代交流学習館として建て替えを行ったことから、有形固定資産減価償却率が低くなっている。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道路と橋りょうについては、類似団体と比べ著しく高い水準となっている。道路については平成２９年度に路面性状調査を実施し、調査結果をもとに優先順位をつけ、平成３０年度以降順次工事を行っており、橋りょうについても、橋りょう点検を踏まえ、令和２年度に橋梁長寿命化計画を見直した。当該計画をもとに必要に応じて修繕等を行う。</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埼玉県松伏町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28,837
28,419
16.20
12,622,031
11,896,087
588,624
5,997,354
7,414,113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74" name="直線コネクタ 73"/>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77" name="【体育館・プール】&#10;有形固定資産減価償却率最大値テキスト"/>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78" name="直線コネクタ 77"/>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159493</xdr:rowOff>
    </xdr:from>
    <xdr:ext cx="405111" cy="259045"/>
    <xdr:sp macro="" textlink="">
      <xdr:nvSpPr>
        <xdr:cNvPr id="79" name="【体育館・プール】&#10;有形固定資産減価償却率平均値テキスト"/>
        <xdr:cNvSpPr txBox="1"/>
      </xdr:nvSpPr>
      <xdr:spPr>
        <a:xfrm>
          <a:off x="4673600" y="1044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80" name="フローチャート: 判断 79"/>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81" name="フローチャート: 判断 80"/>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82" name="フローチャート: 判断 81"/>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83" name="フローチャート: 判断 82"/>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84" name="フローチャート: 判断 83"/>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123916</xdr:rowOff>
    </xdr:from>
    <xdr:to>
      <xdr:col>24</xdr:col>
      <xdr:colOff>114300</xdr:colOff>
      <xdr:row>61</xdr:row>
      <xdr:rowOff>54066</xdr:rowOff>
    </xdr:to>
    <xdr:sp macro="" textlink="">
      <xdr:nvSpPr>
        <xdr:cNvPr id="90" name="楕円 89"/>
        <xdr:cNvSpPr/>
      </xdr:nvSpPr>
      <xdr:spPr>
        <a:xfrm>
          <a:off x="4584700" y="1041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146793</xdr:rowOff>
    </xdr:from>
    <xdr:ext cx="405111" cy="259045"/>
    <xdr:sp macro="" textlink="">
      <xdr:nvSpPr>
        <xdr:cNvPr id="91" name="【体育館・プール】&#10;有形固定資産減価償却率該当値テキスト"/>
        <xdr:cNvSpPr txBox="1"/>
      </xdr:nvSpPr>
      <xdr:spPr>
        <a:xfrm>
          <a:off x="4673600" y="1026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87993</xdr:rowOff>
    </xdr:from>
    <xdr:to>
      <xdr:col>20</xdr:col>
      <xdr:colOff>38100</xdr:colOff>
      <xdr:row>61</xdr:row>
      <xdr:rowOff>18143</xdr:rowOff>
    </xdr:to>
    <xdr:sp macro="" textlink="">
      <xdr:nvSpPr>
        <xdr:cNvPr id="92" name="楕円 91"/>
        <xdr:cNvSpPr/>
      </xdr:nvSpPr>
      <xdr:spPr>
        <a:xfrm>
          <a:off x="3746500" y="1037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138793</xdr:rowOff>
    </xdr:from>
    <xdr:to>
      <xdr:col>24</xdr:col>
      <xdr:colOff>63500</xdr:colOff>
      <xdr:row>61</xdr:row>
      <xdr:rowOff>3266</xdr:rowOff>
    </xdr:to>
    <xdr:cxnSp macro="">
      <xdr:nvCxnSpPr>
        <xdr:cNvPr id="93" name="直線コネクタ 92"/>
        <xdr:cNvCxnSpPr/>
      </xdr:nvCxnSpPr>
      <xdr:spPr>
        <a:xfrm>
          <a:off x="3797300" y="104257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94" name="楕円 93"/>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102870</xdr:rowOff>
    </xdr:from>
    <xdr:to>
      <xdr:col>19</xdr:col>
      <xdr:colOff>177800</xdr:colOff>
      <xdr:row>60</xdr:row>
      <xdr:rowOff>138793</xdr:rowOff>
    </xdr:to>
    <xdr:cxnSp macro="">
      <xdr:nvCxnSpPr>
        <xdr:cNvPr id="95" name="直線コネクタ 94"/>
        <xdr:cNvCxnSpPr/>
      </xdr:nvCxnSpPr>
      <xdr:spPr>
        <a:xfrm>
          <a:off x="2908300" y="103898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16147</xdr:rowOff>
    </xdr:from>
    <xdr:to>
      <xdr:col>10</xdr:col>
      <xdr:colOff>165100</xdr:colOff>
      <xdr:row>60</xdr:row>
      <xdr:rowOff>117747</xdr:rowOff>
    </xdr:to>
    <xdr:sp macro="" textlink="">
      <xdr:nvSpPr>
        <xdr:cNvPr id="96" name="楕円 95"/>
        <xdr:cNvSpPr/>
      </xdr:nvSpPr>
      <xdr:spPr>
        <a:xfrm>
          <a:off x="1968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66947</xdr:rowOff>
    </xdr:from>
    <xdr:to>
      <xdr:col>15</xdr:col>
      <xdr:colOff>50800</xdr:colOff>
      <xdr:row>60</xdr:row>
      <xdr:rowOff>102870</xdr:rowOff>
    </xdr:to>
    <xdr:cxnSp macro="">
      <xdr:nvCxnSpPr>
        <xdr:cNvPr id="97" name="直線コネクタ 96"/>
        <xdr:cNvCxnSpPr/>
      </xdr:nvCxnSpPr>
      <xdr:spPr>
        <a:xfrm>
          <a:off x="2019300" y="103539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98" name="楕円 97"/>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66947</xdr:rowOff>
    </xdr:from>
    <xdr:to>
      <xdr:col>10</xdr:col>
      <xdr:colOff>114300</xdr:colOff>
      <xdr:row>60</xdr:row>
      <xdr:rowOff>107769</xdr:rowOff>
    </xdr:to>
    <xdr:cxnSp macro="">
      <xdr:nvCxnSpPr>
        <xdr:cNvPr id="99" name="直線コネクタ 98"/>
        <xdr:cNvCxnSpPr/>
      </xdr:nvCxnSpPr>
      <xdr:spPr>
        <a:xfrm flipV="1">
          <a:off x="1130300" y="1035394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92546</xdr:rowOff>
    </xdr:from>
    <xdr:ext cx="405111" cy="259045"/>
    <xdr:sp macro="" textlink="">
      <xdr:nvSpPr>
        <xdr:cNvPr id="100" name="n_1aveValue【体育館・プール】&#10;有形固定資産減価償却率"/>
        <xdr:cNvSpPr txBox="1"/>
      </xdr:nvSpPr>
      <xdr:spPr>
        <a:xfrm>
          <a:off x="35820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71318</xdr:rowOff>
    </xdr:from>
    <xdr:ext cx="405111" cy="259045"/>
    <xdr:sp macro="" textlink="">
      <xdr:nvSpPr>
        <xdr:cNvPr id="101" name="n_2aveValue【体育館・プール】&#10;有形固定資産減価償却率"/>
        <xdr:cNvSpPr txBox="1"/>
      </xdr:nvSpPr>
      <xdr:spPr>
        <a:xfrm>
          <a:off x="2705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102" name="n_3aveValue【体育館・プール】&#10;有形固定資産減価償却率"/>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7637</xdr:rowOff>
    </xdr:from>
    <xdr:ext cx="405111" cy="259045"/>
    <xdr:sp macro="" textlink="">
      <xdr:nvSpPr>
        <xdr:cNvPr id="103" name="n_4aveValue【体育館・プール】&#10;有形固定資産減価償却率"/>
        <xdr:cNvSpPr txBox="1"/>
      </xdr:nvSpPr>
      <xdr:spPr>
        <a:xfrm>
          <a:off x="927744"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34670</xdr:rowOff>
    </xdr:from>
    <xdr:ext cx="405111" cy="259045"/>
    <xdr:sp macro="" textlink="">
      <xdr:nvSpPr>
        <xdr:cNvPr id="104" name="n_1mainValue【体育館・プール】&#10;有形固定資産減価償却率"/>
        <xdr:cNvSpPr txBox="1"/>
      </xdr:nvSpPr>
      <xdr:spPr>
        <a:xfrm>
          <a:off x="3582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105" name="n_2mainValue【体育館・プー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06" name="n_3mainValue【体育館・プー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107" name="n_4mainValue【体育館・プー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131" name="直線コネクタ 130"/>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132" name="【体育館・プール】&#10;一人当たり面積最小値テキスト"/>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133" name="直線コネクタ 132"/>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134" name="【体育館・プール】&#10;一人当たり面積最大値テキスト"/>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135" name="直線コネクタ 134"/>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84472</xdr:rowOff>
    </xdr:from>
    <xdr:ext cx="469744" cy="259045"/>
    <xdr:sp macro="" textlink="">
      <xdr:nvSpPr>
        <xdr:cNvPr id="136" name="【体育館・プール】&#10;一人当たり面積平均値テキスト"/>
        <xdr:cNvSpPr txBox="1"/>
      </xdr:nvSpPr>
      <xdr:spPr>
        <a:xfrm>
          <a:off x="10515600" y="10542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137" name="フローチャート: 判断 136"/>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138" name="フローチャート: 判断 137"/>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139" name="フローチャート: 判断 138"/>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140" name="フローチャート: 判断 139"/>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141" name="フローチャート: 判断 140"/>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78740</xdr:rowOff>
    </xdr:from>
    <xdr:to>
      <xdr:col>55</xdr:col>
      <xdr:colOff>50800</xdr:colOff>
      <xdr:row>64</xdr:row>
      <xdr:rowOff>8890</xdr:rowOff>
    </xdr:to>
    <xdr:sp macro="" textlink="">
      <xdr:nvSpPr>
        <xdr:cNvPr id="147" name="楕円 146"/>
        <xdr:cNvSpPr/>
      </xdr:nvSpPr>
      <xdr:spPr>
        <a:xfrm>
          <a:off x="10426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165117</xdr:rowOff>
    </xdr:from>
    <xdr:ext cx="469744" cy="259045"/>
    <xdr:sp macro="" textlink="">
      <xdr:nvSpPr>
        <xdr:cNvPr id="148" name="【体育館・プール】&#10;一人当たり面積該当値テキスト"/>
        <xdr:cNvSpPr txBox="1"/>
      </xdr:nvSpPr>
      <xdr:spPr>
        <a:xfrm>
          <a:off x="10515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78740</xdr:rowOff>
    </xdr:from>
    <xdr:to>
      <xdr:col>50</xdr:col>
      <xdr:colOff>165100</xdr:colOff>
      <xdr:row>64</xdr:row>
      <xdr:rowOff>8890</xdr:rowOff>
    </xdr:to>
    <xdr:sp macro="" textlink="">
      <xdr:nvSpPr>
        <xdr:cNvPr id="149" name="楕円 148"/>
        <xdr:cNvSpPr/>
      </xdr:nvSpPr>
      <xdr:spPr>
        <a:xfrm>
          <a:off x="9588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129540</xdr:rowOff>
    </xdr:from>
    <xdr:to>
      <xdr:col>55</xdr:col>
      <xdr:colOff>0</xdr:colOff>
      <xdr:row>63</xdr:row>
      <xdr:rowOff>129540</xdr:rowOff>
    </xdr:to>
    <xdr:cxnSp macro="">
      <xdr:nvCxnSpPr>
        <xdr:cNvPr id="150" name="直線コネクタ 149"/>
        <xdr:cNvCxnSpPr/>
      </xdr:nvCxnSpPr>
      <xdr:spPr>
        <a:xfrm>
          <a:off x="9639300" y="10930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80645</xdr:rowOff>
    </xdr:from>
    <xdr:to>
      <xdr:col>46</xdr:col>
      <xdr:colOff>38100</xdr:colOff>
      <xdr:row>64</xdr:row>
      <xdr:rowOff>10795</xdr:rowOff>
    </xdr:to>
    <xdr:sp macro="" textlink="">
      <xdr:nvSpPr>
        <xdr:cNvPr id="151" name="楕円 150"/>
        <xdr:cNvSpPr/>
      </xdr:nvSpPr>
      <xdr:spPr>
        <a:xfrm>
          <a:off x="8699500" y="1088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129540</xdr:rowOff>
    </xdr:from>
    <xdr:to>
      <xdr:col>50</xdr:col>
      <xdr:colOff>114300</xdr:colOff>
      <xdr:row>63</xdr:row>
      <xdr:rowOff>131445</xdr:rowOff>
    </xdr:to>
    <xdr:cxnSp macro="">
      <xdr:nvCxnSpPr>
        <xdr:cNvPr id="152" name="直線コネクタ 151"/>
        <xdr:cNvCxnSpPr/>
      </xdr:nvCxnSpPr>
      <xdr:spPr>
        <a:xfrm flipV="1">
          <a:off x="8750300" y="109308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82550</xdr:rowOff>
    </xdr:from>
    <xdr:to>
      <xdr:col>41</xdr:col>
      <xdr:colOff>101600</xdr:colOff>
      <xdr:row>64</xdr:row>
      <xdr:rowOff>12700</xdr:rowOff>
    </xdr:to>
    <xdr:sp macro="" textlink="">
      <xdr:nvSpPr>
        <xdr:cNvPr id="153" name="楕円 152"/>
        <xdr:cNvSpPr/>
      </xdr:nvSpPr>
      <xdr:spPr>
        <a:xfrm>
          <a:off x="7810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131445</xdr:rowOff>
    </xdr:from>
    <xdr:to>
      <xdr:col>45</xdr:col>
      <xdr:colOff>177800</xdr:colOff>
      <xdr:row>63</xdr:row>
      <xdr:rowOff>133350</xdr:rowOff>
    </xdr:to>
    <xdr:cxnSp macro="">
      <xdr:nvCxnSpPr>
        <xdr:cNvPr id="154" name="直線コネクタ 153"/>
        <xdr:cNvCxnSpPr/>
      </xdr:nvCxnSpPr>
      <xdr:spPr>
        <a:xfrm flipV="1">
          <a:off x="7861300" y="109327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82550</xdr:rowOff>
    </xdr:from>
    <xdr:to>
      <xdr:col>36</xdr:col>
      <xdr:colOff>165100</xdr:colOff>
      <xdr:row>64</xdr:row>
      <xdr:rowOff>12700</xdr:rowOff>
    </xdr:to>
    <xdr:sp macro="" textlink="">
      <xdr:nvSpPr>
        <xdr:cNvPr id="155" name="楕円 154"/>
        <xdr:cNvSpPr/>
      </xdr:nvSpPr>
      <xdr:spPr>
        <a:xfrm>
          <a:off x="6921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133350</xdr:rowOff>
    </xdr:from>
    <xdr:to>
      <xdr:col>41</xdr:col>
      <xdr:colOff>50800</xdr:colOff>
      <xdr:row>63</xdr:row>
      <xdr:rowOff>133350</xdr:rowOff>
    </xdr:to>
    <xdr:cxnSp macro="">
      <xdr:nvCxnSpPr>
        <xdr:cNvPr id="156" name="直線コネクタ 155"/>
        <xdr:cNvCxnSpPr/>
      </xdr:nvCxnSpPr>
      <xdr:spPr>
        <a:xfrm>
          <a:off x="6972300" y="1093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652</xdr:rowOff>
    </xdr:from>
    <xdr:ext cx="469744" cy="259045"/>
    <xdr:sp macro="" textlink="">
      <xdr:nvSpPr>
        <xdr:cNvPr id="157" name="n_1aveValue【体育館・プール】&#10;一人当たり面積"/>
        <xdr:cNvSpPr txBox="1"/>
      </xdr:nvSpPr>
      <xdr:spPr>
        <a:xfrm>
          <a:off x="93917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164482</xdr:rowOff>
    </xdr:from>
    <xdr:ext cx="469744" cy="259045"/>
    <xdr:sp macro="" textlink="">
      <xdr:nvSpPr>
        <xdr:cNvPr id="158" name="n_2aveValue【体育館・プール】&#10;一人当たり面積"/>
        <xdr:cNvSpPr txBox="1"/>
      </xdr:nvSpPr>
      <xdr:spPr>
        <a:xfrm>
          <a:off x="8515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4462</xdr:rowOff>
    </xdr:from>
    <xdr:ext cx="469744" cy="259045"/>
    <xdr:sp macro="" textlink="">
      <xdr:nvSpPr>
        <xdr:cNvPr id="159" name="n_3aveValue【体育館・プール】&#10;一人当たり面積"/>
        <xdr:cNvSpPr txBox="1"/>
      </xdr:nvSpPr>
      <xdr:spPr>
        <a:xfrm>
          <a:off x="7626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160" name="n_4aveValue【体育館・プール】&#10;一人当たり面積"/>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17</xdr:rowOff>
    </xdr:from>
    <xdr:ext cx="469744" cy="259045"/>
    <xdr:sp macro="" textlink="">
      <xdr:nvSpPr>
        <xdr:cNvPr id="161" name="n_1mainValue【体育館・プール】&#10;一人当たり面積"/>
        <xdr:cNvSpPr txBox="1"/>
      </xdr:nvSpPr>
      <xdr:spPr>
        <a:xfrm>
          <a:off x="9391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1922</xdr:rowOff>
    </xdr:from>
    <xdr:ext cx="469744" cy="259045"/>
    <xdr:sp macro="" textlink="">
      <xdr:nvSpPr>
        <xdr:cNvPr id="162" name="n_2mainValue【体育館・プール】&#10;一人当たり面積"/>
        <xdr:cNvSpPr txBox="1"/>
      </xdr:nvSpPr>
      <xdr:spPr>
        <a:xfrm>
          <a:off x="8515427" y="1097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3827</xdr:rowOff>
    </xdr:from>
    <xdr:ext cx="469744" cy="259045"/>
    <xdr:sp macro="" textlink="">
      <xdr:nvSpPr>
        <xdr:cNvPr id="163" name="n_3mainValue【体育館・プール】&#10;一人当たり面積"/>
        <xdr:cNvSpPr txBox="1"/>
      </xdr:nvSpPr>
      <xdr:spPr>
        <a:xfrm>
          <a:off x="7626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3827</xdr:rowOff>
    </xdr:from>
    <xdr:ext cx="469744" cy="259045"/>
    <xdr:sp macro="" textlink="">
      <xdr:nvSpPr>
        <xdr:cNvPr id="164" name="n_4mainValue【体育館・プール】&#10;一人当たり面積"/>
        <xdr:cNvSpPr txBox="1"/>
      </xdr:nvSpPr>
      <xdr:spPr>
        <a:xfrm>
          <a:off x="6737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190" name="直線コネクタ 189"/>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2" name="直線コネクタ 1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193" name="【福祉施設】&#10;有形固定資産減価償却率最大値テキスト"/>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194" name="直線コネクタ 193"/>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195" name="【福祉施設】&#10;有形固定資産減価償却率平均値テキスト"/>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196" name="フローチャート: 判断 195"/>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197" name="フローチャート: 判断 196"/>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198" name="フローチャート: 判断 197"/>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199" name="フローチャート: 判断 198"/>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200" name="フローチャート: 判断 199"/>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121194</xdr:rowOff>
    </xdr:from>
    <xdr:to>
      <xdr:col>24</xdr:col>
      <xdr:colOff>114300</xdr:colOff>
      <xdr:row>85</xdr:row>
      <xdr:rowOff>51344</xdr:rowOff>
    </xdr:to>
    <xdr:sp macro="" textlink="">
      <xdr:nvSpPr>
        <xdr:cNvPr id="206" name="楕円 205"/>
        <xdr:cNvSpPr/>
      </xdr:nvSpPr>
      <xdr:spPr>
        <a:xfrm>
          <a:off x="45847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99621</xdr:rowOff>
    </xdr:from>
    <xdr:ext cx="405111" cy="259045"/>
    <xdr:sp macro="" textlink="">
      <xdr:nvSpPr>
        <xdr:cNvPr id="207" name="【福祉施設】&#10;有形固定資産減価償却率該当値テキスト"/>
        <xdr:cNvSpPr txBox="1"/>
      </xdr:nvSpPr>
      <xdr:spPr>
        <a:xfrm>
          <a:off x="4673600"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91802</xdr:rowOff>
    </xdr:from>
    <xdr:to>
      <xdr:col>20</xdr:col>
      <xdr:colOff>38100</xdr:colOff>
      <xdr:row>85</xdr:row>
      <xdr:rowOff>21952</xdr:rowOff>
    </xdr:to>
    <xdr:sp macro="" textlink="">
      <xdr:nvSpPr>
        <xdr:cNvPr id="208" name="楕円 207"/>
        <xdr:cNvSpPr/>
      </xdr:nvSpPr>
      <xdr:spPr>
        <a:xfrm>
          <a:off x="3746500" y="1449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142602</xdr:rowOff>
    </xdr:from>
    <xdr:to>
      <xdr:col>24</xdr:col>
      <xdr:colOff>63500</xdr:colOff>
      <xdr:row>85</xdr:row>
      <xdr:rowOff>544</xdr:rowOff>
    </xdr:to>
    <xdr:cxnSp macro="">
      <xdr:nvCxnSpPr>
        <xdr:cNvPr id="209" name="直線コネクタ 208"/>
        <xdr:cNvCxnSpPr/>
      </xdr:nvCxnSpPr>
      <xdr:spPr>
        <a:xfrm>
          <a:off x="3797300" y="14544402"/>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62412</xdr:rowOff>
    </xdr:from>
    <xdr:to>
      <xdr:col>15</xdr:col>
      <xdr:colOff>101600</xdr:colOff>
      <xdr:row>84</xdr:row>
      <xdr:rowOff>164012</xdr:rowOff>
    </xdr:to>
    <xdr:sp macro="" textlink="">
      <xdr:nvSpPr>
        <xdr:cNvPr id="210" name="楕円 209"/>
        <xdr:cNvSpPr/>
      </xdr:nvSpPr>
      <xdr:spPr>
        <a:xfrm>
          <a:off x="2857500" y="1446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113212</xdr:rowOff>
    </xdr:from>
    <xdr:to>
      <xdr:col>19</xdr:col>
      <xdr:colOff>177800</xdr:colOff>
      <xdr:row>84</xdr:row>
      <xdr:rowOff>142602</xdr:rowOff>
    </xdr:to>
    <xdr:cxnSp macro="">
      <xdr:nvCxnSpPr>
        <xdr:cNvPr id="211" name="直線コネクタ 210"/>
        <xdr:cNvCxnSpPr/>
      </xdr:nvCxnSpPr>
      <xdr:spPr>
        <a:xfrm>
          <a:off x="2908300" y="1451501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31387</xdr:rowOff>
    </xdr:from>
    <xdr:to>
      <xdr:col>10</xdr:col>
      <xdr:colOff>165100</xdr:colOff>
      <xdr:row>84</xdr:row>
      <xdr:rowOff>132987</xdr:rowOff>
    </xdr:to>
    <xdr:sp macro="" textlink="">
      <xdr:nvSpPr>
        <xdr:cNvPr id="212" name="楕円 211"/>
        <xdr:cNvSpPr/>
      </xdr:nvSpPr>
      <xdr:spPr>
        <a:xfrm>
          <a:off x="1968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82187</xdr:rowOff>
    </xdr:from>
    <xdr:to>
      <xdr:col>15</xdr:col>
      <xdr:colOff>50800</xdr:colOff>
      <xdr:row>84</xdr:row>
      <xdr:rowOff>113212</xdr:rowOff>
    </xdr:to>
    <xdr:cxnSp macro="">
      <xdr:nvCxnSpPr>
        <xdr:cNvPr id="213" name="直線コネクタ 212"/>
        <xdr:cNvCxnSpPr/>
      </xdr:nvCxnSpPr>
      <xdr:spPr>
        <a:xfrm>
          <a:off x="2019300" y="1448398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6894</xdr:rowOff>
    </xdr:from>
    <xdr:to>
      <xdr:col>6</xdr:col>
      <xdr:colOff>38100</xdr:colOff>
      <xdr:row>84</xdr:row>
      <xdr:rowOff>108494</xdr:rowOff>
    </xdr:to>
    <xdr:sp macro="" textlink="">
      <xdr:nvSpPr>
        <xdr:cNvPr id="214" name="楕円 213"/>
        <xdr:cNvSpPr/>
      </xdr:nvSpPr>
      <xdr:spPr>
        <a:xfrm>
          <a:off x="1079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57694</xdr:rowOff>
    </xdr:from>
    <xdr:to>
      <xdr:col>10</xdr:col>
      <xdr:colOff>114300</xdr:colOff>
      <xdr:row>84</xdr:row>
      <xdr:rowOff>82187</xdr:rowOff>
    </xdr:to>
    <xdr:cxnSp macro="">
      <xdr:nvCxnSpPr>
        <xdr:cNvPr id="215" name="直線コネクタ 214"/>
        <xdr:cNvCxnSpPr/>
      </xdr:nvCxnSpPr>
      <xdr:spPr>
        <a:xfrm>
          <a:off x="1130300" y="144594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216" name="n_1aveValue【福祉施設】&#10;有形固定資産減価償却率"/>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217" name="n_2aveValue【福祉施設】&#10;有形固定資産減価償却率"/>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218" name="n_3aveValue【福祉施設】&#10;有形固定資産減価償却率"/>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219" name="n_4aveValue【福祉施設】&#10;有形固定資産減価償却率"/>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13079</xdr:rowOff>
    </xdr:from>
    <xdr:ext cx="405111" cy="259045"/>
    <xdr:sp macro="" textlink="">
      <xdr:nvSpPr>
        <xdr:cNvPr id="220" name="n_1mainValue【福祉施設】&#10;有形固定資産減価償却率"/>
        <xdr:cNvSpPr txBox="1"/>
      </xdr:nvSpPr>
      <xdr:spPr>
        <a:xfrm>
          <a:off x="3582044" y="1458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155139</xdr:rowOff>
    </xdr:from>
    <xdr:ext cx="405111" cy="259045"/>
    <xdr:sp macro="" textlink="">
      <xdr:nvSpPr>
        <xdr:cNvPr id="221" name="n_2mainValue【福祉施設】&#10;有形固定資産減価償却率"/>
        <xdr:cNvSpPr txBox="1"/>
      </xdr:nvSpPr>
      <xdr:spPr>
        <a:xfrm>
          <a:off x="2705744" y="1455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124114</xdr:rowOff>
    </xdr:from>
    <xdr:ext cx="405111" cy="259045"/>
    <xdr:sp macro="" textlink="">
      <xdr:nvSpPr>
        <xdr:cNvPr id="222" name="n_3mainValue【福祉施設】&#10;有形固定資産減価償却率"/>
        <xdr:cNvSpPr txBox="1"/>
      </xdr:nvSpPr>
      <xdr:spPr>
        <a:xfrm>
          <a:off x="18167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99621</xdr:rowOff>
    </xdr:from>
    <xdr:ext cx="405111" cy="259045"/>
    <xdr:sp macro="" textlink="">
      <xdr:nvSpPr>
        <xdr:cNvPr id="223" name="n_4mainValue【福祉施設】&#10;有形固定資産減価償却率"/>
        <xdr:cNvSpPr txBox="1"/>
      </xdr:nvSpPr>
      <xdr:spPr>
        <a:xfrm>
          <a:off x="927744" y="1450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4" name="直線コネクタ 2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5" name="テキスト ボックス 2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6" name="直線コネクタ 2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7" name="テキスト ボックス 2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8" name="直線コネクタ 2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9" name="テキスト ボックス 2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40" name="直線コネクタ 2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1" name="テキスト ボックス 2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245" name="直線コネクタ 244"/>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46"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47" name="直線コネクタ 246"/>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248" name="【福祉施設】&#10;一人当たり面積最大値テキスト"/>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249" name="直線コネクタ 248"/>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250" name="【福祉施設】&#10;一人当たり面積平均値テキスト"/>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251" name="フローチャート: 判断 250"/>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252" name="フローチャート: 判断 251"/>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253" name="フローチャート: 判断 252"/>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254" name="フローチャート: 判断 253"/>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255" name="フローチャート: 判断 254"/>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151892</xdr:rowOff>
    </xdr:from>
    <xdr:to>
      <xdr:col>55</xdr:col>
      <xdr:colOff>50800</xdr:colOff>
      <xdr:row>85</xdr:row>
      <xdr:rowOff>82042</xdr:rowOff>
    </xdr:to>
    <xdr:sp macro="" textlink="">
      <xdr:nvSpPr>
        <xdr:cNvPr id="261" name="楕円 260"/>
        <xdr:cNvSpPr/>
      </xdr:nvSpPr>
      <xdr:spPr>
        <a:xfrm>
          <a:off x="104267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130319</xdr:rowOff>
    </xdr:from>
    <xdr:ext cx="469744" cy="259045"/>
    <xdr:sp macro="" textlink="">
      <xdr:nvSpPr>
        <xdr:cNvPr id="262" name="【福祉施設】&#10;一人当たり面積該当値テキスト"/>
        <xdr:cNvSpPr txBox="1"/>
      </xdr:nvSpPr>
      <xdr:spPr>
        <a:xfrm>
          <a:off x="10515600"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263" name="楕円 262"/>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31242</xdr:rowOff>
    </xdr:from>
    <xdr:to>
      <xdr:col>55</xdr:col>
      <xdr:colOff>0</xdr:colOff>
      <xdr:row>85</xdr:row>
      <xdr:rowOff>35813</xdr:rowOff>
    </xdr:to>
    <xdr:cxnSp macro="">
      <xdr:nvCxnSpPr>
        <xdr:cNvPr id="264" name="直線コネクタ 263"/>
        <xdr:cNvCxnSpPr/>
      </xdr:nvCxnSpPr>
      <xdr:spPr>
        <a:xfrm flipV="1">
          <a:off x="9639300" y="146044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156463</xdr:rowOff>
    </xdr:from>
    <xdr:to>
      <xdr:col>46</xdr:col>
      <xdr:colOff>38100</xdr:colOff>
      <xdr:row>85</xdr:row>
      <xdr:rowOff>86613</xdr:rowOff>
    </xdr:to>
    <xdr:sp macro="" textlink="">
      <xdr:nvSpPr>
        <xdr:cNvPr id="265" name="楕円 264"/>
        <xdr:cNvSpPr/>
      </xdr:nvSpPr>
      <xdr:spPr>
        <a:xfrm>
          <a:off x="8699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35813</xdr:rowOff>
    </xdr:from>
    <xdr:to>
      <xdr:col>50</xdr:col>
      <xdr:colOff>114300</xdr:colOff>
      <xdr:row>85</xdr:row>
      <xdr:rowOff>35813</xdr:rowOff>
    </xdr:to>
    <xdr:cxnSp macro="">
      <xdr:nvCxnSpPr>
        <xdr:cNvPr id="266" name="直線コネクタ 265"/>
        <xdr:cNvCxnSpPr/>
      </xdr:nvCxnSpPr>
      <xdr:spPr>
        <a:xfrm>
          <a:off x="8750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161037</xdr:rowOff>
    </xdr:from>
    <xdr:to>
      <xdr:col>41</xdr:col>
      <xdr:colOff>101600</xdr:colOff>
      <xdr:row>85</xdr:row>
      <xdr:rowOff>91187</xdr:rowOff>
    </xdr:to>
    <xdr:sp macro="" textlink="">
      <xdr:nvSpPr>
        <xdr:cNvPr id="267" name="楕円 266"/>
        <xdr:cNvSpPr/>
      </xdr:nvSpPr>
      <xdr:spPr>
        <a:xfrm>
          <a:off x="7810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35813</xdr:rowOff>
    </xdr:from>
    <xdr:to>
      <xdr:col>45</xdr:col>
      <xdr:colOff>177800</xdr:colOff>
      <xdr:row>85</xdr:row>
      <xdr:rowOff>40387</xdr:rowOff>
    </xdr:to>
    <xdr:cxnSp macro="">
      <xdr:nvCxnSpPr>
        <xdr:cNvPr id="268" name="直線コネクタ 267"/>
        <xdr:cNvCxnSpPr/>
      </xdr:nvCxnSpPr>
      <xdr:spPr>
        <a:xfrm flipV="1">
          <a:off x="7861300" y="14609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161037</xdr:rowOff>
    </xdr:from>
    <xdr:to>
      <xdr:col>36</xdr:col>
      <xdr:colOff>165100</xdr:colOff>
      <xdr:row>85</xdr:row>
      <xdr:rowOff>91187</xdr:rowOff>
    </xdr:to>
    <xdr:sp macro="" textlink="">
      <xdr:nvSpPr>
        <xdr:cNvPr id="269" name="楕円 268"/>
        <xdr:cNvSpPr/>
      </xdr:nvSpPr>
      <xdr:spPr>
        <a:xfrm>
          <a:off x="6921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40387</xdr:rowOff>
    </xdr:from>
    <xdr:to>
      <xdr:col>41</xdr:col>
      <xdr:colOff>50800</xdr:colOff>
      <xdr:row>85</xdr:row>
      <xdr:rowOff>40387</xdr:rowOff>
    </xdr:to>
    <xdr:cxnSp macro="">
      <xdr:nvCxnSpPr>
        <xdr:cNvPr id="270" name="直線コネクタ 269"/>
        <xdr:cNvCxnSpPr/>
      </xdr:nvCxnSpPr>
      <xdr:spPr>
        <a:xfrm>
          <a:off x="6972300" y="146136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271" name="n_1aveValue【福祉施設】&#10;一人当たり面積"/>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272" name="n_2aveValue【福祉施設】&#10;一人当たり面積"/>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273" name="n_3aveValue【福祉施設】&#10;一人当たり面積"/>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274" name="n_4aveValue【福祉施設】&#10;一人当たり面積"/>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275" name="n_1mainValue【福祉施設】&#10;一人当たり面積"/>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77740</xdr:rowOff>
    </xdr:from>
    <xdr:ext cx="469744" cy="259045"/>
    <xdr:sp macro="" textlink="">
      <xdr:nvSpPr>
        <xdr:cNvPr id="276" name="n_2mainValue【福祉施設】&#10;一人当たり面積"/>
        <xdr:cNvSpPr txBox="1"/>
      </xdr:nvSpPr>
      <xdr:spPr>
        <a:xfrm>
          <a:off x="8515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82314</xdr:rowOff>
    </xdr:from>
    <xdr:ext cx="469744" cy="259045"/>
    <xdr:sp macro="" textlink="">
      <xdr:nvSpPr>
        <xdr:cNvPr id="277" name="n_3mainValue【福祉施設】&#10;一人当たり面積"/>
        <xdr:cNvSpPr txBox="1"/>
      </xdr:nvSpPr>
      <xdr:spPr>
        <a:xfrm>
          <a:off x="7626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82314</xdr:rowOff>
    </xdr:from>
    <xdr:ext cx="469744" cy="259045"/>
    <xdr:sp macro="" textlink="">
      <xdr:nvSpPr>
        <xdr:cNvPr id="278" name="n_4mainValue【福祉施設】&#10;一人当たり面積"/>
        <xdr:cNvSpPr txBox="1"/>
      </xdr:nvSpPr>
      <xdr:spPr>
        <a:xfrm>
          <a:off x="6737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7" name="正方形/長方形 2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8" name="正方形/長方形 2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9" name="正方形/長方形 2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0" name="正方形/長方形 2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1" name="正方形/長方形 2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2" name="正方形/長方形 2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3" name="正方形/長方形 2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4" name="正方形/長方形 2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5" name="正方形/長方形 2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6" name="正方形/長方形 2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7" name="正方形/長方形 2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8" name="正方形/長方形 2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9" name="正方形/長方形 2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0" name="正方形/長方形 2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1" name="正方形/長方形 3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2" name="正方形/長方形 3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3" name="テキスト ボックス 3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4" name="直線コネクタ 3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5" name="テキスト ボックス 3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6" name="直線コネクタ 3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7" name="テキスト ボックス 3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8" name="直線コネクタ 3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9" name="テキスト ボックス 3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0" name="直線コネクタ 3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1" name="テキスト ボックス 3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2" name="直線コネクタ 3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3" name="テキスト ボックス 3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4" name="直線コネクタ 3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5" name="テキスト ボックス 3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6" name="直線コネクタ 3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7" name="テキスト ボックス 3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8" name="直線コネクタ 3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320" name="直線コネクタ 319"/>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2" name="直線コネクタ 3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323" name="【一般廃棄物処理施設】&#10;有形固定資産減価償却率最大値テキスト"/>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324" name="直線コネクタ 323"/>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111596</xdr:rowOff>
    </xdr:from>
    <xdr:ext cx="405111" cy="259045"/>
    <xdr:sp macro="" textlink="">
      <xdr:nvSpPr>
        <xdr:cNvPr id="325" name="【一般廃棄物処理施設】&#10;有形固定資産減価償却率平均値テキスト"/>
        <xdr:cNvSpPr txBox="1"/>
      </xdr:nvSpPr>
      <xdr:spPr>
        <a:xfrm>
          <a:off x="163576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326" name="フローチャート: 判断 325"/>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327" name="フローチャート: 判断 326"/>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328" name="フローチャート: 判断 327"/>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329" name="フローチャート: 判断 328"/>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330" name="フローチャート: 判断 329"/>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1" name="テキスト ボックス 3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2" name="テキスト ボックス 3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3" name="テキスト ボックス 3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4" name="テキスト ボックス 3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5" name="テキスト ボックス 3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17236</xdr:rowOff>
    </xdr:from>
    <xdr:to>
      <xdr:col>85</xdr:col>
      <xdr:colOff>177800</xdr:colOff>
      <xdr:row>37</xdr:row>
      <xdr:rowOff>118836</xdr:rowOff>
    </xdr:to>
    <xdr:sp macro="" textlink="">
      <xdr:nvSpPr>
        <xdr:cNvPr id="336" name="楕円 335"/>
        <xdr:cNvSpPr/>
      </xdr:nvSpPr>
      <xdr:spPr>
        <a:xfrm>
          <a:off x="162687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40113</xdr:rowOff>
    </xdr:from>
    <xdr:ext cx="405111" cy="259045"/>
    <xdr:sp macro="" textlink="">
      <xdr:nvSpPr>
        <xdr:cNvPr id="337" name="【一般廃棄物処理施設】&#10;有形固定資産減価償却率該当値テキスト"/>
        <xdr:cNvSpPr txBox="1"/>
      </xdr:nvSpPr>
      <xdr:spPr>
        <a:xfrm>
          <a:off x="16357600" y="621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144599</xdr:rowOff>
    </xdr:from>
    <xdr:to>
      <xdr:col>81</xdr:col>
      <xdr:colOff>101600</xdr:colOff>
      <xdr:row>37</xdr:row>
      <xdr:rowOff>74749</xdr:rowOff>
    </xdr:to>
    <xdr:sp macro="" textlink="">
      <xdr:nvSpPr>
        <xdr:cNvPr id="338" name="楕円 337"/>
        <xdr:cNvSpPr/>
      </xdr:nvSpPr>
      <xdr:spPr>
        <a:xfrm>
          <a:off x="15430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23949</xdr:rowOff>
    </xdr:from>
    <xdr:to>
      <xdr:col>85</xdr:col>
      <xdr:colOff>127000</xdr:colOff>
      <xdr:row>37</xdr:row>
      <xdr:rowOff>68036</xdr:rowOff>
    </xdr:to>
    <xdr:cxnSp macro="">
      <xdr:nvCxnSpPr>
        <xdr:cNvPr id="339" name="直線コネクタ 338"/>
        <xdr:cNvCxnSpPr/>
      </xdr:nvCxnSpPr>
      <xdr:spPr>
        <a:xfrm>
          <a:off x="15481300" y="6367599"/>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100511</xdr:rowOff>
    </xdr:from>
    <xdr:to>
      <xdr:col>76</xdr:col>
      <xdr:colOff>165100</xdr:colOff>
      <xdr:row>37</xdr:row>
      <xdr:rowOff>30661</xdr:rowOff>
    </xdr:to>
    <xdr:sp macro="" textlink="">
      <xdr:nvSpPr>
        <xdr:cNvPr id="340" name="楕円 339"/>
        <xdr:cNvSpPr/>
      </xdr:nvSpPr>
      <xdr:spPr>
        <a:xfrm>
          <a:off x="14541500" y="627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151311</xdr:rowOff>
    </xdr:from>
    <xdr:to>
      <xdr:col>81</xdr:col>
      <xdr:colOff>50800</xdr:colOff>
      <xdr:row>37</xdr:row>
      <xdr:rowOff>23949</xdr:rowOff>
    </xdr:to>
    <xdr:cxnSp macro="">
      <xdr:nvCxnSpPr>
        <xdr:cNvPr id="341" name="直線コネクタ 340"/>
        <xdr:cNvCxnSpPr/>
      </xdr:nvCxnSpPr>
      <xdr:spPr>
        <a:xfrm>
          <a:off x="14592300" y="632351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5806</xdr:rowOff>
    </xdr:from>
    <xdr:to>
      <xdr:col>72</xdr:col>
      <xdr:colOff>38100</xdr:colOff>
      <xdr:row>36</xdr:row>
      <xdr:rowOff>107406</xdr:rowOff>
    </xdr:to>
    <xdr:sp macro="" textlink="">
      <xdr:nvSpPr>
        <xdr:cNvPr id="342" name="楕円 341"/>
        <xdr:cNvSpPr/>
      </xdr:nvSpPr>
      <xdr:spPr>
        <a:xfrm>
          <a:off x="13652500" y="617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56606</xdr:rowOff>
    </xdr:from>
    <xdr:to>
      <xdr:col>76</xdr:col>
      <xdr:colOff>114300</xdr:colOff>
      <xdr:row>36</xdr:row>
      <xdr:rowOff>151311</xdr:rowOff>
    </xdr:to>
    <xdr:cxnSp macro="">
      <xdr:nvCxnSpPr>
        <xdr:cNvPr id="343" name="直線コネクタ 342"/>
        <xdr:cNvCxnSpPr/>
      </xdr:nvCxnSpPr>
      <xdr:spPr>
        <a:xfrm>
          <a:off x="13703300" y="6228806"/>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85816</xdr:rowOff>
    </xdr:from>
    <xdr:to>
      <xdr:col>67</xdr:col>
      <xdr:colOff>101600</xdr:colOff>
      <xdr:row>37</xdr:row>
      <xdr:rowOff>15966</xdr:rowOff>
    </xdr:to>
    <xdr:sp macro="" textlink="">
      <xdr:nvSpPr>
        <xdr:cNvPr id="344" name="楕円 343"/>
        <xdr:cNvSpPr/>
      </xdr:nvSpPr>
      <xdr:spPr>
        <a:xfrm>
          <a:off x="12763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56606</xdr:rowOff>
    </xdr:from>
    <xdr:to>
      <xdr:col>71</xdr:col>
      <xdr:colOff>177800</xdr:colOff>
      <xdr:row>36</xdr:row>
      <xdr:rowOff>136616</xdr:rowOff>
    </xdr:to>
    <xdr:cxnSp macro="">
      <xdr:nvCxnSpPr>
        <xdr:cNvPr id="345" name="直線コネクタ 344"/>
        <xdr:cNvCxnSpPr/>
      </xdr:nvCxnSpPr>
      <xdr:spPr>
        <a:xfrm flipV="1">
          <a:off x="12814300" y="622880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29953</xdr:rowOff>
    </xdr:from>
    <xdr:ext cx="405111" cy="259045"/>
    <xdr:sp macro="" textlink="">
      <xdr:nvSpPr>
        <xdr:cNvPr id="346" name="n_1aveValue【一般廃棄物処理施設】&#10;有形固定資産減価償却率"/>
        <xdr:cNvSpPr txBox="1"/>
      </xdr:nvSpPr>
      <xdr:spPr>
        <a:xfrm>
          <a:off x="15266044"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21789</xdr:rowOff>
    </xdr:from>
    <xdr:ext cx="405111" cy="259045"/>
    <xdr:sp macro="" textlink="">
      <xdr:nvSpPr>
        <xdr:cNvPr id="347" name="n_2aveValue【一般廃棄物処理施設】&#10;有形固定資産減価償却率"/>
        <xdr:cNvSpPr txBox="1"/>
      </xdr:nvSpPr>
      <xdr:spPr>
        <a:xfrm>
          <a:off x="14389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561</xdr:rowOff>
    </xdr:from>
    <xdr:ext cx="405111" cy="259045"/>
    <xdr:sp macro="" textlink="">
      <xdr:nvSpPr>
        <xdr:cNvPr id="348" name="n_3aveValue【一般廃棄物処理施設】&#10;有形固定資産減価償却率"/>
        <xdr:cNvSpPr txBox="1"/>
      </xdr:nvSpPr>
      <xdr:spPr>
        <a:xfrm>
          <a:off x="13500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16890</xdr:rowOff>
    </xdr:from>
    <xdr:ext cx="405111" cy="259045"/>
    <xdr:sp macro="" textlink="">
      <xdr:nvSpPr>
        <xdr:cNvPr id="349" name="n_4aveValue【一般廃棄物処理施設】&#10;有形固定資産減価償却率"/>
        <xdr:cNvSpPr txBox="1"/>
      </xdr:nvSpPr>
      <xdr:spPr>
        <a:xfrm>
          <a:off x="12611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91276</xdr:rowOff>
    </xdr:from>
    <xdr:ext cx="405111" cy="259045"/>
    <xdr:sp macro="" textlink="">
      <xdr:nvSpPr>
        <xdr:cNvPr id="350" name="n_1mainValue【一般廃棄物処理施設】&#10;有形固定資産減価償却率"/>
        <xdr:cNvSpPr txBox="1"/>
      </xdr:nvSpPr>
      <xdr:spPr>
        <a:xfrm>
          <a:off x="15266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47188</xdr:rowOff>
    </xdr:from>
    <xdr:ext cx="405111" cy="259045"/>
    <xdr:sp macro="" textlink="">
      <xdr:nvSpPr>
        <xdr:cNvPr id="351" name="n_2mainValue【一般廃棄物処理施設】&#10;有形固定資産減価償却率"/>
        <xdr:cNvSpPr txBox="1"/>
      </xdr:nvSpPr>
      <xdr:spPr>
        <a:xfrm>
          <a:off x="14389744" y="604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123933</xdr:rowOff>
    </xdr:from>
    <xdr:ext cx="405111" cy="259045"/>
    <xdr:sp macro="" textlink="">
      <xdr:nvSpPr>
        <xdr:cNvPr id="352" name="n_3mainValue【一般廃棄物処理施設】&#10;有形固定資産減価償却率"/>
        <xdr:cNvSpPr txBox="1"/>
      </xdr:nvSpPr>
      <xdr:spPr>
        <a:xfrm>
          <a:off x="13500744" y="5953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32493</xdr:rowOff>
    </xdr:from>
    <xdr:ext cx="405111" cy="259045"/>
    <xdr:sp macro="" textlink="">
      <xdr:nvSpPr>
        <xdr:cNvPr id="353" name="n_4mainValue【一般廃棄物処理施設】&#10;有形固定資産減価償却率"/>
        <xdr:cNvSpPr txBox="1"/>
      </xdr:nvSpPr>
      <xdr:spPr>
        <a:xfrm>
          <a:off x="12611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4" name="正方形/長方形 3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5" name="正方形/長方形 3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6" name="正方形/長方形 3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7" name="正方形/長方形 3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8" name="正方形/長方形 3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9" name="正方形/長方形 3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0" name="正方形/長方形 3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1" name="正方形/長方形 3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2" name="テキスト ボックス 3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3" name="直線コネクタ 3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64" name="直線コネクタ 363"/>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5" name="テキスト ボックス 364"/>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7" name="テキスト ボックス 36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8" name="直線コネクタ 367"/>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9" name="テキスト ボックス 368"/>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0" name="直線コネクタ 3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1" name="テキスト ボックス 37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373" name="直線コネクタ 372"/>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374" name="【一般廃棄物処理施設】&#10;一人当たり有形固定資産（償却資産）額最小値テキスト"/>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375" name="直線コネクタ 374"/>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376" name="【一般廃棄物処理施設】&#10;一人当たり有形固定資産（償却資産）額最大値テキスト"/>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377" name="直線コネクタ 376"/>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53952</xdr:rowOff>
    </xdr:from>
    <xdr:ext cx="534377" cy="259045"/>
    <xdr:sp macro="" textlink="">
      <xdr:nvSpPr>
        <xdr:cNvPr id="378" name="【一般廃棄物処理施設】&#10;一人当たり有形固定資産（償却資産）額平均値テキスト"/>
        <xdr:cNvSpPr txBox="1"/>
      </xdr:nvSpPr>
      <xdr:spPr>
        <a:xfrm>
          <a:off x="22199600" y="6397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379" name="フローチャート: 判断 378"/>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380" name="フローチャート: 判断 379"/>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381" name="フローチャート: 判断 380"/>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382" name="フローチャート: 判断 381"/>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383" name="フローチャート: 判断 382"/>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4" name="テキスト ボックス 3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5" name="テキスト ボックス 3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6" name="テキスト ボックス 3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7" name="テキスト ボックス 3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8" name="テキスト ボックス 3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13439</xdr:rowOff>
    </xdr:from>
    <xdr:to>
      <xdr:col>116</xdr:col>
      <xdr:colOff>114300</xdr:colOff>
      <xdr:row>39</xdr:row>
      <xdr:rowOff>115039</xdr:rowOff>
    </xdr:to>
    <xdr:sp macro="" textlink="">
      <xdr:nvSpPr>
        <xdr:cNvPr id="389" name="楕円 388"/>
        <xdr:cNvSpPr/>
      </xdr:nvSpPr>
      <xdr:spPr>
        <a:xfrm>
          <a:off x="22110700" y="6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163316</xdr:rowOff>
    </xdr:from>
    <xdr:ext cx="534377" cy="259045"/>
    <xdr:sp macro="" textlink="">
      <xdr:nvSpPr>
        <xdr:cNvPr id="390" name="【一般廃棄物処理施設】&#10;一人当たり有形固定資産（償却資産）額該当値テキスト"/>
        <xdr:cNvSpPr txBox="1"/>
      </xdr:nvSpPr>
      <xdr:spPr>
        <a:xfrm>
          <a:off x="22199600" y="66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158342</xdr:rowOff>
    </xdr:from>
    <xdr:to>
      <xdr:col>112</xdr:col>
      <xdr:colOff>38100</xdr:colOff>
      <xdr:row>39</xdr:row>
      <xdr:rowOff>88492</xdr:rowOff>
    </xdr:to>
    <xdr:sp macro="" textlink="">
      <xdr:nvSpPr>
        <xdr:cNvPr id="391" name="楕円 390"/>
        <xdr:cNvSpPr/>
      </xdr:nvSpPr>
      <xdr:spPr>
        <a:xfrm>
          <a:off x="21272500" y="667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37692</xdr:rowOff>
    </xdr:from>
    <xdr:to>
      <xdr:col>116</xdr:col>
      <xdr:colOff>63500</xdr:colOff>
      <xdr:row>39</xdr:row>
      <xdr:rowOff>64239</xdr:rowOff>
    </xdr:to>
    <xdr:cxnSp macro="">
      <xdr:nvCxnSpPr>
        <xdr:cNvPr id="392" name="直線コネクタ 391"/>
        <xdr:cNvCxnSpPr/>
      </xdr:nvCxnSpPr>
      <xdr:spPr>
        <a:xfrm>
          <a:off x="21323300" y="6724242"/>
          <a:ext cx="838200" cy="2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6438</xdr:rowOff>
    </xdr:from>
    <xdr:to>
      <xdr:col>107</xdr:col>
      <xdr:colOff>101600</xdr:colOff>
      <xdr:row>39</xdr:row>
      <xdr:rowOff>108038</xdr:rowOff>
    </xdr:to>
    <xdr:sp macro="" textlink="">
      <xdr:nvSpPr>
        <xdr:cNvPr id="393" name="楕円 392"/>
        <xdr:cNvSpPr/>
      </xdr:nvSpPr>
      <xdr:spPr>
        <a:xfrm>
          <a:off x="20383500" y="669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37692</xdr:rowOff>
    </xdr:from>
    <xdr:to>
      <xdr:col>111</xdr:col>
      <xdr:colOff>177800</xdr:colOff>
      <xdr:row>39</xdr:row>
      <xdr:rowOff>57238</xdr:rowOff>
    </xdr:to>
    <xdr:cxnSp macro="">
      <xdr:nvCxnSpPr>
        <xdr:cNvPr id="394" name="直線コネクタ 393"/>
        <xdr:cNvCxnSpPr/>
      </xdr:nvCxnSpPr>
      <xdr:spPr>
        <a:xfrm flipV="1">
          <a:off x="20434300" y="6724242"/>
          <a:ext cx="889000" cy="1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17851</xdr:rowOff>
    </xdr:from>
    <xdr:to>
      <xdr:col>102</xdr:col>
      <xdr:colOff>165100</xdr:colOff>
      <xdr:row>39</xdr:row>
      <xdr:rowOff>119451</xdr:rowOff>
    </xdr:to>
    <xdr:sp macro="" textlink="">
      <xdr:nvSpPr>
        <xdr:cNvPr id="395" name="楕円 394"/>
        <xdr:cNvSpPr/>
      </xdr:nvSpPr>
      <xdr:spPr>
        <a:xfrm>
          <a:off x="19494500" y="670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57238</xdr:rowOff>
    </xdr:from>
    <xdr:to>
      <xdr:col>107</xdr:col>
      <xdr:colOff>50800</xdr:colOff>
      <xdr:row>39</xdr:row>
      <xdr:rowOff>68651</xdr:rowOff>
    </xdr:to>
    <xdr:cxnSp macro="">
      <xdr:nvCxnSpPr>
        <xdr:cNvPr id="396" name="直線コネクタ 395"/>
        <xdr:cNvCxnSpPr/>
      </xdr:nvCxnSpPr>
      <xdr:spPr>
        <a:xfrm flipV="1">
          <a:off x="19545300" y="6743788"/>
          <a:ext cx="889000" cy="1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36184</xdr:rowOff>
    </xdr:from>
    <xdr:to>
      <xdr:col>98</xdr:col>
      <xdr:colOff>38100</xdr:colOff>
      <xdr:row>39</xdr:row>
      <xdr:rowOff>137784</xdr:rowOff>
    </xdr:to>
    <xdr:sp macro="" textlink="">
      <xdr:nvSpPr>
        <xdr:cNvPr id="397" name="楕円 396"/>
        <xdr:cNvSpPr/>
      </xdr:nvSpPr>
      <xdr:spPr>
        <a:xfrm>
          <a:off x="18605500" y="67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68651</xdr:rowOff>
    </xdr:from>
    <xdr:to>
      <xdr:col>102</xdr:col>
      <xdr:colOff>114300</xdr:colOff>
      <xdr:row>39</xdr:row>
      <xdr:rowOff>86984</xdr:rowOff>
    </xdr:to>
    <xdr:cxnSp macro="">
      <xdr:nvCxnSpPr>
        <xdr:cNvPr id="398" name="直線コネクタ 397"/>
        <xdr:cNvCxnSpPr/>
      </xdr:nvCxnSpPr>
      <xdr:spPr>
        <a:xfrm flipV="1">
          <a:off x="18656300" y="6755201"/>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11202</xdr:rowOff>
    </xdr:from>
    <xdr:ext cx="534377" cy="259045"/>
    <xdr:sp macro="" textlink="">
      <xdr:nvSpPr>
        <xdr:cNvPr id="399" name="n_1aveValue【一般廃棄物処理施設】&#10;一人当たり有形固定資産（償却資産）額"/>
        <xdr:cNvSpPr txBox="1"/>
      </xdr:nvSpPr>
      <xdr:spPr>
        <a:xfrm>
          <a:off x="21043411" y="6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16100</xdr:rowOff>
    </xdr:from>
    <xdr:ext cx="534377" cy="259045"/>
    <xdr:sp macro="" textlink="">
      <xdr:nvSpPr>
        <xdr:cNvPr id="400" name="n_2aveValue【一般廃棄物処理施設】&#10;一人当たり有形固定資産（償却資産）額"/>
        <xdr:cNvSpPr txBox="1"/>
      </xdr:nvSpPr>
      <xdr:spPr>
        <a:xfrm>
          <a:off x="20167111" y="635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33050</xdr:rowOff>
    </xdr:from>
    <xdr:ext cx="534377" cy="259045"/>
    <xdr:sp macro="" textlink="">
      <xdr:nvSpPr>
        <xdr:cNvPr id="401" name="n_3aveValue【一般廃棄物処理施設】&#10;一人当たり有形固定資産（償却資産）額"/>
        <xdr:cNvSpPr txBox="1"/>
      </xdr:nvSpPr>
      <xdr:spPr>
        <a:xfrm>
          <a:off x="19278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17683</xdr:rowOff>
    </xdr:from>
    <xdr:ext cx="534377" cy="259045"/>
    <xdr:sp macro="" textlink="">
      <xdr:nvSpPr>
        <xdr:cNvPr id="402" name="n_4aveValue【一般廃棄物処理施設】&#10;一人当たり有形固定資産（償却資産）額"/>
        <xdr:cNvSpPr txBox="1"/>
      </xdr:nvSpPr>
      <xdr:spPr>
        <a:xfrm>
          <a:off x="18389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79619</xdr:rowOff>
    </xdr:from>
    <xdr:ext cx="534377" cy="259045"/>
    <xdr:sp macro="" textlink="">
      <xdr:nvSpPr>
        <xdr:cNvPr id="403" name="n_1mainValue【一般廃棄物処理施設】&#10;一人当たり有形固定資産（償却資産）額"/>
        <xdr:cNvSpPr txBox="1"/>
      </xdr:nvSpPr>
      <xdr:spPr>
        <a:xfrm>
          <a:off x="21043411" y="676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99165</xdr:rowOff>
    </xdr:from>
    <xdr:ext cx="534377" cy="259045"/>
    <xdr:sp macro="" textlink="">
      <xdr:nvSpPr>
        <xdr:cNvPr id="404" name="n_2mainValue【一般廃棄物処理施設】&#10;一人当たり有形固定資産（償却資産）額"/>
        <xdr:cNvSpPr txBox="1"/>
      </xdr:nvSpPr>
      <xdr:spPr>
        <a:xfrm>
          <a:off x="20167111" y="678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110578</xdr:rowOff>
    </xdr:from>
    <xdr:ext cx="534377" cy="259045"/>
    <xdr:sp macro="" textlink="">
      <xdr:nvSpPr>
        <xdr:cNvPr id="405" name="n_3mainValue【一般廃棄物処理施設】&#10;一人当たり有形固定資産（償却資産）額"/>
        <xdr:cNvSpPr txBox="1"/>
      </xdr:nvSpPr>
      <xdr:spPr>
        <a:xfrm>
          <a:off x="19278111" y="679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128911</xdr:rowOff>
    </xdr:from>
    <xdr:ext cx="534377" cy="259045"/>
    <xdr:sp macro="" textlink="">
      <xdr:nvSpPr>
        <xdr:cNvPr id="406" name="n_4mainValue【一般廃棄物処理施設】&#10;一人当たり有形固定資産（償却資産）額"/>
        <xdr:cNvSpPr txBox="1"/>
      </xdr:nvSpPr>
      <xdr:spPr>
        <a:xfrm>
          <a:off x="18389111" y="68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7" name="テキスト ボックス 4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19" name="テキスト ボックス 41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29" name="テキスト ボックス 42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70213</xdr:rowOff>
    </xdr:from>
    <xdr:to>
      <xdr:col>85</xdr:col>
      <xdr:colOff>126364</xdr:colOff>
      <xdr:row>64</xdr:row>
      <xdr:rowOff>40822</xdr:rowOff>
    </xdr:to>
    <xdr:cxnSp macro="">
      <xdr:nvCxnSpPr>
        <xdr:cNvPr id="432" name="直線コネクタ 431"/>
        <xdr:cNvCxnSpPr/>
      </xdr:nvCxnSpPr>
      <xdr:spPr>
        <a:xfrm flipV="1">
          <a:off x="16318864" y="9499963"/>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3"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4" name="直線コネクタ 433"/>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16890</xdr:rowOff>
    </xdr:from>
    <xdr:ext cx="340478" cy="259045"/>
    <xdr:sp macro="" textlink="">
      <xdr:nvSpPr>
        <xdr:cNvPr id="435" name="【保健センター・保健所】&#10;有形固定資産減価償却率最大値テキスト"/>
        <xdr:cNvSpPr txBox="1"/>
      </xdr:nvSpPr>
      <xdr:spPr>
        <a:xfrm>
          <a:off x="16357600" y="92751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70213</xdr:rowOff>
    </xdr:from>
    <xdr:to>
      <xdr:col>86</xdr:col>
      <xdr:colOff>25400</xdr:colOff>
      <xdr:row>55</xdr:row>
      <xdr:rowOff>70213</xdr:rowOff>
    </xdr:to>
    <xdr:cxnSp macro="">
      <xdr:nvCxnSpPr>
        <xdr:cNvPr id="436" name="直線コネクタ 435"/>
        <xdr:cNvCxnSpPr/>
      </xdr:nvCxnSpPr>
      <xdr:spPr>
        <a:xfrm>
          <a:off x="16230600" y="949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437"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438" name="フローチャート: 判断 437"/>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109220</xdr:rowOff>
    </xdr:from>
    <xdr:to>
      <xdr:col>81</xdr:col>
      <xdr:colOff>101600</xdr:colOff>
      <xdr:row>60</xdr:row>
      <xdr:rowOff>39370</xdr:rowOff>
    </xdr:to>
    <xdr:sp macro="" textlink="">
      <xdr:nvSpPr>
        <xdr:cNvPr id="439" name="フローチャート: 判断 438"/>
        <xdr:cNvSpPr/>
      </xdr:nvSpPr>
      <xdr:spPr>
        <a:xfrm>
          <a:off x="15430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440" name="フローチャート: 判断 439"/>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78196</xdr:rowOff>
    </xdr:from>
    <xdr:to>
      <xdr:col>72</xdr:col>
      <xdr:colOff>38100</xdr:colOff>
      <xdr:row>60</xdr:row>
      <xdr:rowOff>8346</xdr:rowOff>
    </xdr:to>
    <xdr:sp macro="" textlink="">
      <xdr:nvSpPr>
        <xdr:cNvPr id="441" name="フローチャート: 判断 440"/>
        <xdr:cNvSpPr/>
      </xdr:nvSpPr>
      <xdr:spPr>
        <a:xfrm>
          <a:off x="13652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442" name="フローチャート: 判断 441"/>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96157</xdr:rowOff>
    </xdr:from>
    <xdr:to>
      <xdr:col>85</xdr:col>
      <xdr:colOff>177800</xdr:colOff>
      <xdr:row>63</xdr:row>
      <xdr:rowOff>26307</xdr:rowOff>
    </xdr:to>
    <xdr:sp macro="" textlink="">
      <xdr:nvSpPr>
        <xdr:cNvPr id="448" name="楕円 447"/>
        <xdr:cNvSpPr/>
      </xdr:nvSpPr>
      <xdr:spPr>
        <a:xfrm>
          <a:off x="16268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74584</xdr:rowOff>
    </xdr:from>
    <xdr:ext cx="405111" cy="259045"/>
    <xdr:sp macro="" textlink="">
      <xdr:nvSpPr>
        <xdr:cNvPr id="449" name="【保健センター・保健所】&#10;有形固定資産減価償却率該当値テキスト"/>
        <xdr:cNvSpPr txBox="1"/>
      </xdr:nvSpPr>
      <xdr:spPr>
        <a:xfrm>
          <a:off x="16357600" y="1070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60234</xdr:rowOff>
    </xdr:from>
    <xdr:to>
      <xdr:col>81</xdr:col>
      <xdr:colOff>101600</xdr:colOff>
      <xdr:row>62</xdr:row>
      <xdr:rowOff>161834</xdr:rowOff>
    </xdr:to>
    <xdr:sp macro="" textlink="">
      <xdr:nvSpPr>
        <xdr:cNvPr id="450" name="楕円 449"/>
        <xdr:cNvSpPr/>
      </xdr:nvSpPr>
      <xdr:spPr>
        <a:xfrm>
          <a:off x="15430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111034</xdr:rowOff>
    </xdr:from>
    <xdr:to>
      <xdr:col>85</xdr:col>
      <xdr:colOff>127000</xdr:colOff>
      <xdr:row>62</xdr:row>
      <xdr:rowOff>146957</xdr:rowOff>
    </xdr:to>
    <xdr:cxnSp macro="">
      <xdr:nvCxnSpPr>
        <xdr:cNvPr id="451" name="直線コネクタ 450"/>
        <xdr:cNvCxnSpPr/>
      </xdr:nvCxnSpPr>
      <xdr:spPr>
        <a:xfrm>
          <a:off x="15481300" y="107409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24312</xdr:rowOff>
    </xdr:from>
    <xdr:to>
      <xdr:col>76</xdr:col>
      <xdr:colOff>165100</xdr:colOff>
      <xdr:row>62</xdr:row>
      <xdr:rowOff>125912</xdr:rowOff>
    </xdr:to>
    <xdr:sp macro="" textlink="">
      <xdr:nvSpPr>
        <xdr:cNvPr id="452" name="楕円 451"/>
        <xdr:cNvSpPr/>
      </xdr:nvSpPr>
      <xdr:spPr>
        <a:xfrm>
          <a:off x="14541500" y="1065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75112</xdr:rowOff>
    </xdr:from>
    <xdr:to>
      <xdr:col>81</xdr:col>
      <xdr:colOff>50800</xdr:colOff>
      <xdr:row>62</xdr:row>
      <xdr:rowOff>111034</xdr:rowOff>
    </xdr:to>
    <xdr:cxnSp macro="">
      <xdr:nvCxnSpPr>
        <xdr:cNvPr id="453" name="直線コネクタ 452"/>
        <xdr:cNvCxnSpPr/>
      </xdr:nvCxnSpPr>
      <xdr:spPr>
        <a:xfrm>
          <a:off x="14592300" y="107050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159838</xdr:rowOff>
    </xdr:from>
    <xdr:to>
      <xdr:col>72</xdr:col>
      <xdr:colOff>38100</xdr:colOff>
      <xdr:row>62</xdr:row>
      <xdr:rowOff>89988</xdr:rowOff>
    </xdr:to>
    <xdr:sp macro="" textlink="">
      <xdr:nvSpPr>
        <xdr:cNvPr id="454" name="楕円 453"/>
        <xdr:cNvSpPr/>
      </xdr:nvSpPr>
      <xdr:spPr>
        <a:xfrm>
          <a:off x="13652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39188</xdr:rowOff>
    </xdr:from>
    <xdr:to>
      <xdr:col>76</xdr:col>
      <xdr:colOff>114300</xdr:colOff>
      <xdr:row>62</xdr:row>
      <xdr:rowOff>75112</xdr:rowOff>
    </xdr:to>
    <xdr:cxnSp macro="">
      <xdr:nvCxnSpPr>
        <xdr:cNvPr id="455" name="直線コネクタ 454"/>
        <xdr:cNvCxnSpPr/>
      </xdr:nvCxnSpPr>
      <xdr:spPr>
        <a:xfrm>
          <a:off x="13703300" y="106690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123916</xdr:rowOff>
    </xdr:from>
    <xdr:to>
      <xdr:col>67</xdr:col>
      <xdr:colOff>101600</xdr:colOff>
      <xdr:row>62</xdr:row>
      <xdr:rowOff>54066</xdr:rowOff>
    </xdr:to>
    <xdr:sp macro="" textlink="">
      <xdr:nvSpPr>
        <xdr:cNvPr id="456" name="楕円 455"/>
        <xdr:cNvSpPr/>
      </xdr:nvSpPr>
      <xdr:spPr>
        <a:xfrm>
          <a:off x="12763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3266</xdr:rowOff>
    </xdr:from>
    <xdr:to>
      <xdr:col>71</xdr:col>
      <xdr:colOff>177800</xdr:colOff>
      <xdr:row>62</xdr:row>
      <xdr:rowOff>39188</xdr:rowOff>
    </xdr:to>
    <xdr:cxnSp macro="">
      <xdr:nvCxnSpPr>
        <xdr:cNvPr id="457" name="直線コネクタ 456"/>
        <xdr:cNvCxnSpPr/>
      </xdr:nvCxnSpPr>
      <xdr:spPr>
        <a:xfrm>
          <a:off x="12814300" y="106331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55897</xdr:rowOff>
    </xdr:from>
    <xdr:ext cx="405111" cy="259045"/>
    <xdr:sp macro="" textlink="">
      <xdr:nvSpPr>
        <xdr:cNvPr id="458" name="n_1aveValue【保健センター・保健所】&#10;有形固定資産減価償却率"/>
        <xdr:cNvSpPr txBox="1"/>
      </xdr:nvSpPr>
      <xdr:spPr>
        <a:xfrm>
          <a:off x="15266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33037</xdr:rowOff>
    </xdr:from>
    <xdr:ext cx="405111" cy="259045"/>
    <xdr:sp macro="" textlink="">
      <xdr:nvSpPr>
        <xdr:cNvPr id="459" name="n_2aveValue【保健センター・保健所】&#10;有形固定資産減価償却率"/>
        <xdr:cNvSpPr txBox="1"/>
      </xdr:nvSpPr>
      <xdr:spPr>
        <a:xfrm>
          <a:off x="14389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24873</xdr:rowOff>
    </xdr:from>
    <xdr:ext cx="405111" cy="259045"/>
    <xdr:sp macro="" textlink="">
      <xdr:nvSpPr>
        <xdr:cNvPr id="460" name="n_3aveValue【保健センター・保健所】&#10;有形固定資産減価償却率"/>
        <xdr:cNvSpPr txBox="1"/>
      </xdr:nvSpPr>
      <xdr:spPr>
        <a:xfrm>
          <a:off x="13500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461" name="n_4aveValue【保健センター・保健所】&#10;有形固定資産減価償却率"/>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152961</xdr:rowOff>
    </xdr:from>
    <xdr:ext cx="405111" cy="259045"/>
    <xdr:sp macro="" textlink="">
      <xdr:nvSpPr>
        <xdr:cNvPr id="462" name="n_1mainValue【保健センター・保健所】&#10;有形固定資産減価償却率"/>
        <xdr:cNvSpPr txBox="1"/>
      </xdr:nvSpPr>
      <xdr:spPr>
        <a:xfrm>
          <a:off x="15266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117039</xdr:rowOff>
    </xdr:from>
    <xdr:ext cx="405111" cy="259045"/>
    <xdr:sp macro="" textlink="">
      <xdr:nvSpPr>
        <xdr:cNvPr id="463" name="n_2mainValue【保健センター・保健所】&#10;有形固定資産減価償却率"/>
        <xdr:cNvSpPr txBox="1"/>
      </xdr:nvSpPr>
      <xdr:spPr>
        <a:xfrm>
          <a:off x="14389744"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81115</xdr:rowOff>
    </xdr:from>
    <xdr:ext cx="405111" cy="259045"/>
    <xdr:sp macro="" textlink="">
      <xdr:nvSpPr>
        <xdr:cNvPr id="464" name="n_3mainValue【保健センター・保健所】&#10;有形固定資産減価償却率"/>
        <xdr:cNvSpPr txBox="1"/>
      </xdr:nvSpPr>
      <xdr:spPr>
        <a:xfrm>
          <a:off x="13500744" y="10711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45193</xdr:rowOff>
    </xdr:from>
    <xdr:ext cx="405111" cy="259045"/>
    <xdr:sp macro="" textlink="">
      <xdr:nvSpPr>
        <xdr:cNvPr id="465" name="n_4mainValue【保健センター・保健所】&#10;有形固定資産減価償却率"/>
        <xdr:cNvSpPr txBox="1"/>
      </xdr:nvSpPr>
      <xdr:spPr>
        <a:xfrm>
          <a:off x="12611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6" name="直線コネクタ 475"/>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7" name="テキスト ボックス 476"/>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8" name="直線コネクタ 477"/>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79" name="テキスト ボックス 478"/>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0" name="直線コネクタ 479"/>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1" name="テキスト ボックス 480"/>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2" name="直線コネクタ 481"/>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3" name="テキスト ボックス 482"/>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4" name="直線コネクタ 483"/>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5" name="テキスト ボックス 484"/>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6" name="直線コネクタ 485"/>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7" name="テキスト ボックス 486"/>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19594</xdr:rowOff>
    </xdr:from>
    <xdr:to>
      <xdr:col>116</xdr:col>
      <xdr:colOff>62864</xdr:colOff>
      <xdr:row>64</xdr:row>
      <xdr:rowOff>120831</xdr:rowOff>
    </xdr:to>
    <xdr:cxnSp macro="">
      <xdr:nvCxnSpPr>
        <xdr:cNvPr id="491" name="直線コネクタ 490"/>
        <xdr:cNvCxnSpPr/>
      </xdr:nvCxnSpPr>
      <xdr:spPr>
        <a:xfrm flipV="1">
          <a:off x="22160864" y="9620794"/>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2" name="【保健センター・保健所】&#10;一人当たり面積最小値テキスト"/>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3" name="直線コネクタ 492"/>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137721</xdr:rowOff>
    </xdr:from>
    <xdr:ext cx="469744" cy="259045"/>
    <xdr:sp macro="" textlink="">
      <xdr:nvSpPr>
        <xdr:cNvPr id="494" name="【保健センター・保健所】&#10;一人当たり面積最大値テキスト"/>
        <xdr:cNvSpPr txBox="1"/>
      </xdr:nvSpPr>
      <xdr:spPr>
        <a:xfrm>
          <a:off x="22199600" y="93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19594</xdr:rowOff>
    </xdr:from>
    <xdr:to>
      <xdr:col>116</xdr:col>
      <xdr:colOff>152400</xdr:colOff>
      <xdr:row>56</xdr:row>
      <xdr:rowOff>19594</xdr:rowOff>
    </xdr:to>
    <xdr:cxnSp macro="">
      <xdr:nvCxnSpPr>
        <xdr:cNvPr id="495" name="直線コネクタ 494"/>
        <xdr:cNvCxnSpPr/>
      </xdr:nvCxnSpPr>
      <xdr:spPr>
        <a:xfrm>
          <a:off x="22072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81478</xdr:rowOff>
    </xdr:from>
    <xdr:ext cx="469744" cy="259045"/>
    <xdr:sp macro="" textlink="">
      <xdr:nvSpPr>
        <xdr:cNvPr id="496" name="【保健センター・保健所】&#10;一人当たり面積平均値テキスト"/>
        <xdr:cNvSpPr txBox="1"/>
      </xdr:nvSpPr>
      <xdr:spPr>
        <a:xfrm>
          <a:off x="22199600" y="107113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58601</xdr:rowOff>
    </xdr:from>
    <xdr:to>
      <xdr:col>116</xdr:col>
      <xdr:colOff>114300</xdr:colOff>
      <xdr:row>63</xdr:row>
      <xdr:rowOff>160201</xdr:rowOff>
    </xdr:to>
    <xdr:sp macro="" textlink="">
      <xdr:nvSpPr>
        <xdr:cNvPr id="497" name="フローチャート: 判断 496"/>
        <xdr:cNvSpPr/>
      </xdr:nvSpPr>
      <xdr:spPr>
        <a:xfrm>
          <a:off x="221107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42273</xdr:rowOff>
    </xdr:from>
    <xdr:to>
      <xdr:col>112</xdr:col>
      <xdr:colOff>38100</xdr:colOff>
      <xdr:row>63</xdr:row>
      <xdr:rowOff>143873</xdr:rowOff>
    </xdr:to>
    <xdr:sp macro="" textlink="">
      <xdr:nvSpPr>
        <xdr:cNvPr id="498" name="フローチャート: 判断 497"/>
        <xdr:cNvSpPr/>
      </xdr:nvSpPr>
      <xdr:spPr>
        <a:xfrm>
          <a:off x="21272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48804</xdr:rowOff>
    </xdr:from>
    <xdr:to>
      <xdr:col>107</xdr:col>
      <xdr:colOff>101600</xdr:colOff>
      <xdr:row>63</xdr:row>
      <xdr:rowOff>150404</xdr:rowOff>
    </xdr:to>
    <xdr:sp macro="" textlink="">
      <xdr:nvSpPr>
        <xdr:cNvPr id="499" name="フローチャート: 判断 498"/>
        <xdr:cNvSpPr/>
      </xdr:nvSpPr>
      <xdr:spPr>
        <a:xfrm>
          <a:off x="20383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71665</xdr:rowOff>
    </xdr:from>
    <xdr:to>
      <xdr:col>102</xdr:col>
      <xdr:colOff>165100</xdr:colOff>
      <xdr:row>64</xdr:row>
      <xdr:rowOff>1815</xdr:rowOff>
    </xdr:to>
    <xdr:sp macro="" textlink="">
      <xdr:nvSpPr>
        <xdr:cNvPr id="500" name="フローチャート: 判断 499"/>
        <xdr:cNvSpPr/>
      </xdr:nvSpPr>
      <xdr:spPr>
        <a:xfrm>
          <a:off x="19494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58601</xdr:rowOff>
    </xdr:from>
    <xdr:to>
      <xdr:col>98</xdr:col>
      <xdr:colOff>38100</xdr:colOff>
      <xdr:row>63</xdr:row>
      <xdr:rowOff>160201</xdr:rowOff>
    </xdr:to>
    <xdr:sp macro="" textlink="">
      <xdr:nvSpPr>
        <xdr:cNvPr id="501" name="フローチャート: 判断 500"/>
        <xdr:cNvSpPr/>
      </xdr:nvSpPr>
      <xdr:spPr>
        <a:xfrm>
          <a:off x="18605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24312</xdr:rowOff>
    </xdr:from>
    <xdr:to>
      <xdr:col>116</xdr:col>
      <xdr:colOff>114300</xdr:colOff>
      <xdr:row>64</xdr:row>
      <xdr:rowOff>125912</xdr:rowOff>
    </xdr:to>
    <xdr:sp macro="" textlink="">
      <xdr:nvSpPr>
        <xdr:cNvPr id="507" name="楕円 506"/>
        <xdr:cNvSpPr/>
      </xdr:nvSpPr>
      <xdr:spPr>
        <a:xfrm>
          <a:off x="221107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110689</xdr:rowOff>
    </xdr:from>
    <xdr:ext cx="469744" cy="259045"/>
    <xdr:sp macro="" textlink="">
      <xdr:nvSpPr>
        <xdr:cNvPr id="508" name="【保健センター・保健所】&#10;一人当たり面積該当値テキスト"/>
        <xdr:cNvSpPr txBox="1"/>
      </xdr:nvSpPr>
      <xdr:spPr>
        <a:xfrm>
          <a:off x="22199600" y="1091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24312</xdr:rowOff>
    </xdr:from>
    <xdr:to>
      <xdr:col>112</xdr:col>
      <xdr:colOff>38100</xdr:colOff>
      <xdr:row>64</xdr:row>
      <xdr:rowOff>125912</xdr:rowOff>
    </xdr:to>
    <xdr:sp macro="" textlink="">
      <xdr:nvSpPr>
        <xdr:cNvPr id="509" name="楕円 508"/>
        <xdr:cNvSpPr/>
      </xdr:nvSpPr>
      <xdr:spPr>
        <a:xfrm>
          <a:off x="21272500" y="1099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75112</xdr:rowOff>
    </xdr:from>
    <xdr:to>
      <xdr:col>116</xdr:col>
      <xdr:colOff>63500</xdr:colOff>
      <xdr:row>64</xdr:row>
      <xdr:rowOff>75112</xdr:rowOff>
    </xdr:to>
    <xdr:cxnSp macro="">
      <xdr:nvCxnSpPr>
        <xdr:cNvPr id="510" name="直線コネクタ 509"/>
        <xdr:cNvCxnSpPr/>
      </xdr:nvCxnSpPr>
      <xdr:spPr>
        <a:xfrm>
          <a:off x="21323300" y="1104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21046</xdr:rowOff>
    </xdr:from>
    <xdr:to>
      <xdr:col>107</xdr:col>
      <xdr:colOff>101600</xdr:colOff>
      <xdr:row>64</xdr:row>
      <xdr:rowOff>122646</xdr:rowOff>
    </xdr:to>
    <xdr:sp macro="" textlink="">
      <xdr:nvSpPr>
        <xdr:cNvPr id="511" name="楕円 510"/>
        <xdr:cNvSpPr/>
      </xdr:nvSpPr>
      <xdr:spPr>
        <a:xfrm>
          <a:off x="20383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71846</xdr:rowOff>
    </xdr:from>
    <xdr:to>
      <xdr:col>111</xdr:col>
      <xdr:colOff>177800</xdr:colOff>
      <xdr:row>64</xdr:row>
      <xdr:rowOff>75112</xdr:rowOff>
    </xdr:to>
    <xdr:cxnSp macro="">
      <xdr:nvCxnSpPr>
        <xdr:cNvPr id="512" name="直線コネクタ 511"/>
        <xdr:cNvCxnSpPr/>
      </xdr:nvCxnSpPr>
      <xdr:spPr>
        <a:xfrm>
          <a:off x="20434300" y="110446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21046</xdr:rowOff>
    </xdr:from>
    <xdr:to>
      <xdr:col>102</xdr:col>
      <xdr:colOff>165100</xdr:colOff>
      <xdr:row>64</xdr:row>
      <xdr:rowOff>122646</xdr:rowOff>
    </xdr:to>
    <xdr:sp macro="" textlink="">
      <xdr:nvSpPr>
        <xdr:cNvPr id="513" name="楕円 512"/>
        <xdr:cNvSpPr/>
      </xdr:nvSpPr>
      <xdr:spPr>
        <a:xfrm>
          <a:off x="19494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71846</xdr:rowOff>
    </xdr:from>
    <xdr:to>
      <xdr:col>107</xdr:col>
      <xdr:colOff>50800</xdr:colOff>
      <xdr:row>64</xdr:row>
      <xdr:rowOff>71846</xdr:rowOff>
    </xdr:to>
    <xdr:cxnSp macro="">
      <xdr:nvCxnSpPr>
        <xdr:cNvPr id="514" name="直線コネクタ 513"/>
        <xdr:cNvCxnSpPr/>
      </xdr:nvCxnSpPr>
      <xdr:spPr>
        <a:xfrm>
          <a:off x="19545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21046</xdr:rowOff>
    </xdr:from>
    <xdr:to>
      <xdr:col>98</xdr:col>
      <xdr:colOff>38100</xdr:colOff>
      <xdr:row>64</xdr:row>
      <xdr:rowOff>122646</xdr:rowOff>
    </xdr:to>
    <xdr:sp macro="" textlink="">
      <xdr:nvSpPr>
        <xdr:cNvPr id="515" name="楕円 514"/>
        <xdr:cNvSpPr/>
      </xdr:nvSpPr>
      <xdr:spPr>
        <a:xfrm>
          <a:off x="18605500" y="109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71846</xdr:rowOff>
    </xdr:from>
    <xdr:to>
      <xdr:col>102</xdr:col>
      <xdr:colOff>114300</xdr:colOff>
      <xdr:row>64</xdr:row>
      <xdr:rowOff>71846</xdr:rowOff>
    </xdr:to>
    <xdr:cxnSp macro="">
      <xdr:nvCxnSpPr>
        <xdr:cNvPr id="516" name="直線コネクタ 515"/>
        <xdr:cNvCxnSpPr/>
      </xdr:nvCxnSpPr>
      <xdr:spPr>
        <a:xfrm>
          <a:off x="18656300" y="11044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160400</xdr:rowOff>
    </xdr:from>
    <xdr:ext cx="469744" cy="259045"/>
    <xdr:sp macro="" textlink="">
      <xdr:nvSpPr>
        <xdr:cNvPr id="517" name="n_1aveValue【保健センター・保健所】&#10;一人当たり面積"/>
        <xdr:cNvSpPr txBox="1"/>
      </xdr:nvSpPr>
      <xdr:spPr>
        <a:xfrm>
          <a:off x="210757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166931</xdr:rowOff>
    </xdr:from>
    <xdr:ext cx="469744" cy="259045"/>
    <xdr:sp macro="" textlink="">
      <xdr:nvSpPr>
        <xdr:cNvPr id="518" name="n_2aveValue【保健センター・保健所】&#10;一人当たり面積"/>
        <xdr:cNvSpPr txBox="1"/>
      </xdr:nvSpPr>
      <xdr:spPr>
        <a:xfrm>
          <a:off x="20199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18342</xdr:rowOff>
    </xdr:from>
    <xdr:ext cx="469744" cy="259045"/>
    <xdr:sp macro="" textlink="">
      <xdr:nvSpPr>
        <xdr:cNvPr id="519" name="n_3aveValue【保健センター・保健所】&#10;一人当たり面積"/>
        <xdr:cNvSpPr txBox="1"/>
      </xdr:nvSpPr>
      <xdr:spPr>
        <a:xfrm>
          <a:off x="19310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5278</xdr:rowOff>
    </xdr:from>
    <xdr:ext cx="469744" cy="259045"/>
    <xdr:sp macro="" textlink="">
      <xdr:nvSpPr>
        <xdr:cNvPr id="520" name="n_4aveValue【保健センター・保健所】&#10;一人当たり面積"/>
        <xdr:cNvSpPr txBox="1"/>
      </xdr:nvSpPr>
      <xdr:spPr>
        <a:xfrm>
          <a:off x="18421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117039</xdr:rowOff>
    </xdr:from>
    <xdr:ext cx="469744" cy="259045"/>
    <xdr:sp macro="" textlink="">
      <xdr:nvSpPr>
        <xdr:cNvPr id="521" name="n_1mainValue【保健センター・保健所】&#10;一人当たり面積"/>
        <xdr:cNvSpPr txBox="1"/>
      </xdr:nvSpPr>
      <xdr:spPr>
        <a:xfrm>
          <a:off x="21075727" y="1108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113773</xdr:rowOff>
    </xdr:from>
    <xdr:ext cx="469744" cy="259045"/>
    <xdr:sp macro="" textlink="">
      <xdr:nvSpPr>
        <xdr:cNvPr id="522" name="n_2mainValue【保健センター・保健所】&#10;一人当たり面積"/>
        <xdr:cNvSpPr txBox="1"/>
      </xdr:nvSpPr>
      <xdr:spPr>
        <a:xfrm>
          <a:off x="20199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113773</xdr:rowOff>
    </xdr:from>
    <xdr:ext cx="469744" cy="259045"/>
    <xdr:sp macro="" textlink="">
      <xdr:nvSpPr>
        <xdr:cNvPr id="523" name="n_3mainValue【保健センター・保健所】&#10;一人当たり面積"/>
        <xdr:cNvSpPr txBox="1"/>
      </xdr:nvSpPr>
      <xdr:spPr>
        <a:xfrm>
          <a:off x="19310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113773</xdr:rowOff>
    </xdr:from>
    <xdr:ext cx="469744" cy="259045"/>
    <xdr:sp macro="" textlink="">
      <xdr:nvSpPr>
        <xdr:cNvPr id="524" name="n_4mainValue【保健センター・保健所】&#10;一人当たり面積"/>
        <xdr:cNvSpPr txBox="1"/>
      </xdr:nvSpPr>
      <xdr:spPr>
        <a:xfrm>
          <a:off x="18421427" y="1108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5" name="正方形/長方形 5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6" name="正方形/長方形 5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7" name="正方形/長方形 5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8" name="正方形/長方形 5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9" name="正方形/長方形 5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0" name="正方形/長方形 5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1" name="正方形/長方形 5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2" name="正方形/長方形 5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3" name="テキスト ボックス 5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4" name="直線コネクタ 5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5" name="テキスト ボックス 5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6" name="直線コネクタ 5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7" name="テキスト ボックス 5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8" name="直線コネクタ 5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9" name="テキスト ボックス 5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0" name="直線コネクタ 5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1" name="テキスト ボックス 5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2" name="直線コネクタ 5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3" name="テキスト ボックス 5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4" name="直線コネクタ 5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5" name="テキスト ボックス 5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6" name="直線コネクタ 5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7" name="テキスト ボックス 5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8" name="直線コネクタ 5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550" name="直線コネクタ 549"/>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1"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2" name="直線コネクタ 5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553" name="【消防施設】&#10;有形固定資産減価償却率最大値テキスト"/>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554" name="直線コネクタ 553"/>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555" name="【消防施設】&#10;有形固定資産減価償却率平均値テキスト"/>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556" name="フローチャート: 判断 555"/>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557" name="フローチャート: 判断 556"/>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558" name="フローチャート: 判断 557"/>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559" name="フローチャート: 判断 558"/>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560" name="フローチャート: 判断 559"/>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1" name="テキスト ボックス 5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2" name="テキスト ボックス 5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3" name="テキスト ボックス 5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4" name="テキスト ボックス 5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5" name="テキスト ボックス 5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8527</xdr:rowOff>
    </xdr:from>
    <xdr:to>
      <xdr:col>85</xdr:col>
      <xdr:colOff>177800</xdr:colOff>
      <xdr:row>82</xdr:row>
      <xdr:rowOff>110127</xdr:rowOff>
    </xdr:to>
    <xdr:sp macro="" textlink="">
      <xdr:nvSpPr>
        <xdr:cNvPr id="566" name="楕円 565"/>
        <xdr:cNvSpPr/>
      </xdr:nvSpPr>
      <xdr:spPr>
        <a:xfrm>
          <a:off x="162687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31404</xdr:rowOff>
    </xdr:from>
    <xdr:ext cx="405111" cy="259045"/>
    <xdr:sp macro="" textlink="">
      <xdr:nvSpPr>
        <xdr:cNvPr id="567" name="【消防施設】&#10;有形固定資産減価償却率該当値テキスト"/>
        <xdr:cNvSpPr txBox="1"/>
      </xdr:nvSpPr>
      <xdr:spPr>
        <a:xfrm>
          <a:off x="16357600" y="13918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126093</xdr:rowOff>
    </xdr:from>
    <xdr:to>
      <xdr:col>81</xdr:col>
      <xdr:colOff>101600</xdr:colOff>
      <xdr:row>82</xdr:row>
      <xdr:rowOff>56243</xdr:rowOff>
    </xdr:to>
    <xdr:sp macro="" textlink="">
      <xdr:nvSpPr>
        <xdr:cNvPr id="568" name="楕円 567"/>
        <xdr:cNvSpPr/>
      </xdr:nvSpPr>
      <xdr:spPr>
        <a:xfrm>
          <a:off x="15430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59327</xdr:rowOff>
    </xdr:to>
    <xdr:cxnSp macro="">
      <xdr:nvCxnSpPr>
        <xdr:cNvPr id="569" name="直線コネクタ 568"/>
        <xdr:cNvCxnSpPr/>
      </xdr:nvCxnSpPr>
      <xdr:spPr>
        <a:xfrm>
          <a:off x="15481300" y="1406434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73842</xdr:rowOff>
    </xdr:from>
    <xdr:to>
      <xdr:col>76</xdr:col>
      <xdr:colOff>165100</xdr:colOff>
      <xdr:row>82</xdr:row>
      <xdr:rowOff>3992</xdr:rowOff>
    </xdr:to>
    <xdr:sp macro="" textlink="">
      <xdr:nvSpPr>
        <xdr:cNvPr id="570" name="楕円 569"/>
        <xdr:cNvSpPr/>
      </xdr:nvSpPr>
      <xdr:spPr>
        <a:xfrm>
          <a:off x="14541500" y="1396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124642</xdr:rowOff>
    </xdr:from>
    <xdr:to>
      <xdr:col>81</xdr:col>
      <xdr:colOff>50800</xdr:colOff>
      <xdr:row>82</xdr:row>
      <xdr:rowOff>5443</xdr:rowOff>
    </xdr:to>
    <xdr:cxnSp macro="">
      <xdr:nvCxnSpPr>
        <xdr:cNvPr id="571" name="直線コネクタ 570"/>
        <xdr:cNvCxnSpPr/>
      </xdr:nvCxnSpPr>
      <xdr:spPr>
        <a:xfrm>
          <a:off x="14592300" y="140120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142421</xdr:rowOff>
    </xdr:from>
    <xdr:to>
      <xdr:col>72</xdr:col>
      <xdr:colOff>38100</xdr:colOff>
      <xdr:row>82</xdr:row>
      <xdr:rowOff>72571</xdr:rowOff>
    </xdr:to>
    <xdr:sp macro="" textlink="">
      <xdr:nvSpPr>
        <xdr:cNvPr id="572" name="楕円 571"/>
        <xdr:cNvSpPr/>
      </xdr:nvSpPr>
      <xdr:spPr>
        <a:xfrm>
          <a:off x="13652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124642</xdr:rowOff>
    </xdr:from>
    <xdr:to>
      <xdr:col>76</xdr:col>
      <xdr:colOff>114300</xdr:colOff>
      <xdr:row>82</xdr:row>
      <xdr:rowOff>21771</xdr:rowOff>
    </xdr:to>
    <xdr:cxnSp macro="">
      <xdr:nvCxnSpPr>
        <xdr:cNvPr id="573" name="直線コネクタ 572"/>
        <xdr:cNvCxnSpPr/>
      </xdr:nvCxnSpPr>
      <xdr:spPr>
        <a:xfrm flipV="1">
          <a:off x="13703300" y="1401209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80373</xdr:rowOff>
    </xdr:from>
    <xdr:to>
      <xdr:col>67</xdr:col>
      <xdr:colOff>101600</xdr:colOff>
      <xdr:row>82</xdr:row>
      <xdr:rowOff>10523</xdr:rowOff>
    </xdr:to>
    <xdr:sp macro="" textlink="">
      <xdr:nvSpPr>
        <xdr:cNvPr id="574" name="楕円 573"/>
        <xdr:cNvSpPr/>
      </xdr:nvSpPr>
      <xdr:spPr>
        <a:xfrm>
          <a:off x="12763500" y="139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131173</xdr:rowOff>
    </xdr:from>
    <xdr:to>
      <xdr:col>71</xdr:col>
      <xdr:colOff>177800</xdr:colOff>
      <xdr:row>82</xdr:row>
      <xdr:rowOff>21771</xdr:rowOff>
    </xdr:to>
    <xdr:cxnSp macro="">
      <xdr:nvCxnSpPr>
        <xdr:cNvPr id="575" name="直線コネクタ 574"/>
        <xdr:cNvCxnSpPr/>
      </xdr:nvCxnSpPr>
      <xdr:spPr>
        <a:xfrm>
          <a:off x="12814300" y="14018623"/>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576" name="n_1aveValue【消防施設】&#10;有形固定資産減価償却率"/>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577" name="n_2aveValue【消防施設】&#10;有形固定資産減価償却率"/>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578" name="n_3aveValue【消防施設】&#10;有形固定資産減価償却率"/>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579" name="n_4aveValue【消防施設】&#10;有形固定資産減価償却率"/>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72770</xdr:rowOff>
    </xdr:from>
    <xdr:ext cx="405111" cy="259045"/>
    <xdr:sp macro="" textlink="">
      <xdr:nvSpPr>
        <xdr:cNvPr id="580" name="n_1mainValue【消防施設】&#10;有形固定資産減価償却率"/>
        <xdr:cNvSpPr txBox="1"/>
      </xdr:nvSpPr>
      <xdr:spPr>
        <a:xfrm>
          <a:off x="152660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20519</xdr:rowOff>
    </xdr:from>
    <xdr:ext cx="405111" cy="259045"/>
    <xdr:sp macro="" textlink="">
      <xdr:nvSpPr>
        <xdr:cNvPr id="581" name="n_2mainValue【消防施設】&#10;有形固定資産減価償却率"/>
        <xdr:cNvSpPr txBox="1"/>
      </xdr:nvSpPr>
      <xdr:spPr>
        <a:xfrm>
          <a:off x="14389744" y="1373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89098</xdr:rowOff>
    </xdr:from>
    <xdr:ext cx="405111" cy="259045"/>
    <xdr:sp macro="" textlink="">
      <xdr:nvSpPr>
        <xdr:cNvPr id="582" name="n_3mainValue【消防施設】&#10;有形固定資産減価償却率"/>
        <xdr:cNvSpPr txBox="1"/>
      </xdr:nvSpPr>
      <xdr:spPr>
        <a:xfrm>
          <a:off x="13500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27050</xdr:rowOff>
    </xdr:from>
    <xdr:ext cx="405111" cy="259045"/>
    <xdr:sp macro="" textlink="">
      <xdr:nvSpPr>
        <xdr:cNvPr id="583" name="n_4mainValue【消防施設】&#10;有形固定資産減価償却率"/>
        <xdr:cNvSpPr txBox="1"/>
      </xdr:nvSpPr>
      <xdr:spPr>
        <a:xfrm>
          <a:off x="12611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4" name="直線コネクタ 5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5" name="テキスト ボックス 5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6" name="直線コネクタ 5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7" name="テキスト ボックス 5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8" name="直線コネクタ 5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9" name="テキスト ボックス 5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0" name="直線コネクタ 5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1" name="テキスト ボックス 6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605" name="直線コネクタ 604"/>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06" name="【消防施設】&#10;一人当たり面積最小値テキスト"/>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07" name="直線コネクタ 606"/>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608" name="【消防施設】&#10;一人当たり面積最大値テキスト"/>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609" name="直線コネクタ 608"/>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2303</xdr:rowOff>
    </xdr:from>
    <xdr:ext cx="469744" cy="259045"/>
    <xdr:sp macro="" textlink="">
      <xdr:nvSpPr>
        <xdr:cNvPr id="610" name="【消防施設】&#10;一人当たり面積平均値テキスト"/>
        <xdr:cNvSpPr txBox="1"/>
      </xdr:nvSpPr>
      <xdr:spPr>
        <a:xfrm>
          <a:off x="22199600" y="1440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611" name="フローチャート: 判断 610"/>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612" name="フローチャート: 判断 611"/>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613" name="フローチャート: 判断 612"/>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614" name="フローチャート: 判断 613"/>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615" name="フローチャート: 判断 614"/>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21" name="楕円 620"/>
        <xdr:cNvSpPr/>
      </xdr:nvSpPr>
      <xdr:spPr>
        <a:xfrm>
          <a:off x="221107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1033</xdr:rowOff>
    </xdr:from>
    <xdr:ext cx="469744" cy="259045"/>
    <xdr:sp macro="" textlink="">
      <xdr:nvSpPr>
        <xdr:cNvPr id="622" name="【消防施設】&#10;一人当たり面積該当値テキスト"/>
        <xdr:cNvSpPr txBox="1"/>
      </xdr:nvSpPr>
      <xdr:spPr>
        <a:xfrm>
          <a:off x="22199600" y="142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23" name="楕円 622"/>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28956</xdr:rowOff>
    </xdr:from>
    <xdr:to>
      <xdr:col>116</xdr:col>
      <xdr:colOff>63500</xdr:colOff>
      <xdr:row>84</xdr:row>
      <xdr:rowOff>38100</xdr:rowOff>
    </xdr:to>
    <xdr:cxnSp macro="">
      <xdr:nvCxnSpPr>
        <xdr:cNvPr id="624" name="直線コネクタ 623"/>
        <xdr:cNvCxnSpPr/>
      </xdr:nvCxnSpPr>
      <xdr:spPr>
        <a:xfrm flipV="1">
          <a:off x="21323300" y="144307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625" name="楕円 624"/>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626" name="直線コネクタ 625"/>
        <xdr:cNvCxnSpPr/>
      </xdr:nvCxnSpPr>
      <xdr:spPr>
        <a:xfrm flipV="1">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627" name="楕円 626"/>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47244</xdr:rowOff>
    </xdr:to>
    <xdr:cxnSp macro="">
      <xdr:nvCxnSpPr>
        <xdr:cNvPr id="628" name="直線コネクタ 627"/>
        <xdr:cNvCxnSpPr/>
      </xdr:nvCxnSpPr>
      <xdr:spPr>
        <a:xfrm flipV="1">
          <a:off x="19545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145035</xdr:rowOff>
    </xdr:from>
    <xdr:to>
      <xdr:col>98</xdr:col>
      <xdr:colOff>38100</xdr:colOff>
      <xdr:row>84</xdr:row>
      <xdr:rowOff>75185</xdr:rowOff>
    </xdr:to>
    <xdr:sp macro="" textlink="">
      <xdr:nvSpPr>
        <xdr:cNvPr id="629" name="楕円 628"/>
        <xdr:cNvSpPr/>
      </xdr:nvSpPr>
      <xdr:spPr>
        <a:xfrm>
          <a:off x="18605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24385</xdr:rowOff>
    </xdr:from>
    <xdr:to>
      <xdr:col>102</xdr:col>
      <xdr:colOff>114300</xdr:colOff>
      <xdr:row>84</xdr:row>
      <xdr:rowOff>47244</xdr:rowOff>
    </xdr:to>
    <xdr:cxnSp macro="">
      <xdr:nvCxnSpPr>
        <xdr:cNvPr id="630" name="直線コネクタ 629"/>
        <xdr:cNvCxnSpPr/>
      </xdr:nvCxnSpPr>
      <xdr:spPr>
        <a:xfrm>
          <a:off x="18656300" y="144261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112031</xdr:rowOff>
    </xdr:from>
    <xdr:ext cx="469744" cy="259045"/>
    <xdr:sp macro="" textlink="">
      <xdr:nvSpPr>
        <xdr:cNvPr id="631" name="n_1aveValue【消防施設】&#10;一人当たり面積"/>
        <xdr:cNvSpPr txBox="1"/>
      </xdr:nvSpPr>
      <xdr:spPr>
        <a:xfrm>
          <a:off x="210757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121175</xdr:rowOff>
    </xdr:from>
    <xdr:ext cx="469744" cy="259045"/>
    <xdr:sp macro="" textlink="">
      <xdr:nvSpPr>
        <xdr:cNvPr id="632" name="n_2aveValue【消防施設】&#10;一人当たり面積"/>
        <xdr:cNvSpPr txBox="1"/>
      </xdr:nvSpPr>
      <xdr:spPr>
        <a:xfrm>
          <a:off x="20199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107459</xdr:rowOff>
    </xdr:from>
    <xdr:ext cx="469744" cy="259045"/>
    <xdr:sp macro="" textlink="">
      <xdr:nvSpPr>
        <xdr:cNvPr id="633" name="n_3aveValue【消防施設】&#10;一人当たり面積"/>
        <xdr:cNvSpPr txBox="1"/>
      </xdr:nvSpPr>
      <xdr:spPr>
        <a:xfrm>
          <a:off x="19310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89171</xdr:rowOff>
    </xdr:from>
    <xdr:ext cx="469744" cy="259045"/>
    <xdr:sp macro="" textlink="">
      <xdr:nvSpPr>
        <xdr:cNvPr id="634" name="n_4aveValue【消防施設】&#10;一人当たり面積"/>
        <xdr:cNvSpPr txBox="1"/>
      </xdr:nvSpPr>
      <xdr:spPr>
        <a:xfrm>
          <a:off x="18421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105427</xdr:rowOff>
    </xdr:from>
    <xdr:ext cx="469744" cy="259045"/>
    <xdr:sp macro="" textlink="">
      <xdr:nvSpPr>
        <xdr:cNvPr id="635" name="n_1main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109999</xdr:rowOff>
    </xdr:from>
    <xdr:ext cx="469744" cy="259045"/>
    <xdr:sp macro="" textlink="">
      <xdr:nvSpPr>
        <xdr:cNvPr id="636" name="n_2mainValue【消防施設】&#10;一人当たり面積"/>
        <xdr:cNvSpPr txBox="1"/>
      </xdr:nvSpPr>
      <xdr:spPr>
        <a:xfrm>
          <a:off x="20199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637" name="n_3mainValue【消防施設】&#10;一人当たり面積"/>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91712</xdr:rowOff>
    </xdr:from>
    <xdr:ext cx="469744" cy="259045"/>
    <xdr:sp macro="" textlink="">
      <xdr:nvSpPr>
        <xdr:cNvPr id="638" name="n_4mainValue【消防施設】&#10;一人当たり面積"/>
        <xdr:cNvSpPr txBox="1"/>
      </xdr:nvSpPr>
      <xdr:spPr>
        <a:xfrm>
          <a:off x="18421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667" name="【庁舎】&#10;有形固定資産減価償却率平均値テキスト"/>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668" name="フローチャート: 判断 667"/>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669" name="フローチャート: 判断 668"/>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670" name="フローチャート: 判断 669"/>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671" name="フローチャート: 判断 670"/>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672" name="フローチャート: 判断 671"/>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119380</xdr:rowOff>
    </xdr:from>
    <xdr:to>
      <xdr:col>85</xdr:col>
      <xdr:colOff>177800</xdr:colOff>
      <xdr:row>106</xdr:row>
      <xdr:rowOff>49530</xdr:rowOff>
    </xdr:to>
    <xdr:sp macro="" textlink="">
      <xdr:nvSpPr>
        <xdr:cNvPr id="678" name="楕円 677"/>
        <xdr:cNvSpPr/>
      </xdr:nvSpPr>
      <xdr:spPr>
        <a:xfrm>
          <a:off x="16268700" y="1812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97807</xdr:rowOff>
    </xdr:from>
    <xdr:ext cx="405111" cy="259045"/>
    <xdr:sp macro="" textlink="">
      <xdr:nvSpPr>
        <xdr:cNvPr id="679" name="【庁舎】&#10;有形固定資産減価償却率該当値テキスト"/>
        <xdr:cNvSpPr txBox="1"/>
      </xdr:nvSpPr>
      <xdr:spPr>
        <a:xfrm>
          <a:off x="16357600"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93980</xdr:rowOff>
    </xdr:from>
    <xdr:to>
      <xdr:col>81</xdr:col>
      <xdr:colOff>101600</xdr:colOff>
      <xdr:row>106</xdr:row>
      <xdr:rowOff>24130</xdr:rowOff>
    </xdr:to>
    <xdr:sp macro="" textlink="">
      <xdr:nvSpPr>
        <xdr:cNvPr id="680" name="楕円 679"/>
        <xdr:cNvSpPr/>
      </xdr:nvSpPr>
      <xdr:spPr>
        <a:xfrm>
          <a:off x="15430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144780</xdr:rowOff>
    </xdr:from>
    <xdr:to>
      <xdr:col>85</xdr:col>
      <xdr:colOff>127000</xdr:colOff>
      <xdr:row>105</xdr:row>
      <xdr:rowOff>170180</xdr:rowOff>
    </xdr:to>
    <xdr:cxnSp macro="">
      <xdr:nvCxnSpPr>
        <xdr:cNvPr id="681" name="直線コネクタ 680"/>
        <xdr:cNvCxnSpPr/>
      </xdr:nvCxnSpPr>
      <xdr:spPr>
        <a:xfrm>
          <a:off x="15481300" y="1814703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68580</xdr:rowOff>
    </xdr:from>
    <xdr:to>
      <xdr:col>76</xdr:col>
      <xdr:colOff>165100</xdr:colOff>
      <xdr:row>105</xdr:row>
      <xdr:rowOff>170180</xdr:rowOff>
    </xdr:to>
    <xdr:sp macro="" textlink="">
      <xdr:nvSpPr>
        <xdr:cNvPr id="682" name="楕円 681"/>
        <xdr:cNvSpPr/>
      </xdr:nvSpPr>
      <xdr:spPr>
        <a:xfrm>
          <a:off x="14541500" y="1807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119380</xdr:rowOff>
    </xdr:from>
    <xdr:to>
      <xdr:col>81</xdr:col>
      <xdr:colOff>50800</xdr:colOff>
      <xdr:row>105</xdr:row>
      <xdr:rowOff>144780</xdr:rowOff>
    </xdr:to>
    <xdr:cxnSp macro="">
      <xdr:nvCxnSpPr>
        <xdr:cNvPr id="683" name="直線コネクタ 682"/>
        <xdr:cNvCxnSpPr/>
      </xdr:nvCxnSpPr>
      <xdr:spPr>
        <a:xfrm>
          <a:off x="14592300" y="181216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43180</xdr:rowOff>
    </xdr:from>
    <xdr:to>
      <xdr:col>72</xdr:col>
      <xdr:colOff>38100</xdr:colOff>
      <xdr:row>105</xdr:row>
      <xdr:rowOff>144780</xdr:rowOff>
    </xdr:to>
    <xdr:sp macro="" textlink="">
      <xdr:nvSpPr>
        <xdr:cNvPr id="684" name="楕円 683"/>
        <xdr:cNvSpPr/>
      </xdr:nvSpPr>
      <xdr:spPr>
        <a:xfrm>
          <a:off x="13652500" y="1804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93980</xdr:rowOff>
    </xdr:from>
    <xdr:to>
      <xdr:col>76</xdr:col>
      <xdr:colOff>114300</xdr:colOff>
      <xdr:row>105</xdr:row>
      <xdr:rowOff>119380</xdr:rowOff>
    </xdr:to>
    <xdr:cxnSp macro="">
      <xdr:nvCxnSpPr>
        <xdr:cNvPr id="685" name="直線コネクタ 684"/>
        <xdr:cNvCxnSpPr/>
      </xdr:nvCxnSpPr>
      <xdr:spPr>
        <a:xfrm>
          <a:off x="13703300" y="180962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17780</xdr:rowOff>
    </xdr:from>
    <xdr:to>
      <xdr:col>67</xdr:col>
      <xdr:colOff>101600</xdr:colOff>
      <xdr:row>105</xdr:row>
      <xdr:rowOff>119380</xdr:rowOff>
    </xdr:to>
    <xdr:sp macro="" textlink="">
      <xdr:nvSpPr>
        <xdr:cNvPr id="686" name="楕円 685"/>
        <xdr:cNvSpPr/>
      </xdr:nvSpPr>
      <xdr:spPr>
        <a:xfrm>
          <a:off x="127635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68580</xdr:rowOff>
    </xdr:from>
    <xdr:to>
      <xdr:col>71</xdr:col>
      <xdr:colOff>177800</xdr:colOff>
      <xdr:row>105</xdr:row>
      <xdr:rowOff>93980</xdr:rowOff>
    </xdr:to>
    <xdr:cxnSp macro="">
      <xdr:nvCxnSpPr>
        <xdr:cNvPr id="687" name="直線コネクタ 686"/>
        <xdr:cNvCxnSpPr/>
      </xdr:nvCxnSpPr>
      <xdr:spPr>
        <a:xfrm>
          <a:off x="12814300" y="1807083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688" name="n_1aveValue【庁舎】&#10;有形固定資産減価償却率"/>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689" name="n_2aveValue【庁舎】&#10;有形固定資産減価償却率"/>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690" name="n_3aveValue【庁舎】&#10;有形固定資産減価償却率"/>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691" name="n_4aveValue【庁舎】&#10;有形固定資産減価償却率"/>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15257</xdr:rowOff>
    </xdr:from>
    <xdr:ext cx="405111" cy="259045"/>
    <xdr:sp macro="" textlink="">
      <xdr:nvSpPr>
        <xdr:cNvPr id="692" name="n_1mainValue【庁舎】&#10;有形固定資産減価償却率"/>
        <xdr:cNvSpPr txBox="1"/>
      </xdr:nvSpPr>
      <xdr:spPr>
        <a:xfrm>
          <a:off x="15266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161307</xdr:rowOff>
    </xdr:from>
    <xdr:ext cx="405111" cy="259045"/>
    <xdr:sp macro="" textlink="">
      <xdr:nvSpPr>
        <xdr:cNvPr id="693" name="n_2mainValue【庁舎】&#10;有形固定資産減価償却率"/>
        <xdr:cNvSpPr txBox="1"/>
      </xdr:nvSpPr>
      <xdr:spPr>
        <a:xfrm>
          <a:off x="14389744"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135907</xdr:rowOff>
    </xdr:from>
    <xdr:ext cx="405111" cy="259045"/>
    <xdr:sp macro="" textlink="">
      <xdr:nvSpPr>
        <xdr:cNvPr id="694" name="n_3mainValue【庁舎】&#10;有形固定資産減価償却率"/>
        <xdr:cNvSpPr txBox="1"/>
      </xdr:nvSpPr>
      <xdr:spPr>
        <a:xfrm>
          <a:off x="13500744" y="181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110507</xdr:rowOff>
    </xdr:from>
    <xdr:ext cx="405111" cy="259045"/>
    <xdr:sp macro="" textlink="">
      <xdr:nvSpPr>
        <xdr:cNvPr id="695" name="n_4mainValue【庁舎】&#10;有形固定資産減価償却率"/>
        <xdr:cNvSpPr txBox="1"/>
      </xdr:nvSpPr>
      <xdr:spPr>
        <a:xfrm>
          <a:off x="12611744" y="181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6" name="テキスト ボックス 70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07" name="直線コネクタ 70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8" name="テキスト ボックス 70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9" name="直線コネクタ 70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0" name="テキスト ボックス 70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1" name="直線コネクタ 71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2" name="テキスト ボックス 71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3" name="直線コネクタ 71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4" name="テキスト ボックス 71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5" name="直線コネクタ 71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6" name="テキスト ボックス 71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7" name="直線コネクタ 71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8" name="テキスト ボックス 71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9" name="直線コネクタ 7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0" name="テキスト ボックス 71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722" name="直線コネクタ 721"/>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3" name="【庁舎】&#10;一人当たり面積最小値テキスト"/>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24" name="直線コネクタ 723"/>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25"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26" name="直線コネクタ 725"/>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727" name="【庁舎】&#10;一人当たり面積平均値テキスト"/>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728" name="フローチャート: 判断 727"/>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29" name="フローチャート: 判断 728"/>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0" name="フローチャート: 判断 729"/>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731" name="フローチャート: 判断 730"/>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32" name="フローチャート: 判断 731"/>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3" name="テキスト ボックス 7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4" name="テキスト ボックス 7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5" name="テキスト ボックス 7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6" name="テキスト ボックス 7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7" name="テキスト ボックス 7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36830</xdr:rowOff>
    </xdr:from>
    <xdr:to>
      <xdr:col>116</xdr:col>
      <xdr:colOff>114300</xdr:colOff>
      <xdr:row>107</xdr:row>
      <xdr:rowOff>138430</xdr:rowOff>
    </xdr:to>
    <xdr:sp macro="" textlink="">
      <xdr:nvSpPr>
        <xdr:cNvPr id="738" name="楕円 737"/>
        <xdr:cNvSpPr/>
      </xdr:nvSpPr>
      <xdr:spPr>
        <a:xfrm>
          <a:off x="22110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15257</xdr:rowOff>
    </xdr:from>
    <xdr:ext cx="469744" cy="259045"/>
    <xdr:sp macro="" textlink="">
      <xdr:nvSpPr>
        <xdr:cNvPr id="739" name="【庁舎】&#10;一人当たり面積該当値テキスト"/>
        <xdr:cNvSpPr txBox="1"/>
      </xdr:nvSpPr>
      <xdr:spPr>
        <a:xfrm>
          <a:off x="22199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46627</xdr:rowOff>
    </xdr:from>
    <xdr:to>
      <xdr:col>112</xdr:col>
      <xdr:colOff>38100</xdr:colOff>
      <xdr:row>107</xdr:row>
      <xdr:rowOff>148227</xdr:rowOff>
    </xdr:to>
    <xdr:sp macro="" textlink="">
      <xdr:nvSpPr>
        <xdr:cNvPr id="740" name="楕円 739"/>
        <xdr:cNvSpPr/>
      </xdr:nvSpPr>
      <xdr:spPr>
        <a:xfrm>
          <a:off x="2127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87630</xdr:rowOff>
    </xdr:from>
    <xdr:to>
      <xdr:col>116</xdr:col>
      <xdr:colOff>63500</xdr:colOff>
      <xdr:row>107</xdr:row>
      <xdr:rowOff>97427</xdr:rowOff>
    </xdr:to>
    <xdr:cxnSp macro="">
      <xdr:nvCxnSpPr>
        <xdr:cNvPr id="741" name="直線コネクタ 740"/>
        <xdr:cNvCxnSpPr/>
      </xdr:nvCxnSpPr>
      <xdr:spPr>
        <a:xfrm flipV="1">
          <a:off x="21323300" y="1843278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53158</xdr:rowOff>
    </xdr:from>
    <xdr:to>
      <xdr:col>107</xdr:col>
      <xdr:colOff>101600</xdr:colOff>
      <xdr:row>107</xdr:row>
      <xdr:rowOff>154758</xdr:rowOff>
    </xdr:to>
    <xdr:sp macro="" textlink="">
      <xdr:nvSpPr>
        <xdr:cNvPr id="742" name="楕円 741"/>
        <xdr:cNvSpPr/>
      </xdr:nvSpPr>
      <xdr:spPr>
        <a:xfrm>
          <a:off x="20383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97427</xdr:rowOff>
    </xdr:from>
    <xdr:to>
      <xdr:col>111</xdr:col>
      <xdr:colOff>177800</xdr:colOff>
      <xdr:row>107</xdr:row>
      <xdr:rowOff>103958</xdr:rowOff>
    </xdr:to>
    <xdr:cxnSp macro="">
      <xdr:nvCxnSpPr>
        <xdr:cNvPr id="743" name="直線コネクタ 742"/>
        <xdr:cNvCxnSpPr/>
      </xdr:nvCxnSpPr>
      <xdr:spPr>
        <a:xfrm flipV="1">
          <a:off x="20434300" y="1844257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62956</xdr:rowOff>
    </xdr:from>
    <xdr:to>
      <xdr:col>102</xdr:col>
      <xdr:colOff>165100</xdr:colOff>
      <xdr:row>107</xdr:row>
      <xdr:rowOff>164556</xdr:rowOff>
    </xdr:to>
    <xdr:sp macro="" textlink="">
      <xdr:nvSpPr>
        <xdr:cNvPr id="744" name="楕円 743"/>
        <xdr:cNvSpPr/>
      </xdr:nvSpPr>
      <xdr:spPr>
        <a:xfrm>
          <a:off x="19494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103958</xdr:rowOff>
    </xdr:from>
    <xdr:to>
      <xdr:col>107</xdr:col>
      <xdr:colOff>50800</xdr:colOff>
      <xdr:row>107</xdr:row>
      <xdr:rowOff>113756</xdr:rowOff>
    </xdr:to>
    <xdr:cxnSp macro="">
      <xdr:nvCxnSpPr>
        <xdr:cNvPr id="745" name="直線コネクタ 744"/>
        <xdr:cNvCxnSpPr/>
      </xdr:nvCxnSpPr>
      <xdr:spPr>
        <a:xfrm flipV="1">
          <a:off x="19545300" y="1844910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46" name="楕円 745"/>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113756</xdr:rowOff>
    </xdr:from>
    <xdr:to>
      <xdr:col>102</xdr:col>
      <xdr:colOff>114300</xdr:colOff>
      <xdr:row>107</xdr:row>
      <xdr:rowOff>117021</xdr:rowOff>
    </xdr:to>
    <xdr:cxnSp macro="">
      <xdr:nvCxnSpPr>
        <xdr:cNvPr id="747" name="直線コネクタ 746"/>
        <xdr:cNvCxnSpPr/>
      </xdr:nvCxnSpPr>
      <xdr:spPr>
        <a:xfrm flipV="1">
          <a:off x="18656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48"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49" name="n_2aveValue【庁舎】&#10;一人当たり面積"/>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750" name="n_3aveValue【庁舎】&#10;一人当たり面積"/>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751" name="n_4aveValue【庁舎】&#10;一人当たり面積"/>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139354</xdr:rowOff>
    </xdr:from>
    <xdr:ext cx="469744" cy="259045"/>
    <xdr:sp macro="" textlink="">
      <xdr:nvSpPr>
        <xdr:cNvPr id="752" name="n_1mainValue【庁舎】&#10;一人当たり面積"/>
        <xdr:cNvSpPr txBox="1"/>
      </xdr:nvSpPr>
      <xdr:spPr>
        <a:xfrm>
          <a:off x="21075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145885</xdr:rowOff>
    </xdr:from>
    <xdr:ext cx="469744" cy="259045"/>
    <xdr:sp macro="" textlink="">
      <xdr:nvSpPr>
        <xdr:cNvPr id="753" name="n_2mainValue【庁舎】&#10;一人当たり面積"/>
        <xdr:cNvSpPr txBox="1"/>
      </xdr:nvSpPr>
      <xdr:spPr>
        <a:xfrm>
          <a:off x="20199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155683</xdr:rowOff>
    </xdr:from>
    <xdr:ext cx="469744" cy="259045"/>
    <xdr:sp macro="" textlink="">
      <xdr:nvSpPr>
        <xdr:cNvPr id="754" name="n_3mainValue【庁舎】&#10;一人当たり面積"/>
        <xdr:cNvSpPr txBox="1"/>
      </xdr:nvSpPr>
      <xdr:spPr>
        <a:xfrm>
          <a:off x="19310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755" name="n_4mainValue【庁舎】&#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6" name="正方形/長方形 7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7" name="正方形/長方形 7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8" name="テキスト ボックス 7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・一般廃棄物処理施設、体育館・プール及び消防施設以外については、類似団体と比較して、有形固定資産減価償却率が高くなっている。</a:t>
          </a:r>
        </a:p>
        <a:p>
          <a:r>
            <a:rPr kumimoji="1" lang="ja-JP" altLang="en-US" sz="1300">
              <a:latin typeface="ＭＳ Ｐゴシック" panose="020B0600070205080204" pitchFamily="50" charset="-128"/>
              <a:ea typeface="ＭＳ Ｐゴシック" panose="020B0600070205080204" pitchFamily="50" charset="-128"/>
            </a:rPr>
            <a:t>・庁舎、保健センター、福祉施設については、類似団体の平均より著しく高い水準にある。これらについては、昭和５０年代に建設されたものであり、建設後約４０年近く経過し、老朽化が進んでいるためである。</a:t>
          </a:r>
        </a:p>
        <a:p>
          <a:r>
            <a:rPr kumimoji="1" lang="ja-JP" altLang="en-US" sz="1300">
              <a:latin typeface="ＭＳ Ｐゴシック" panose="020B0600070205080204" pitchFamily="50" charset="-128"/>
              <a:ea typeface="ＭＳ Ｐゴシック" panose="020B0600070205080204" pitchFamily="50" charset="-128"/>
            </a:rPr>
            <a:t>・これらの施設を含め、既存の各公共施設等について、令和元年度には老朽化状況調査を行い、当該調査を踏まえ、令和２年度に個別施設計画を策定した。</a:t>
          </a:r>
        </a:p>
        <a:p>
          <a:r>
            <a:rPr kumimoji="1" lang="ja-JP" altLang="en-US" sz="1300">
              <a:latin typeface="ＭＳ Ｐゴシック" panose="020B0600070205080204" pitchFamily="50" charset="-128"/>
              <a:ea typeface="ＭＳ Ｐゴシック" panose="020B0600070205080204" pitchFamily="50" charset="-128"/>
            </a:rPr>
            <a:t>・今後は、この個別施設計画に基づき、計画的に修繕し、また必要があれば、公共施設等の集約化・複合化を積極的に進めていく予定である。維持管理に係る経費の増加に留意し、各公共施設等の老朽化対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_&#20225;&#30011;&#36001;&#25919;&#35506;/02002_&#36001;&#25919;&#25285;&#24403;/02002_&#36001;&#25919;&#25285;&#24403;/&#12461;&#12515;&#12499;&#12493;&#12483;&#12488;/185_&#36001;&#25919;&#29031;&#20250;&#35442;&#24403;&#12354;&#12426;/R04/25%20&#12304;9&#26376;21&#26085;&#12294;&#12539;&#20316;&#26989;&#20381;&#38972;&#12305;&#20196;&#21644;&#65298;&#24180;&#24230;&#36001;&#25919;&#29366;&#27841;&#36039;&#26009;&#38598;&#12398;&#20316;&#25104;&#12395;&#12388;&#12356;&#12390;&#65288;&#65298;&#22238;&#30446;&#65289;/&#12304;&#36001;&#25919;&#29366;&#27841;&#36039;&#26009;&#38598;&#12305;_114651_&#26494;&#2023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cell r="BP51">
            <v>61.4</v>
          </cell>
          <cell r="BX51">
            <v>58</v>
          </cell>
          <cell r="CF51">
            <v>22.8</v>
          </cell>
          <cell r="CN51">
            <v>21.8</v>
          </cell>
          <cell r="CV51">
            <v>17.3</v>
          </cell>
        </row>
        <row r="53">
          <cell r="BP53">
            <v>80.5</v>
          </cell>
          <cell r="BX53">
            <v>81.2</v>
          </cell>
          <cell r="CF53">
            <v>82.8</v>
          </cell>
          <cell r="CN53">
            <v>83.6</v>
          </cell>
          <cell r="CV53">
            <v>83.9</v>
          </cell>
        </row>
        <row r="55">
          <cell r="AN55" t="str">
            <v>類似団体内平均値</v>
          </cell>
          <cell r="BP55">
            <v>21</v>
          </cell>
          <cell r="BX55">
            <v>20.2</v>
          </cell>
          <cell r="CF55">
            <v>18.3</v>
          </cell>
          <cell r="CN55">
            <v>20.3</v>
          </cell>
          <cell r="CV55">
            <v>15.5</v>
          </cell>
        </row>
        <row r="57">
          <cell r="BP57">
            <v>55.9</v>
          </cell>
          <cell r="BX57">
            <v>57.5</v>
          </cell>
          <cell r="CF57">
            <v>59.3</v>
          </cell>
          <cell r="CN57">
            <v>60.3</v>
          </cell>
          <cell r="CV57">
            <v>61.4</v>
          </cell>
        </row>
        <row r="72">
          <cell r="BP72" t="str">
            <v>H28</v>
          </cell>
          <cell r="BX72" t="str">
            <v>H29</v>
          </cell>
          <cell r="CF72" t="str">
            <v>H30</v>
          </cell>
          <cell r="CN72" t="str">
            <v>R01</v>
          </cell>
          <cell r="CV72" t="str">
            <v>R02</v>
          </cell>
        </row>
        <row r="73">
          <cell r="AN73" t="str">
            <v>当該団体値</v>
          </cell>
          <cell r="BP73">
            <v>61.4</v>
          </cell>
          <cell r="BX73">
            <v>58</v>
          </cell>
          <cell r="CF73">
            <v>22.8</v>
          </cell>
          <cell r="CN73">
            <v>21.8</v>
          </cell>
          <cell r="CV73">
            <v>17.3</v>
          </cell>
        </row>
        <row r="75">
          <cell r="BP75">
            <v>8.4</v>
          </cell>
          <cell r="BX75">
            <v>8.3000000000000007</v>
          </cell>
          <cell r="CF75">
            <v>7.7</v>
          </cell>
          <cell r="CN75">
            <v>7.2</v>
          </cell>
          <cell r="CV75">
            <v>6.3</v>
          </cell>
        </row>
        <row r="77">
          <cell r="AN77" t="str">
            <v>類似団体内平均値</v>
          </cell>
          <cell r="BP77">
            <v>21</v>
          </cell>
          <cell r="BX77">
            <v>20.2</v>
          </cell>
          <cell r="CF77">
            <v>18.3</v>
          </cell>
          <cell r="CN77">
            <v>20.3</v>
          </cell>
          <cell r="CV77">
            <v>15.5</v>
          </cell>
        </row>
        <row r="79">
          <cell r="BP79">
            <v>6.8</v>
          </cell>
          <cell r="BX79">
            <v>6.8</v>
          </cell>
          <cell r="CF79">
            <v>6.8</v>
          </cell>
          <cell r="CN79">
            <v>6.6</v>
          </cell>
          <cell r="CV79">
            <v>6.4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82</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84</v>
      </c>
      <c r="C3" s="652"/>
      <c r="D3" s="652"/>
      <c r="E3" s="653"/>
      <c r="F3" s="653"/>
      <c r="G3" s="653"/>
      <c r="H3" s="653"/>
      <c r="I3" s="653"/>
      <c r="J3" s="653"/>
      <c r="K3" s="653"/>
      <c r="L3" s="653" t="s">
        <v>85</v>
      </c>
      <c r="M3" s="653"/>
      <c r="N3" s="653"/>
      <c r="O3" s="653"/>
      <c r="P3" s="653"/>
      <c r="Q3" s="653"/>
      <c r="R3" s="656"/>
      <c r="S3" s="656"/>
      <c r="T3" s="656"/>
      <c r="U3" s="656"/>
      <c r="V3" s="657"/>
      <c r="W3" s="547" t="s">
        <v>86</v>
      </c>
      <c r="X3" s="548"/>
      <c r="Y3" s="548"/>
      <c r="Z3" s="548"/>
      <c r="AA3" s="548"/>
      <c r="AB3" s="652"/>
      <c r="AC3" s="656" t="s">
        <v>87</v>
      </c>
      <c r="AD3" s="548"/>
      <c r="AE3" s="548"/>
      <c r="AF3" s="548"/>
      <c r="AG3" s="548"/>
      <c r="AH3" s="548"/>
      <c r="AI3" s="548"/>
      <c r="AJ3" s="548"/>
      <c r="AK3" s="548"/>
      <c r="AL3" s="618"/>
      <c r="AM3" s="547" t="s">
        <v>88</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89</v>
      </c>
      <c r="BO3" s="548"/>
      <c r="BP3" s="548"/>
      <c r="BQ3" s="548"/>
      <c r="BR3" s="548"/>
      <c r="BS3" s="548"/>
      <c r="BT3" s="548"/>
      <c r="BU3" s="618"/>
      <c r="BV3" s="547" t="s">
        <v>90</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91</v>
      </c>
      <c r="CU3" s="548"/>
      <c r="CV3" s="548"/>
      <c r="CW3" s="548"/>
      <c r="CX3" s="548"/>
      <c r="CY3" s="548"/>
      <c r="CZ3" s="548"/>
      <c r="DA3" s="618"/>
      <c r="DB3" s="547" t="s">
        <v>92</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93</v>
      </c>
      <c r="AZ4" s="461"/>
      <c r="BA4" s="461"/>
      <c r="BB4" s="461"/>
      <c r="BC4" s="461"/>
      <c r="BD4" s="461"/>
      <c r="BE4" s="461"/>
      <c r="BF4" s="461"/>
      <c r="BG4" s="461"/>
      <c r="BH4" s="461"/>
      <c r="BI4" s="461"/>
      <c r="BJ4" s="461"/>
      <c r="BK4" s="461"/>
      <c r="BL4" s="461"/>
      <c r="BM4" s="462"/>
      <c r="BN4" s="463">
        <v>12622031</v>
      </c>
      <c r="BO4" s="464"/>
      <c r="BP4" s="464"/>
      <c r="BQ4" s="464"/>
      <c r="BR4" s="464"/>
      <c r="BS4" s="464"/>
      <c r="BT4" s="464"/>
      <c r="BU4" s="465"/>
      <c r="BV4" s="463">
        <v>8920662</v>
      </c>
      <c r="BW4" s="464"/>
      <c r="BX4" s="464"/>
      <c r="BY4" s="464"/>
      <c r="BZ4" s="464"/>
      <c r="CA4" s="464"/>
      <c r="CB4" s="464"/>
      <c r="CC4" s="465"/>
      <c r="CD4" s="644" t="s">
        <v>94</v>
      </c>
      <c r="CE4" s="645"/>
      <c r="CF4" s="645"/>
      <c r="CG4" s="645"/>
      <c r="CH4" s="645"/>
      <c r="CI4" s="645"/>
      <c r="CJ4" s="645"/>
      <c r="CK4" s="645"/>
      <c r="CL4" s="645"/>
      <c r="CM4" s="645"/>
      <c r="CN4" s="645"/>
      <c r="CO4" s="645"/>
      <c r="CP4" s="645"/>
      <c r="CQ4" s="645"/>
      <c r="CR4" s="645"/>
      <c r="CS4" s="646"/>
      <c r="CT4" s="647">
        <v>9.8000000000000007</v>
      </c>
      <c r="CU4" s="648"/>
      <c r="CV4" s="648"/>
      <c r="CW4" s="648"/>
      <c r="CX4" s="648"/>
      <c r="CY4" s="648"/>
      <c r="CZ4" s="648"/>
      <c r="DA4" s="649"/>
      <c r="DB4" s="647">
        <v>8.1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95</v>
      </c>
      <c r="AN5" s="442"/>
      <c r="AO5" s="442"/>
      <c r="AP5" s="442"/>
      <c r="AQ5" s="442"/>
      <c r="AR5" s="442"/>
      <c r="AS5" s="442"/>
      <c r="AT5" s="443"/>
      <c r="AU5" s="525" t="s">
        <v>96</v>
      </c>
      <c r="AV5" s="526"/>
      <c r="AW5" s="526"/>
      <c r="AX5" s="526"/>
      <c r="AY5" s="448" t="s">
        <v>97</v>
      </c>
      <c r="AZ5" s="449"/>
      <c r="BA5" s="449"/>
      <c r="BB5" s="449"/>
      <c r="BC5" s="449"/>
      <c r="BD5" s="449"/>
      <c r="BE5" s="449"/>
      <c r="BF5" s="449"/>
      <c r="BG5" s="449"/>
      <c r="BH5" s="449"/>
      <c r="BI5" s="449"/>
      <c r="BJ5" s="449"/>
      <c r="BK5" s="449"/>
      <c r="BL5" s="449"/>
      <c r="BM5" s="450"/>
      <c r="BN5" s="468">
        <v>11896087</v>
      </c>
      <c r="BO5" s="469"/>
      <c r="BP5" s="469"/>
      <c r="BQ5" s="469"/>
      <c r="BR5" s="469"/>
      <c r="BS5" s="469"/>
      <c r="BT5" s="469"/>
      <c r="BU5" s="470"/>
      <c r="BV5" s="468">
        <v>8389997</v>
      </c>
      <c r="BW5" s="469"/>
      <c r="BX5" s="469"/>
      <c r="BY5" s="469"/>
      <c r="BZ5" s="469"/>
      <c r="CA5" s="469"/>
      <c r="CB5" s="469"/>
      <c r="CC5" s="470"/>
      <c r="CD5" s="477" t="s">
        <v>98</v>
      </c>
      <c r="CE5" s="478"/>
      <c r="CF5" s="478"/>
      <c r="CG5" s="478"/>
      <c r="CH5" s="478"/>
      <c r="CI5" s="478"/>
      <c r="CJ5" s="478"/>
      <c r="CK5" s="478"/>
      <c r="CL5" s="478"/>
      <c r="CM5" s="478"/>
      <c r="CN5" s="478"/>
      <c r="CO5" s="478"/>
      <c r="CP5" s="478"/>
      <c r="CQ5" s="478"/>
      <c r="CR5" s="478"/>
      <c r="CS5" s="479"/>
      <c r="CT5" s="438">
        <v>84.6</v>
      </c>
      <c r="CU5" s="439"/>
      <c r="CV5" s="439"/>
      <c r="CW5" s="439"/>
      <c r="CX5" s="439"/>
      <c r="CY5" s="439"/>
      <c r="CZ5" s="439"/>
      <c r="DA5" s="440"/>
      <c r="DB5" s="438">
        <v>89.1</v>
      </c>
      <c r="DC5" s="439"/>
      <c r="DD5" s="439"/>
      <c r="DE5" s="439"/>
      <c r="DF5" s="439"/>
      <c r="DG5" s="439"/>
      <c r="DH5" s="439"/>
      <c r="DI5" s="440"/>
      <c r="DJ5" s="186"/>
      <c r="DK5" s="186"/>
      <c r="DL5" s="186"/>
      <c r="DM5" s="186"/>
      <c r="DN5" s="186"/>
      <c r="DO5" s="186"/>
    </row>
    <row r="6" spans="1:119" ht="18.75" customHeight="1" x14ac:dyDescent="0.15">
      <c r="A6" s="187"/>
      <c r="B6" s="624" t="s">
        <v>99</v>
      </c>
      <c r="C6" s="482"/>
      <c r="D6" s="482"/>
      <c r="E6" s="625"/>
      <c r="F6" s="625"/>
      <c r="G6" s="625"/>
      <c r="H6" s="625"/>
      <c r="I6" s="625"/>
      <c r="J6" s="625"/>
      <c r="K6" s="625"/>
      <c r="L6" s="625" t="s">
        <v>100</v>
      </c>
      <c r="M6" s="625"/>
      <c r="N6" s="625"/>
      <c r="O6" s="625"/>
      <c r="P6" s="625"/>
      <c r="Q6" s="625"/>
      <c r="R6" s="506"/>
      <c r="S6" s="506"/>
      <c r="T6" s="506"/>
      <c r="U6" s="506"/>
      <c r="V6" s="631"/>
      <c r="W6" s="559" t="s">
        <v>101</v>
      </c>
      <c r="X6" s="481"/>
      <c r="Y6" s="481"/>
      <c r="Z6" s="481"/>
      <c r="AA6" s="481"/>
      <c r="AB6" s="482"/>
      <c r="AC6" s="636" t="s">
        <v>102</v>
      </c>
      <c r="AD6" s="637"/>
      <c r="AE6" s="637"/>
      <c r="AF6" s="637"/>
      <c r="AG6" s="637"/>
      <c r="AH6" s="637"/>
      <c r="AI6" s="637"/>
      <c r="AJ6" s="637"/>
      <c r="AK6" s="637"/>
      <c r="AL6" s="638"/>
      <c r="AM6" s="537" t="s">
        <v>103</v>
      </c>
      <c r="AN6" s="442"/>
      <c r="AO6" s="442"/>
      <c r="AP6" s="442"/>
      <c r="AQ6" s="442"/>
      <c r="AR6" s="442"/>
      <c r="AS6" s="442"/>
      <c r="AT6" s="443"/>
      <c r="AU6" s="525" t="s">
        <v>96</v>
      </c>
      <c r="AV6" s="526"/>
      <c r="AW6" s="526"/>
      <c r="AX6" s="526"/>
      <c r="AY6" s="448" t="s">
        <v>104</v>
      </c>
      <c r="AZ6" s="449"/>
      <c r="BA6" s="449"/>
      <c r="BB6" s="449"/>
      <c r="BC6" s="449"/>
      <c r="BD6" s="449"/>
      <c r="BE6" s="449"/>
      <c r="BF6" s="449"/>
      <c r="BG6" s="449"/>
      <c r="BH6" s="449"/>
      <c r="BI6" s="449"/>
      <c r="BJ6" s="449"/>
      <c r="BK6" s="449"/>
      <c r="BL6" s="449"/>
      <c r="BM6" s="450"/>
      <c r="BN6" s="468">
        <v>725944</v>
      </c>
      <c r="BO6" s="469"/>
      <c r="BP6" s="469"/>
      <c r="BQ6" s="469"/>
      <c r="BR6" s="469"/>
      <c r="BS6" s="469"/>
      <c r="BT6" s="469"/>
      <c r="BU6" s="470"/>
      <c r="BV6" s="468">
        <v>530665</v>
      </c>
      <c r="BW6" s="469"/>
      <c r="BX6" s="469"/>
      <c r="BY6" s="469"/>
      <c r="BZ6" s="469"/>
      <c r="CA6" s="469"/>
      <c r="CB6" s="469"/>
      <c r="CC6" s="470"/>
      <c r="CD6" s="477" t="s">
        <v>105</v>
      </c>
      <c r="CE6" s="478"/>
      <c r="CF6" s="478"/>
      <c r="CG6" s="478"/>
      <c r="CH6" s="478"/>
      <c r="CI6" s="478"/>
      <c r="CJ6" s="478"/>
      <c r="CK6" s="478"/>
      <c r="CL6" s="478"/>
      <c r="CM6" s="478"/>
      <c r="CN6" s="478"/>
      <c r="CO6" s="478"/>
      <c r="CP6" s="478"/>
      <c r="CQ6" s="478"/>
      <c r="CR6" s="478"/>
      <c r="CS6" s="479"/>
      <c r="CT6" s="621">
        <v>89.2</v>
      </c>
      <c r="CU6" s="622"/>
      <c r="CV6" s="622"/>
      <c r="CW6" s="622"/>
      <c r="CX6" s="622"/>
      <c r="CY6" s="622"/>
      <c r="CZ6" s="622"/>
      <c r="DA6" s="623"/>
      <c r="DB6" s="621">
        <v>94.1</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106</v>
      </c>
      <c r="AN7" s="442"/>
      <c r="AO7" s="442"/>
      <c r="AP7" s="442"/>
      <c r="AQ7" s="442"/>
      <c r="AR7" s="442"/>
      <c r="AS7" s="442"/>
      <c r="AT7" s="443"/>
      <c r="AU7" s="525" t="s">
        <v>107</v>
      </c>
      <c r="AV7" s="526"/>
      <c r="AW7" s="526"/>
      <c r="AX7" s="526"/>
      <c r="AY7" s="448" t="s">
        <v>108</v>
      </c>
      <c r="AZ7" s="449"/>
      <c r="BA7" s="449"/>
      <c r="BB7" s="449"/>
      <c r="BC7" s="449"/>
      <c r="BD7" s="449"/>
      <c r="BE7" s="449"/>
      <c r="BF7" s="449"/>
      <c r="BG7" s="449"/>
      <c r="BH7" s="449"/>
      <c r="BI7" s="449"/>
      <c r="BJ7" s="449"/>
      <c r="BK7" s="449"/>
      <c r="BL7" s="449"/>
      <c r="BM7" s="450"/>
      <c r="BN7" s="468">
        <v>137320</v>
      </c>
      <c r="BO7" s="469"/>
      <c r="BP7" s="469"/>
      <c r="BQ7" s="469"/>
      <c r="BR7" s="469"/>
      <c r="BS7" s="469"/>
      <c r="BT7" s="469"/>
      <c r="BU7" s="470"/>
      <c r="BV7" s="468">
        <v>63752</v>
      </c>
      <c r="BW7" s="469"/>
      <c r="BX7" s="469"/>
      <c r="BY7" s="469"/>
      <c r="BZ7" s="469"/>
      <c r="CA7" s="469"/>
      <c r="CB7" s="469"/>
      <c r="CC7" s="470"/>
      <c r="CD7" s="477" t="s">
        <v>109</v>
      </c>
      <c r="CE7" s="478"/>
      <c r="CF7" s="478"/>
      <c r="CG7" s="478"/>
      <c r="CH7" s="478"/>
      <c r="CI7" s="478"/>
      <c r="CJ7" s="478"/>
      <c r="CK7" s="478"/>
      <c r="CL7" s="478"/>
      <c r="CM7" s="478"/>
      <c r="CN7" s="478"/>
      <c r="CO7" s="478"/>
      <c r="CP7" s="478"/>
      <c r="CQ7" s="478"/>
      <c r="CR7" s="478"/>
      <c r="CS7" s="479"/>
      <c r="CT7" s="468">
        <v>5997354</v>
      </c>
      <c r="CU7" s="469"/>
      <c r="CV7" s="469"/>
      <c r="CW7" s="469"/>
      <c r="CX7" s="469"/>
      <c r="CY7" s="469"/>
      <c r="CZ7" s="469"/>
      <c r="DA7" s="470"/>
      <c r="DB7" s="468">
        <v>5785887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110</v>
      </c>
      <c r="AN8" s="442"/>
      <c r="AO8" s="442"/>
      <c r="AP8" s="442"/>
      <c r="AQ8" s="442"/>
      <c r="AR8" s="442"/>
      <c r="AS8" s="442"/>
      <c r="AT8" s="443"/>
      <c r="AU8" s="525" t="s">
        <v>111</v>
      </c>
      <c r="AV8" s="526"/>
      <c r="AW8" s="526"/>
      <c r="AX8" s="526"/>
      <c r="AY8" s="448" t="s">
        <v>112</v>
      </c>
      <c r="AZ8" s="449"/>
      <c r="BA8" s="449"/>
      <c r="BB8" s="449"/>
      <c r="BC8" s="449"/>
      <c r="BD8" s="449"/>
      <c r="BE8" s="449"/>
      <c r="BF8" s="449"/>
      <c r="BG8" s="449"/>
      <c r="BH8" s="449"/>
      <c r="BI8" s="449"/>
      <c r="BJ8" s="449"/>
      <c r="BK8" s="449"/>
      <c r="BL8" s="449"/>
      <c r="BM8" s="450"/>
      <c r="BN8" s="468">
        <v>588624</v>
      </c>
      <c r="BO8" s="469"/>
      <c r="BP8" s="469"/>
      <c r="BQ8" s="469"/>
      <c r="BR8" s="469"/>
      <c r="BS8" s="469"/>
      <c r="BT8" s="469"/>
      <c r="BU8" s="470"/>
      <c r="BV8" s="468">
        <v>466913</v>
      </c>
      <c r="BW8" s="469"/>
      <c r="BX8" s="469"/>
      <c r="BY8" s="469"/>
      <c r="BZ8" s="469"/>
      <c r="CA8" s="469"/>
      <c r="CB8" s="469"/>
      <c r="CC8" s="470"/>
      <c r="CD8" s="477" t="s">
        <v>113</v>
      </c>
      <c r="CE8" s="478"/>
      <c r="CF8" s="478"/>
      <c r="CG8" s="478"/>
      <c r="CH8" s="478"/>
      <c r="CI8" s="478"/>
      <c r="CJ8" s="478"/>
      <c r="CK8" s="478"/>
      <c r="CL8" s="478"/>
      <c r="CM8" s="478"/>
      <c r="CN8" s="478"/>
      <c r="CO8" s="478"/>
      <c r="CP8" s="478"/>
      <c r="CQ8" s="478"/>
      <c r="CR8" s="478"/>
      <c r="CS8" s="479"/>
      <c r="CT8" s="581">
        <v>0.64</v>
      </c>
      <c r="CU8" s="582"/>
      <c r="CV8" s="582"/>
      <c r="CW8" s="582"/>
      <c r="CX8" s="582"/>
      <c r="CY8" s="582"/>
      <c r="CZ8" s="582"/>
      <c r="DA8" s="583"/>
      <c r="DB8" s="581">
        <v>0.64</v>
      </c>
      <c r="DC8" s="582"/>
      <c r="DD8" s="582"/>
      <c r="DE8" s="582"/>
      <c r="DF8" s="582"/>
      <c r="DG8" s="582"/>
      <c r="DH8" s="582"/>
      <c r="DI8" s="583"/>
      <c r="DJ8" s="186"/>
      <c r="DK8" s="186"/>
      <c r="DL8" s="186"/>
      <c r="DM8" s="186"/>
      <c r="DN8" s="186"/>
      <c r="DO8" s="186"/>
    </row>
    <row r="9" spans="1:119" ht="18.75" customHeight="1" thickBot="1" x14ac:dyDescent="0.2">
      <c r="A9" s="187"/>
      <c r="B9" s="610" t="s">
        <v>114</v>
      </c>
      <c r="C9" s="611"/>
      <c r="D9" s="611"/>
      <c r="E9" s="611"/>
      <c r="F9" s="611"/>
      <c r="G9" s="611"/>
      <c r="H9" s="611"/>
      <c r="I9" s="611"/>
      <c r="J9" s="611"/>
      <c r="K9" s="531"/>
      <c r="L9" s="612" t="s">
        <v>115</v>
      </c>
      <c r="M9" s="613"/>
      <c r="N9" s="613"/>
      <c r="O9" s="613"/>
      <c r="P9" s="613"/>
      <c r="Q9" s="614"/>
      <c r="R9" s="615">
        <v>28266</v>
      </c>
      <c r="S9" s="616"/>
      <c r="T9" s="616"/>
      <c r="U9" s="616"/>
      <c r="V9" s="617"/>
      <c r="W9" s="547" t="s">
        <v>116</v>
      </c>
      <c r="X9" s="548"/>
      <c r="Y9" s="548"/>
      <c r="Z9" s="548"/>
      <c r="AA9" s="548"/>
      <c r="AB9" s="548"/>
      <c r="AC9" s="548"/>
      <c r="AD9" s="548"/>
      <c r="AE9" s="548"/>
      <c r="AF9" s="548"/>
      <c r="AG9" s="548"/>
      <c r="AH9" s="548"/>
      <c r="AI9" s="548"/>
      <c r="AJ9" s="548"/>
      <c r="AK9" s="548"/>
      <c r="AL9" s="618"/>
      <c r="AM9" s="537" t="s">
        <v>117</v>
      </c>
      <c r="AN9" s="442"/>
      <c r="AO9" s="442"/>
      <c r="AP9" s="442"/>
      <c r="AQ9" s="442"/>
      <c r="AR9" s="442"/>
      <c r="AS9" s="442"/>
      <c r="AT9" s="443"/>
      <c r="AU9" s="525" t="s">
        <v>118</v>
      </c>
      <c r="AV9" s="526"/>
      <c r="AW9" s="526"/>
      <c r="AX9" s="526"/>
      <c r="AY9" s="448" t="s">
        <v>119</v>
      </c>
      <c r="AZ9" s="449"/>
      <c r="BA9" s="449"/>
      <c r="BB9" s="449"/>
      <c r="BC9" s="449"/>
      <c r="BD9" s="449"/>
      <c r="BE9" s="449"/>
      <c r="BF9" s="449"/>
      <c r="BG9" s="449"/>
      <c r="BH9" s="449"/>
      <c r="BI9" s="449"/>
      <c r="BJ9" s="449"/>
      <c r="BK9" s="449"/>
      <c r="BL9" s="449"/>
      <c r="BM9" s="450"/>
      <c r="BN9" s="468">
        <v>121711</v>
      </c>
      <c r="BO9" s="469"/>
      <c r="BP9" s="469"/>
      <c r="BQ9" s="469"/>
      <c r="BR9" s="469"/>
      <c r="BS9" s="469"/>
      <c r="BT9" s="469"/>
      <c r="BU9" s="470"/>
      <c r="BV9" s="468">
        <v>48877</v>
      </c>
      <c r="BW9" s="469"/>
      <c r="BX9" s="469"/>
      <c r="BY9" s="469"/>
      <c r="BZ9" s="469"/>
      <c r="CA9" s="469"/>
      <c r="CB9" s="469"/>
      <c r="CC9" s="470"/>
      <c r="CD9" s="477" t="s">
        <v>120</v>
      </c>
      <c r="CE9" s="478"/>
      <c r="CF9" s="478"/>
      <c r="CG9" s="478"/>
      <c r="CH9" s="478"/>
      <c r="CI9" s="478"/>
      <c r="CJ9" s="478"/>
      <c r="CK9" s="478"/>
      <c r="CL9" s="478"/>
      <c r="CM9" s="478"/>
      <c r="CN9" s="478"/>
      <c r="CO9" s="478"/>
      <c r="CP9" s="478"/>
      <c r="CQ9" s="478"/>
      <c r="CR9" s="478"/>
      <c r="CS9" s="479"/>
      <c r="CT9" s="438">
        <v>9.1999999999999993</v>
      </c>
      <c r="CU9" s="439"/>
      <c r="CV9" s="439"/>
      <c r="CW9" s="439"/>
      <c r="CX9" s="439"/>
      <c r="CY9" s="439"/>
      <c r="CZ9" s="439"/>
      <c r="DA9" s="440"/>
      <c r="DB9" s="438">
        <v>9.5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121</v>
      </c>
      <c r="M10" s="442"/>
      <c r="N10" s="442"/>
      <c r="O10" s="442"/>
      <c r="P10" s="442"/>
      <c r="Q10" s="443"/>
      <c r="R10" s="444">
        <v>30061</v>
      </c>
      <c r="S10" s="445"/>
      <c r="T10" s="445"/>
      <c r="U10" s="445"/>
      <c r="V10" s="447"/>
      <c r="W10" s="619"/>
      <c r="X10" s="430"/>
      <c r="Y10" s="430"/>
      <c r="Z10" s="430"/>
      <c r="AA10" s="430"/>
      <c r="AB10" s="430"/>
      <c r="AC10" s="430"/>
      <c r="AD10" s="430"/>
      <c r="AE10" s="430"/>
      <c r="AF10" s="430"/>
      <c r="AG10" s="430"/>
      <c r="AH10" s="430"/>
      <c r="AI10" s="430"/>
      <c r="AJ10" s="430"/>
      <c r="AK10" s="430"/>
      <c r="AL10" s="620"/>
      <c r="AM10" s="537" t="s">
        <v>122</v>
      </c>
      <c r="AN10" s="442"/>
      <c r="AO10" s="442"/>
      <c r="AP10" s="442"/>
      <c r="AQ10" s="442"/>
      <c r="AR10" s="442"/>
      <c r="AS10" s="442"/>
      <c r="AT10" s="443"/>
      <c r="AU10" s="525" t="s">
        <v>118</v>
      </c>
      <c r="AV10" s="526"/>
      <c r="AW10" s="526"/>
      <c r="AX10" s="526"/>
      <c r="AY10" s="448" t="s">
        <v>123</v>
      </c>
      <c r="AZ10" s="449"/>
      <c r="BA10" s="449"/>
      <c r="BB10" s="449"/>
      <c r="BC10" s="449"/>
      <c r="BD10" s="449"/>
      <c r="BE10" s="449"/>
      <c r="BF10" s="449"/>
      <c r="BG10" s="449"/>
      <c r="BH10" s="449"/>
      <c r="BI10" s="449"/>
      <c r="BJ10" s="449"/>
      <c r="BK10" s="449"/>
      <c r="BL10" s="449"/>
      <c r="BM10" s="450"/>
      <c r="BN10" s="468">
        <v>233473</v>
      </c>
      <c r="BO10" s="469"/>
      <c r="BP10" s="469"/>
      <c r="BQ10" s="469"/>
      <c r="BR10" s="469"/>
      <c r="BS10" s="469"/>
      <c r="BT10" s="469"/>
      <c r="BU10" s="470"/>
      <c r="BV10" s="468">
        <v>209033</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96</v>
      </c>
      <c r="AV11" s="526"/>
      <c r="AW11" s="526"/>
      <c r="AX11" s="526"/>
      <c r="AY11" s="448" t="s">
        <v>128</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129</v>
      </c>
      <c r="CE11" s="478"/>
      <c r="CF11" s="478"/>
      <c r="CG11" s="478"/>
      <c r="CH11" s="478"/>
      <c r="CI11" s="478"/>
      <c r="CJ11" s="478"/>
      <c r="CK11" s="478"/>
      <c r="CL11" s="478"/>
      <c r="CM11" s="478"/>
      <c r="CN11" s="478"/>
      <c r="CO11" s="478"/>
      <c r="CP11" s="478"/>
      <c r="CQ11" s="478"/>
      <c r="CR11" s="478"/>
      <c r="CS11" s="479"/>
      <c r="CT11" s="581" t="s">
        <v>130</v>
      </c>
      <c r="CU11" s="582"/>
      <c r="CV11" s="582"/>
      <c r="CW11" s="582"/>
      <c r="CX11" s="582"/>
      <c r="CY11" s="582"/>
      <c r="CZ11" s="582"/>
      <c r="DA11" s="583"/>
      <c r="DB11" s="581" t="s">
        <v>131</v>
      </c>
      <c r="DC11" s="582"/>
      <c r="DD11" s="582"/>
      <c r="DE11" s="582"/>
      <c r="DF11" s="582"/>
      <c r="DG11" s="582"/>
      <c r="DH11" s="582"/>
      <c r="DI11" s="583"/>
      <c r="DJ11" s="186"/>
      <c r="DK11" s="186"/>
      <c r="DL11" s="186"/>
      <c r="DM11" s="186"/>
      <c r="DN11" s="186"/>
      <c r="DO11" s="186"/>
    </row>
    <row r="12" spans="1:119" ht="18.75" customHeight="1" x14ac:dyDescent="0.15">
      <c r="A12" s="187"/>
      <c r="B12" s="584" t="s">
        <v>132</v>
      </c>
      <c r="C12" s="585"/>
      <c r="D12" s="585"/>
      <c r="E12" s="585"/>
      <c r="F12" s="585"/>
      <c r="G12" s="585"/>
      <c r="H12" s="585"/>
      <c r="I12" s="585"/>
      <c r="J12" s="585"/>
      <c r="K12" s="586"/>
      <c r="L12" s="593" t="s">
        <v>133</v>
      </c>
      <c r="M12" s="594"/>
      <c r="N12" s="594"/>
      <c r="O12" s="594"/>
      <c r="P12" s="594"/>
      <c r="Q12" s="595"/>
      <c r="R12" s="596">
        <v>28837</v>
      </c>
      <c r="S12" s="597"/>
      <c r="T12" s="597"/>
      <c r="U12" s="597"/>
      <c r="V12" s="598"/>
      <c r="W12" s="599" t="s">
        <v>1</v>
      </c>
      <c r="X12" s="526"/>
      <c r="Y12" s="526"/>
      <c r="Z12" s="526"/>
      <c r="AA12" s="526"/>
      <c r="AB12" s="600"/>
      <c r="AC12" s="601" t="s">
        <v>134</v>
      </c>
      <c r="AD12" s="602"/>
      <c r="AE12" s="602"/>
      <c r="AF12" s="602"/>
      <c r="AG12" s="603"/>
      <c r="AH12" s="601" t="s">
        <v>135</v>
      </c>
      <c r="AI12" s="602"/>
      <c r="AJ12" s="602"/>
      <c r="AK12" s="602"/>
      <c r="AL12" s="604"/>
      <c r="AM12" s="537" t="s">
        <v>136</v>
      </c>
      <c r="AN12" s="442"/>
      <c r="AO12" s="442"/>
      <c r="AP12" s="442"/>
      <c r="AQ12" s="442"/>
      <c r="AR12" s="442"/>
      <c r="AS12" s="442"/>
      <c r="AT12" s="443"/>
      <c r="AU12" s="525" t="s">
        <v>96</v>
      </c>
      <c r="AV12" s="526"/>
      <c r="AW12" s="526"/>
      <c r="AX12" s="526"/>
      <c r="AY12" s="448" t="s">
        <v>137</v>
      </c>
      <c r="AZ12" s="449"/>
      <c r="BA12" s="449"/>
      <c r="BB12" s="449"/>
      <c r="BC12" s="449"/>
      <c r="BD12" s="449"/>
      <c r="BE12" s="449"/>
      <c r="BF12" s="449"/>
      <c r="BG12" s="449"/>
      <c r="BH12" s="449"/>
      <c r="BI12" s="449"/>
      <c r="BJ12" s="449"/>
      <c r="BK12" s="449"/>
      <c r="BL12" s="449"/>
      <c r="BM12" s="450"/>
      <c r="BN12" s="468">
        <v>274933</v>
      </c>
      <c r="BO12" s="469"/>
      <c r="BP12" s="469"/>
      <c r="BQ12" s="469"/>
      <c r="BR12" s="469"/>
      <c r="BS12" s="469"/>
      <c r="BT12" s="469"/>
      <c r="BU12" s="470"/>
      <c r="BV12" s="468">
        <v>239434</v>
      </c>
      <c r="BW12" s="469"/>
      <c r="BX12" s="469"/>
      <c r="BY12" s="469"/>
      <c r="BZ12" s="469"/>
      <c r="CA12" s="469"/>
      <c r="CB12" s="469"/>
      <c r="CC12" s="470"/>
      <c r="CD12" s="477" t="s">
        <v>138</v>
      </c>
      <c r="CE12" s="478"/>
      <c r="CF12" s="478"/>
      <c r="CG12" s="478"/>
      <c r="CH12" s="478"/>
      <c r="CI12" s="478"/>
      <c r="CJ12" s="478"/>
      <c r="CK12" s="478"/>
      <c r="CL12" s="478"/>
      <c r="CM12" s="478"/>
      <c r="CN12" s="478"/>
      <c r="CO12" s="478"/>
      <c r="CP12" s="478"/>
      <c r="CQ12" s="478"/>
      <c r="CR12" s="478"/>
      <c r="CS12" s="479"/>
      <c r="CT12" s="581" t="s">
        <v>139</v>
      </c>
      <c r="CU12" s="582"/>
      <c r="CV12" s="582"/>
      <c r="CW12" s="582"/>
      <c r="CX12" s="582"/>
      <c r="CY12" s="582"/>
      <c r="CZ12" s="582"/>
      <c r="DA12" s="583"/>
      <c r="DB12" s="581" t="s">
        <v>139</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140</v>
      </c>
      <c r="N13" s="569"/>
      <c r="O13" s="569"/>
      <c r="P13" s="569"/>
      <c r="Q13" s="570"/>
      <c r="R13" s="571">
        <v>28419</v>
      </c>
      <c r="S13" s="572"/>
      <c r="T13" s="572"/>
      <c r="U13" s="572"/>
      <c r="V13" s="573"/>
      <c r="W13" s="559" t="s">
        <v>141</v>
      </c>
      <c r="X13" s="481"/>
      <c r="Y13" s="481"/>
      <c r="Z13" s="481"/>
      <c r="AA13" s="481"/>
      <c r="AB13" s="482"/>
      <c r="AC13" s="444">
        <v>272</v>
      </c>
      <c r="AD13" s="445"/>
      <c r="AE13" s="445"/>
      <c r="AF13" s="445"/>
      <c r="AG13" s="446"/>
      <c r="AH13" s="444">
        <v>268</v>
      </c>
      <c r="AI13" s="445"/>
      <c r="AJ13" s="445"/>
      <c r="AK13" s="445"/>
      <c r="AL13" s="447"/>
      <c r="AM13" s="537" t="s">
        <v>142</v>
      </c>
      <c r="AN13" s="442"/>
      <c r="AO13" s="442"/>
      <c r="AP13" s="442"/>
      <c r="AQ13" s="442"/>
      <c r="AR13" s="442"/>
      <c r="AS13" s="442"/>
      <c r="AT13" s="443"/>
      <c r="AU13" s="525" t="s">
        <v>143</v>
      </c>
      <c r="AV13" s="526"/>
      <c r="AW13" s="526"/>
      <c r="AX13" s="526"/>
      <c r="AY13" s="448" t="s">
        <v>144</v>
      </c>
      <c r="AZ13" s="449"/>
      <c r="BA13" s="449"/>
      <c r="BB13" s="449"/>
      <c r="BC13" s="449"/>
      <c r="BD13" s="449"/>
      <c r="BE13" s="449"/>
      <c r="BF13" s="449"/>
      <c r="BG13" s="449"/>
      <c r="BH13" s="449"/>
      <c r="BI13" s="449"/>
      <c r="BJ13" s="449"/>
      <c r="BK13" s="449"/>
      <c r="BL13" s="449"/>
      <c r="BM13" s="450"/>
      <c r="BN13" s="468">
        <v>80251</v>
      </c>
      <c r="BO13" s="469"/>
      <c r="BP13" s="469"/>
      <c r="BQ13" s="469"/>
      <c r="BR13" s="469"/>
      <c r="BS13" s="469"/>
      <c r="BT13" s="469"/>
      <c r="BU13" s="470"/>
      <c r="BV13" s="468">
        <v>18476</v>
      </c>
      <c r="BW13" s="469"/>
      <c r="BX13" s="469"/>
      <c r="BY13" s="469"/>
      <c r="BZ13" s="469"/>
      <c r="CA13" s="469"/>
      <c r="CB13" s="469"/>
      <c r="CC13" s="470"/>
      <c r="CD13" s="477" t="s">
        <v>145</v>
      </c>
      <c r="CE13" s="478"/>
      <c r="CF13" s="478"/>
      <c r="CG13" s="478"/>
      <c r="CH13" s="478"/>
      <c r="CI13" s="478"/>
      <c r="CJ13" s="478"/>
      <c r="CK13" s="478"/>
      <c r="CL13" s="478"/>
      <c r="CM13" s="478"/>
      <c r="CN13" s="478"/>
      <c r="CO13" s="478"/>
      <c r="CP13" s="478"/>
      <c r="CQ13" s="478"/>
      <c r="CR13" s="478"/>
      <c r="CS13" s="479"/>
      <c r="CT13" s="438">
        <v>6.3</v>
      </c>
      <c r="CU13" s="439"/>
      <c r="CV13" s="439"/>
      <c r="CW13" s="439"/>
      <c r="CX13" s="439"/>
      <c r="CY13" s="439"/>
      <c r="CZ13" s="439"/>
      <c r="DA13" s="440"/>
      <c r="DB13" s="438">
        <v>7.2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146</v>
      </c>
      <c r="M14" s="605"/>
      <c r="N14" s="605"/>
      <c r="O14" s="605"/>
      <c r="P14" s="605"/>
      <c r="Q14" s="606"/>
      <c r="R14" s="571">
        <v>29165</v>
      </c>
      <c r="S14" s="572"/>
      <c r="T14" s="572"/>
      <c r="U14" s="572"/>
      <c r="V14" s="573"/>
      <c r="W14" s="574"/>
      <c r="X14" s="484"/>
      <c r="Y14" s="484"/>
      <c r="Z14" s="484"/>
      <c r="AA14" s="484"/>
      <c r="AB14" s="485"/>
      <c r="AC14" s="564">
        <v>2</v>
      </c>
      <c r="AD14" s="565"/>
      <c r="AE14" s="565"/>
      <c r="AF14" s="565"/>
      <c r="AG14" s="566"/>
      <c r="AH14" s="564">
        <v>1.9</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147</v>
      </c>
      <c r="CE14" s="475"/>
      <c r="CF14" s="475"/>
      <c r="CG14" s="475"/>
      <c r="CH14" s="475"/>
      <c r="CI14" s="475"/>
      <c r="CJ14" s="475"/>
      <c r="CK14" s="475"/>
      <c r="CL14" s="475"/>
      <c r="CM14" s="475"/>
      <c r="CN14" s="475"/>
      <c r="CO14" s="475"/>
      <c r="CP14" s="475"/>
      <c r="CQ14" s="475"/>
      <c r="CR14" s="475"/>
      <c r="CS14" s="476"/>
      <c r="CT14" s="575">
        <v>17.3</v>
      </c>
      <c r="CU14" s="576"/>
      <c r="CV14" s="576"/>
      <c r="CW14" s="576"/>
      <c r="CX14" s="576"/>
      <c r="CY14" s="576"/>
      <c r="CZ14" s="576"/>
      <c r="DA14" s="577"/>
      <c r="DB14" s="575">
        <v>21.8</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140</v>
      </c>
      <c r="N15" s="569"/>
      <c r="O15" s="569"/>
      <c r="P15" s="569"/>
      <c r="Q15" s="570"/>
      <c r="R15" s="571">
        <v>28759</v>
      </c>
      <c r="S15" s="572"/>
      <c r="T15" s="572"/>
      <c r="U15" s="572"/>
      <c r="V15" s="573"/>
      <c r="W15" s="559" t="s">
        <v>148</v>
      </c>
      <c r="X15" s="481"/>
      <c r="Y15" s="481"/>
      <c r="Z15" s="481"/>
      <c r="AA15" s="481"/>
      <c r="AB15" s="482"/>
      <c r="AC15" s="444">
        <v>4169</v>
      </c>
      <c r="AD15" s="445"/>
      <c r="AE15" s="445"/>
      <c r="AF15" s="445"/>
      <c r="AG15" s="446"/>
      <c r="AH15" s="444">
        <v>4374</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3186107</v>
      </c>
      <c r="BO15" s="464"/>
      <c r="BP15" s="464"/>
      <c r="BQ15" s="464"/>
      <c r="BR15" s="464"/>
      <c r="BS15" s="464"/>
      <c r="BT15" s="464"/>
      <c r="BU15" s="465"/>
      <c r="BV15" s="463">
        <v>3008064</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29.9</v>
      </c>
      <c r="AD16" s="565"/>
      <c r="AE16" s="565"/>
      <c r="AF16" s="565"/>
      <c r="AG16" s="566"/>
      <c r="AH16" s="564">
        <v>30.8</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4881021</v>
      </c>
      <c r="BO16" s="469"/>
      <c r="BP16" s="469"/>
      <c r="BQ16" s="469"/>
      <c r="BR16" s="469"/>
      <c r="BS16" s="469"/>
      <c r="BT16" s="469"/>
      <c r="BU16" s="470"/>
      <c r="BV16" s="468">
        <v>4675509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9502</v>
      </c>
      <c r="AD17" s="445"/>
      <c r="AE17" s="445"/>
      <c r="AF17" s="445"/>
      <c r="AG17" s="446"/>
      <c r="AH17" s="444">
        <v>9581</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3999342</v>
      </c>
      <c r="BO17" s="469"/>
      <c r="BP17" s="469"/>
      <c r="BQ17" s="469"/>
      <c r="BR17" s="469"/>
      <c r="BS17" s="469"/>
      <c r="BT17" s="469"/>
      <c r="BU17" s="470"/>
      <c r="BV17" s="468">
        <v>3806886</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158</v>
      </c>
      <c r="C18" s="531"/>
      <c r="D18" s="531"/>
      <c r="E18" s="532"/>
      <c r="F18" s="532"/>
      <c r="G18" s="532"/>
      <c r="H18" s="532"/>
      <c r="I18" s="532"/>
      <c r="J18" s="532"/>
      <c r="K18" s="532"/>
      <c r="L18" s="533">
        <v>16.2</v>
      </c>
      <c r="M18" s="533"/>
      <c r="N18" s="533"/>
      <c r="O18" s="533"/>
      <c r="P18" s="533"/>
      <c r="Q18" s="533"/>
      <c r="R18" s="534"/>
      <c r="S18" s="534"/>
      <c r="T18" s="534"/>
      <c r="U18" s="534"/>
      <c r="V18" s="535"/>
      <c r="W18" s="549"/>
      <c r="X18" s="550"/>
      <c r="Y18" s="550"/>
      <c r="Z18" s="550"/>
      <c r="AA18" s="550"/>
      <c r="AB18" s="560"/>
      <c r="AC18" s="432">
        <v>68.099999999999994</v>
      </c>
      <c r="AD18" s="433"/>
      <c r="AE18" s="433"/>
      <c r="AF18" s="433"/>
      <c r="AG18" s="536"/>
      <c r="AH18" s="432">
        <v>67.400000000000006</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5100908</v>
      </c>
      <c r="BO18" s="469"/>
      <c r="BP18" s="469"/>
      <c r="BQ18" s="469"/>
      <c r="BR18" s="469"/>
      <c r="BS18" s="469"/>
      <c r="BT18" s="469"/>
      <c r="BU18" s="470"/>
      <c r="BV18" s="468">
        <v>5199045</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160</v>
      </c>
      <c r="C19" s="531"/>
      <c r="D19" s="531"/>
      <c r="E19" s="532"/>
      <c r="F19" s="532"/>
      <c r="G19" s="532"/>
      <c r="H19" s="532"/>
      <c r="I19" s="532"/>
      <c r="J19" s="532"/>
      <c r="K19" s="532"/>
      <c r="L19" s="538">
        <v>1745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7391275</v>
      </c>
      <c r="BO19" s="469"/>
      <c r="BP19" s="469"/>
      <c r="BQ19" s="469"/>
      <c r="BR19" s="469"/>
      <c r="BS19" s="469"/>
      <c r="BT19" s="469"/>
      <c r="BU19" s="470"/>
      <c r="BV19" s="468">
        <v>6827703</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162</v>
      </c>
      <c r="C20" s="531"/>
      <c r="D20" s="531"/>
      <c r="E20" s="532"/>
      <c r="F20" s="532"/>
      <c r="G20" s="532"/>
      <c r="H20" s="532"/>
      <c r="I20" s="532"/>
      <c r="J20" s="532"/>
      <c r="K20" s="532"/>
      <c r="L20" s="538">
        <v>10740</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7414113</v>
      </c>
      <c r="BO23" s="469"/>
      <c r="BP23" s="469"/>
      <c r="BQ23" s="469"/>
      <c r="BR23" s="469"/>
      <c r="BS23" s="469"/>
      <c r="BT23" s="469"/>
      <c r="BU23" s="470"/>
      <c r="BV23" s="468">
        <v>7617035</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171</v>
      </c>
      <c r="F24" s="442"/>
      <c r="G24" s="442"/>
      <c r="H24" s="442"/>
      <c r="I24" s="442"/>
      <c r="J24" s="442"/>
      <c r="K24" s="443"/>
      <c r="L24" s="444">
        <v>1</v>
      </c>
      <c r="M24" s="445"/>
      <c r="N24" s="445"/>
      <c r="O24" s="445"/>
      <c r="P24" s="446"/>
      <c r="Q24" s="444">
        <v>7340</v>
      </c>
      <c r="R24" s="445"/>
      <c r="S24" s="445"/>
      <c r="T24" s="445"/>
      <c r="U24" s="445"/>
      <c r="V24" s="446"/>
      <c r="W24" s="510"/>
      <c r="X24" s="501"/>
      <c r="Y24" s="502"/>
      <c r="Z24" s="441" t="s">
        <v>172</v>
      </c>
      <c r="AA24" s="442"/>
      <c r="AB24" s="442"/>
      <c r="AC24" s="442"/>
      <c r="AD24" s="442"/>
      <c r="AE24" s="442"/>
      <c r="AF24" s="442"/>
      <c r="AG24" s="443"/>
      <c r="AH24" s="444">
        <v>175</v>
      </c>
      <c r="AI24" s="445"/>
      <c r="AJ24" s="445"/>
      <c r="AK24" s="445"/>
      <c r="AL24" s="446"/>
      <c r="AM24" s="444">
        <v>555975</v>
      </c>
      <c r="AN24" s="445"/>
      <c r="AO24" s="445"/>
      <c r="AP24" s="445"/>
      <c r="AQ24" s="445"/>
      <c r="AR24" s="446"/>
      <c r="AS24" s="444">
        <v>3177</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6567380</v>
      </c>
      <c r="BO24" s="469"/>
      <c r="BP24" s="469"/>
      <c r="BQ24" s="469"/>
      <c r="BR24" s="469"/>
      <c r="BS24" s="469"/>
      <c r="BT24" s="469"/>
      <c r="BU24" s="470"/>
      <c r="BV24" s="468">
        <v>6674968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174</v>
      </c>
      <c r="F25" s="442"/>
      <c r="G25" s="442"/>
      <c r="H25" s="442"/>
      <c r="I25" s="442"/>
      <c r="J25" s="442"/>
      <c r="K25" s="443"/>
      <c r="L25" s="444">
        <v>1</v>
      </c>
      <c r="M25" s="445"/>
      <c r="N25" s="445"/>
      <c r="O25" s="445"/>
      <c r="P25" s="446"/>
      <c r="Q25" s="444">
        <v>6210</v>
      </c>
      <c r="R25" s="445"/>
      <c r="S25" s="445"/>
      <c r="T25" s="445"/>
      <c r="U25" s="445"/>
      <c r="V25" s="446"/>
      <c r="W25" s="510"/>
      <c r="X25" s="501"/>
      <c r="Y25" s="502"/>
      <c r="Z25" s="441" t="s">
        <v>175</v>
      </c>
      <c r="AA25" s="442"/>
      <c r="AB25" s="442"/>
      <c r="AC25" s="442"/>
      <c r="AD25" s="442"/>
      <c r="AE25" s="442"/>
      <c r="AF25" s="442"/>
      <c r="AG25" s="443"/>
      <c r="AH25" s="444" t="s">
        <v>131</v>
      </c>
      <c r="AI25" s="445"/>
      <c r="AJ25" s="445"/>
      <c r="AK25" s="445"/>
      <c r="AL25" s="446"/>
      <c r="AM25" s="444" t="s">
        <v>176</v>
      </c>
      <c r="AN25" s="445"/>
      <c r="AO25" s="445"/>
      <c r="AP25" s="445"/>
      <c r="AQ25" s="445"/>
      <c r="AR25" s="446"/>
      <c r="AS25" s="444" t="s">
        <v>131</v>
      </c>
      <c r="AT25" s="445"/>
      <c r="AU25" s="445"/>
      <c r="AV25" s="445"/>
      <c r="AW25" s="445"/>
      <c r="AX25" s="447"/>
      <c r="AY25" s="460" t="s">
        <v>177</v>
      </c>
      <c r="AZ25" s="461"/>
      <c r="BA25" s="461"/>
      <c r="BB25" s="461"/>
      <c r="BC25" s="461"/>
      <c r="BD25" s="461"/>
      <c r="BE25" s="461"/>
      <c r="BF25" s="461"/>
      <c r="BG25" s="461"/>
      <c r="BH25" s="461"/>
      <c r="BI25" s="461"/>
      <c r="BJ25" s="461"/>
      <c r="BK25" s="461"/>
      <c r="BL25" s="461"/>
      <c r="BM25" s="462"/>
      <c r="BN25" s="463">
        <v>1935393</v>
      </c>
      <c r="BO25" s="464"/>
      <c r="BP25" s="464"/>
      <c r="BQ25" s="464"/>
      <c r="BR25" s="464"/>
      <c r="BS25" s="464"/>
      <c r="BT25" s="464"/>
      <c r="BU25" s="465"/>
      <c r="BV25" s="463">
        <v>1235503</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178</v>
      </c>
      <c r="F26" s="442"/>
      <c r="G26" s="442"/>
      <c r="H26" s="442"/>
      <c r="I26" s="442"/>
      <c r="J26" s="442"/>
      <c r="K26" s="443"/>
      <c r="L26" s="444">
        <v>1</v>
      </c>
      <c r="M26" s="445"/>
      <c r="N26" s="445"/>
      <c r="O26" s="445"/>
      <c r="P26" s="446"/>
      <c r="Q26" s="444">
        <v>5810</v>
      </c>
      <c r="R26" s="445"/>
      <c r="S26" s="445"/>
      <c r="T26" s="445"/>
      <c r="U26" s="445"/>
      <c r="V26" s="446"/>
      <c r="W26" s="510"/>
      <c r="X26" s="501"/>
      <c r="Y26" s="502"/>
      <c r="Z26" s="441" t="s">
        <v>179</v>
      </c>
      <c r="AA26" s="523"/>
      <c r="AB26" s="523"/>
      <c r="AC26" s="523"/>
      <c r="AD26" s="523"/>
      <c r="AE26" s="523"/>
      <c r="AF26" s="523"/>
      <c r="AG26" s="524"/>
      <c r="AH26" s="444">
        <v>1</v>
      </c>
      <c r="AI26" s="445"/>
      <c r="AJ26" s="445"/>
      <c r="AK26" s="445"/>
      <c r="AL26" s="446"/>
      <c r="AM26" s="444" t="s">
        <v>180</v>
      </c>
      <c r="AN26" s="445"/>
      <c r="AO26" s="445"/>
      <c r="AP26" s="445"/>
      <c r="AQ26" s="445"/>
      <c r="AR26" s="446"/>
      <c r="AS26" s="444" t="s">
        <v>180</v>
      </c>
      <c r="AT26" s="445"/>
      <c r="AU26" s="445"/>
      <c r="AV26" s="445"/>
      <c r="AW26" s="445"/>
      <c r="AX26" s="447"/>
      <c r="AY26" s="477" t="s">
        <v>181</v>
      </c>
      <c r="AZ26" s="478"/>
      <c r="BA26" s="478"/>
      <c r="BB26" s="478"/>
      <c r="BC26" s="478"/>
      <c r="BD26" s="478"/>
      <c r="BE26" s="478"/>
      <c r="BF26" s="478"/>
      <c r="BG26" s="478"/>
      <c r="BH26" s="478"/>
      <c r="BI26" s="478"/>
      <c r="BJ26" s="478"/>
      <c r="BK26" s="478"/>
      <c r="BL26" s="478"/>
      <c r="BM26" s="479"/>
      <c r="BN26" s="468" t="s">
        <v>176</v>
      </c>
      <c r="BO26" s="469"/>
      <c r="BP26" s="469"/>
      <c r="BQ26" s="469"/>
      <c r="BR26" s="469"/>
      <c r="BS26" s="469"/>
      <c r="BT26" s="469"/>
      <c r="BU26" s="470"/>
      <c r="BV26" s="468" t="s">
        <v>131</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182</v>
      </c>
      <c r="F27" s="442"/>
      <c r="G27" s="442"/>
      <c r="H27" s="442"/>
      <c r="I27" s="442"/>
      <c r="J27" s="442"/>
      <c r="K27" s="443"/>
      <c r="L27" s="444">
        <v>1</v>
      </c>
      <c r="M27" s="445"/>
      <c r="N27" s="445"/>
      <c r="O27" s="445"/>
      <c r="P27" s="446"/>
      <c r="Q27" s="444">
        <v>3120</v>
      </c>
      <c r="R27" s="445"/>
      <c r="S27" s="445"/>
      <c r="T27" s="445"/>
      <c r="U27" s="445"/>
      <c r="V27" s="446"/>
      <c r="W27" s="510"/>
      <c r="X27" s="501"/>
      <c r="Y27" s="502"/>
      <c r="Z27" s="441" t="s">
        <v>183</v>
      </c>
      <c r="AA27" s="442"/>
      <c r="AB27" s="442"/>
      <c r="AC27" s="442"/>
      <c r="AD27" s="442"/>
      <c r="AE27" s="442"/>
      <c r="AF27" s="442"/>
      <c r="AG27" s="443"/>
      <c r="AH27" s="444">
        <v>2</v>
      </c>
      <c r="AI27" s="445"/>
      <c r="AJ27" s="445"/>
      <c r="AK27" s="445"/>
      <c r="AL27" s="446"/>
      <c r="AM27" s="444" t="s">
        <v>180</v>
      </c>
      <c r="AN27" s="445"/>
      <c r="AO27" s="445"/>
      <c r="AP27" s="445"/>
      <c r="AQ27" s="445"/>
      <c r="AR27" s="446"/>
      <c r="AS27" s="444" t="s">
        <v>184</v>
      </c>
      <c r="AT27" s="445"/>
      <c r="AU27" s="445"/>
      <c r="AV27" s="445"/>
      <c r="AW27" s="445"/>
      <c r="AX27" s="447"/>
      <c r="AY27" s="474" t="s">
        <v>185</v>
      </c>
      <c r="AZ27" s="475"/>
      <c r="BA27" s="475"/>
      <c r="BB27" s="475"/>
      <c r="BC27" s="475"/>
      <c r="BD27" s="475"/>
      <c r="BE27" s="475"/>
      <c r="BF27" s="475"/>
      <c r="BG27" s="475"/>
      <c r="BH27" s="475"/>
      <c r="BI27" s="475"/>
      <c r="BJ27" s="475"/>
      <c r="BK27" s="475"/>
      <c r="BL27" s="475"/>
      <c r="BM27" s="476"/>
      <c r="BN27" s="471" t="s">
        <v>131</v>
      </c>
      <c r="BO27" s="472"/>
      <c r="BP27" s="472"/>
      <c r="BQ27" s="472"/>
      <c r="BR27" s="472"/>
      <c r="BS27" s="472"/>
      <c r="BT27" s="472"/>
      <c r="BU27" s="473"/>
      <c r="BV27" s="471" t="s">
        <v>131</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186</v>
      </c>
      <c r="F28" s="442"/>
      <c r="G28" s="442"/>
      <c r="H28" s="442"/>
      <c r="I28" s="442"/>
      <c r="J28" s="442"/>
      <c r="K28" s="443"/>
      <c r="L28" s="444">
        <v>1</v>
      </c>
      <c r="M28" s="445"/>
      <c r="N28" s="445"/>
      <c r="O28" s="445"/>
      <c r="P28" s="446"/>
      <c r="Q28" s="444">
        <v>2550</v>
      </c>
      <c r="R28" s="445"/>
      <c r="S28" s="445"/>
      <c r="T28" s="445"/>
      <c r="U28" s="445"/>
      <c r="V28" s="446"/>
      <c r="W28" s="510"/>
      <c r="X28" s="501"/>
      <c r="Y28" s="502"/>
      <c r="Z28" s="441" t="s">
        <v>187</v>
      </c>
      <c r="AA28" s="442"/>
      <c r="AB28" s="442"/>
      <c r="AC28" s="442"/>
      <c r="AD28" s="442"/>
      <c r="AE28" s="442"/>
      <c r="AF28" s="442"/>
      <c r="AG28" s="443"/>
      <c r="AH28" s="444" t="s">
        <v>131</v>
      </c>
      <c r="AI28" s="445"/>
      <c r="AJ28" s="445"/>
      <c r="AK28" s="445"/>
      <c r="AL28" s="446"/>
      <c r="AM28" s="444" t="s">
        <v>131</v>
      </c>
      <c r="AN28" s="445"/>
      <c r="AO28" s="445"/>
      <c r="AP28" s="445"/>
      <c r="AQ28" s="445"/>
      <c r="AR28" s="446"/>
      <c r="AS28" s="444" t="s">
        <v>131</v>
      </c>
      <c r="AT28" s="445"/>
      <c r="AU28" s="445"/>
      <c r="AV28" s="445"/>
      <c r="AW28" s="445"/>
      <c r="AX28" s="447"/>
      <c r="AY28" s="451" t="s">
        <v>188</v>
      </c>
      <c r="AZ28" s="452"/>
      <c r="BA28" s="452"/>
      <c r="BB28" s="453"/>
      <c r="BC28" s="460" t="s">
        <v>48</v>
      </c>
      <c r="BD28" s="461"/>
      <c r="BE28" s="461"/>
      <c r="BF28" s="461"/>
      <c r="BG28" s="461"/>
      <c r="BH28" s="461"/>
      <c r="BI28" s="461"/>
      <c r="BJ28" s="461"/>
      <c r="BK28" s="461"/>
      <c r="BL28" s="461"/>
      <c r="BM28" s="462"/>
      <c r="BN28" s="463">
        <v>726772</v>
      </c>
      <c r="BO28" s="464"/>
      <c r="BP28" s="464"/>
      <c r="BQ28" s="464"/>
      <c r="BR28" s="464"/>
      <c r="BS28" s="464"/>
      <c r="BT28" s="464"/>
      <c r="BU28" s="465"/>
      <c r="BV28" s="463">
        <v>768232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189</v>
      </c>
      <c r="F29" s="442"/>
      <c r="G29" s="442"/>
      <c r="H29" s="442"/>
      <c r="I29" s="442"/>
      <c r="J29" s="442"/>
      <c r="K29" s="443"/>
      <c r="L29" s="444">
        <v>13</v>
      </c>
      <c r="M29" s="445"/>
      <c r="N29" s="445"/>
      <c r="O29" s="445"/>
      <c r="P29" s="446"/>
      <c r="Q29" s="444">
        <v>2350</v>
      </c>
      <c r="R29" s="445"/>
      <c r="S29" s="445"/>
      <c r="T29" s="445"/>
      <c r="U29" s="445"/>
      <c r="V29" s="446"/>
      <c r="W29" s="511"/>
      <c r="X29" s="512"/>
      <c r="Y29" s="513"/>
      <c r="Z29" s="441" t="s">
        <v>190</v>
      </c>
      <c r="AA29" s="442"/>
      <c r="AB29" s="442"/>
      <c r="AC29" s="442"/>
      <c r="AD29" s="442"/>
      <c r="AE29" s="442"/>
      <c r="AF29" s="442"/>
      <c r="AG29" s="443"/>
      <c r="AH29" s="444">
        <v>177</v>
      </c>
      <c r="AI29" s="445"/>
      <c r="AJ29" s="445"/>
      <c r="AK29" s="445"/>
      <c r="AL29" s="446"/>
      <c r="AM29" s="444">
        <v>563847</v>
      </c>
      <c r="AN29" s="445"/>
      <c r="AO29" s="445"/>
      <c r="AP29" s="445"/>
      <c r="AQ29" s="445"/>
      <c r="AR29" s="446"/>
      <c r="AS29" s="444">
        <v>3186</v>
      </c>
      <c r="AT29" s="445"/>
      <c r="AU29" s="445"/>
      <c r="AV29" s="445"/>
      <c r="AW29" s="445"/>
      <c r="AX29" s="447"/>
      <c r="AY29" s="454"/>
      <c r="AZ29" s="455"/>
      <c r="BA29" s="455"/>
      <c r="BB29" s="456"/>
      <c r="BC29" s="448" t="s">
        <v>191</v>
      </c>
      <c r="BD29" s="449"/>
      <c r="BE29" s="449"/>
      <c r="BF29" s="449"/>
      <c r="BG29" s="449"/>
      <c r="BH29" s="449"/>
      <c r="BI29" s="449"/>
      <c r="BJ29" s="449"/>
      <c r="BK29" s="449"/>
      <c r="BL29" s="449"/>
      <c r="BM29" s="450"/>
      <c r="BN29" s="468" t="s">
        <v>131</v>
      </c>
      <c r="BO29" s="469"/>
      <c r="BP29" s="469"/>
      <c r="BQ29" s="469"/>
      <c r="BR29" s="469"/>
      <c r="BS29" s="469"/>
      <c r="BT29" s="469"/>
      <c r="BU29" s="470"/>
      <c r="BV29" s="468" t="s">
        <v>139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192</v>
      </c>
      <c r="X30" s="521"/>
      <c r="Y30" s="521"/>
      <c r="Z30" s="521"/>
      <c r="AA30" s="521"/>
      <c r="AB30" s="521"/>
      <c r="AC30" s="521"/>
      <c r="AD30" s="521"/>
      <c r="AE30" s="521"/>
      <c r="AF30" s="521"/>
      <c r="AG30" s="522"/>
      <c r="AH30" s="432">
        <v>98.4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509451</v>
      </c>
      <c r="BO30" s="472"/>
      <c r="BP30" s="472"/>
      <c r="BQ30" s="472"/>
      <c r="BR30" s="472"/>
      <c r="BS30" s="472"/>
      <c r="BT30" s="472"/>
      <c r="BU30" s="473"/>
      <c r="BV30" s="471">
        <v>537033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199</v>
      </c>
      <c r="D33" s="431"/>
      <c r="E33" s="430" t="s">
        <v>200</v>
      </c>
      <c r="F33" s="430"/>
      <c r="G33" s="430"/>
      <c r="H33" s="430"/>
      <c r="I33" s="430"/>
      <c r="J33" s="430"/>
      <c r="K33" s="430"/>
      <c r="L33" s="430"/>
      <c r="M33" s="430"/>
      <c r="N33" s="430"/>
      <c r="O33" s="430"/>
      <c r="P33" s="430"/>
      <c r="Q33" s="430"/>
      <c r="R33" s="430"/>
      <c r="S33" s="430"/>
      <c r="T33" s="216"/>
      <c r="U33" s="431" t="s">
        <v>199</v>
      </c>
      <c r="V33" s="431"/>
      <c r="W33" s="430" t="s">
        <v>201</v>
      </c>
      <c r="X33" s="430"/>
      <c r="Y33" s="430"/>
      <c r="Z33" s="430"/>
      <c r="AA33" s="430"/>
      <c r="AB33" s="430"/>
      <c r="AC33" s="430"/>
      <c r="AD33" s="430"/>
      <c r="AE33" s="430"/>
      <c r="AF33" s="430"/>
      <c r="AG33" s="430"/>
      <c r="AH33" s="430"/>
      <c r="AI33" s="430"/>
      <c r="AJ33" s="430"/>
      <c r="AK33" s="430"/>
      <c r="AL33" s="216"/>
      <c r="AM33" s="431" t="s">
        <v>199</v>
      </c>
      <c r="AN33" s="431"/>
      <c r="AO33" s="430" t="s">
        <v>201</v>
      </c>
      <c r="AP33" s="430"/>
      <c r="AQ33" s="430"/>
      <c r="AR33" s="430"/>
      <c r="AS33" s="430"/>
      <c r="AT33" s="430"/>
      <c r="AU33" s="430"/>
      <c r="AV33" s="430"/>
      <c r="AW33" s="430"/>
      <c r="AX33" s="430"/>
      <c r="AY33" s="430"/>
      <c r="AZ33" s="430"/>
      <c r="BA33" s="430"/>
      <c r="BB33" s="430"/>
      <c r="BC33" s="430"/>
      <c r="BD33" s="217"/>
      <c r="BE33" s="430" t="s">
        <v>202</v>
      </c>
      <c r="BF33" s="430"/>
      <c r="BG33" s="430" t="s">
        <v>203</v>
      </c>
      <c r="BH33" s="430"/>
      <c r="BI33" s="430"/>
      <c r="BJ33" s="430"/>
      <c r="BK33" s="430"/>
      <c r="BL33" s="430"/>
      <c r="BM33" s="430"/>
      <c r="BN33" s="430"/>
      <c r="BO33" s="430"/>
      <c r="BP33" s="430"/>
      <c r="BQ33" s="430"/>
      <c r="BR33" s="430"/>
      <c r="BS33" s="430"/>
      <c r="BT33" s="430"/>
      <c r="BU33" s="430"/>
      <c r="BV33" s="217"/>
      <c r="BW33" s="431" t="s">
        <v>202</v>
      </c>
      <c r="BX33" s="431"/>
      <c r="BY33" s="430" t="s">
        <v>204</v>
      </c>
      <c r="BZ33" s="430"/>
      <c r="CA33" s="430"/>
      <c r="CB33" s="430"/>
      <c r="CC33" s="430"/>
      <c r="CD33" s="430"/>
      <c r="CE33" s="430"/>
      <c r="CF33" s="430"/>
      <c r="CG33" s="430"/>
      <c r="CH33" s="430"/>
      <c r="CI33" s="430"/>
      <c r="CJ33" s="430"/>
      <c r="CK33" s="430"/>
      <c r="CL33" s="430"/>
      <c r="CM33" s="430"/>
      <c r="CN33" s="216"/>
      <c r="CO33" s="431" t="s">
        <v>199</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2</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t="str">
        <f>IF(AO34="","",MAX(C34:D43,U34:V43)+1)</f>
        <v/>
      </c>
      <c r="AN34" s="427"/>
      <c r="AO34" s="426"/>
      <c r="AP34" s="426"/>
      <c r="AQ34" s="426"/>
      <c r="AR34" s="426"/>
      <c r="AS34" s="426"/>
      <c r="AT34" s="426"/>
      <c r="AU34" s="426"/>
      <c r="AV34" s="426"/>
      <c r="AW34" s="426"/>
      <c r="AX34" s="426"/>
      <c r="AY34" s="426"/>
      <c r="AZ34" s="426"/>
      <c r="BA34" s="426"/>
      <c r="BB34" s="426"/>
      <c r="BC34" s="426"/>
      <c r="BD34" s="214"/>
      <c r="BE34" s="427" t="str">
        <f>IF(BG34="","",MAX(C34:D43,U34:V43,AM34:AN43)+1)</f>
        <v/>
      </c>
      <c r="BF34" s="427"/>
      <c r="BG34" s="426"/>
      <c r="BH34" s="426"/>
      <c r="BI34" s="426"/>
      <c r="BJ34" s="426"/>
      <c r="BK34" s="426"/>
      <c r="BL34" s="426"/>
      <c r="BM34" s="426"/>
      <c r="BN34" s="426"/>
      <c r="BO34" s="426"/>
      <c r="BP34" s="426"/>
      <c r="BQ34" s="426"/>
      <c r="BR34" s="426"/>
      <c r="BS34" s="426"/>
      <c r="BT34" s="426"/>
      <c r="BU34" s="426"/>
      <c r="BV34" s="214"/>
      <c r="BW34" s="427">
        <f>IF(BY34="","",MAX(C34:D43,U34:V43,AM34:AN43,BE34:BF43)+1)</f>
        <v>5</v>
      </c>
      <c r="BX34" s="427"/>
      <c r="BY34" s="426" t="str">
        <f>IF('各会計、関係団体の財政状況及び健全化判断比率'!B68="","",'各会計、関係団体の財政状況及び健全化判断比率'!B68)</f>
        <v>東埼玉資源環境組合</v>
      </c>
      <c r="BZ34" s="426"/>
      <c r="CA34" s="426"/>
      <c r="CB34" s="426"/>
      <c r="CC34" s="426"/>
      <c r="CD34" s="426"/>
      <c r="CE34" s="426"/>
      <c r="CF34" s="426"/>
      <c r="CG34" s="426"/>
      <c r="CH34" s="426"/>
      <c r="CI34" s="426"/>
      <c r="CJ34" s="426"/>
      <c r="CK34" s="426"/>
      <c r="CL34" s="426"/>
      <c r="CM34" s="426"/>
      <c r="CN34" s="214"/>
      <c r="CO34" s="427">
        <f>IF(CQ34="","",MAX(C34:D43,U34:V43,AM34:AN43,BE34:BF43,BW34:BX43)+1)</f>
        <v>14</v>
      </c>
      <c r="CP34" s="427"/>
      <c r="CQ34" s="426" t="str">
        <f>IF('各会計、関係団体の財政状況及び健全化判断比率'!BS7="","",'各会計、関係団体の財政状況及び健全化判断比率'!BS7)</f>
        <v>松伏町土地開発公社</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t="str">
        <f>IF(E35="","",C34+1)</f>
        <v/>
      </c>
      <c r="D35" s="427"/>
      <c r="E35" s="426" t="str">
        <f>IF('各会計、関係団体の財政状況及び健全化判断比率'!B8="","",'各会計、関係団体の財政状況及び健全化判断比率'!B8)</f>
        <v/>
      </c>
      <c r="F35" s="426"/>
      <c r="G35" s="426"/>
      <c r="H35" s="426"/>
      <c r="I35" s="426"/>
      <c r="J35" s="426"/>
      <c r="K35" s="426"/>
      <c r="L35" s="426"/>
      <c r="M35" s="426"/>
      <c r="N35" s="426"/>
      <c r="O35" s="426"/>
      <c r="P35" s="426"/>
      <c r="Q35" s="426"/>
      <c r="R35" s="426"/>
      <c r="S35" s="426"/>
      <c r="T35" s="214"/>
      <c r="U35" s="427">
        <f>IF(W35="","",U34+1)</f>
        <v>3</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6</v>
      </c>
      <c r="BX35" s="427"/>
      <c r="BY35" s="426" t="str">
        <f>IF('各会計、関係団体の財政状況及び健全化判断比率'!B69="","",'各会計、関係団体の財政状況及び健全化判断比率'!B69)</f>
        <v>越谷・松伏水道企業団</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4</v>
      </c>
      <c r="V36" s="427"/>
      <c r="W36" s="426" t="str">
        <f>IF('各会計、関係団体の財政状況及び健全化判断比率'!B30="","",'各会計、関係団体の財政状況及び健全化判断比率'!B30)</f>
        <v>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7</v>
      </c>
      <c r="BX36" s="427"/>
      <c r="BY36" s="426" t="str">
        <f>IF('各会計、関係団体の財政状況及び健全化判断比率'!B70="","",'各会計、関係団体の財政状況及び健全化判断比率'!B70)</f>
        <v>吉川松伏消防組合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t="str">
        <f t="shared" si="4"/>
        <v/>
      </c>
      <c r="V37" s="427"/>
      <c r="W37" s="426"/>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8</v>
      </c>
      <c r="BX37" s="427"/>
      <c r="BY37" s="426" t="str">
        <f>IF('各会計、関係団体の財政状況及び健全化判断比率'!B71="","",'各会計、関係団体の財政状況及び健全化判断比率'!B71)</f>
        <v>埼玉県市町村総合事務組合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9</v>
      </c>
      <c r="BX38" s="427"/>
      <c r="BY38" s="426" t="str">
        <f>IF('各会計、関係団体の財政状況及び健全化判断比率'!B72="","",'各会計、関係団体の財政状況及び健全化判断比率'!B72)</f>
        <v>埼玉県市町村総合事務組合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10</v>
      </c>
      <c r="BX39" s="427"/>
      <c r="BY39" s="426" t="str">
        <f>IF('各会計、関係団体の財政状況及び健全化判断比率'!B73="","",'各会計、関係団体の財政状況及び健全化判断比率'!B73)</f>
        <v>埼玉県後期高齢者医療広域連合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11</v>
      </c>
      <c r="BX40" s="427"/>
      <c r="BY40" s="426" t="str">
        <f>IF('各会計、関係団体の財政状況及び健全化判断比率'!B74="","",'各会計、関係団体の財政状況及び健全化判断比率'!B74)</f>
        <v>埼玉県後期高齢者医療広域連合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12</v>
      </c>
      <c r="BX41" s="427"/>
      <c r="BY41" s="426" t="str">
        <f>IF('各会計、関係団体の財政状況及び健全化判断比率'!B75="","",'各会計、関係団体の財政状況及び健全化判断比率'!B75)</f>
        <v>江戸川水防事務組合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13</v>
      </c>
      <c r="BX42" s="427"/>
      <c r="BY42" s="426" t="str">
        <f>IF('各会計、関係団体の財政状況及び健全化判断比率'!B76="","",'各会計、関係団体の財政状況及び健全化判断比率'!B76)</f>
        <v>彩の国さいたま人づくり広域連合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5mXLNLJS2Vl3dK+Up+X8TOnL/0Z1i2iqizXWlhrMJZ7LzNCEZD9tGrJ7j3SnO6pvim2zZonWHb7zhVqC8MFTA==" saltValue="px/WaKrLuBcS6iYYYKF6y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3253837</v>
      </c>
      <c r="S5" s="736"/>
      <c r="T5" s="736"/>
      <c r="U5" s="736"/>
      <c r="V5" s="736"/>
      <c r="W5" s="736"/>
      <c r="X5" s="736"/>
      <c r="Y5" s="779"/>
      <c r="Z5" s="797">
        <v>25.8</v>
      </c>
      <c r="AA5" s="797"/>
      <c r="AB5" s="797"/>
      <c r="AC5" s="797"/>
      <c r="AD5" s="798">
        <v>3253837</v>
      </c>
      <c r="AE5" s="798"/>
      <c r="AF5" s="798"/>
      <c r="AG5" s="798"/>
      <c r="AH5" s="798"/>
      <c r="AI5" s="798"/>
      <c r="AJ5" s="798"/>
      <c r="AK5" s="798"/>
      <c r="AL5" s="780">
        <v>56.9</v>
      </c>
      <c r="AM5" s="751"/>
      <c r="AN5" s="751"/>
      <c r="AO5" s="781"/>
      <c r="AP5" s="746" t="s">
        <v>229</v>
      </c>
      <c r="AQ5" s="747"/>
      <c r="AR5" s="747"/>
      <c r="AS5" s="747"/>
      <c r="AT5" s="747"/>
      <c r="AU5" s="747"/>
      <c r="AV5" s="747"/>
      <c r="AW5" s="747"/>
      <c r="AX5" s="747"/>
      <c r="AY5" s="747"/>
      <c r="AZ5" s="747"/>
      <c r="BA5" s="747"/>
      <c r="BB5" s="747"/>
      <c r="BC5" s="747"/>
      <c r="BD5" s="747"/>
      <c r="BE5" s="747"/>
      <c r="BF5" s="748"/>
      <c r="BG5" s="680">
        <v>3253837</v>
      </c>
      <c r="BH5" s="681"/>
      <c r="BI5" s="681"/>
      <c r="BJ5" s="681"/>
      <c r="BK5" s="681"/>
      <c r="BL5" s="681"/>
      <c r="BM5" s="681"/>
      <c r="BN5" s="682"/>
      <c r="BO5" s="713">
        <v>100</v>
      </c>
      <c r="BP5" s="713"/>
      <c r="BQ5" s="713"/>
      <c r="BR5" s="713"/>
      <c r="BS5" s="714" t="s">
        <v>131</v>
      </c>
      <c r="BT5" s="714"/>
      <c r="BU5" s="714"/>
      <c r="BV5" s="714"/>
      <c r="BW5" s="714"/>
      <c r="BX5" s="714"/>
      <c r="BY5" s="714"/>
      <c r="BZ5" s="714"/>
      <c r="CA5" s="714"/>
      <c r="CB5" s="768"/>
      <c r="CD5" s="784" t="s">
        <v>224</v>
      </c>
      <c r="CE5" s="785"/>
      <c r="CF5" s="785"/>
      <c r="CG5" s="785"/>
      <c r="CH5" s="785"/>
      <c r="CI5" s="785"/>
      <c r="CJ5" s="785"/>
      <c r="CK5" s="785"/>
      <c r="CL5" s="785"/>
      <c r="CM5" s="785"/>
      <c r="CN5" s="785"/>
      <c r="CO5" s="785"/>
      <c r="CP5" s="785"/>
      <c r="CQ5" s="786"/>
      <c r="CR5" s="784" t="s">
        <v>230</v>
      </c>
      <c r="CS5" s="785"/>
      <c r="CT5" s="785"/>
      <c r="CU5" s="785"/>
      <c r="CV5" s="785"/>
      <c r="CW5" s="785"/>
      <c r="CX5" s="785"/>
      <c r="CY5" s="786"/>
      <c r="CZ5" s="784" t="s">
        <v>222</v>
      </c>
      <c r="DA5" s="785"/>
      <c r="DB5" s="785"/>
      <c r="DC5" s="786"/>
      <c r="DD5" s="784" t="s">
        <v>231</v>
      </c>
      <c r="DE5" s="785"/>
      <c r="DF5" s="785"/>
      <c r="DG5" s="785"/>
      <c r="DH5" s="785"/>
      <c r="DI5" s="785"/>
      <c r="DJ5" s="785"/>
      <c r="DK5" s="785"/>
      <c r="DL5" s="785"/>
      <c r="DM5" s="785"/>
      <c r="DN5" s="785"/>
      <c r="DO5" s="785"/>
      <c r="DP5" s="786"/>
      <c r="DQ5" s="784" t="s">
        <v>232</v>
      </c>
      <c r="DR5" s="785"/>
      <c r="DS5" s="785"/>
      <c r="DT5" s="785"/>
      <c r="DU5" s="785"/>
      <c r="DV5" s="785"/>
      <c r="DW5" s="785"/>
      <c r="DX5" s="785"/>
      <c r="DY5" s="785"/>
      <c r="DZ5" s="785"/>
      <c r="EA5" s="785"/>
      <c r="EB5" s="785"/>
      <c r="EC5" s="786"/>
    </row>
    <row r="6" spans="2:143" ht="11.25" customHeight="1" x14ac:dyDescent="0.15">
      <c r="B6" s="677" t="s">
        <v>233</v>
      </c>
      <c r="C6" s="678"/>
      <c r="D6" s="678"/>
      <c r="E6" s="678"/>
      <c r="F6" s="678"/>
      <c r="G6" s="678"/>
      <c r="H6" s="678"/>
      <c r="I6" s="678"/>
      <c r="J6" s="678"/>
      <c r="K6" s="678"/>
      <c r="L6" s="678"/>
      <c r="M6" s="678"/>
      <c r="N6" s="678"/>
      <c r="O6" s="678"/>
      <c r="P6" s="678"/>
      <c r="Q6" s="679"/>
      <c r="R6" s="680">
        <v>74973</v>
      </c>
      <c r="S6" s="681"/>
      <c r="T6" s="681"/>
      <c r="U6" s="681"/>
      <c r="V6" s="681"/>
      <c r="W6" s="681"/>
      <c r="X6" s="681"/>
      <c r="Y6" s="682"/>
      <c r="Z6" s="713">
        <v>0.6</v>
      </c>
      <c r="AA6" s="713"/>
      <c r="AB6" s="713"/>
      <c r="AC6" s="713"/>
      <c r="AD6" s="714">
        <v>74973</v>
      </c>
      <c r="AE6" s="714"/>
      <c r="AF6" s="714"/>
      <c r="AG6" s="714"/>
      <c r="AH6" s="714"/>
      <c r="AI6" s="714"/>
      <c r="AJ6" s="714"/>
      <c r="AK6" s="714"/>
      <c r="AL6" s="683">
        <v>1.3</v>
      </c>
      <c r="AM6" s="684"/>
      <c r="AN6" s="684"/>
      <c r="AO6" s="715"/>
      <c r="AP6" s="677" t="s">
        <v>234</v>
      </c>
      <c r="AQ6" s="678"/>
      <c r="AR6" s="678"/>
      <c r="AS6" s="678"/>
      <c r="AT6" s="678"/>
      <c r="AU6" s="678"/>
      <c r="AV6" s="678"/>
      <c r="AW6" s="678"/>
      <c r="AX6" s="678"/>
      <c r="AY6" s="678"/>
      <c r="AZ6" s="678"/>
      <c r="BA6" s="678"/>
      <c r="BB6" s="678"/>
      <c r="BC6" s="678"/>
      <c r="BD6" s="678"/>
      <c r="BE6" s="678"/>
      <c r="BF6" s="679"/>
      <c r="BG6" s="680">
        <v>3253837</v>
      </c>
      <c r="BH6" s="681"/>
      <c r="BI6" s="681"/>
      <c r="BJ6" s="681"/>
      <c r="BK6" s="681"/>
      <c r="BL6" s="681"/>
      <c r="BM6" s="681"/>
      <c r="BN6" s="682"/>
      <c r="BO6" s="713">
        <v>100</v>
      </c>
      <c r="BP6" s="713"/>
      <c r="BQ6" s="713"/>
      <c r="BR6" s="713"/>
      <c r="BS6" s="714" t="s">
        <v>235</v>
      </c>
      <c r="BT6" s="714"/>
      <c r="BU6" s="714"/>
      <c r="BV6" s="714"/>
      <c r="BW6" s="714"/>
      <c r="BX6" s="714"/>
      <c r="BY6" s="714"/>
      <c r="BZ6" s="714"/>
      <c r="CA6" s="714"/>
      <c r="CB6" s="768"/>
      <c r="CD6" s="738" t="s">
        <v>236</v>
      </c>
      <c r="CE6" s="739"/>
      <c r="CF6" s="739"/>
      <c r="CG6" s="739"/>
      <c r="CH6" s="739"/>
      <c r="CI6" s="739"/>
      <c r="CJ6" s="739"/>
      <c r="CK6" s="739"/>
      <c r="CL6" s="739"/>
      <c r="CM6" s="739"/>
      <c r="CN6" s="739"/>
      <c r="CO6" s="739"/>
      <c r="CP6" s="739"/>
      <c r="CQ6" s="740"/>
      <c r="CR6" s="680">
        <v>110191</v>
      </c>
      <c r="CS6" s="681"/>
      <c r="CT6" s="681"/>
      <c r="CU6" s="681"/>
      <c r="CV6" s="681"/>
      <c r="CW6" s="681"/>
      <c r="CX6" s="681"/>
      <c r="CY6" s="682"/>
      <c r="CZ6" s="780">
        <v>0.9</v>
      </c>
      <c r="DA6" s="751"/>
      <c r="DB6" s="751"/>
      <c r="DC6" s="783"/>
      <c r="DD6" s="686" t="s">
        <v>235</v>
      </c>
      <c r="DE6" s="681"/>
      <c r="DF6" s="681"/>
      <c r="DG6" s="681"/>
      <c r="DH6" s="681"/>
      <c r="DI6" s="681"/>
      <c r="DJ6" s="681"/>
      <c r="DK6" s="681"/>
      <c r="DL6" s="681"/>
      <c r="DM6" s="681"/>
      <c r="DN6" s="681"/>
      <c r="DO6" s="681"/>
      <c r="DP6" s="682"/>
      <c r="DQ6" s="686">
        <v>110191</v>
      </c>
      <c r="DR6" s="681"/>
      <c r="DS6" s="681"/>
      <c r="DT6" s="681"/>
      <c r="DU6" s="681"/>
      <c r="DV6" s="681"/>
      <c r="DW6" s="681"/>
      <c r="DX6" s="681"/>
      <c r="DY6" s="681"/>
      <c r="DZ6" s="681"/>
      <c r="EA6" s="681"/>
      <c r="EB6" s="681"/>
      <c r="EC6" s="726"/>
    </row>
    <row r="7" spans="2:143" ht="11.25" customHeight="1" x14ac:dyDescent="0.15">
      <c r="B7" s="677" t="s">
        <v>237</v>
      </c>
      <c r="C7" s="678"/>
      <c r="D7" s="678"/>
      <c r="E7" s="678"/>
      <c r="F7" s="678"/>
      <c r="G7" s="678"/>
      <c r="H7" s="678"/>
      <c r="I7" s="678"/>
      <c r="J7" s="678"/>
      <c r="K7" s="678"/>
      <c r="L7" s="678"/>
      <c r="M7" s="678"/>
      <c r="N7" s="678"/>
      <c r="O7" s="678"/>
      <c r="P7" s="678"/>
      <c r="Q7" s="679"/>
      <c r="R7" s="680">
        <v>2805</v>
      </c>
      <c r="S7" s="681"/>
      <c r="T7" s="681"/>
      <c r="U7" s="681"/>
      <c r="V7" s="681"/>
      <c r="W7" s="681"/>
      <c r="X7" s="681"/>
      <c r="Y7" s="682"/>
      <c r="Z7" s="713">
        <v>0</v>
      </c>
      <c r="AA7" s="713"/>
      <c r="AB7" s="713"/>
      <c r="AC7" s="713"/>
      <c r="AD7" s="714">
        <v>2805</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1615406</v>
      </c>
      <c r="BH7" s="681"/>
      <c r="BI7" s="681"/>
      <c r="BJ7" s="681"/>
      <c r="BK7" s="681"/>
      <c r="BL7" s="681"/>
      <c r="BM7" s="681"/>
      <c r="BN7" s="682"/>
      <c r="BO7" s="713">
        <v>49.6</v>
      </c>
      <c r="BP7" s="713"/>
      <c r="BQ7" s="713"/>
      <c r="BR7" s="713"/>
      <c r="BS7" s="714" t="s">
        <v>235</v>
      </c>
      <c r="BT7" s="714"/>
      <c r="BU7" s="714"/>
      <c r="BV7" s="714"/>
      <c r="BW7" s="714"/>
      <c r="BX7" s="714"/>
      <c r="BY7" s="714"/>
      <c r="BZ7" s="714"/>
      <c r="CA7" s="714"/>
      <c r="CB7" s="768"/>
      <c r="CD7" s="727" t="s">
        <v>239</v>
      </c>
      <c r="CE7" s="724"/>
      <c r="CF7" s="724"/>
      <c r="CG7" s="724"/>
      <c r="CH7" s="724"/>
      <c r="CI7" s="724"/>
      <c r="CJ7" s="724"/>
      <c r="CK7" s="724"/>
      <c r="CL7" s="724"/>
      <c r="CM7" s="724"/>
      <c r="CN7" s="724"/>
      <c r="CO7" s="724"/>
      <c r="CP7" s="724"/>
      <c r="CQ7" s="725"/>
      <c r="CR7" s="680">
        <v>4095127</v>
      </c>
      <c r="CS7" s="681"/>
      <c r="CT7" s="681"/>
      <c r="CU7" s="681"/>
      <c r="CV7" s="681"/>
      <c r="CW7" s="681"/>
      <c r="CX7" s="681"/>
      <c r="CY7" s="682"/>
      <c r="CZ7" s="713">
        <v>34.4</v>
      </c>
      <c r="DA7" s="713"/>
      <c r="DB7" s="713"/>
      <c r="DC7" s="713"/>
      <c r="DD7" s="686">
        <v>1045</v>
      </c>
      <c r="DE7" s="681"/>
      <c r="DF7" s="681"/>
      <c r="DG7" s="681"/>
      <c r="DH7" s="681"/>
      <c r="DI7" s="681"/>
      <c r="DJ7" s="681"/>
      <c r="DK7" s="681"/>
      <c r="DL7" s="681"/>
      <c r="DM7" s="681"/>
      <c r="DN7" s="681"/>
      <c r="DO7" s="681"/>
      <c r="DP7" s="682"/>
      <c r="DQ7" s="686">
        <v>1069702</v>
      </c>
      <c r="DR7" s="681"/>
      <c r="DS7" s="681"/>
      <c r="DT7" s="681"/>
      <c r="DU7" s="681"/>
      <c r="DV7" s="681"/>
      <c r="DW7" s="681"/>
      <c r="DX7" s="681"/>
      <c r="DY7" s="681"/>
      <c r="DZ7" s="681"/>
      <c r="EA7" s="681"/>
      <c r="EB7" s="681"/>
      <c r="EC7" s="726"/>
    </row>
    <row r="8" spans="2:143" ht="11.25" customHeight="1" x14ac:dyDescent="0.15">
      <c r="B8" s="677" t="s">
        <v>240</v>
      </c>
      <c r="C8" s="678"/>
      <c r="D8" s="678"/>
      <c r="E8" s="678"/>
      <c r="F8" s="678"/>
      <c r="G8" s="678"/>
      <c r="H8" s="678"/>
      <c r="I8" s="678"/>
      <c r="J8" s="678"/>
      <c r="K8" s="678"/>
      <c r="L8" s="678"/>
      <c r="M8" s="678"/>
      <c r="N8" s="678"/>
      <c r="O8" s="678"/>
      <c r="P8" s="678"/>
      <c r="Q8" s="679"/>
      <c r="R8" s="680">
        <v>14822</v>
      </c>
      <c r="S8" s="681"/>
      <c r="T8" s="681"/>
      <c r="U8" s="681"/>
      <c r="V8" s="681"/>
      <c r="W8" s="681"/>
      <c r="X8" s="681"/>
      <c r="Y8" s="682"/>
      <c r="Z8" s="713">
        <v>0.1</v>
      </c>
      <c r="AA8" s="713"/>
      <c r="AB8" s="713"/>
      <c r="AC8" s="713"/>
      <c r="AD8" s="714">
        <v>14822</v>
      </c>
      <c r="AE8" s="714"/>
      <c r="AF8" s="714"/>
      <c r="AG8" s="714"/>
      <c r="AH8" s="714"/>
      <c r="AI8" s="714"/>
      <c r="AJ8" s="714"/>
      <c r="AK8" s="714"/>
      <c r="AL8" s="683">
        <v>0.3</v>
      </c>
      <c r="AM8" s="684"/>
      <c r="AN8" s="684"/>
      <c r="AO8" s="715"/>
      <c r="AP8" s="677" t="s">
        <v>241</v>
      </c>
      <c r="AQ8" s="678"/>
      <c r="AR8" s="678"/>
      <c r="AS8" s="678"/>
      <c r="AT8" s="678"/>
      <c r="AU8" s="678"/>
      <c r="AV8" s="678"/>
      <c r="AW8" s="678"/>
      <c r="AX8" s="678"/>
      <c r="AY8" s="678"/>
      <c r="AZ8" s="678"/>
      <c r="BA8" s="678"/>
      <c r="BB8" s="678"/>
      <c r="BC8" s="678"/>
      <c r="BD8" s="678"/>
      <c r="BE8" s="678"/>
      <c r="BF8" s="679"/>
      <c r="BG8" s="680">
        <v>53350</v>
      </c>
      <c r="BH8" s="681"/>
      <c r="BI8" s="681"/>
      <c r="BJ8" s="681"/>
      <c r="BK8" s="681"/>
      <c r="BL8" s="681"/>
      <c r="BM8" s="681"/>
      <c r="BN8" s="682"/>
      <c r="BO8" s="713">
        <v>1.6</v>
      </c>
      <c r="BP8" s="713"/>
      <c r="BQ8" s="713"/>
      <c r="BR8" s="713"/>
      <c r="BS8" s="686" t="s">
        <v>131</v>
      </c>
      <c r="BT8" s="681"/>
      <c r="BU8" s="681"/>
      <c r="BV8" s="681"/>
      <c r="BW8" s="681"/>
      <c r="BX8" s="681"/>
      <c r="BY8" s="681"/>
      <c r="BZ8" s="681"/>
      <c r="CA8" s="681"/>
      <c r="CB8" s="726"/>
      <c r="CD8" s="727" t="s">
        <v>242</v>
      </c>
      <c r="CE8" s="724"/>
      <c r="CF8" s="724"/>
      <c r="CG8" s="724"/>
      <c r="CH8" s="724"/>
      <c r="CI8" s="724"/>
      <c r="CJ8" s="724"/>
      <c r="CK8" s="724"/>
      <c r="CL8" s="724"/>
      <c r="CM8" s="724"/>
      <c r="CN8" s="724"/>
      <c r="CO8" s="724"/>
      <c r="CP8" s="724"/>
      <c r="CQ8" s="725"/>
      <c r="CR8" s="680">
        <v>3375534</v>
      </c>
      <c r="CS8" s="681"/>
      <c r="CT8" s="681"/>
      <c r="CU8" s="681"/>
      <c r="CV8" s="681"/>
      <c r="CW8" s="681"/>
      <c r="CX8" s="681"/>
      <c r="CY8" s="682"/>
      <c r="CZ8" s="713">
        <v>28.4</v>
      </c>
      <c r="DA8" s="713"/>
      <c r="DB8" s="713"/>
      <c r="DC8" s="713"/>
      <c r="DD8" s="686">
        <v>24283</v>
      </c>
      <c r="DE8" s="681"/>
      <c r="DF8" s="681"/>
      <c r="DG8" s="681"/>
      <c r="DH8" s="681"/>
      <c r="DI8" s="681"/>
      <c r="DJ8" s="681"/>
      <c r="DK8" s="681"/>
      <c r="DL8" s="681"/>
      <c r="DM8" s="681"/>
      <c r="DN8" s="681"/>
      <c r="DO8" s="681"/>
      <c r="DP8" s="682"/>
      <c r="DQ8" s="686">
        <v>1858338</v>
      </c>
      <c r="DR8" s="681"/>
      <c r="DS8" s="681"/>
      <c r="DT8" s="681"/>
      <c r="DU8" s="681"/>
      <c r="DV8" s="681"/>
      <c r="DW8" s="681"/>
      <c r="DX8" s="681"/>
      <c r="DY8" s="681"/>
      <c r="DZ8" s="681"/>
      <c r="EA8" s="681"/>
      <c r="EB8" s="681"/>
      <c r="EC8" s="726"/>
    </row>
    <row r="9" spans="2:143" ht="11.25" customHeight="1" x14ac:dyDescent="0.15">
      <c r="B9" s="677" t="s">
        <v>243</v>
      </c>
      <c r="C9" s="678"/>
      <c r="D9" s="678"/>
      <c r="E9" s="678"/>
      <c r="F9" s="678"/>
      <c r="G9" s="678"/>
      <c r="H9" s="678"/>
      <c r="I9" s="678"/>
      <c r="J9" s="678"/>
      <c r="K9" s="678"/>
      <c r="L9" s="678"/>
      <c r="M9" s="678"/>
      <c r="N9" s="678"/>
      <c r="O9" s="678"/>
      <c r="P9" s="678"/>
      <c r="Q9" s="679"/>
      <c r="R9" s="680">
        <v>17713</v>
      </c>
      <c r="S9" s="681"/>
      <c r="T9" s="681"/>
      <c r="U9" s="681"/>
      <c r="V9" s="681"/>
      <c r="W9" s="681"/>
      <c r="X9" s="681"/>
      <c r="Y9" s="682"/>
      <c r="Z9" s="713">
        <v>0.1</v>
      </c>
      <c r="AA9" s="713"/>
      <c r="AB9" s="713"/>
      <c r="AC9" s="713"/>
      <c r="AD9" s="714">
        <v>17713</v>
      </c>
      <c r="AE9" s="714"/>
      <c r="AF9" s="714"/>
      <c r="AG9" s="714"/>
      <c r="AH9" s="714"/>
      <c r="AI9" s="714"/>
      <c r="AJ9" s="714"/>
      <c r="AK9" s="714"/>
      <c r="AL9" s="683">
        <v>0.3</v>
      </c>
      <c r="AM9" s="684"/>
      <c r="AN9" s="684"/>
      <c r="AO9" s="715"/>
      <c r="AP9" s="677" t="s">
        <v>244</v>
      </c>
      <c r="AQ9" s="678"/>
      <c r="AR9" s="678"/>
      <c r="AS9" s="678"/>
      <c r="AT9" s="678"/>
      <c r="AU9" s="678"/>
      <c r="AV9" s="678"/>
      <c r="AW9" s="678"/>
      <c r="AX9" s="678"/>
      <c r="AY9" s="678"/>
      <c r="AZ9" s="678"/>
      <c r="BA9" s="678"/>
      <c r="BB9" s="678"/>
      <c r="BC9" s="678"/>
      <c r="BD9" s="678"/>
      <c r="BE9" s="678"/>
      <c r="BF9" s="679"/>
      <c r="BG9" s="680">
        <v>1428587</v>
      </c>
      <c r="BH9" s="681"/>
      <c r="BI9" s="681"/>
      <c r="BJ9" s="681"/>
      <c r="BK9" s="681"/>
      <c r="BL9" s="681"/>
      <c r="BM9" s="681"/>
      <c r="BN9" s="682"/>
      <c r="BO9" s="713">
        <v>43.9</v>
      </c>
      <c r="BP9" s="713"/>
      <c r="BQ9" s="713"/>
      <c r="BR9" s="713"/>
      <c r="BS9" s="686" t="s">
        <v>139</v>
      </c>
      <c r="BT9" s="681"/>
      <c r="BU9" s="681"/>
      <c r="BV9" s="681"/>
      <c r="BW9" s="681"/>
      <c r="BX9" s="681"/>
      <c r="BY9" s="681"/>
      <c r="BZ9" s="681"/>
      <c r="CA9" s="681"/>
      <c r="CB9" s="726"/>
      <c r="CD9" s="727" t="s">
        <v>245</v>
      </c>
      <c r="CE9" s="724"/>
      <c r="CF9" s="724"/>
      <c r="CG9" s="724"/>
      <c r="CH9" s="724"/>
      <c r="CI9" s="724"/>
      <c r="CJ9" s="724"/>
      <c r="CK9" s="724"/>
      <c r="CL9" s="724"/>
      <c r="CM9" s="724"/>
      <c r="CN9" s="724"/>
      <c r="CO9" s="724"/>
      <c r="CP9" s="724"/>
      <c r="CQ9" s="725"/>
      <c r="CR9" s="680">
        <v>764519</v>
      </c>
      <c r="CS9" s="681"/>
      <c r="CT9" s="681"/>
      <c r="CU9" s="681"/>
      <c r="CV9" s="681"/>
      <c r="CW9" s="681"/>
      <c r="CX9" s="681"/>
      <c r="CY9" s="682"/>
      <c r="CZ9" s="713">
        <v>6.4</v>
      </c>
      <c r="DA9" s="713"/>
      <c r="DB9" s="713"/>
      <c r="DC9" s="713"/>
      <c r="DD9" s="686">
        <v>103295</v>
      </c>
      <c r="DE9" s="681"/>
      <c r="DF9" s="681"/>
      <c r="DG9" s="681"/>
      <c r="DH9" s="681"/>
      <c r="DI9" s="681"/>
      <c r="DJ9" s="681"/>
      <c r="DK9" s="681"/>
      <c r="DL9" s="681"/>
      <c r="DM9" s="681"/>
      <c r="DN9" s="681"/>
      <c r="DO9" s="681"/>
      <c r="DP9" s="682"/>
      <c r="DQ9" s="686">
        <v>627022</v>
      </c>
      <c r="DR9" s="681"/>
      <c r="DS9" s="681"/>
      <c r="DT9" s="681"/>
      <c r="DU9" s="681"/>
      <c r="DV9" s="681"/>
      <c r="DW9" s="681"/>
      <c r="DX9" s="681"/>
      <c r="DY9" s="681"/>
      <c r="DZ9" s="681"/>
      <c r="EA9" s="681"/>
      <c r="EB9" s="681"/>
      <c r="EC9" s="726"/>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235</v>
      </c>
      <c r="S10" s="681"/>
      <c r="T10" s="681"/>
      <c r="U10" s="681"/>
      <c r="V10" s="681"/>
      <c r="W10" s="681"/>
      <c r="X10" s="681"/>
      <c r="Y10" s="682"/>
      <c r="Z10" s="713" t="s">
        <v>131</v>
      </c>
      <c r="AA10" s="713"/>
      <c r="AB10" s="713"/>
      <c r="AC10" s="713"/>
      <c r="AD10" s="714" t="s">
        <v>235</v>
      </c>
      <c r="AE10" s="714"/>
      <c r="AF10" s="714"/>
      <c r="AG10" s="714"/>
      <c r="AH10" s="714"/>
      <c r="AI10" s="714"/>
      <c r="AJ10" s="714"/>
      <c r="AK10" s="714"/>
      <c r="AL10" s="683" t="s">
        <v>131</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60809</v>
      </c>
      <c r="BH10" s="681"/>
      <c r="BI10" s="681"/>
      <c r="BJ10" s="681"/>
      <c r="BK10" s="681"/>
      <c r="BL10" s="681"/>
      <c r="BM10" s="681"/>
      <c r="BN10" s="682"/>
      <c r="BO10" s="713">
        <v>1.9</v>
      </c>
      <c r="BP10" s="713"/>
      <c r="BQ10" s="713"/>
      <c r="BR10" s="713"/>
      <c r="BS10" s="686" t="s">
        <v>235</v>
      </c>
      <c r="BT10" s="681"/>
      <c r="BU10" s="681"/>
      <c r="BV10" s="681"/>
      <c r="BW10" s="681"/>
      <c r="BX10" s="681"/>
      <c r="BY10" s="681"/>
      <c r="BZ10" s="681"/>
      <c r="CA10" s="681"/>
      <c r="CB10" s="726"/>
      <c r="CD10" s="727" t="s">
        <v>248</v>
      </c>
      <c r="CE10" s="724"/>
      <c r="CF10" s="724"/>
      <c r="CG10" s="724"/>
      <c r="CH10" s="724"/>
      <c r="CI10" s="724"/>
      <c r="CJ10" s="724"/>
      <c r="CK10" s="724"/>
      <c r="CL10" s="724"/>
      <c r="CM10" s="724"/>
      <c r="CN10" s="724"/>
      <c r="CO10" s="724"/>
      <c r="CP10" s="724"/>
      <c r="CQ10" s="725"/>
      <c r="CR10" s="680" t="s">
        <v>235</v>
      </c>
      <c r="CS10" s="681"/>
      <c r="CT10" s="681"/>
      <c r="CU10" s="681"/>
      <c r="CV10" s="681"/>
      <c r="CW10" s="681"/>
      <c r="CX10" s="681"/>
      <c r="CY10" s="682"/>
      <c r="CZ10" s="713" t="s">
        <v>131</v>
      </c>
      <c r="DA10" s="713"/>
      <c r="DB10" s="713"/>
      <c r="DC10" s="713"/>
      <c r="DD10" s="686" t="s">
        <v>235</v>
      </c>
      <c r="DE10" s="681"/>
      <c r="DF10" s="681"/>
      <c r="DG10" s="681"/>
      <c r="DH10" s="681"/>
      <c r="DI10" s="681"/>
      <c r="DJ10" s="681"/>
      <c r="DK10" s="681"/>
      <c r="DL10" s="681"/>
      <c r="DM10" s="681"/>
      <c r="DN10" s="681"/>
      <c r="DO10" s="681"/>
      <c r="DP10" s="682"/>
      <c r="DQ10" s="686" t="s">
        <v>131</v>
      </c>
      <c r="DR10" s="681"/>
      <c r="DS10" s="681"/>
      <c r="DT10" s="681"/>
      <c r="DU10" s="681"/>
      <c r="DV10" s="681"/>
      <c r="DW10" s="681"/>
      <c r="DX10" s="681"/>
      <c r="DY10" s="681"/>
      <c r="DZ10" s="681"/>
      <c r="EA10" s="681"/>
      <c r="EB10" s="681"/>
      <c r="EC10" s="726"/>
    </row>
    <row r="11" spans="2:143" ht="11.25" customHeight="1" x14ac:dyDescent="0.15">
      <c r="B11" s="677" t="s">
        <v>249</v>
      </c>
      <c r="C11" s="678"/>
      <c r="D11" s="678"/>
      <c r="E11" s="678"/>
      <c r="F11" s="678"/>
      <c r="G11" s="678"/>
      <c r="H11" s="678"/>
      <c r="I11" s="678"/>
      <c r="J11" s="678"/>
      <c r="K11" s="678"/>
      <c r="L11" s="678"/>
      <c r="M11" s="678"/>
      <c r="N11" s="678"/>
      <c r="O11" s="678"/>
      <c r="P11" s="678"/>
      <c r="Q11" s="679"/>
      <c r="R11" s="680">
        <v>584628</v>
      </c>
      <c r="S11" s="681"/>
      <c r="T11" s="681"/>
      <c r="U11" s="681"/>
      <c r="V11" s="681"/>
      <c r="W11" s="681"/>
      <c r="X11" s="681"/>
      <c r="Y11" s="682"/>
      <c r="Z11" s="683">
        <v>4.5999999999999996</v>
      </c>
      <c r="AA11" s="684"/>
      <c r="AB11" s="684"/>
      <c r="AC11" s="685"/>
      <c r="AD11" s="686">
        <v>584628</v>
      </c>
      <c r="AE11" s="681"/>
      <c r="AF11" s="681"/>
      <c r="AG11" s="681"/>
      <c r="AH11" s="681"/>
      <c r="AI11" s="681"/>
      <c r="AJ11" s="681"/>
      <c r="AK11" s="682"/>
      <c r="AL11" s="683">
        <v>10.199999999999999</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72660</v>
      </c>
      <c r="BH11" s="681"/>
      <c r="BI11" s="681"/>
      <c r="BJ11" s="681"/>
      <c r="BK11" s="681"/>
      <c r="BL11" s="681"/>
      <c r="BM11" s="681"/>
      <c r="BN11" s="682"/>
      <c r="BO11" s="713">
        <v>2.2000000000000002</v>
      </c>
      <c r="BP11" s="713"/>
      <c r="BQ11" s="713"/>
      <c r="BR11" s="713"/>
      <c r="BS11" s="686" t="s">
        <v>139</v>
      </c>
      <c r="BT11" s="681"/>
      <c r="BU11" s="681"/>
      <c r="BV11" s="681"/>
      <c r="BW11" s="681"/>
      <c r="BX11" s="681"/>
      <c r="BY11" s="681"/>
      <c r="BZ11" s="681"/>
      <c r="CA11" s="681"/>
      <c r="CB11" s="726"/>
      <c r="CD11" s="727" t="s">
        <v>251</v>
      </c>
      <c r="CE11" s="724"/>
      <c r="CF11" s="724"/>
      <c r="CG11" s="724"/>
      <c r="CH11" s="724"/>
      <c r="CI11" s="724"/>
      <c r="CJ11" s="724"/>
      <c r="CK11" s="724"/>
      <c r="CL11" s="724"/>
      <c r="CM11" s="724"/>
      <c r="CN11" s="724"/>
      <c r="CO11" s="724"/>
      <c r="CP11" s="724"/>
      <c r="CQ11" s="725"/>
      <c r="CR11" s="680">
        <v>177214</v>
      </c>
      <c r="CS11" s="681"/>
      <c r="CT11" s="681"/>
      <c r="CU11" s="681"/>
      <c r="CV11" s="681"/>
      <c r="CW11" s="681"/>
      <c r="CX11" s="681"/>
      <c r="CY11" s="682"/>
      <c r="CZ11" s="713">
        <v>1.5</v>
      </c>
      <c r="DA11" s="713"/>
      <c r="DB11" s="713"/>
      <c r="DC11" s="713"/>
      <c r="DD11" s="686">
        <v>68653</v>
      </c>
      <c r="DE11" s="681"/>
      <c r="DF11" s="681"/>
      <c r="DG11" s="681"/>
      <c r="DH11" s="681"/>
      <c r="DI11" s="681"/>
      <c r="DJ11" s="681"/>
      <c r="DK11" s="681"/>
      <c r="DL11" s="681"/>
      <c r="DM11" s="681"/>
      <c r="DN11" s="681"/>
      <c r="DO11" s="681"/>
      <c r="DP11" s="682"/>
      <c r="DQ11" s="686">
        <v>114415</v>
      </c>
      <c r="DR11" s="681"/>
      <c r="DS11" s="681"/>
      <c r="DT11" s="681"/>
      <c r="DU11" s="681"/>
      <c r="DV11" s="681"/>
      <c r="DW11" s="681"/>
      <c r="DX11" s="681"/>
      <c r="DY11" s="681"/>
      <c r="DZ11" s="681"/>
      <c r="EA11" s="681"/>
      <c r="EB11" s="681"/>
      <c r="EC11" s="726"/>
    </row>
    <row r="12" spans="2:143" ht="11.25" customHeight="1" x14ac:dyDescent="0.15">
      <c r="B12" s="677" t="s">
        <v>252</v>
      </c>
      <c r="C12" s="678"/>
      <c r="D12" s="678"/>
      <c r="E12" s="678"/>
      <c r="F12" s="678"/>
      <c r="G12" s="678"/>
      <c r="H12" s="678"/>
      <c r="I12" s="678"/>
      <c r="J12" s="678"/>
      <c r="K12" s="678"/>
      <c r="L12" s="678"/>
      <c r="M12" s="678"/>
      <c r="N12" s="678"/>
      <c r="O12" s="678"/>
      <c r="P12" s="678"/>
      <c r="Q12" s="679"/>
      <c r="R12" s="680" t="s">
        <v>131</v>
      </c>
      <c r="S12" s="681"/>
      <c r="T12" s="681"/>
      <c r="U12" s="681"/>
      <c r="V12" s="681"/>
      <c r="W12" s="681"/>
      <c r="X12" s="681"/>
      <c r="Y12" s="682"/>
      <c r="Z12" s="713" t="s">
        <v>235</v>
      </c>
      <c r="AA12" s="713"/>
      <c r="AB12" s="713"/>
      <c r="AC12" s="713"/>
      <c r="AD12" s="714" t="s">
        <v>131</v>
      </c>
      <c r="AE12" s="714"/>
      <c r="AF12" s="714"/>
      <c r="AG12" s="714"/>
      <c r="AH12" s="714"/>
      <c r="AI12" s="714"/>
      <c r="AJ12" s="714"/>
      <c r="AK12" s="714"/>
      <c r="AL12" s="683" t="s">
        <v>235</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1373148</v>
      </c>
      <c r="BH12" s="681"/>
      <c r="BI12" s="681"/>
      <c r="BJ12" s="681"/>
      <c r="BK12" s="681"/>
      <c r="BL12" s="681"/>
      <c r="BM12" s="681"/>
      <c r="BN12" s="682"/>
      <c r="BO12" s="713">
        <v>42.2</v>
      </c>
      <c r="BP12" s="713"/>
      <c r="BQ12" s="713"/>
      <c r="BR12" s="713"/>
      <c r="BS12" s="686" t="s">
        <v>131</v>
      </c>
      <c r="BT12" s="681"/>
      <c r="BU12" s="681"/>
      <c r="BV12" s="681"/>
      <c r="BW12" s="681"/>
      <c r="BX12" s="681"/>
      <c r="BY12" s="681"/>
      <c r="BZ12" s="681"/>
      <c r="CA12" s="681"/>
      <c r="CB12" s="726"/>
      <c r="CD12" s="727" t="s">
        <v>254</v>
      </c>
      <c r="CE12" s="724"/>
      <c r="CF12" s="724"/>
      <c r="CG12" s="724"/>
      <c r="CH12" s="724"/>
      <c r="CI12" s="724"/>
      <c r="CJ12" s="724"/>
      <c r="CK12" s="724"/>
      <c r="CL12" s="724"/>
      <c r="CM12" s="724"/>
      <c r="CN12" s="724"/>
      <c r="CO12" s="724"/>
      <c r="CP12" s="724"/>
      <c r="CQ12" s="725"/>
      <c r="CR12" s="680">
        <v>217556</v>
      </c>
      <c r="CS12" s="681"/>
      <c r="CT12" s="681"/>
      <c r="CU12" s="681"/>
      <c r="CV12" s="681"/>
      <c r="CW12" s="681"/>
      <c r="CX12" s="681"/>
      <c r="CY12" s="682"/>
      <c r="CZ12" s="713">
        <v>1.8</v>
      </c>
      <c r="DA12" s="713"/>
      <c r="DB12" s="713"/>
      <c r="DC12" s="713"/>
      <c r="DD12" s="686" t="s">
        <v>131</v>
      </c>
      <c r="DE12" s="681"/>
      <c r="DF12" s="681"/>
      <c r="DG12" s="681"/>
      <c r="DH12" s="681"/>
      <c r="DI12" s="681"/>
      <c r="DJ12" s="681"/>
      <c r="DK12" s="681"/>
      <c r="DL12" s="681"/>
      <c r="DM12" s="681"/>
      <c r="DN12" s="681"/>
      <c r="DO12" s="681"/>
      <c r="DP12" s="682"/>
      <c r="DQ12" s="686">
        <v>215122</v>
      </c>
      <c r="DR12" s="681"/>
      <c r="DS12" s="681"/>
      <c r="DT12" s="681"/>
      <c r="DU12" s="681"/>
      <c r="DV12" s="681"/>
      <c r="DW12" s="681"/>
      <c r="DX12" s="681"/>
      <c r="DY12" s="681"/>
      <c r="DZ12" s="681"/>
      <c r="EA12" s="681"/>
      <c r="EB12" s="681"/>
      <c r="EC12" s="726"/>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235</v>
      </c>
      <c r="S13" s="681"/>
      <c r="T13" s="681"/>
      <c r="U13" s="681"/>
      <c r="V13" s="681"/>
      <c r="W13" s="681"/>
      <c r="X13" s="681"/>
      <c r="Y13" s="682"/>
      <c r="Z13" s="713" t="s">
        <v>235</v>
      </c>
      <c r="AA13" s="713"/>
      <c r="AB13" s="713"/>
      <c r="AC13" s="713"/>
      <c r="AD13" s="714" t="s">
        <v>235</v>
      </c>
      <c r="AE13" s="714"/>
      <c r="AF13" s="714"/>
      <c r="AG13" s="714"/>
      <c r="AH13" s="714"/>
      <c r="AI13" s="714"/>
      <c r="AJ13" s="714"/>
      <c r="AK13" s="714"/>
      <c r="AL13" s="683" t="s">
        <v>131</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1372667</v>
      </c>
      <c r="BH13" s="681"/>
      <c r="BI13" s="681"/>
      <c r="BJ13" s="681"/>
      <c r="BK13" s="681"/>
      <c r="BL13" s="681"/>
      <c r="BM13" s="681"/>
      <c r="BN13" s="682"/>
      <c r="BO13" s="713">
        <v>42.2</v>
      </c>
      <c r="BP13" s="713"/>
      <c r="BQ13" s="713"/>
      <c r="BR13" s="713"/>
      <c r="BS13" s="686" t="s">
        <v>131</v>
      </c>
      <c r="BT13" s="681"/>
      <c r="BU13" s="681"/>
      <c r="BV13" s="681"/>
      <c r="BW13" s="681"/>
      <c r="BX13" s="681"/>
      <c r="BY13" s="681"/>
      <c r="BZ13" s="681"/>
      <c r="CA13" s="681"/>
      <c r="CB13" s="726"/>
      <c r="CD13" s="727" t="s">
        <v>257</v>
      </c>
      <c r="CE13" s="724"/>
      <c r="CF13" s="724"/>
      <c r="CG13" s="724"/>
      <c r="CH13" s="724"/>
      <c r="CI13" s="724"/>
      <c r="CJ13" s="724"/>
      <c r="CK13" s="724"/>
      <c r="CL13" s="724"/>
      <c r="CM13" s="724"/>
      <c r="CN13" s="724"/>
      <c r="CO13" s="724"/>
      <c r="CP13" s="724"/>
      <c r="CQ13" s="725"/>
      <c r="CR13" s="680">
        <v>679151</v>
      </c>
      <c r="CS13" s="681"/>
      <c r="CT13" s="681"/>
      <c r="CU13" s="681"/>
      <c r="CV13" s="681"/>
      <c r="CW13" s="681"/>
      <c r="CX13" s="681"/>
      <c r="CY13" s="682"/>
      <c r="CZ13" s="713">
        <v>5.7</v>
      </c>
      <c r="DA13" s="713"/>
      <c r="DB13" s="713"/>
      <c r="DC13" s="713"/>
      <c r="DD13" s="686">
        <v>78644</v>
      </c>
      <c r="DE13" s="681"/>
      <c r="DF13" s="681"/>
      <c r="DG13" s="681"/>
      <c r="DH13" s="681"/>
      <c r="DI13" s="681"/>
      <c r="DJ13" s="681"/>
      <c r="DK13" s="681"/>
      <c r="DL13" s="681"/>
      <c r="DM13" s="681"/>
      <c r="DN13" s="681"/>
      <c r="DO13" s="681"/>
      <c r="DP13" s="682"/>
      <c r="DQ13" s="686">
        <v>556483</v>
      </c>
      <c r="DR13" s="681"/>
      <c r="DS13" s="681"/>
      <c r="DT13" s="681"/>
      <c r="DU13" s="681"/>
      <c r="DV13" s="681"/>
      <c r="DW13" s="681"/>
      <c r="DX13" s="681"/>
      <c r="DY13" s="681"/>
      <c r="DZ13" s="681"/>
      <c r="EA13" s="681"/>
      <c r="EB13" s="681"/>
      <c r="EC13" s="726"/>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131</v>
      </c>
      <c r="S14" s="681"/>
      <c r="T14" s="681"/>
      <c r="U14" s="681"/>
      <c r="V14" s="681"/>
      <c r="W14" s="681"/>
      <c r="X14" s="681"/>
      <c r="Y14" s="682"/>
      <c r="Z14" s="713" t="s">
        <v>235</v>
      </c>
      <c r="AA14" s="713"/>
      <c r="AB14" s="713"/>
      <c r="AC14" s="713"/>
      <c r="AD14" s="714" t="s">
        <v>131</v>
      </c>
      <c r="AE14" s="714"/>
      <c r="AF14" s="714"/>
      <c r="AG14" s="714"/>
      <c r="AH14" s="714"/>
      <c r="AI14" s="714"/>
      <c r="AJ14" s="714"/>
      <c r="AK14" s="714"/>
      <c r="AL14" s="683" t="s">
        <v>235</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77685</v>
      </c>
      <c r="BH14" s="681"/>
      <c r="BI14" s="681"/>
      <c r="BJ14" s="681"/>
      <c r="BK14" s="681"/>
      <c r="BL14" s="681"/>
      <c r="BM14" s="681"/>
      <c r="BN14" s="682"/>
      <c r="BO14" s="713">
        <v>2.4</v>
      </c>
      <c r="BP14" s="713"/>
      <c r="BQ14" s="713"/>
      <c r="BR14" s="713"/>
      <c r="BS14" s="686" t="s">
        <v>131</v>
      </c>
      <c r="BT14" s="681"/>
      <c r="BU14" s="681"/>
      <c r="BV14" s="681"/>
      <c r="BW14" s="681"/>
      <c r="BX14" s="681"/>
      <c r="BY14" s="681"/>
      <c r="BZ14" s="681"/>
      <c r="CA14" s="681"/>
      <c r="CB14" s="726"/>
      <c r="CD14" s="727" t="s">
        <v>260</v>
      </c>
      <c r="CE14" s="724"/>
      <c r="CF14" s="724"/>
      <c r="CG14" s="724"/>
      <c r="CH14" s="724"/>
      <c r="CI14" s="724"/>
      <c r="CJ14" s="724"/>
      <c r="CK14" s="724"/>
      <c r="CL14" s="724"/>
      <c r="CM14" s="724"/>
      <c r="CN14" s="724"/>
      <c r="CO14" s="724"/>
      <c r="CP14" s="724"/>
      <c r="CQ14" s="725"/>
      <c r="CR14" s="680">
        <v>636596</v>
      </c>
      <c r="CS14" s="681"/>
      <c r="CT14" s="681"/>
      <c r="CU14" s="681"/>
      <c r="CV14" s="681"/>
      <c r="CW14" s="681"/>
      <c r="CX14" s="681"/>
      <c r="CY14" s="682"/>
      <c r="CZ14" s="713">
        <v>5.4</v>
      </c>
      <c r="DA14" s="713"/>
      <c r="DB14" s="713"/>
      <c r="DC14" s="713"/>
      <c r="DD14" s="686">
        <v>42205</v>
      </c>
      <c r="DE14" s="681"/>
      <c r="DF14" s="681"/>
      <c r="DG14" s="681"/>
      <c r="DH14" s="681"/>
      <c r="DI14" s="681"/>
      <c r="DJ14" s="681"/>
      <c r="DK14" s="681"/>
      <c r="DL14" s="681"/>
      <c r="DM14" s="681"/>
      <c r="DN14" s="681"/>
      <c r="DO14" s="681"/>
      <c r="DP14" s="682"/>
      <c r="DQ14" s="686">
        <v>594774</v>
      </c>
      <c r="DR14" s="681"/>
      <c r="DS14" s="681"/>
      <c r="DT14" s="681"/>
      <c r="DU14" s="681"/>
      <c r="DV14" s="681"/>
      <c r="DW14" s="681"/>
      <c r="DX14" s="681"/>
      <c r="DY14" s="681"/>
      <c r="DZ14" s="681"/>
      <c r="EA14" s="681"/>
      <c r="EB14" s="681"/>
      <c r="EC14" s="726"/>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131</v>
      </c>
      <c r="S15" s="681"/>
      <c r="T15" s="681"/>
      <c r="U15" s="681"/>
      <c r="V15" s="681"/>
      <c r="W15" s="681"/>
      <c r="X15" s="681"/>
      <c r="Y15" s="682"/>
      <c r="Z15" s="713" t="s">
        <v>235</v>
      </c>
      <c r="AA15" s="713"/>
      <c r="AB15" s="713"/>
      <c r="AC15" s="713"/>
      <c r="AD15" s="714" t="s">
        <v>235</v>
      </c>
      <c r="AE15" s="714"/>
      <c r="AF15" s="714"/>
      <c r="AG15" s="714"/>
      <c r="AH15" s="714"/>
      <c r="AI15" s="714"/>
      <c r="AJ15" s="714"/>
      <c r="AK15" s="714"/>
      <c r="AL15" s="683" t="s">
        <v>131</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187598</v>
      </c>
      <c r="BH15" s="681"/>
      <c r="BI15" s="681"/>
      <c r="BJ15" s="681"/>
      <c r="BK15" s="681"/>
      <c r="BL15" s="681"/>
      <c r="BM15" s="681"/>
      <c r="BN15" s="682"/>
      <c r="BO15" s="713">
        <v>5.8</v>
      </c>
      <c r="BP15" s="713"/>
      <c r="BQ15" s="713"/>
      <c r="BR15" s="713"/>
      <c r="BS15" s="686" t="s">
        <v>131</v>
      </c>
      <c r="BT15" s="681"/>
      <c r="BU15" s="681"/>
      <c r="BV15" s="681"/>
      <c r="BW15" s="681"/>
      <c r="BX15" s="681"/>
      <c r="BY15" s="681"/>
      <c r="BZ15" s="681"/>
      <c r="CA15" s="681"/>
      <c r="CB15" s="726"/>
      <c r="CD15" s="727" t="s">
        <v>263</v>
      </c>
      <c r="CE15" s="724"/>
      <c r="CF15" s="724"/>
      <c r="CG15" s="724"/>
      <c r="CH15" s="724"/>
      <c r="CI15" s="724"/>
      <c r="CJ15" s="724"/>
      <c r="CK15" s="724"/>
      <c r="CL15" s="724"/>
      <c r="CM15" s="724"/>
      <c r="CN15" s="724"/>
      <c r="CO15" s="724"/>
      <c r="CP15" s="724"/>
      <c r="CQ15" s="725"/>
      <c r="CR15" s="680">
        <v>1149370</v>
      </c>
      <c r="CS15" s="681"/>
      <c r="CT15" s="681"/>
      <c r="CU15" s="681"/>
      <c r="CV15" s="681"/>
      <c r="CW15" s="681"/>
      <c r="CX15" s="681"/>
      <c r="CY15" s="682"/>
      <c r="CZ15" s="713">
        <v>9.6999999999999993</v>
      </c>
      <c r="DA15" s="713"/>
      <c r="DB15" s="713"/>
      <c r="DC15" s="713"/>
      <c r="DD15" s="686">
        <v>109059</v>
      </c>
      <c r="DE15" s="681"/>
      <c r="DF15" s="681"/>
      <c r="DG15" s="681"/>
      <c r="DH15" s="681"/>
      <c r="DI15" s="681"/>
      <c r="DJ15" s="681"/>
      <c r="DK15" s="681"/>
      <c r="DL15" s="681"/>
      <c r="DM15" s="681"/>
      <c r="DN15" s="681"/>
      <c r="DO15" s="681"/>
      <c r="DP15" s="682"/>
      <c r="DQ15" s="686">
        <v>835762</v>
      </c>
      <c r="DR15" s="681"/>
      <c r="DS15" s="681"/>
      <c r="DT15" s="681"/>
      <c r="DU15" s="681"/>
      <c r="DV15" s="681"/>
      <c r="DW15" s="681"/>
      <c r="DX15" s="681"/>
      <c r="DY15" s="681"/>
      <c r="DZ15" s="681"/>
      <c r="EA15" s="681"/>
      <c r="EB15" s="681"/>
      <c r="EC15" s="726"/>
    </row>
    <row r="16" spans="2:143" ht="11.25" customHeight="1" x14ac:dyDescent="0.15">
      <c r="B16" s="677" t="s">
        <v>264</v>
      </c>
      <c r="C16" s="678"/>
      <c r="D16" s="678"/>
      <c r="E16" s="678"/>
      <c r="F16" s="678"/>
      <c r="G16" s="678"/>
      <c r="H16" s="678"/>
      <c r="I16" s="678"/>
      <c r="J16" s="678"/>
      <c r="K16" s="678"/>
      <c r="L16" s="678"/>
      <c r="M16" s="678"/>
      <c r="N16" s="678"/>
      <c r="O16" s="678"/>
      <c r="P16" s="678"/>
      <c r="Q16" s="679"/>
      <c r="R16" s="680">
        <v>10414</v>
      </c>
      <c r="S16" s="681"/>
      <c r="T16" s="681"/>
      <c r="U16" s="681"/>
      <c r="V16" s="681"/>
      <c r="W16" s="681"/>
      <c r="X16" s="681"/>
      <c r="Y16" s="682"/>
      <c r="Z16" s="713">
        <v>0.1</v>
      </c>
      <c r="AA16" s="713"/>
      <c r="AB16" s="713"/>
      <c r="AC16" s="713"/>
      <c r="AD16" s="714">
        <v>10414</v>
      </c>
      <c r="AE16" s="714"/>
      <c r="AF16" s="714"/>
      <c r="AG16" s="714"/>
      <c r="AH16" s="714"/>
      <c r="AI16" s="714"/>
      <c r="AJ16" s="714"/>
      <c r="AK16" s="714"/>
      <c r="AL16" s="683">
        <v>0.2</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235</v>
      </c>
      <c r="BH16" s="681"/>
      <c r="BI16" s="681"/>
      <c r="BJ16" s="681"/>
      <c r="BK16" s="681"/>
      <c r="BL16" s="681"/>
      <c r="BM16" s="681"/>
      <c r="BN16" s="682"/>
      <c r="BO16" s="713" t="s">
        <v>235</v>
      </c>
      <c r="BP16" s="713"/>
      <c r="BQ16" s="713"/>
      <c r="BR16" s="713"/>
      <c r="BS16" s="686" t="s">
        <v>131</v>
      </c>
      <c r="BT16" s="681"/>
      <c r="BU16" s="681"/>
      <c r="BV16" s="681"/>
      <c r="BW16" s="681"/>
      <c r="BX16" s="681"/>
      <c r="BY16" s="681"/>
      <c r="BZ16" s="681"/>
      <c r="CA16" s="681"/>
      <c r="CB16" s="726"/>
      <c r="CD16" s="727" t="s">
        <v>266</v>
      </c>
      <c r="CE16" s="724"/>
      <c r="CF16" s="724"/>
      <c r="CG16" s="724"/>
      <c r="CH16" s="724"/>
      <c r="CI16" s="724"/>
      <c r="CJ16" s="724"/>
      <c r="CK16" s="724"/>
      <c r="CL16" s="724"/>
      <c r="CM16" s="724"/>
      <c r="CN16" s="724"/>
      <c r="CO16" s="724"/>
      <c r="CP16" s="724"/>
      <c r="CQ16" s="725"/>
      <c r="CR16" s="680" t="s">
        <v>139</v>
      </c>
      <c r="CS16" s="681"/>
      <c r="CT16" s="681"/>
      <c r="CU16" s="681"/>
      <c r="CV16" s="681"/>
      <c r="CW16" s="681"/>
      <c r="CX16" s="681"/>
      <c r="CY16" s="682"/>
      <c r="CZ16" s="713" t="s">
        <v>235</v>
      </c>
      <c r="DA16" s="713"/>
      <c r="DB16" s="713"/>
      <c r="DC16" s="713"/>
      <c r="DD16" s="686" t="s">
        <v>235</v>
      </c>
      <c r="DE16" s="681"/>
      <c r="DF16" s="681"/>
      <c r="DG16" s="681"/>
      <c r="DH16" s="681"/>
      <c r="DI16" s="681"/>
      <c r="DJ16" s="681"/>
      <c r="DK16" s="681"/>
      <c r="DL16" s="681"/>
      <c r="DM16" s="681"/>
      <c r="DN16" s="681"/>
      <c r="DO16" s="681"/>
      <c r="DP16" s="682"/>
      <c r="DQ16" s="686" t="s">
        <v>235</v>
      </c>
      <c r="DR16" s="681"/>
      <c r="DS16" s="681"/>
      <c r="DT16" s="681"/>
      <c r="DU16" s="681"/>
      <c r="DV16" s="681"/>
      <c r="DW16" s="681"/>
      <c r="DX16" s="681"/>
      <c r="DY16" s="681"/>
      <c r="DZ16" s="681"/>
      <c r="EA16" s="681"/>
      <c r="EB16" s="681"/>
      <c r="EC16" s="726"/>
    </row>
    <row r="17" spans="2:133" ht="11.25" customHeight="1" x14ac:dyDescent="0.15">
      <c r="B17" s="677" t="s">
        <v>267</v>
      </c>
      <c r="C17" s="678"/>
      <c r="D17" s="678"/>
      <c r="E17" s="678"/>
      <c r="F17" s="678"/>
      <c r="G17" s="678"/>
      <c r="H17" s="678"/>
      <c r="I17" s="678"/>
      <c r="J17" s="678"/>
      <c r="K17" s="678"/>
      <c r="L17" s="678"/>
      <c r="M17" s="678"/>
      <c r="N17" s="678"/>
      <c r="O17" s="678"/>
      <c r="P17" s="678"/>
      <c r="Q17" s="679"/>
      <c r="R17" s="680">
        <v>12666</v>
      </c>
      <c r="S17" s="681"/>
      <c r="T17" s="681"/>
      <c r="U17" s="681"/>
      <c r="V17" s="681"/>
      <c r="W17" s="681"/>
      <c r="X17" s="681"/>
      <c r="Y17" s="682"/>
      <c r="Z17" s="713">
        <v>0.1</v>
      </c>
      <c r="AA17" s="713"/>
      <c r="AB17" s="713"/>
      <c r="AC17" s="713"/>
      <c r="AD17" s="714">
        <v>12666</v>
      </c>
      <c r="AE17" s="714"/>
      <c r="AF17" s="714"/>
      <c r="AG17" s="714"/>
      <c r="AH17" s="714"/>
      <c r="AI17" s="714"/>
      <c r="AJ17" s="714"/>
      <c r="AK17" s="714"/>
      <c r="AL17" s="683">
        <v>0.2</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131</v>
      </c>
      <c r="BH17" s="681"/>
      <c r="BI17" s="681"/>
      <c r="BJ17" s="681"/>
      <c r="BK17" s="681"/>
      <c r="BL17" s="681"/>
      <c r="BM17" s="681"/>
      <c r="BN17" s="682"/>
      <c r="BO17" s="713" t="s">
        <v>235</v>
      </c>
      <c r="BP17" s="713"/>
      <c r="BQ17" s="713"/>
      <c r="BR17" s="713"/>
      <c r="BS17" s="686" t="s">
        <v>235</v>
      </c>
      <c r="BT17" s="681"/>
      <c r="BU17" s="681"/>
      <c r="BV17" s="681"/>
      <c r="BW17" s="681"/>
      <c r="BX17" s="681"/>
      <c r="BY17" s="681"/>
      <c r="BZ17" s="681"/>
      <c r="CA17" s="681"/>
      <c r="CB17" s="726"/>
      <c r="CD17" s="727" t="s">
        <v>269</v>
      </c>
      <c r="CE17" s="724"/>
      <c r="CF17" s="724"/>
      <c r="CG17" s="724"/>
      <c r="CH17" s="724"/>
      <c r="CI17" s="724"/>
      <c r="CJ17" s="724"/>
      <c r="CK17" s="724"/>
      <c r="CL17" s="724"/>
      <c r="CM17" s="724"/>
      <c r="CN17" s="724"/>
      <c r="CO17" s="724"/>
      <c r="CP17" s="724"/>
      <c r="CQ17" s="725"/>
      <c r="CR17" s="680">
        <v>690829</v>
      </c>
      <c r="CS17" s="681"/>
      <c r="CT17" s="681"/>
      <c r="CU17" s="681"/>
      <c r="CV17" s="681"/>
      <c r="CW17" s="681"/>
      <c r="CX17" s="681"/>
      <c r="CY17" s="682"/>
      <c r="CZ17" s="713">
        <v>5.8</v>
      </c>
      <c r="DA17" s="713"/>
      <c r="DB17" s="713"/>
      <c r="DC17" s="713"/>
      <c r="DD17" s="686" t="s">
        <v>131</v>
      </c>
      <c r="DE17" s="681"/>
      <c r="DF17" s="681"/>
      <c r="DG17" s="681"/>
      <c r="DH17" s="681"/>
      <c r="DI17" s="681"/>
      <c r="DJ17" s="681"/>
      <c r="DK17" s="681"/>
      <c r="DL17" s="681"/>
      <c r="DM17" s="681"/>
      <c r="DN17" s="681"/>
      <c r="DO17" s="681"/>
      <c r="DP17" s="682"/>
      <c r="DQ17" s="686">
        <v>683522</v>
      </c>
      <c r="DR17" s="681"/>
      <c r="DS17" s="681"/>
      <c r="DT17" s="681"/>
      <c r="DU17" s="681"/>
      <c r="DV17" s="681"/>
      <c r="DW17" s="681"/>
      <c r="DX17" s="681"/>
      <c r="DY17" s="681"/>
      <c r="DZ17" s="681"/>
      <c r="EA17" s="681"/>
      <c r="EB17" s="681"/>
      <c r="EC17" s="726"/>
    </row>
    <row r="18" spans="2:133" ht="11.25" customHeight="1" x14ac:dyDescent="0.15">
      <c r="B18" s="677" t="s">
        <v>270</v>
      </c>
      <c r="C18" s="678"/>
      <c r="D18" s="678"/>
      <c r="E18" s="678"/>
      <c r="F18" s="678"/>
      <c r="G18" s="678"/>
      <c r="H18" s="678"/>
      <c r="I18" s="678"/>
      <c r="J18" s="678"/>
      <c r="K18" s="678"/>
      <c r="L18" s="678"/>
      <c r="M18" s="678"/>
      <c r="N18" s="678"/>
      <c r="O18" s="678"/>
      <c r="P18" s="678"/>
      <c r="Q18" s="679"/>
      <c r="R18" s="680">
        <v>35270</v>
      </c>
      <c r="S18" s="681"/>
      <c r="T18" s="681"/>
      <c r="U18" s="681"/>
      <c r="V18" s="681"/>
      <c r="W18" s="681"/>
      <c r="X18" s="681"/>
      <c r="Y18" s="682"/>
      <c r="Z18" s="713">
        <v>0.3</v>
      </c>
      <c r="AA18" s="713"/>
      <c r="AB18" s="713"/>
      <c r="AC18" s="713"/>
      <c r="AD18" s="714">
        <v>35270</v>
      </c>
      <c r="AE18" s="714"/>
      <c r="AF18" s="714"/>
      <c r="AG18" s="714"/>
      <c r="AH18" s="714"/>
      <c r="AI18" s="714"/>
      <c r="AJ18" s="714"/>
      <c r="AK18" s="714"/>
      <c r="AL18" s="683">
        <v>0.6</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235</v>
      </c>
      <c r="BH18" s="681"/>
      <c r="BI18" s="681"/>
      <c r="BJ18" s="681"/>
      <c r="BK18" s="681"/>
      <c r="BL18" s="681"/>
      <c r="BM18" s="681"/>
      <c r="BN18" s="682"/>
      <c r="BO18" s="713" t="s">
        <v>131</v>
      </c>
      <c r="BP18" s="713"/>
      <c r="BQ18" s="713"/>
      <c r="BR18" s="713"/>
      <c r="BS18" s="686" t="s">
        <v>139</v>
      </c>
      <c r="BT18" s="681"/>
      <c r="BU18" s="681"/>
      <c r="BV18" s="681"/>
      <c r="BW18" s="681"/>
      <c r="BX18" s="681"/>
      <c r="BY18" s="681"/>
      <c r="BZ18" s="681"/>
      <c r="CA18" s="681"/>
      <c r="CB18" s="726"/>
      <c r="CD18" s="727" t="s">
        <v>272</v>
      </c>
      <c r="CE18" s="724"/>
      <c r="CF18" s="724"/>
      <c r="CG18" s="724"/>
      <c r="CH18" s="724"/>
      <c r="CI18" s="724"/>
      <c r="CJ18" s="724"/>
      <c r="CK18" s="724"/>
      <c r="CL18" s="724"/>
      <c r="CM18" s="724"/>
      <c r="CN18" s="724"/>
      <c r="CO18" s="724"/>
      <c r="CP18" s="724"/>
      <c r="CQ18" s="725"/>
      <c r="CR18" s="680" t="s">
        <v>131</v>
      </c>
      <c r="CS18" s="681"/>
      <c r="CT18" s="681"/>
      <c r="CU18" s="681"/>
      <c r="CV18" s="681"/>
      <c r="CW18" s="681"/>
      <c r="CX18" s="681"/>
      <c r="CY18" s="682"/>
      <c r="CZ18" s="713" t="s">
        <v>235</v>
      </c>
      <c r="DA18" s="713"/>
      <c r="DB18" s="713"/>
      <c r="DC18" s="713"/>
      <c r="DD18" s="686" t="s">
        <v>131</v>
      </c>
      <c r="DE18" s="681"/>
      <c r="DF18" s="681"/>
      <c r="DG18" s="681"/>
      <c r="DH18" s="681"/>
      <c r="DI18" s="681"/>
      <c r="DJ18" s="681"/>
      <c r="DK18" s="681"/>
      <c r="DL18" s="681"/>
      <c r="DM18" s="681"/>
      <c r="DN18" s="681"/>
      <c r="DO18" s="681"/>
      <c r="DP18" s="682"/>
      <c r="DQ18" s="686" t="s">
        <v>139</v>
      </c>
      <c r="DR18" s="681"/>
      <c r="DS18" s="681"/>
      <c r="DT18" s="681"/>
      <c r="DU18" s="681"/>
      <c r="DV18" s="681"/>
      <c r="DW18" s="681"/>
      <c r="DX18" s="681"/>
      <c r="DY18" s="681"/>
      <c r="DZ18" s="681"/>
      <c r="EA18" s="681"/>
      <c r="EB18" s="681"/>
      <c r="EC18" s="726"/>
    </row>
    <row r="19" spans="2:133" ht="11.25" customHeight="1" x14ac:dyDescent="0.15">
      <c r="B19" s="677" t="s">
        <v>273</v>
      </c>
      <c r="C19" s="678"/>
      <c r="D19" s="678"/>
      <c r="E19" s="678"/>
      <c r="F19" s="678"/>
      <c r="G19" s="678"/>
      <c r="H19" s="678"/>
      <c r="I19" s="678"/>
      <c r="J19" s="678"/>
      <c r="K19" s="678"/>
      <c r="L19" s="678"/>
      <c r="M19" s="678"/>
      <c r="N19" s="678"/>
      <c r="O19" s="678"/>
      <c r="P19" s="678"/>
      <c r="Q19" s="679"/>
      <c r="R19" s="680">
        <v>26917</v>
      </c>
      <c r="S19" s="681"/>
      <c r="T19" s="681"/>
      <c r="U19" s="681"/>
      <c r="V19" s="681"/>
      <c r="W19" s="681"/>
      <c r="X19" s="681"/>
      <c r="Y19" s="682"/>
      <c r="Z19" s="713">
        <v>0.2</v>
      </c>
      <c r="AA19" s="713"/>
      <c r="AB19" s="713"/>
      <c r="AC19" s="713"/>
      <c r="AD19" s="714">
        <v>26917</v>
      </c>
      <c r="AE19" s="714"/>
      <c r="AF19" s="714"/>
      <c r="AG19" s="714"/>
      <c r="AH19" s="714"/>
      <c r="AI19" s="714"/>
      <c r="AJ19" s="714"/>
      <c r="AK19" s="714"/>
      <c r="AL19" s="683">
        <v>0.5</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t="s">
        <v>235</v>
      </c>
      <c r="BH19" s="681"/>
      <c r="BI19" s="681"/>
      <c r="BJ19" s="681"/>
      <c r="BK19" s="681"/>
      <c r="BL19" s="681"/>
      <c r="BM19" s="681"/>
      <c r="BN19" s="682"/>
      <c r="BO19" s="713" t="s">
        <v>131</v>
      </c>
      <c r="BP19" s="713"/>
      <c r="BQ19" s="713"/>
      <c r="BR19" s="713"/>
      <c r="BS19" s="686" t="s">
        <v>235</v>
      </c>
      <c r="BT19" s="681"/>
      <c r="BU19" s="681"/>
      <c r="BV19" s="681"/>
      <c r="BW19" s="681"/>
      <c r="BX19" s="681"/>
      <c r="BY19" s="681"/>
      <c r="BZ19" s="681"/>
      <c r="CA19" s="681"/>
      <c r="CB19" s="726"/>
      <c r="CD19" s="727" t="s">
        <v>275</v>
      </c>
      <c r="CE19" s="724"/>
      <c r="CF19" s="724"/>
      <c r="CG19" s="724"/>
      <c r="CH19" s="724"/>
      <c r="CI19" s="724"/>
      <c r="CJ19" s="724"/>
      <c r="CK19" s="724"/>
      <c r="CL19" s="724"/>
      <c r="CM19" s="724"/>
      <c r="CN19" s="724"/>
      <c r="CO19" s="724"/>
      <c r="CP19" s="724"/>
      <c r="CQ19" s="725"/>
      <c r="CR19" s="680" t="s">
        <v>235</v>
      </c>
      <c r="CS19" s="681"/>
      <c r="CT19" s="681"/>
      <c r="CU19" s="681"/>
      <c r="CV19" s="681"/>
      <c r="CW19" s="681"/>
      <c r="CX19" s="681"/>
      <c r="CY19" s="682"/>
      <c r="CZ19" s="713" t="s">
        <v>235</v>
      </c>
      <c r="DA19" s="713"/>
      <c r="DB19" s="713"/>
      <c r="DC19" s="713"/>
      <c r="DD19" s="686" t="s">
        <v>131</v>
      </c>
      <c r="DE19" s="681"/>
      <c r="DF19" s="681"/>
      <c r="DG19" s="681"/>
      <c r="DH19" s="681"/>
      <c r="DI19" s="681"/>
      <c r="DJ19" s="681"/>
      <c r="DK19" s="681"/>
      <c r="DL19" s="681"/>
      <c r="DM19" s="681"/>
      <c r="DN19" s="681"/>
      <c r="DO19" s="681"/>
      <c r="DP19" s="682"/>
      <c r="DQ19" s="686" t="s">
        <v>235</v>
      </c>
      <c r="DR19" s="681"/>
      <c r="DS19" s="681"/>
      <c r="DT19" s="681"/>
      <c r="DU19" s="681"/>
      <c r="DV19" s="681"/>
      <c r="DW19" s="681"/>
      <c r="DX19" s="681"/>
      <c r="DY19" s="681"/>
      <c r="DZ19" s="681"/>
      <c r="EA19" s="681"/>
      <c r="EB19" s="681"/>
      <c r="EC19" s="726"/>
    </row>
    <row r="20" spans="2:133" ht="11.25" customHeight="1" x14ac:dyDescent="0.15">
      <c r="B20" s="677" t="s">
        <v>276</v>
      </c>
      <c r="C20" s="678"/>
      <c r="D20" s="678"/>
      <c r="E20" s="678"/>
      <c r="F20" s="678"/>
      <c r="G20" s="678"/>
      <c r="H20" s="678"/>
      <c r="I20" s="678"/>
      <c r="J20" s="678"/>
      <c r="K20" s="678"/>
      <c r="L20" s="678"/>
      <c r="M20" s="678"/>
      <c r="N20" s="678"/>
      <c r="O20" s="678"/>
      <c r="P20" s="678"/>
      <c r="Q20" s="679"/>
      <c r="R20" s="680">
        <v>5292</v>
      </c>
      <c r="S20" s="681"/>
      <c r="T20" s="681"/>
      <c r="U20" s="681"/>
      <c r="V20" s="681"/>
      <c r="W20" s="681"/>
      <c r="X20" s="681"/>
      <c r="Y20" s="682"/>
      <c r="Z20" s="713">
        <v>0</v>
      </c>
      <c r="AA20" s="713"/>
      <c r="AB20" s="713"/>
      <c r="AC20" s="713"/>
      <c r="AD20" s="714">
        <v>5292</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t="s">
        <v>139</v>
      </c>
      <c r="BH20" s="681"/>
      <c r="BI20" s="681"/>
      <c r="BJ20" s="681"/>
      <c r="BK20" s="681"/>
      <c r="BL20" s="681"/>
      <c r="BM20" s="681"/>
      <c r="BN20" s="682"/>
      <c r="BO20" s="713" t="s">
        <v>131</v>
      </c>
      <c r="BP20" s="713"/>
      <c r="BQ20" s="713"/>
      <c r="BR20" s="713"/>
      <c r="BS20" s="686" t="s">
        <v>235</v>
      </c>
      <c r="BT20" s="681"/>
      <c r="BU20" s="681"/>
      <c r="BV20" s="681"/>
      <c r="BW20" s="681"/>
      <c r="BX20" s="681"/>
      <c r="BY20" s="681"/>
      <c r="BZ20" s="681"/>
      <c r="CA20" s="681"/>
      <c r="CB20" s="726"/>
      <c r="CD20" s="727" t="s">
        <v>278</v>
      </c>
      <c r="CE20" s="724"/>
      <c r="CF20" s="724"/>
      <c r="CG20" s="724"/>
      <c r="CH20" s="724"/>
      <c r="CI20" s="724"/>
      <c r="CJ20" s="724"/>
      <c r="CK20" s="724"/>
      <c r="CL20" s="724"/>
      <c r="CM20" s="724"/>
      <c r="CN20" s="724"/>
      <c r="CO20" s="724"/>
      <c r="CP20" s="724"/>
      <c r="CQ20" s="725"/>
      <c r="CR20" s="680">
        <v>11896087</v>
      </c>
      <c r="CS20" s="681"/>
      <c r="CT20" s="681"/>
      <c r="CU20" s="681"/>
      <c r="CV20" s="681"/>
      <c r="CW20" s="681"/>
      <c r="CX20" s="681"/>
      <c r="CY20" s="682"/>
      <c r="CZ20" s="713">
        <v>100</v>
      </c>
      <c r="DA20" s="713"/>
      <c r="DB20" s="713"/>
      <c r="DC20" s="713"/>
      <c r="DD20" s="686">
        <v>427184</v>
      </c>
      <c r="DE20" s="681"/>
      <c r="DF20" s="681"/>
      <c r="DG20" s="681"/>
      <c r="DH20" s="681"/>
      <c r="DI20" s="681"/>
      <c r="DJ20" s="681"/>
      <c r="DK20" s="681"/>
      <c r="DL20" s="681"/>
      <c r="DM20" s="681"/>
      <c r="DN20" s="681"/>
      <c r="DO20" s="681"/>
      <c r="DP20" s="682"/>
      <c r="DQ20" s="686">
        <v>6665331</v>
      </c>
      <c r="DR20" s="681"/>
      <c r="DS20" s="681"/>
      <c r="DT20" s="681"/>
      <c r="DU20" s="681"/>
      <c r="DV20" s="681"/>
      <c r="DW20" s="681"/>
      <c r="DX20" s="681"/>
      <c r="DY20" s="681"/>
      <c r="DZ20" s="681"/>
      <c r="EA20" s="681"/>
      <c r="EB20" s="681"/>
      <c r="EC20" s="726"/>
    </row>
    <row r="21" spans="2:133" ht="11.25" customHeight="1" x14ac:dyDescent="0.15">
      <c r="B21" s="677" t="s">
        <v>279</v>
      </c>
      <c r="C21" s="678"/>
      <c r="D21" s="678"/>
      <c r="E21" s="678"/>
      <c r="F21" s="678"/>
      <c r="G21" s="678"/>
      <c r="H21" s="678"/>
      <c r="I21" s="678"/>
      <c r="J21" s="678"/>
      <c r="K21" s="678"/>
      <c r="L21" s="678"/>
      <c r="M21" s="678"/>
      <c r="N21" s="678"/>
      <c r="O21" s="678"/>
      <c r="P21" s="678"/>
      <c r="Q21" s="679"/>
      <c r="R21" s="680">
        <v>3061</v>
      </c>
      <c r="S21" s="681"/>
      <c r="T21" s="681"/>
      <c r="U21" s="681"/>
      <c r="V21" s="681"/>
      <c r="W21" s="681"/>
      <c r="X21" s="681"/>
      <c r="Y21" s="682"/>
      <c r="Z21" s="713">
        <v>0</v>
      </c>
      <c r="AA21" s="713"/>
      <c r="AB21" s="713"/>
      <c r="AC21" s="713"/>
      <c r="AD21" s="714">
        <v>3061</v>
      </c>
      <c r="AE21" s="714"/>
      <c r="AF21" s="714"/>
      <c r="AG21" s="714"/>
      <c r="AH21" s="714"/>
      <c r="AI21" s="714"/>
      <c r="AJ21" s="714"/>
      <c r="AK21" s="714"/>
      <c r="AL21" s="683">
        <v>0.1</v>
      </c>
      <c r="AM21" s="684"/>
      <c r="AN21" s="684"/>
      <c r="AO21" s="715"/>
      <c r="AP21" s="775" t="s">
        <v>280</v>
      </c>
      <c r="AQ21" s="782"/>
      <c r="AR21" s="782"/>
      <c r="AS21" s="782"/>
      <c r="AT21" s="782"/>
      <c r="AU21" s="782"/>
      <c r="AV21" s="782"/>
      <c r="AW21" s="782"/>
      <c r="AX21" s="782"/>
      <c r="AY21" s="782"/>
      <c r="AZ21" s="782"/>
      <c r="BA21" s="782"/>
      <c r="BB21" s="782"/>
      <c r="BC21" s="782"/>
      <c r="BD21" s="782"/>
      <c r="BE21" s="782"/>
      <c r="BF21" s="777"/>
      <c r="BG21" s="680" t="s">
        <v>131</v>
      </c>
      <c r="BH21" s="681"/>
      <c r="BI21" s="681"/>
      <c r="BJ21" s="681"/>
      <c r="BK21" s="681"/>
      <c r="BL21" s="681"/>
      <c r="BM21" s="681"/>
      <c r="BN21" s="682"/>
      <c r="BO21" s="713" t="s">
        <v>131</v>
      </c>
      <c r="BP21" s="713"/>
      <c r="BQ21" s="713"/>
      <c r="BR21" s="713"/>
      <c r="BS21" s="686" t="s">
        <v>131</v>
      </c>
      <c r="BT21" s="681"/>
      <c r="BU21" s="681"/>
      <c r="BV21" s="681"/>
      <c r="BW21" s="681"/>
      <c r="BX21" s="681"/>
      <c r="BY21" s="681"/>
      <c r="BZ21" s="681"/>
      <c r="CA21" s="681"/>
      <c r="CB21" s="726"/>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1765401</v>
      </c>
      <c r="S22" s="681"/>
      <c r="T22" s="681"/>
      <c r="U22" s="681"/>
      <c r="V22" s="681"/>
      <c r="W22" s="681"/>
      <c r="X22" s="681"/>
      <c r="Y22" s="682"/>
      <c r="Z22" s="713">
        <v>14</v>
      </c>
      <c r="AA22" s="713"/>
      <c r="AB22" s="713"/>
      <c r="AC22" s="713"/>
      <c r="AD22" s="714">
        <v>1692420</v>
      </c>
      <c r="AE22" s="714"/>
      <c r="AF22" s="714"/>
      <c r="AG22" s="714"/>
      <c r="AH22" s="714"/>
      <c r="AI22" s="714"/>
      <c r="AJ22" s="714"/>
      <c r="AK22" s="714"/>
      <c r="AL22" s="683">
        <v>29.6</v>
      </c>
      <c r="AM22" s="684"/>
      <c r="AN22" s="684"/>
      <c r="AO22" s="715"/>
      <c r="AP22" s="775" t="s">
        <v>282</v>
      </c>
      <c r="AQ22" s="782"/>
      <c r="AR22" s="782"/>
      <c r="AS22" s="782"/>
      <c r="AT22" s="782"/>
      <c r="AU22" s="782"/>
      <c r="AV22" s="782"/>
      <c r="AW22" s="782"/>
      <c r="AX22" s="782"/>
      <c r="AY22" s="782"/>
      <c r="AZ22" s="782"/>
      <c r="BA22" s="782"/>
      <c r="BB22" s="782"/>
      <c r="BC22" s="782"/>
      <c r="BD22" s="782"/>
      <c r="BE22" s="782"/>
      <c r="BF22" s="777"/>
      <c r="BG22" s="680" t="s">
        <v>131</v>
      </c>
      <c r="BH22" s="681"/>
      <c r="BI22" s="681"/>
      <c r="BJ22" s="681"/>
      <c r="BK22" s="681"/>
      <c r="BL22" s="681"/>
      <c r="BM22" s="681"/>
      <c r="BN22" s="682"/>
      <c r="BO22" s="713" t="s">
        <v>139</v>
      </c>
      <c r="BP22" s="713"/>
      <c r="BQ22" s="713"/>
      <c r="BR22" s="713"/>
      <c r="BS22" s="686" t="s">
        <v>131</v>
      </c>
      <c r="BT22" s="681"/>
      <c r="BU22" s="681"/>
      <c r="BV22" s="681"/>
      <c r="BW22" s="681"/>
      <c r="BX22" s="681"/>
      <c r="BY22" s="681"/>
      <c r="BZ22" s="681"/>
      <c r="CA22" s="681"/>
      <c r="CB22" s="726"/>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1692420</v>
      </c>
      <c r="S23" s="681"/>
      <c r="T23" s="681"/>
      <c r="U23" s="681"/>
      <c r="V23" s="681"/>
      <c r="W23" s="681"/>
      <c r="X23" s="681"/>
      <c r="Y23" s="682"/>
      <c r="Z23" s="713">
        <v>13.4</v>
      </c>
      <c r="AA23" s="713"/>
      <c r="AB23" s="713"/>
      <c r="AC23" s="713"/>
      <c r="AD23" s="714">
        <v>1692420</v>
      </c>
      <c r="AE23" s="714"/>
      <c r="AF23" s="714"/>
      <c r="AG23" s="714"/>
      <c r="AH23" s="714"/>
      <c r="AI23" s="714"/>
      <c r="AJ23" s="714"/>
      <c r="AK23" s="714"/>
      <c r="AL23" s="683">
        <v>29.6</v>
      </c>
      <c r="AM23" s="684"/>
      <c r="AN23" s="684"/>
      <c r="AO23" s="715"/>
      <c r="AP23" s="775" t="s">
        <v>285</v>
      </c>
      <c r="AQ23" s="782"/>
      <c r="AR23" s="782"/>
      <c r="AS23" s="782"/>
      <c r="AT23" s="782"/>
      <c r="AU23" s="782"/>
      <c r="AV23" s="782"/>
      <c r="AW23" s="782"/>
      <c r="AX23" s="782"/>
      <c r="AY23" s="782"/>
      <c r="AZ23" s="782"/>
      <c r="BA23" s="782"/>
      <c r="BB23" s="782"/>
      <c r="BC23" s="782"/>
      <c r="BD23" s="782"/>
      <c r="BE23" s="782"/>
      <c r="BF23" s="777"/>
      <c r="BG23" s="680" t="s">
        <v>131</v>
      </c>
      <c r="BH23" s="681"/>
      <c r="BI23" s="681"/>
      <c r="BJ23" s="681"/>
      <c r="BK23" s="681"/>
      <c r="BL23" s="681"/>
      <c r="BM23" s="681"/>
      <c r="BN23" s="682"/>
      <c r="BO23" s="713" t="s">
        <v>235</v>
      </c>
      <c r="BP23" s="713"/>
      <c r="BQ23" s="713"/>
      <c r="BR23" s="713"/>
      <c r="BS23" s="686" t="s">
        <v>235</v>
      </c>
      <c r="BT23" s="681"/>
      <c r="BU23" s="681"/>
      <c r="BV23" s="681"/>
      <c r="BW23" s="681"/>
      <c r="BX23" s="681"/>
      <c r="BY23" s="681"/>
      <c r="BZ23" s="681"/>
      <c r="CA23" s="681"/>
      <c r="CB23" s="726"/>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72922</v>
      </c>
      <c r="S24" s="681"/>
      <c r="T24" s="681"/>
      <c r="U24" s="681"/>
      <c r="V24" s="681"/>
      <c r="W24" s="681"/>
      <c r="X24" s="681"/>
      <c r="Y24" s="682"/>
      <c r="Z24" s="713">
        <v>0.6</v>
      </c>
      <c r="AA24" s="713"/>
      <c r="AB24" s="713"/>
      <c r="AC24" s="713"/>
      <c r="AD24" s="714" t="s">
        <v>235</v>
      </c>
      <c r="AE24" s="714"/>
      <c r="AF24" s="714"/>
      <c r="AG24" s="714"/>
      <c r="AH24" s="714"/>
      <c r="AI24" s="714"/>
      <c r="AJ24" s="714"/>
      <c r="AK24" s="714"/>
      <c r="AL24" s="683" t="s">
        <v>131</v>
      </c>
      <c r="AM24" s="684"/>
      <c r="AN24" s="684"/>
      <c r="AO24" s="715"/>
      <c r="AP24" s="775" t="s">
        <v>292</v>
      </c>
      <c r="AQ24" s="782"/>
      <c r="AR24" s="782"/>
      <c r="AS24" s="782"/>
      <c r="AT24" s="782"/>
      <c r="AU24" s="782"/>
      <c r="AV24" s="782"/>
      <c r="AW24" s="782"/>
      <c r="AX24" s="782"/>
      <c r="AY24" s="782"/>
      <c r="AZ24" s="782"/>
      <c r="BA24" s="782"/>
      <c r="BB24" s="782"/>
      <c r="BC24" s="782"/>
      <c r="BD24" s="782"/>
      <c r="BE24" s="782"/>
      <c r="BF24" s="777"/>
      <c r="BG24" s="680" t="s">
        <v>139</v>
      </c>
      <c r="BH24" s="681"/>
      <c r="BI24" s="681"/>
      <c r="BJ24" s="681"/>
      <c r="BK24" s="681"/>
      <c r="BL24" s="681"/>
      <c r="BM24" s="681"/>
      <c r="BN24" s="682"/>
      <c r="BO24" s="713" t="s">
        <v>235</v>
      </c>
      <c r="BP24" s="713"/>
      <c r="BQ24" s="713"/>
      <c r="BR24" s="713"/>
      <c r="BS24" s="686" t="s">
        <v>235</v>
      </c>
      <c r="BT24" s="681"/>
      <c r="BU24" s="681"/>
      <c r="BV24" s="681"/>
      <c r="BW24" s="681"/>
      <c r="BX24" s="681"/>
      <c r="BY24" s="681"/>
      <c r="BZ24" s="681"/>
      <c r="CA24" s="681"/>
      <c r="CB24" s="726"/>
      <c r="CD24" s="738" t="s">
        <v>293</v>
      </c>
      <c r="CE24" s="739"/>
      <c r="CF24" s="739"/>
      <c r="CG24" s="739"/>
      <c r="CH24" s="739"/>
      <c r="CI24" s="739"/>
      <c r="CJ24" s="739"/>
      <c r="CK24" s="739"/>
      <c r="CL24" s="739"/>
      <c r="CM24" s="739"/>
      <c r="CN24" s="739"/>
      <c r="CO24" s="739"/>
      <c r="CP24" s="739"/>
      <c r="CQ24" s="740"/>
      <c r="CR24" s="735">
        <v>4287208</v>
      </c>
      <c r="CS24" s="736"/>
      <c r="CT24" s="736"/>
      <c r="CU24" s="736"/>
      <c r="CV24" s="736"/>
      <c r="CW24" s="736"/>
      <c r="CX24" s="736"/>
      <c r="CY24" s="779"/>
      <c r="CZ24" s="780">
        <v>36</v>
      </c>
      <c r="DA24" s="751"/>
      <c r="DB24" s="751"/>
      <c r="DC24" s="783"/>
      <c r="DD24" s="778">
        <v>2819395</v>
      </c>
      <c r="DE24" s="736"/>
      <c r="DF24" s="736"/>
      <c r="DG24" s="736"/>
      <c r="DH24" s="736"/>
      <c r="DI24" s="736"/>
      <c r="DJ24" s="736"/>
      <c r="DK24" s="779"/>
      <c r="DL24" s="778">
        <v>2604092</v>
      </c>
      <c r="DM24" s="736"/>
      <c r="DN24" s="736"/>
      <c r="DO24" s="736"/>
      <c r="DP24" s="736"/>
      <c r="DQ24" s="736"/>
      <c r="DR24" s="736"/>
      <c r="DS24" s="736"/>
      <c r="DT24" s="736"/>
      <c r="DU24" s="736"/>
      <c r="DV24" s="779"/>
      <c r="DW24" s="780">
        <v>43.2</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v>59</v>
      </c>
      <c r="S25" s="681"/>
      <c r="T25" s="681"/>
      <c r="U25" s="681"/>
      <c r="V25" s="681"/>
      <c r="W25" s="681"/>
      <c r="X25" s="681"/>
      <c r="Y25" s="682"/>
      <c r="Z25" s="713">
        <v>0</v>
      </c>
      <c r="AA25" s="713"/>
      <c r="AB25" s="713"/>
      <c r="AC25" s="713"/>
      <c r="AD25" s="714" t="s">
        <v>235</v>
      </c>
      <c r="AE25" s="714"/>
      <c r="AF25" s="714"/>
      <c r="AG25" s="714"/>
      <c r="AH25" s="714"/>
      <c r="AI25" s="714"/>
      <c r="AJ25" s="714"/>
      <c r="AK25" s="714"/>
      <c r="AL25" s="683" t="s">
        <v>131</v>
      </c>
      <c r="AM25" s="684"/>
      <c r="AN25" s="684"/>
      <c r="AO25" s="715"/>
      <c r="AP25" s="775" t="s">
        <v>295</v>
      </c>
      <c r="AQ25" s="782"/>
      <c r="AR25" s="782"/>
      <c r="AS25" s="782"/>
      <c r="AT25" s="782"/>
      <c r="AU25" s="782"/>
      <c r="AV25" s="782"/>
      <c r="AW25" s="782"/>
      <c r="AX25" s="782"/>
      <c r="AY25" s="782"/>
      <c r="AZ25" s="782"/>
      <c r="BA25" s="782"/>
      <c r="BB25" s="782"/>
      <c r="BC25" s="782"/>
      <c r="BD25" s="782"/>
      <c r="BE25" s="782"/>
      <c r="BF25" s="777"/>
      <c r="BG25" s="680" t="s">
        <v>235</v>
      </c>
      <c r="BH25" s="681"/>
      <c r="BI25" s="681"/>
      <c r="BJ25" s="681"/>
      <c r="BK25" s="681"/>
      <c r="BL25" s="681"/>
      <c r="BM25" s="681"/>
      <c r="BN25" s="682"/>
      <c r="BO25" s="713" t="s">
        <v>235</v>
      </c>
      <c r="BP25" s="713"/>
      <c r="BQ25" s="713"/>
      <c r="BR25" s="713"/>
      <c r="BS25" s="686" t="s">
        <v>131</v>
      </c>
      <c r="BT25" s="681"/>
      <c r="BU25" s="681"/>
      <c r="BV25" s="681"/>
      <c r="BW25" s="681"/>
      <c r="BX25" s="681"/>
      <c r="BY25" s="681"/>
      <c r="BZ25" s="681"/>
      <c r="CA25" s="681"/>
      <c r="CB25" s="726"/>
      <c r="CD25" s="727" t="s">
        <v>296</v>
      </c>
      <c r="CE25" s="724"/>
      <c r="CF25" s="724"/>
      <c r="CG25" s="724"/>
      <c r="CH25" s="724"/>
      <c r="CI25" s="724"/>
      <c r="CJ25" s="724"/>
      <c r="CK25" s="724"/>
      <c r="CL25" s="724"/>
      <c r="CM25" s="724"/>
      <c r="CN25" s="724"/>
      <c r="CO25" s="724"/>
      <c r="CP25" s="724"/>
      <c r="CQ25" s="725"/>
      <c r="CR25" s="680">
        <v>1701027</v>
      </c>
      <c r="CS25" s="699"/>
      <c r="CT25" s="699"/>
      <c r="CU25" s="699"/>
      <c r="CV25" s="699"/>
      <c r="CW25" s="699"/>
      <c r="CX25" s="699"/>
      <c r="CY25" s="700"/>
      <c r="CZ25" s="683">
        <v>14.3</v>
      </c>
      <c r="DA25" s="701"/>
      <c r="DB25" s="701"/>
      <c r="DC25" s="702"/>
      <c r="DD25" s="686">
        <v>1571842</v>
      </c>
      <c r="DE25" s="699"/>
      <c r="DF25" s="699"/>
      <c r="DG25" s="699"/>
      <c r="DH25" s="699"/>
      <c r="DI25" s="699"/>
      <c r="DJ25" s="699"/>
      <c r="DK25" s="700"/>
      <c r="DL25" s="686">
        <v>1394195</v>
      </c>
      <c r="DM25" s="699"/>
      <c r="DN25" s="699"/>
      <c r="DO25" s="699"/>
      <c r="DP25" s="699"/>
      <c r="DQ25" s="699"/>
      <c r="DR25" s="699"/>
      <c r="DS25" s="699"/>
      <c r="DT25" s="699"/>
      <c r="DU25" s="699"/>
      <c r="DV25" s="700"/>
      <c r="DW25" s="683">
        <v>23.1</v>
      </c>
      <c r="DX25" s="701"/>
      <c r="DY25" s="701"/>
      <c r="DZ25" s="701"/>
      <c r="EA25" s="701"/>
      <c r="EB25" s="701"/>
      <c r="EC25" s="719"/>
    </row>
    <row r="26" spans="2:133" ht="11.25" customHeight="1" x14ac:dyDescent="0.15">
      <c r="B26" s="677" t="s">
        <v>297</v>
      </c>
      <c r="C26" s="678"/>
      <c r="D26" s="678"/>
      <c r="E26" s="678"/>
      <c r="F26" s="678"/>
      <c r="G26" s="678"/>
      <c r="H26" s="678"/>
      <c r="I26" s="678"/>
      <c r="J26" s="678"/>
      <c r="K26" s="678"/>
      <c r="L26" s="678"/>
      <c r="M26" s="678"/>
      <c r="N26" s="678"/>
      <c r="O26" s="678"/>
      <c r="P26" s="678"/>
      <c r="Q26" s="679"/>
      <c r="R26" s="680">
        <v>5772529</v>
      </c>
      <c r="S26" s="681"/>
      <c r="T26" s="681"/>
      <c r="U26" s="681"/>
      <c r="V26" s="681"/>
      <c r="W26" s="681"/>
      <c r="X26" s="681"/>
      <c r="Y26" s="682"/>
      <c r="Z26" s="713">
        <v>45.7</v>
      </c>
      <c r="AA26" s="713"/>
      <c r="AB26" s="713"/>
      <c r="AC26" s="713"/>
      <c r="AD26" s="714">
        <v>5699548</v>
      </c>
      <c r="AE26" s="714"/>
      <c r="AF26" s="714"/>
      <c r="AG26" s="714"/>
      <c r="AH26" s="714"/>
      <c r="AI26" s="714"/>
      <c r="AJ26" s="714"/>
      <c r="AK26" s="714"/>
      <c r="AL26" s="683">
        <v>99.6</v>
      </c>
      <c r="AM26" s="684"/>
      <c r="AN26" s="684"/>
      <c r="AO26" s="715"/>
      <c r="AP26" s="775" t="s">
        <v>298</v>
      </c>
      <c r="AQ26" s="776"/>
      <c r="AR26" s="776"/>
      <c r="AS26" s="776"/>
      <c r="AT26" s="776"/>
      <c r="AU26" s="776"/>
      <c r="AV26" s="776"/>
      <c r="AW26" s="776"/>
      <c r="AX26" s="776"/>
      <c r="AY26" s="776"/>
      <c r="AZ26" s="776"/>
      <c r="BA26" s="776"/>
      <c r="BB26" s="776"/>
      <c r="BC26" s="776"/>
      <c r="BD26" s="776"/>
      <c r="BE26" s="776"/>
      <c r="BF26" s="777"/>
      <c r="BG26" s="680" t="s">
        <v>131</v>
      </c>
      <c r="BH26" s="681"/>
      <c r="BI26" s="681"/>
      <c r="BJ26" s="681"/>
      <c r="BK26" s="681"/>
      <c r="BL26" s="681"/>
      <c r="BM26" s="681"/>
      <c r="BN26" s="682"/>
      <c r="BO26" s="713" t="s">
        <v>131</v>
      </c>
      <c r="BP26" s="713"/>
      <c r="BQ26" s="713"/>
      <c r="BR26" s="713"/>
      <c r="BS26" s="686" t="s">
        <v>235</v>
      </c>
      <c r="BT26" s="681"/>
      <c r="BU26" s="681"/>
      <c r="BV26" s="681"/>
      <c r="BW26" s="681"/>
      <c r="BX26" s="681"/>
      <c r="BY26" s="681"/>
      <c r="BZ26" s="681"/>
      <c r="CA26" s="681"/>
      <c r="CB26" s="726"/>
      <c r="CD26" s="727" t="s">
        <v>299</v>
      </c>
      <c r="CE26" s="724"/>
      <c r="CF26" s="724"/>
      <c r="CG26" s="724"/>
      <c r="CH26" s="724"/>
      <c r="CI26" s="724"/>
      <c r="CJ26" s="724"/>
      <c r="CK26" s="724"/>
      <c r="CL26" s="724"/>
      <c r="CM26" s="724"/>
      <c r="CN26" s="724"/>
      <c r="CO26" s="724"/>
      <c r="CP26" s="724"/>
      <c r="CQ26" s="725"/>
      <c r="CR26" s="680">
        <v>1092132</v>
      </c>
      <c r="CS26" s="681"/>
      <c r="CT26" s="681"/>
      <c r="CU26" s="681"/>
      <c r="CV26" s="681"/>
      <c r="CW26" s="681"/>
      <c r="CX26" s="681"/>
      <c r="CY26" s="682"/>
      <c r="CZ26" s="683">
        <v>9.1999999999999993</v>
      </c>
      <c r="DA26" s="701"/>
      <c r="DB26" s="701"/>
      <c r="DC26" s="702"/>
      <c r="DD26" s="686">
        <v>1006818</v>
      </c>
      <c r="DE26" s="681"/>
      <c r="DF26" s="681"/>
      <c r="DG26" s="681"/>
      <c r="DH26" s="681"/>
      <c r="DI26" s="681"/>
      <c r="DJ26" s="681"/>
      <c r="DK26" s="682"/>
      <c r="DL26" s="686" t="s">
        <v>139</v>
      </c>
      <c r="DM26" s="681"/>
      <c r="DN26" s="681"/>
      <c r="DO26" s="681"/>
      <c r="DP26" s="681"/>
      <c r="DQ26" s="681"/>
      <c r="DR26" s="681"/>
      <c r="DS26" s="681"/>
      <c r="DT26" s="681"/>
      <c r="DU26" s="681"/>
      <c r="DV26" s="682"/>
      <c r="DW26" s="683" t="s">
        <v>131</v>
      </c>
      <c r="DX26" s="701"/>
      <c r="DY26" s="701"/>
      <c r="DZ26" s="701"/>
      <c r="EA26" s="701"/>
      <c r="EB26" s="701"/>
      <c r="EC26" s="719"/>
    </row>
    <row r="27" spans="2:133" ht="11.25" customHeight="1" x14ac:dyDescent="0.15">
      <c r="B27" s="677" t="s">
        <v>300</v>
      </c>
      <c r="C27" s="678"/>
      <c r="D27" s="678"/>
      <c r="E27" s="678"/>
      <c r="F27" s="678"/>
      <c r="G27" s="678"/>
      <c r="H27" s="678"/>
      <c r="I27" s="678"/>
      <c r="J27" s="678"/>
      <c r="K27" s="678"/>
      <c r="L27" s="678"/>
      <c r="M27" s="678"/>
      <c r="N27" s="678"/>
      <c r="O27" s="678"/>
      <c r="P27" s="678"/>
      <c r="Q27" s="679"/>
      <c r="R27" s="680">
        <v>3074</v>
      </c>
      <c r="S27" s="681"/>
      <c r="T27" s="681"/>
      <c r="U27" s="681"/>
      <c r="V27" s="681"/>
      <c r="W27" s="681"/>
      <c r="X27" s="681"/>
      <c r="Y27" s="682"/>
      <c r="Z27" s="713">
        <v>0</v>
      </c>
      <c r="AA27" s="713"/>
      <c r="AB27" s="713"/>
      <c r="AC27" s="713"/>
      <c r="AD27" s="714">
        <v>3074</v>
      </c>
      <c r="AE27" s="714"/>
      <c r="AF27" s="714"/>
      <c r="AG27" s="714"/>
      <c r="AH27" s="714"/>
      <c r="AI27" s="714"/>
      <c r="AJ27" s="714"/>
      <c r="AK27" s="714"/>
      <c r="AL27" s="683">
        <v>0.1</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3253837</v>
      </c>
      <c r="BH27" s="681"/>
      <c r="BI27" s="681"/>
      <c r="BJ27" s="681"/>
      <c r="BK27" s="681"/>
      <c r="BL27" s="681"/>
      <c r="BM27" s="681"/>
      <c r="BN27" s="682"/>
      <c r="BO27" s="713">
        <v>100</v>
      </c>
      <c r="BP27" s="713"/>
      <c r="BQ27" s="713"/>
      <c r="BR27" s="713"/>
      <c r="BS27" s="686" t="s">
        <v>131</v>
      </c>
      <c r="BT27" s="681"/>
      <c r="BU27" s="681"/>
      <c r="BV27" s="681"/>
      <c r="BW27" s="681"/>
      <c r="BX27" s="681"/>
      <c r="BY27" s="681"/>
      <c r="BZ27" s="681"/>
      <c r="CA27" s="681"/>
      <c r="CB27" s="726"/>
      <c r="CD27" s="727" t="s">
        <v>302</v>
      </c>
      <c r="CE27" s="724"/>
      <c r="CF27" s="724"/>
      <c r="CG27" s="724"/>
      <c r="CH27" s="724"/>
      <c r="CI27" s="724"/>
      <c r="CJ27" s="724"/>
      <c r="CK27" s="724"/>
      <c r="CL27" s="724"/>
      <c r="CM27" s="724"/>
      <c r="CN27" s="724"/>
      <c r="CO27" s="724"/>
      <c r="CP27" s="724"/>
      <c r="CQ27" s="725"/>
      <c r="CR27" s="680">
        <v>1895352</v>
      </c>
      <c r="CS27" s="699"/>
      <c r="CT27" s="699"/>
      <c r="CU27" s="699"/>
      <c r="CV27" s="699"/>
      <c r="CW27" s="699"/>
      <c r="CX27" s="699"/>
      <c r="CY27" s="700"/>
      <c r="CZ27" s="683">
        <v>15.9</v>
      </c>
      <c r="DA27" s="701"/>
      <c r="DB27" s="701"/>
      <c r="DC27" s="702"/>
      <c r="DD27" s="686">
        <v>564031</v>
      </c>
      <c r="DE27" s="699"/>
      <c r="DF27" s="699"/>
      <c r="DG27" s="699"/>
      <c r="DH27" s="699"/>
      <c r="DI27" s="699"/>
      <c r="DJ27" s="699"/>
      <c r="DK27" s="700"/>
      <c r="DL27" s="686">
        <v>526375</v>
      </c>
      <c r="DM27" s="699"/>
      <c r="DN27" s="699"/>
      <c r="DO27" s="699"/>
      <c r="DP27" s="699"/>
      <c r="DQ27" s="699"/>
      <c r="DR27" s="699"/>
      <c r="DS27" s="699"/>
      <c r="DT27" s="699"/>
      <c r="DU27" s="699"/>
      <c r="DV27" s="700"/>
      <c r="DW27" s="683">
        <v>8.6999999999999993</v>
      </c>
      <c r="DX27" s="701"/>
      <c r="DY27" s="701"/>
      <c r="DZ27" s="701"/>
      <c r="EA27" s="701"/>
      <c r="EB27" s="701"/>
      <c r="EC27" s="719"/>
    </row>
    <row r="28" spans="2:133" ht="11.25" customHeight="1" x14ac:dyDescent="0.15">
      <c r="B28" s="677" t="s">
        <v>303</v>
      </c>
      <c r="C28" s="678"/>
      <c r="D28" s="678"/>
      <c r="E28" s="678"/>
      <c r="F28" s="678"/>
      <c r="G28" s="678"/>
      <c r="H28" s="678"/>
      <c r="I28" s="678"/>
      <c r="J28" s="678"/>
      <c r="K28" s="678"/>
      <c r="L28" s="678"/>
      <c r="M28" s="678"/>
      <c r="N28" s="678"/>
      <c r="O28" s="678"/>
      <c r="P28" s="678"/>
      <c r="Q28" s="679"/>
      <c r="R28" s="680">
        <v>35723</v>
      </c>
      <c r="S28" s="681"/>
      <c r="T28" s="681"/>
      <c r="U28" s="681"/>
      <c r="V28" s="681"/>
      <c r="W28" s="681"/>
      <c r="X28" s="681"/>
      <c r="Y28" s="682"/>
      <c r="Z28" s="713">
        <v>0.3</v>
      </c>
      <c r="AA28" s="713"/>
      <c r="AB28" s="713"/>
      <c r="AC28" s="713"/>
      <c r="AD28" s="714" t="s">
        <v>131</v>
      </c>
      <c r="AE28" s="714"/>
      <c r="AF28" s="714"/>
      <c r="AG28" s="714"/>
      <c r="AH28" s="714"/>
      <c r="AI28" s="714"/>
      <c r="AJ28" s="714"/>
      <c r="AK28" s="714"/>
      <c r="AL28" s="683" t="s">
        <v>131</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6"/>
      <c r="CD28" s="727" t="s">
        <v>304</v>
      </c>
      <c r="CE28" s="724"/>
      <c r="CF28" s="724"/>
      <c r="CG28" s="724"/>
      <c r="CH28" s="724"/>
      <c r="CI28" s="724"/>
      <c r="CJ28" s="724"/>
      <c r="CK28" s="724"/>
      <c r="CL28" s="724"/>
      <c r="CM28" s="724"/>
      <c r="CN28" s="724"/>
      <c r="CO28" s="724"/>
      <c r="CP28" s="724"/>
      <c r="CQ28" s="725"/>
      <c r="CR28" s="680">
        <v>690829</v>
      </c>
      <c r="CS28" s="681"/>
      <c r="CT28" s="681"/>
      <c r="CU28" s="681"/>
      <c r="CV28" s="681"/>
      <c r="CW28" s="681"/>
      <c r="CX28" s="681"/>
      <c r="CY28" s="682"/>
      <c r="CZ28" s="683">
        <v>5.8</v>
      </c>
      <c r="DA28" s="701"/>
      <c r="DB28" s="701"/>
      <c r="DC28" s="702"/>
      <c r="DD28" s="686">
        <v>683522</v>
      </c>
      <c r="DE28" s="681"/>
      <c r="DF28" s="681"/>
      <c r="DG28" s="681"/>
      <c r="DH28" s="681"/>
      <c r="DI28" s="681"/>
      <c r="DJ28" s="681"/>
      <c r="DK28" s="682"/>
      <c r="DL28" s="686">
        <v>683522</v>
      </c>
      <c r="DM28" s="681"/>
      <c r="DN28" s="681"/>
      <c r="DO28" s="681"/>
      <c r="DP28" s="681"/>
      <c r="DQ28" s="681"/>
      <c r="DR28" s="681"/>
      <c r="DS28" s="681"/>
      <c r="DT28" s="681"/>
      <c r="DU28" s="681"/>
      <c r="DV28" s="682"/>
      <c r="DW28" s="683">
        <v>11.3</v>
      </c>
      <c r="DX28" s="701"/>
      <c r="DY28" s="701"/>
      <c r="DZ28" s="701"/>
      <c r="EA28" s="701"/>
      <c r="EB28" s="701"/>
      <c r="EC28" s="719"/>
    </row>
    <row r="29" spans="2:133" ht="11.25" customHeight="1" x14ac:dyDescent="0.15">
      <c r="B29" s="677" t="s">
        <v>305</v>
      </c>
      <c r="C29" s="678"/>
      <c r="D29" s="678"/>
      <c r="E29" s="678"/>
      <c r="F29" s="678"/>
      <c r="G29" s="678"/>
      <c r="H29" s="678"/>
      <c r="I29" s="678"/>
      <c r="J29" s="678"/>
      <c r="K29" s="678"/>
      <c r="L29" s="678"/>
      <c r="M29" s="678"/>
      <c r="N29" s="678"/>
      <c r="O29" s="678"/>
      <c r="P29" s="678"/>
      <c r="Q29" s="679"/>
      <c r="R29" s="680">
        <v>25361</v>
      </c>
      <c r="S29" s="681"/>
      <c r="T29" s="681"/>
      <c r="U29" s="681"/>
      <c r="V29" s="681"/>
      <c r="W29" s="681"/>
      <c r="X29" s="681"/>
      <c r="Y29" s="682"/>
      <c r="Z29" s="713">
        <v>0.2</v>
      </c>
      <c r="AA29" s="713"/>
      <c r="AB29" s="713"/>
      <c r="AC29" s="713"/>
      <c r="AD29" s="714">
        <v>11366</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68"/>
      <c r="CD29" s="769" t="s">
        <v>306</v>
      </c>
      <c r="CE29" s="770"/>
      <c r="CF29" s="727" t="s">
        <v>72</v>
      </c>
      <c r="CG29" s="724"/>
      <c r="CH29" s="724"/>
      <c r="CI29" s="724"/>
      <c r="CJ29" s="724"/>
      <c r="CK29" s="724"/>
      <c r="CL29" s="724"/>
      <c r="CM29" s="724"/>
      <c r="CN29" s="724"/>
      <c r="CO29" s="724"/>
      <c r="CP29" s="724"/>
      <c r="CQ29" s="725"/>
      <c r="CR29" s="680">
        <v>690829</v>
      </c>
      <c r="CS29" s="699"/>
      <c r="CT29" s="699"/>
      <c r="CU29" s="699"/>
      <c r="CV29" s="699"/>
      <c r="CW29" s="699"/>
      <c r="CX29" s="699"/>
      <c r="CY29" s="700"/>
      <c r="CZ29" s="683">
        <v>5.8</v>
      </c>
      <c r="DA29" s="701"/>
      <c r="DB29" s="701"/>
      <c r="DC29" s="702"/>
      <c r="DD29" s="686">
        <v>683522</v>
      </c>
      <c r="DE29" s="699"/>
      <c r="DF29" s="699"/>
      <c r="DG29" s="699"/>
      <c r="DH29" s="699"/>
      <c r="DI29" s="699"/>
      <c r="DJ29" s="699"/>
      <c r="DK29" s="700"/>
      <c r="DL29" s="686">
        <v>683522</v>
      </c>
      <c r="DM29" s="699"/>
      <c r="DN29" s="699"/>
      <c r="DO29" s="699"/>
      <c r="DP29" s="699"/>
      <c r="DQ29" s="699"/>
      <c r="DR29" s="699"/>
      <c r="DS29" s="699"/>
      <c r="DT29" s="699"/>
      <c r="DU29" s="699"/>
      <c r="DV29" s="700"/>
      <c r="DW29" s="683">
        <v>11.3</v>
      </c>
      <c r="DX29" s="701"/>
      <c r="DY29" s="701"/>
      <c r="DZ29" s="701"/>
      <c r="EA29" s="701"/>
      <c r="EB29" s="701"/>
      <c r="EC29" s="719"/>
    </row>
    <row r="30" spans="2:133" ht="11.25" customHeight="1" x14ac:dyDescent="0.15">
      <c r="B30" s="677" t="s">
        <v>307</v>
      </c>
      <c r="C30" s="678"/>
      <c r="D30" s="678"/>
      <c r="E30" s="678"/>
      <c r="F30" s="678"/>
      <c r="G30" s="678"/>
      <c r="H30" s="678"/>
      <c r="I30" s="678"/>
      <c r="J30" s="678"/>
      <c r="K30" s="678"/>
      <c r="L30" s="678"/>
      <c r="M30" s="678"/>
      <c r="N30" s="678"/>
      <c r="O30" s="678"/>
      <c r="P30" s="678"/>
      <c r="Q30" s="679"/>
      <c r="R30" s="680">
        <v>22548</v>
      </c>
      <c r="S30" s="681"/>
      <c r="T30" s="681"/>
      <c r="U30" s="681"/>
      <c r="V30" s="681"/>
      <c r="W30" s="681"/>
      <c r="X30" s="681"/>
      <c r="Y30" s="682"/>
      <c r="Z30" s="713">
        <v>0.2</v>
      </c>
      <c r="AA30" s="713"/>
      <c r="AB30" s="713"/>
      <c r="AC30" s="713"/>
      <c r="AD30" s="714" t="s">
        <v>131</v>
      </c>
      <c r="AE30" s="714"/>
      <c r="AF30" s="714"/>
      <c r="AG30" s="714"/>
      <c r="AH30" s="714"/>
      <c r="AI30" s="714"/>
      <c r="AJ30" s="714"/>
      <c r="AK30" s="714"/>
      <c r="AL30" s="683" t="s">
        <v>235</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66"/>
      <c r="BI30" s="766"/>
      <c r="BJ30" s="766"/>
      <c r="BK30" s="766"/>
      <c r="BL30" s="766"/>
      <c r="BM30" s="766"/>
      <c r="BN30" s="766"/>
      <c r="BO30" s="766"/>
      <c r="BP30" s="766"/>
      <c r="BQ30" s="767"/>
      <c r="BR30" s="741" t="s">
        <v>309</v>
      </c>
      <c r="BS30" s="766"/>
      <c r="BT30" s="766"/>
      <c r="BU30" s="766"/>
      <c r="BV30" s="766"/>
      <c r="BW30" s="766"/>
      <c r="BX30" s="766"/>
      <c r="BY30" s="766"/>
      <c r="BZ30" s="766"/>
      <c r="CA30" s="766"/>
      <c r="CB30" s="767"/>
      <c r="CD30" s="771"/>
      <c r="CE30" s="772"/>
      <c r="CF30" s="727" t="s">
        <v>310</v>
      </c>
      <c r="CG30" s="724"/>
      <c r="CH30" s="724"/>
      <c r="CI30" s="724"/>
      <c r="CJ30" s="724"/>
      <c r="CK30" s="724"/>
      <c r="CL30" s="724"/>
      <c r="CM30" s="724"/>
      <c r="CN30" s="724"/>
      <c r="CO30" s="724"/>
      <c r="CP30" s="724"/>
      <c r="CQ30" s="725"/>
      <c r="CR30" s="680">
        <v>647514</v>
      </c>
      <c r="CS30" s="681"/>
      <c r="CT30" s="681"/>
      <c r="CU30" s="681"/>
      <c r="CV30" s="681"/>
      <c r="CW30" s="681"/>
      <c r="CX30" s="681"/>
      <c r="CY30" s="682"/>
      <c r="CZ30" s="683">
        <v>5.4</v>
      </c>
      <c r="DA30" s="701"/>
      <c r="DB30" s="701"/>
      <c r="DC30" s="702"/>
      <c r="DD30" s="686">
        <v>640207</v>
      </c>
      <c r="DE30" s="681"/>
      <c r="DF30" s="681"/>
      <c r="DG30" s="681"/>
      <c r="DH30" s="681"/>
      <c r="DI30" s="681"/>
      <c r="DJ30" s="681"/>
      <c r="DK30" s="682"/>
      <c r="DL30" s="686">
        <v>640207</v>
      </c>
      <c r="DM30" s="681"/>
      <c r="DN30" s="681"/>
      <c r="DO30" s="681"/>
      <c r="DP30" s="681"/>
      <c r="DQ30" s="681"/>
      <c r="DR30" s="681"/>
      <c r="DS30" s="681"/>
      <c r="DT30" s="681"/>
      <c r="DU30" s="681"/>
      <c r="DV30" s="682"/>
      <c r="DW30" s="683">
        <v>10.6</v>
      </c>
      <c r="DX30" s="701"/>
      <c r="DY30" s="701"/>
      <c r="DZ30" s="701"/>
      <c r="EA30" s="701"/>
      <c r="EB30" s="701"/>
      <c r="EC30" s="719"/>
    </row>
    <row r="31" spans="2:133" ht="11.25" customHeight="1" x14ac:dyDescent="0.15">
      <c r="B31" s="677" t="s">
        <v>311</v>
      </c>
      <c r="C31" s="678"/>
      <c r="D31" s="678"/>
      <c r="E31" s="678"/>
      <c r="F31" s="678"/>
      <c r="G31" s="678"/>
      <c r="H31" s="678"/>
      <c r="I31" s="678"/>
      <c r="J31" s="678"/>
      <c r="K31" s="678"/>
      <c r="L31" s="678"/>
      <c r="M31" s="678"/>
      <c r="N31" s="678"/>
      <c r="O31" s="678"/>
      <c r="P31" s="678"/>
      <c r="Q31" s="679"/>
      <c r="R31" s="680">
        <v>4475750</v>
      </c>
      <c r="S31" s="681"/>
      <c r="T31" s="681"/>
      <c r="U31" s="681"/>
      <c r="V31" s="681"/>
      <c r="W31" s="681"/>
      <c r="X31" s="681"/>
      <c r="Y31" s="682"/>
      <c r="Z31" s="713">
        <v>35.5</v>
      </c>
      <c r="AA31" s="713"/>
      <c r="AB31" s="713"/>
      <c r="AC31" s="713"/>
      <c r="AD31" s="714" t="s">
        <v>235</v>
      </c>
      <c r="AE31" s="714"/>
      <c r="AF31" s="714"/>
      <c r="AG31" s="714"/>
      <c r="AH31" s="714"/>
      <c r="AI31" s="714"/>
      <c r="AJ31" s="714"/>
      <c r="AK31" s="714"/>
      <c r="AL31" s="683" t="s">
        <v>131</v>
      </c>
      <c r="AM31" s="684"/>
      <c r="AN31" s="684"/>
      <c r="AO31" s="715"/>
      <c r="AP31" s="754" t="s">
        <v>312</v>
      </c>
      <c r="AQ31" s="755"/>
      <c r="AR31" s="755"/>
      <c r="AS31" s="755"/>
      <c r="AT31" s="760" t="s">
        <v>313</v>
      </c>
      <c r="AU31" s="231"/>
      <c r="AV31" s="231"/>
      <c r="AW31" s="231"/>
      <c r="AX31" s="746" t="s">
        <v>190</v>
      </c>
      <c r="AY31" s="747"/>
      <c r="AZ31" s="747"/>
      <c r="BA31" s="747"/>
      <c r="BB31" s="747"/>
      <c r="BC31" s="747"/>
      <c r="BD31" s="747"/>
      <c r="BE31" s="747"/>
      <c r="BF31" s="748"/>
      <c r="BG31" s="749">
        <v>99.4</v>
      </c>
      <c r="BH31" s="750"/>
      <c r="BI31" s="750"/>
      <c r="BJ31" s="750"/>
      <c r="BK31" s="750"/>
      <c r="BL31" s="750"/>
      <c r="BM31" s="751">
        <v>97.7</v>
      </c>
      <c r="BN31" s="750"/>
      <c r="BO31" s="750"/>
      <c r="BP31" s="750"/>
      <c r="BQ31" s="752"/>
      <c r="BR31" s="749">
        <v>99.1</v>
      </c>
      <c r="BS31" s="750"/>
      <c r="BT31" s="750"/>
      <c r="BU31" s="750"/>
      <c r="BV31" s="750"/>
      <c r="BW31" s="750"/>
      <c r="BX31" s="751">
        <v>96.9</v>
      </c>
      <c r="BY31" s="750"/>
      <c r="BZ31" s="750"/>
      <c r="CA31" s="750"/>
      <c r="CB31" s="752"/>
      <c r="CD31" s="771"/>
      <c r="CE31" s="772"/>
      <c r="CF31" s="727" t="s">
        <v>314</v>
      </c>
      <c r="CG31" s="724"/>
      <c r="CH31" s="724"/>
      <c r="CI31" s="724"/>
      <c r="CJ31" s="724"/>
      <c r="CK31" s="724"/>
      <c r="CL31" s="724"/>
      <c r="CM31" s="724"/>
      <c r="CN31" s="724"/>
      <c r="CO31" s="724"/>
      <c r="CP31" s="724"/>
      <c r="CQ31" s="725"/>
      <c r="CR31" s="680">
        <v>43315</v>
      </c>
      <c r="CS31" s="699"/>
      <c r="CT31" s="699"/>
      <c r="CU31" s="699"/>
      <c r="CV31" s="699"/>
      <c r="CW31" s="699"/>
      <c r="CX31" s="699"/>
      <c r="CY31" s="700"/>
      <c r="CZ31" s="683">
        <v>0.4</v>
      </c>
      <c r="DA31" s="701"/>
      <c r="DB31" s="701"/>
      <c r="DC31" s="702"/>
      <c r="DD31" s="686">
        <v>43315</v>
      </c>
      <c r="DE31" s="699"/>
      <c r="DF31" s="699"/>
      <c r="DG31" s="699"/>
      <c r="DH31" s="699"/>
      <c r="DI31" s="699"/>
      <c r="DJ31" s="699"/>
      <c r="DK31" s="700"/>
      <c r="DL31" s="686">
        <v>43315</v>
      </c>
      <c r="DM31" s="699"/>
      <c r="DN31" s="699"/>
      <c r="DO31" s="699"/>
      <c r="DP31" s="699"/>
      <c r="DQ31" s="699"/>
      <c r="DR31" s="699"/>
      <c r="DS31" s="699"/>
      <c r="DT31" s="699"/>
      <c r="DU31" s="699"/>
      <c r="DV31" s="700"/>
      <c r="DW31" s="683">
        <v>0.7</v>
      </c>
      <c r="DX31" s="701"/>
      <c r="DY31" s="701"/>
      <c r="DZ31" s="701"/>
      <c r="EA31" s="701"/>
      <c r="EB31" s="701"/>
      <c r="EC31" s="719"/>
    </row>
    <row r="32" spans="2:133" ht="11.25" customHeight="1" x14ac:dyDescent="0.15">
      <c r="B32" s="763" t="s">
        <v>315</v>
      </c>
      <c r="C32" s="764"/>
      <c r="D32" s="764"/>
      <c r="E32" s="764"/>
      <c r="F32" s="764"/>
      <c r="G32" s="764"/>
      <c r="H32" s="764"/>
      <c r="I32" s="764"/>
      <c r="J32" s="764"/>
      <c r="K32" s="764"/>
      <c r="L32" s="764"/>
      <c r="M32" s="764"/>
      <c r="N32" s="764"/>
      <c r="O32" s="764"/>
      <c r="P32" s="764"/>
      <c r="Q32" s="765"/>
      <c r="R32" s="680" t="s">
        <v>131</v>
      </c>
      <c r="S32" s="681"/>
      <c r="T32" s="681"/>
      <c r="U32" s="681"/>
      <c r="V32" s="681"/>
      <c r="W32" s="681"/>
      <c r="X32" s="681"/>
      <c r="Y32" s="682"/>
      <c r="Z32" s="713" t="s">
        <v>235</v>
      </c>
      <c r="AA32" s="713"/>
      <c r="AB32" s="713"/>
      <c r="AC32" s="713"/>
      <c r="AD32" s="714" t="s">
        <v>235</v>
      </c>
      <c r="AE32" s="714"/>
      <c r="AF32" s="714"/>
      <c r="AG32" s="714"/>
      <c r="AH32" s="714"/>
      <c r="AI32" s="714"/>
      <c r="AJ32" s="714"/>
      <c r="AK32" s="714"/>
      <c r="AL32" s="683" t="s">
        <v>131</v>
      </c>
      <c r="AM32" s="684"/>
      <c r="AN32" s="684"/>
      <c r="AO32" s="715"/>
      <c r="AP32" s="756"/>
      <c r="AQ32" s="757"/>
      <c r="AR32" s="757"/>
      <c r="AS32" s="757"/>
      <c r="AT32" s="761"/>
      <c r="AU32" s="230" t="s">
        <v>316</v>
      </c>
      <c r="AV32" s="230"/>
      <c r="AW32" s="230"/>
      <c r="AX32" s="677" t="s">
        <v>317</v>
      </c>
      <c r="AY32" s="678"/>
      <c r="AZ32" s="678"/>
      <c r="BA32" s="678"/>
      <c r="BB32" s="678"/>
      <c r="BC32" s="678"/>
      <c r="BD32" s="678"/>
      <c r="BE32" s="678"/>
      <c r="BF32" s="679"/>
      <c r="BG32" s="753">
        <v>99.1</v>
      </c>
      <c r="BH32" s="699"/>
      <c r="BI32" s="699"/>
      <c r="BJ32" s="699"/>
      <c r="BK32" s="699"/>
      <c r="BL32" s="699"/>
      <c r="BM32" s="684">
        <v>97.2</v>
      </c>
      <c r="BN32" s="745"/>
      <c r="BO32" s="745"/>
      <c r="BP32" s="745"/>
      <c r="BQ32" s="723"/>
      <c r="BR32" s="753">
        <v>98.8</v>
      </c>
      <c r="BS32" s="699"/>
      <c r="BT32" s="699"/>
      <c r="BU32" s="699"/>
      <c r="BV32" s="699"/>
      <c r="BW32" s="699"/>
      <c r="BX32" s="684">
        <v>96.4</v>
      </c>
      <c r="BY32" s="745"/>
      <c r="BZ32" s="745"/>
      <c r="CA32" s="745"/>
      <c r="CB32" s="723"/>
      <c r="CD32" s="773"/>
      <c r="CE32" s="774"/>
      <c r="CF32" s="727" t="s">
        <v>318</v>
      </c>
      <c r="CG32" s="724"/>
      <c r="CH32" s="724"/>
      <c r="CI32" s="724"/>
      <c r="CJ32" s="724"/>
      <c r="CK32" s="724"/>
      <c r="CL32" s="724"/>
      <c r="CM32" s="724"/>
      <c r="CN32" s="724"/>
      <c r="CO32" s="724"/>
      <c r="CP32" s="724"/>
      <c r="CQ32" s="725"/>
      <c r="CR32" s="680" t="s">
        <v>235</v>
      </c>
      <c r="CS32" s="681"/>
      <c r="CT32" s="681"/>
      <c r="CU32" s="681"/>
      <c r="CV32" s="681"/>
      <c r="CW32" s="681"/>
      <c r="CX32" s="681"/>
      <c r="CY32" s="682"/>
      <c r="CZ32" s="683" t="s">
        <v>235</v>
      </c>
      <c r="DA32" s="701"/>
      <c r="DB32" s="701"/>
      <c r="DC32" s="702"/>
      <c r="DD32" s="686" t="s">
        <v>131</v>
      </c>
      <c r="DE32" s="681"/>
      <c r="DF32" s="681"/>
      <c r="DG32" s="681"/>
      <c r="DH32" s="681"/>
      <c r="DI32" s="681"/>
      <c r="DJ32" s="681"/>
      <c r="DK32" s="682"/>
      <c r="DL32" s="686" t="s">
        <v>235</v>
      </c>
      <c r="DM32" s="681"/>
      <c r="DN32" s="681"/>
      <c r="DO32" s="681"/>
      <c r="DP32" s="681"/>
      <c r="DQ32" s="681"/>
      <c r="DR32" s="681"/>
      <c r="DS32" s="681"/>
      <c r="DT32" s="681"/>
      <c r="DU32" s="681"/>
      <c r="DV32" s="682"/>
      <c r="DW32" s="683" t="s">
        <v>139</v>
      </c>
      <c r="DX32" s="701"/>
      <c r="DY32" s="701"/>
      <c r="DZ32" s="701"/>
      <c r="EA32" s="701"/>
      <c r="EB32" s="701"/>
      <c r="EC32" s="719"/>
    </row>
    <row r="33" spans="2:133" ht="11.25" customHeight="1" x14ac:dyDescent="0.15">
      <c r="B33" s="677" t="s">
        <v>319</v>
      </c>
      <c r="C33" s="678"/>
      <c r="D33" s="678"/>
      <c r="E33" s="678"/>
      <c r="F33" s="678"/>
      <c r="G33" s="678"/>
      <c r="H33" s="678"/>
      <c r="I33" s="678"/>
      <c r="J33" s="678"/>
      <c r="K33" s="678"/>
      <c r="L33" s="678"/>
      <c r="M33" s="678"/>
      <c r="N33" s="678"/>
      <c r="O33" s="678"/>
      <c r="P33" s="678"/>
      <c r="Q33" s="679"/>
      <c r="R33" s="680">
        <v>652995</v>
      </c>
      <c r="S33" s="681"/>
      <c r="T33" s="681"/>
      <c r="U33" s="681"/>
      <c r="V33" s="681"/>
      <c r="W33" s="681"/>
      <c r="X33" s="681"/>
      <c r="Y33" s="682"/>
      <c r="Z33" s="713">
        <v>5.2</v>
      </c>
      <c r="AA33" s="713"/>
      <c r="AB33" s="713"/>
      <c r="AC33" s="713"/>
      <c r="AD33" s="714" t="s">
        <v>235</v>
      </c>
      <c r="AE33" s="714"/>
      <c r="AF33" s="714"/>
      <c r="AG33" s="714"/>
      <c r="AH33" s="714"/>
      <c r="AI33" s="714"/>
      <c r="AJ33" s="714"/>
      <c r="AK33" s="714"/>
      <c r="AL33" s="683" t="s">
        <v>235</v>
      </c>
      <c r="AM33" s="684"/>
      <c r="AN33" s="684"/>
      <c r="AO33" s="715"/>
      <c r="AP33" s="758"/>
      <c r="AQ33" s="759"/>
      <c r="AR33" s="759"/>
      <c r="AS33" s="759"/>
      <c r="AT33" s="762"/>
      <c r="AU33" s="232"/>
      <c r="AV33" s="232"/>
      <c r="AW33" s="232"/>
      <c r="AX33" s="661" t="s">
        <v>320</v>
      </c>
      <c r="AY33" s="662"/>
      <c r="AZ33" s="662"/>
      <c r="BA33" s="662"/>
      <c r="BB33" s="662"/>
      <c r="BC33" s="662"/>
      <c r="BD33" s="662"/>
      <c r="BE33" s="662"/>
      <c r="BF33" s="663"/>
      <c r="BG33" s="744">
        <v>99.6</v>
      </c>
      <c r="BH33" s="665"/>
      <c r="BI33" s="665"/>
      <c r="BJ33" s="665"/>
      <c r="BK33" s="665"/>
      <c r="BL33" s="665"/>
      <c r="BM33" s="707">
        <v>98</v>
      </c>
      <c r="BN33" s="665"/>
      <c r="BO33" s="665"/>
      <c r="BP33" s="665"/>
      <c r="BQ33" s="709"/>
      <c r="BR33" s="744">
        <v>99.5</v>
      </c>
      <c r="BS33" s="665"/>
      <c r="BT33" s="665"/>
      <c r="BU33" s="665"/>
      <c r="BV33" s="665"/>
      <c r="BW33" s="665"/>
      <c r="BX33" s="707">
        <v>97.3</v>
      </c>
      <c r="BY33" s="665"/>
      <c r="BZ33" s="665"/>
      <c r="CA33" s="665"/>
      <c r="CB33" s="709"/>
      <c r="CD33" s="727" t="s">
        <v>321</v>
      </c>
      <c r="CE33" s="724"/>
      <c r="CF33" s="724"/>
      <c r="CG33" s="724"/>
      <c r="CH33" s="724"/>
      <c r="CI33" s="724"/>
      <c r="CJ33" s="724"/>
      <c r="CK33" s="724"/>
      <c r="CL33" s="724"/>
      <c r="CM33" s="724"/>
      <c r="CN33" s="724"/>
      <c r="CO33" s="724"/>
      <c r="CP33" s="724"/>
      <c r="CQ33" s="725"/>
      <c r="CR33" s="680">
        <v>7181695</v>
      </c>
      <c r="CS33" s="699"/>
      <c r="CT33" s="699"/>
      <c r="CU33" s="699"/>
      <c r="CV33" s="699"/>
      <c r="CW33" s="699"/>
      <c r="CX33" s="699"/>
      <c r="CY33" s="700"/>
      <c r="CZ33" s="683">
        <v>60.4</v>
      </c>
      <c r="DA33" s="701"/>
      <c r="DB33" s="701"/>
      <c r="DC33" s="702"/>
      <c r="DD33" s="686">
        <v>3723966</v>
      </c>
      <c r="DE33" s="699"/>
      <c r="DF33" s="699"/>
      <c r="DG33" s="699"/>
      <c r="DH33" s="699"/>
      <c r="DI33" s="699"/>
      <c r="DJ33" s="699"/>
      <c r="DK33" s="700"/>
      <c r="DL33" s="686">
        <v>2496816</v>
      </c>
      <c r="DM33" s="699"/>
      <c r="DN33" s="699"/>
      <c r="DO33" s="699"/>
      <c r="DP33" s="699"/>
      <c r="DQ33" s="699"/>
      <c r="DR33" s="699"/>
      <c r="DS33" s="699"/>
      <c r="DT33" s="699"/>
      <c r="DU33" s="699"/>
      <c r="DV33" s="700"/>
      <c r="DW33" s="683">
        <v>41.4</v>
      </c>
      <c r="DX33" s="701"/>
      <c r="DY33" s="701"/>
      <c r="DZ33" s="701"/>
      <c r="EA33" s="701"/>
      <c r="EB33" s="701"/>
      <c r="EC33" s="719"/>
    </row>
    <row r="34" spans="2:133" ht="11.25" customHeight="1" x14ac:dyDescent="0.15">
      <c r="B34" s="677" t="s">
        <v>322</v>
      </c>
      <c r="C34" s="678"/>
      <c r="D34" s="678"/>
      <c r="E34" s="678"/>
      <c r="F34" s="678"/>
      <c r="G34" s="678"/>
      <c r="H34" s="678"/>
      <c r="I34" s="678"/>
      <c r="J34" s="678"/>
      <c r="K34" s="678"/>
      <c r="L34" s="678"/>
      <c r="M34" s="678"/>
      <c r="N34" s="678"/>
      <c r="O34" s="678"/>
      <c r="P34" s="678"/>
      <c r="Q34" s="679"/>
      <c r="R34" s="680">
        <v>13826</v>
      </c>
      <c r="S34" s="681"/>
      <c r="T34" s="681"/>
      <c r="U34" s="681"/>
      <c r="V34" s="681"/>
      <c r="W34" s="681"/>
      <c r="X34" s="681"/>
      <c r="Y34" s="682"/>
      <c r="Z34" s="713">
        <v>0.1</v>
      </c>
      <c r="AA34" s="713"/>
      <c r="AB34" s="713"/>
      <c r="AC34" s="713"/>
      <c r="AD34" s="714">
        <v>7582</v>
      </c>
      <c r="AE34" s="714"/>
      <c r="AF34" s="714"/>
      <c r="AG34" s="714"/>
      <c r="AH34" s="714"/>
      <c r="AI34" s="714"/>
      <c r="AJ34" s="714"/>
      <c r="AK34" s="714"/>
      <c r="AL34" s="683">
        <v>0.1</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27" t="s">
        <v>323</v>
      </c>
      <c r="CE34" s="724"/>
      <c r="CF34" s="724"/>
      <c r="CG34" s="724"/>
      <c r="CH34" s="724"/>
      <c r="CI34" s="724"/>
      <c r="CJ34" s="724"/>
      <c r="CK34" s="724"/>
      <c r="CL34" s="724"/>
      <c r="CM34" s="724"/>
      <c r="CN34" s="724"/>
      <c r="CO34" s="724"/>
      <c r="CP34" s="724"/>
      <c r="CQ34" s="725"/>
      <c r="CR34" s="680">
        <v>1514789</v>
      </c>
      <c r="CS34" s="681"/>
      <c r="CT34" s="681"/>
      <c r="CU34" s="681"/>
      <c r="CV34" s="681"/>
      <c r="CW34" s="681"/>
      <c r="CX34" s="681"/>
      <c r="CY34" s="682"/>
      <c r="CZ34" s="683">
        <v>12.7</v>
      </c>
      <c r="DA34" s="701"/>
      <c r="DB34" s="701"/>
      <c r="DC34" s="702"/>
      <c r="DD34" s="686">
        <v>1170550</v>
      </c>
      <c r="DE34" s="681"/>
      <c r="DF34" s="681"/>
      <c r="DG34" s="681"/>
      <c r="DH34" s="681"/>
      <c r="DI34" s="681"/>
      <c r="DJ34" s="681"/>
      <c r="DK34" s="682"/>
      <c r="DL34" s="686">
        <v>893947</v>
      </c>
      <c r="DM34" s="681"/>
      <c r="DN34" s="681"/>
      <c r="DO34" s="681"/>
      <c r="DP34" s="681"/>
      <c r="DQ34" s="681"/>
      <c r="DR34" s="681"/>
      <c r="DS34" s="681"/>
      <c r="DT34" s="681"/>
      <c r="DU34" s="681"/>
      <c r="DV34" s="682"/>
      <c r="DW34" s="683">
        <v>14.8</v>
      </c>
      <c r="DX34" s="701"/>
      <c r="DY34" s="701"/>
      <c r="DZ34" s="701"/>
      <c r="EA34" s="701"/>
      <c r="EB34" s="701"/>
      <c r="EC34" s="719"/>
    </row>
    <row r="35" spans="2:133" ht="11.25" customHeight="1" x14ac:dyDescent="0.15">
      <c r="B35" s="677" t="s">
        <v>324</v>
      </c>
      <c r="C35" s="678"/>
      <c r="D35" s="678"/>
      <c r="E35" s="678"/>
      <c r="F35" s="678"/>
      <c r="G35" s="678"/>
      <c r="H35" s="678"/>
      <c r="I35" s="678"/>
      <c r="J35" s="678"/>
      <c r="K35" s="678"/>
      <c r="L35" s="678"/>
      <c r="M35" s="678"/>
      <c r="N35" s="678"/>
      <c r="O35" s="678"/>
      <c r="P35" s="678"/>
      <c r="Q35" s="679"/>
      <c r="R35" s="680">
        <v>1970</v>
      </c>
      <c r="S35" s="681"/>
      <c r="T35" s="681"/>
      <c r="U35" s="681"/>
      <c r="V35" s="681"/>
      <c r="W35" s="681"/>
      <c r="X35" s="681"/>
      <c r="Y35" s="682"/>
      <c r="Z35" s="713">
        <v>0</v>
      </c>
      <c r="AA35" s="713"/>
      <c r="AB35" s="713"/>
      <c r="AC35" s="713"/>
      <c r="AD35" s="714" t="s">
        <v>131</v>
      </c>
      <c r="AE35" s="714"/>
      <c r="AF35" s="714"/>
      <c r="AG35" s="714"/>
      <c r="AH35" s="714"/>
      <c r="AI35" s="714"/>
      <c r="AJ35" s="714"/>
      <c r="AK35" s="714"/>
      <c r="AL35" s="683" t="s">
        <v>139</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27" t="s">
        <v>327</v>
      </c>
      <c r="CE35" s="724"/>
      <c r="CF35" s="724"/>
      <c r="CG35" s="724"/>
      <c r="CH35" s="724"/>
      <c r="CI35" s="724"/>
      <c r="CJ35" s="724"/>
      <c r="CK35" s="724"/>
      <c r="CL35" s="724"/>
      <c r="CM35" s="724"/>
      <c r="CN35" s="724"/>
      <c r="CO35" s="724"/>
      <c r="CP35" s="724"/>
      <c r="CQ35" s="725"/>
      <c r="CR35" s="680">
        <v>86173</v>
      </c>
      <c r="CS35" s="699"/>
      <c r="CT35" s="699"/>
      <c r="CU35" s="699"/>
      <c r="CV35" s="699"/>
      <c r="CW35" s="699"/>
      <c r="CX35" s="699"/>
      <c r="CY35" s="700"/>
      <c r="CZ35" s="683">
        <v>0.7</v>
      </c>
      <c r="DA35" s="701"/>
      <c r="DB35" s="701"/>
      <c r="DC35" s="702"/>
      <c r="DD35" s="686">
        <v>79070</v>
      </c>
      <c r="DE35" s="699"/>
      <c r="DF35" s="699"/>
      <c r="DG35" s="699"/>
      <c r="DH35" s="699"/>
      <c r="DI35" s="699"/>
      <c r="DJ35" s="699"/>
      <c r="DK35" s="700"/>
      <c r="DL35" s="686">
        <v>56786</v>
      </c>
      <c r="DM35" s="699"/>
      <c r="DN35" s="699"/>
      <c r="DO35" s="699"/>
      <c r="DP35" s="699"/>
      <c r="DQ35" s="699"/>
      <c r="DR35" s="699"/>
      <c r="DS35" s="699"/>
      <c r="DT35" s="699"/>
      <c r="DU35" s="699"/>
      <c r="DV35" s="700"/>
      <c r="DW35" s="683">
        <v>0.9</v>
      </c>
      <c r="DX35" s="701"/>
      <c r="DY35" s="701"/>
      <c r="DZ35" s="701"/>
      <c r="EA35" s="701"/>
      <c r="EB35" s="701"/>
      <c r="EC35" s="719"/>
    </row>
    <row r="36" spans="2:133" ht="11.25" customHeight="1" x14ac:dyDescent="0.15">
      <c r="B36" s="677" t="s">
        <v>328</v>
      </c>
      <c r="C36" s="678"/>
      <c r="D36" s="678"/>
      <c r="E36" s="678"/>
      <c r="F36" s="678"/>
      <c r="G36" s="678"/>
      <c r="H36" s="678"/>
      <c r="I36" s="678"/>
      <c r="J36" s="678"/>
      <c r="K36" s="678"/>
      <c r="L36" s="678"/>
      <c r="M36" s="678"/>
      <c r="N36" s="678"/>
      <c r="O36" s="678"/>
      <c r="P36" s="678"/>
      <c r="Q36" s="679"/>
      <c r="R36" s="680">
        <v>399630</v>
      </c>
      <c r="S36" s="681"/>
      <c r="T36" s="681"/>
      <c r="U36" s="681"/>
      <c r="V36" s="681"/>
      <c r="W36" s="681"/>
      <c r="X36" s="681"/>
      <c r="Y36" s="682"/>
      <c r="Z36" s="713">
        <v>3.2</v>
      </c>
      <c r="AA36" s="713"/>
      <c r="AB36" s="713"/>
      <c r="AC36" s="713"/>
      <c r="AD36" s="714" t="s">
        <v>139</v>
      </c>
      <c r="AE36" s="714"/>
      <c r="AF36" s="714"/>
      <c r="AG36" s="714"/>
      <c r="AH36" s="714"/>
      <c r="AI36" s="714"/>
      <c r="AJ36" s="714"/>
      <c r="AK36" s="714"/>
      <c r="AL36" s="683" t="s">
        <v>235</v>
      </c>
      <c r="AM36" s="684"/>
      <c r="AN36" s="684"/>
      <c r="AO36" s="715"/>
      <c r="AP36" s="235"/>
      <c r="AQ36" s="732" t="s">
        <v>329</v>
      </c>
      <c r="AR36" s="733"/>
      <c r="AS36" s="733"/>
      <c r="AT36" s="733"/>
      <c r="AU36" s="733"/>
      <c r="AV36" s="733"/>
      <c r="AW36" s="733"/>
      <c r="AX36" s="733"/>
      <c r="AY36" s="734"/>
      <c r="AZ36" s="735">
        <v>1201782</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163916</v>
      </c>
      <c r="BW36" s="736"/>
      <c r="BX36" s="736"/>
      <c r="BY36" s="736"/>
      <c r="BZ36" s="736"/>
      <c r="CA36" s="736"/>
      <c r="CB36" s="737"/>
      <c r="CD36" s="727" t="s">
        <v>331</v>
      </c>
      <c r="CE36" s="724"/>
      <c r="CF36" s="724"/>
      <c r="CG36" s="724"/>
      <c r="CH36" s="724"/>
      <c r="CI36" s="724"/>
      <c r="CJ36" s="724"/>
      <c r="CK36" s="724"/>
      <c r="CL36" s="724"/>
      <c r="CM36" s="724"/>
      <c r="CN36" s="724"/>
      <c r="CO36" s="724"/>
      <c r="CP36" s="724"/>
      <c r="CQ36" s="725"/>
      <c r="CR36" s="680">
        <v>4444951</v>
      </c>
      <c r="CS36" s="681"/>
      <c r="CT36" s="681"/>
      <c r="CU36" s="681"/>
      <c r="CV36" s="681"/>
      <c r="CW36" s="681"/>
      <c r="CX36" s="681"/>
      <c r="CY36" s="682"/>
      <c r="CZ36" s="683">
        <v>37.4</v>
      </c>
      <c r="DA36" s="701"/>
      <c r="DB36" s="701"/>
      <c r="DC36" s="702"/>
      <c r="DD36" s="686">
        <v>1485454</v>
      </c>
      <c r="DE36" s="681"/>
      <c r="DF36" s="681"/>
      <c r="DG36" s="681"/>
      <c r="DH36" s="681"/>
      <c r="DI36" s="681"/>
      <c r="DJ36" s="681"/>
      <c r="DK36" s="682"/>
      <c r="DL36" s="686">
        <v>934537</v>
      </c>
      <c r="DM36" s="681"/>
      <c r="DN36" s="681"/>
      <c r="DO36" s="681"/>
      <c r="DP36" s="681"/>
      <c r="DQ36" s="681"/>
      <c r="DR36" s="681"/>
      <c r="DS36" s="681"/>
      <c r="DT36" s="681"/>
      <c r="DU36" s="681"/>
      <c r="DV36" s="682"/>
      <c r="DW36" s="683">
        <v>15.5</v>
      </c>
      <c r="DX36" s="701"/>
      <c r="DY36" s="701"/>
      <c r="DZ36" s="701"/>
      <c r="EA36" s="701"/>
      <c r="EB36" s="701"/>
      <c r="EC36" s="719"/>
    </row>
    <row r="37" spans="2:133" ht="11.25" customHeight="1" x14ac:dyDescent="0.15">
      <c r="B37" s="677" t="s">
        <v>332</v>
      </c>
      <c r="C37" s="678"/>
      <c r="D37" s="678"/>
      <c r="E37" s="678"/>
      <c r="F37" s="678"/>
      <c r="G37" s="678"/>
      <c r="H37" s="678"/>
      <c r="I37" s="678"/>
      <c r="J37" s="678"/>
      <c r="K37" s="678"/>
      <c r="L37" s="678"/>
      <c r="M37" s="678"/>
      <c r="N37" s="678"/>
      <c r="O37" s="678"/>
      <c r="P37" s="678"/>
      <c r="Q37" s="679"/>
      <c r="R37" s="680">
        <v>530665</v>
      </c>
      <c r="S37" s="681"/>
      <c r="T37" s="681"/>
      <c r="U37" s="681"/>
      <c r="V37" s="681"/>
      <c r="W37" s="681"/>
      <c r="X37" s="681"/>
      <c r="Y37" s="682"/>
      <c r="Z37" s="713">
        <v>4.2</v>
      </c>
      <c r="AA37" s="713"/>
      <c r="AB37" s="713"/>
      <c r="AC37" s="713"/>
      <c r="AD37" s="714" t="s">
        <v>235</v>
      </c>
      <c r="AE37" s="714"/>
      <c r="AF37" s="714"/>
      <c r="AG37" s="714"/>
      <c r="AH37" s="714"/>
      <c r="AI37" s="714"/>
      <c r="AJ37" s="714"/>
      <c r="AK37" s="714"/>
      <c r="AL37" s="683" t="s">
        <v>131</v>
      </c>
      <c r="AM37" s="684"/>
      <c r="AN37" s="684"/>
      <c r="AO37" s="715"/>
      <c r="AQ37" s="720" t="s">
        <v>333</v>
      </c>
      <c r="AR37" s="721"/>
      <c r="AS37" s="721"/>
      <c r="AT37" s="721"/>
      <c r="AU37" s="721"/>
      <c r="AV37" s="721"/>
      <c r="AW37" s="721"/>
      <c r="AX37" s="721"/>
      <c r="AY37" s="722"/>
      <c r="AZ37" s="680">
        <v>305398</v>
      </c>
      <c r="BA37" s="681"/>
      <c r="BB37" s="681"/>
      <c r="BC37" s="681"/>
      <c r="BD37" s="699"/>
      <c r="BE37" s="699"/>
      <c r="BF37" s="723"/>
      <c r="BG37" s="727" t="s">
        <v>334</v>
      </c>
      <c r="BH37" s="724"/>
      <c r="BI37" s="724"/>
      <c r="BJ37" s="724"/>
      <c r="BK37" s="724"/>
      <c r="BL37" s="724"/>
      <c r="BM37" s="724"/>
      <c r="BN37" s="724"/>
      <c r="BO37" s="724"/>
      <c r="BP37" s="724"/>
      <c r="BQ37" s="724"/>
      <c r="BR37" s="724"/>
      <c r="BS37" s="724"/>
      <c r="BT37" s="724"/>
      <c r="BU37" s="725"/>
      <c r="BV37" s="680">
        <v>132173</v>
      </c>
      <c r="BW37" s="681"/>
      <c r="BX37" s="681"/>
      <c r="BY37" s="681"/>
      <c r="BZ37" s="681"/>
      <c r="CA37" s="681"/>
      <c r="CB37" s="726"/>
      <c r="CD37" s="727" t="s">
        <v>335</v>
      </c>
      <c r="CE37" s="724"/>
      <c r="CF37" s="724"/>
      <c r="CG37" s="724"/>
      <c r="CH37" s="724"/>
      <c r="CI37" s="724"/>
      <c r="CJ37" s="724"/>
      <c r="CK37" s="724"/>
      <c r="CL37" s="724"/>
      <c r="CM37" s="724"/>
      <c r="CN37" s="724"/>
      <c r="CO37" s="724"/>
      <c r="CP37" s="724"/>
      <c r="CQ37" s="725"/>
      <c r="CR37" s="680">
        <v>742620</v>
      </c>
      <c r="CS37" s="699"/>
      <c r="CT37" s="699"/>
      <c r="CU37" s="699"/>
      <c r="CV37" s="699"/>
      <c r="CW37" s="699"/>
      <c r="CX37" s="699"/>
      <c r="CY37" s="700"/>
      <c r="CZ37" s="683">
        <v>6.2</v>
      </c>
      <c r="DA37" s="701"/>
      <c r="DB37" s="701"/>
      <c r="DC37" s="702"/>
      <c r="DD37" s="686">
        <v>742588</v>
      </c>
      <c r="DE37" s="699"/>
      <c r="DF37" s="699"/>
      <c r="DG37" s="699"/>
      <c r="DH37" s="699"/>
      <c r="DI37" s="699"/>
      <c r="DJ37" s="699"/>
      <c r="DK37" s="700"/>
      <c r="DL37" s="686">
        <v>691136</v>
      </c>
      <c r="DM37" s="699"/>
      <c r="DN37" s="699"/>
      <c r="DO37" s="699"/>
      <c r="DP37" s="699"/>
      <c r="DQ37" s="699"/>
      <c r="DR37" s="699"/>
      <c r="DS37" s="699"/>
      <c r="DT37" s="699"/>
      <c r="DU37" s="699"/>
      <c r="DV37" s="700"/>
      <c r="DW37" s="683">
        <v>11.5</v>
      </c>
      <c r="DX37" s="701"/>
      <c r="DY37" s="701"/>
      <c r="DZ37" s="701"/>
      <c r="EA37" s="701"/>
      <c r="EB37" s="701"/>
      <c r="EC37" s="719"/>
    </row>
    <row r="38" spans="2:133" ht="11.25" customHeight="1" x14ac:dyDescent="0.15">
      <c r="B38" s="677" t="s">
        <v>336</v>
      </c>
      <c r="C38" s="678"/>
      <c r="D38" s="678"/>
      <c r="E38" s="678"/>
      <c r="F38" s="678"/>
      <c r="G38" s="678"/>
      <c r="H38" s="678"/>
      <c r="I38" s="678"/>
      <c r="J38" s="678"/>
      <c r="K38" s="678"/>
      <c r="L38" s="678"/>
      <c r="M38" s="678"/>
      <c r="N38" s="678"/>
      <c r="O38" s="678"/>
      <c r="P38" s="678"/>
      <c r="Q38" s="679"/>
      <c r="R38" s="680">
        <v>243368</v>
      </c>
      <c r="S38" s="681"/>
      <c r="T38" s="681"/>
      <c r="U38" s="681"/>
      <c r="V38" s="681"/>
      <c r="W38" s="681"/>
      <c r="X38" s="681"/>
      <c r="Y38" s="682"/>
      <c r="Z38" s="713">
        <v>1.9</v>
      </c>
      <c r="AA38" s="713"/>
      <c r="AB38" s="713"/>
      <c r="AC38" s="713"/>
      <c r="AD38" s="714">
        <v>2</v>
      </c>
      <c r="AE38" s="714"/>
      <c r="AF38" s="714"/>
      <c r="AG38" s="714"/>
      <c r="AH38" s="714"/>
      <c r="AI38" s="714"/>
      <c r="AJ38" s="714"/>
      <c r="AK38" s="714"/>
      <c r="AL38" s="683">
        <v>0</v>
      </c>
      <c r="AM38" s="684"/>
      <c r="AN38" s="684"/>
      <c r="AO38" s="715"/>
      <c r="AQ38" s="720" t="s">
        <v>337</v>
      </c>
      <c r="AR38" s="721"/>
      <c r="AS38" s="721"/>
      <c r="AT38" s="721"/>
      <c r="AU38" s="721"/>
      <c r="AV38" s="721"/>
      <c r="AW38" s="721"/>
      <c r="AX38" s="721"/>
      <c r="AY38" s="722"/>
      <c r="AZ38" s="680">
        <v>5862</v>
      </c>
      <c r="BA38" s="681"/>
      <c r="BB38" s="681"/>
      <c r="BC38" s="681"/>
      <c r="BD38" s="699"/>
      <c r="BE38" s="699"/>
      <c r="BF38" s="723"/>
      <c r="BG38" s="727" t="s">
        <v>338</v>
      </c>
      <c r="BH38" s="724"/>
      <c r="BI38" s="724"/>
      <c r="BJ38" s="724"/>
      <c r="BK38" s="724"/>
      <c r="BL38" s="724"/>
      <c r="BM38" s="724"/>
      <c r="BN38" s="724"/>
      <c r="BO38" s="724"/>
      <c r="BP38" s="724"/>
      <c r="BQ38" s="724"/>
      <c r="BR38" s="724"/>
      <c r="BS38" s="724"/>
      <c r="BT38" s="724"/>
      <c r="BU38" s="725"/>
      <c r="BV38" s="680">
        <v>4225</v>
      </c>
      <c r="BW38" s="681"/>
      <c r="BX38" s="681"/>
      <c r="BY38" s="681"/>
      <c r="BZ38" s="681"/>
      <c r="CA38" s="681"/>
      <c r="CB38" s="726"/>
      <c r="CD38" s="727" t="s">
        <v>339</v>
      </c>
      <c r="CE38" s="724"/>
      <c r="CF38" s="724"/>
      <c r="CG38" s="724"/>
      <c r="CH38" s="724"/>
      <c r="CI38" s="724"/>
      <c r="CJ38" s="724"/>
      <c r="CK38" s="724"/>
      <c r="CL38" s="724"/>
      <c r="CM38" s="724"/>
      <c r="CN38" s="724"/>
      <c r="CO38" s="724"/>
      <c r="CP38" s="724"/>
      <c r="CQ38" s="725"/>
      <c r="CR38" s="680">
        <v>899891</v>
      </c>
      <c r="CS38" s="681"/>
      <c r="CT38" s="681"/>
      <c r="CU38" s="681"/>
      <c r="CV38" s="681"/>
      <c r="CW38" s="681"/>
      <c r="CX38" s="681"/>
      <c r="CY38" s="682"/>
      <c r="CZ38" s="683">
        <v>7.6</v>
      </c>
      <c r="DA38" s="701"/>
      <c r="DB38" s="701"/>
      <c r="DC38" s="702"/>
      <c r="DD38" s="686">
        <v>753025</v>
      </c>
      <c r="DE38" s="681"/>
      <c r="DF38" s="681"/>
      <c r="DG38" s="681"/>
      <c r="DH38" s="681"/>
      <c r="DI38" s="681"/>
      <c r="DJ38" s="681"/>
      <c r="DK38" s="682"/>
      <c r="DL38" s="686">
        <v>611546</v>
      </c>
      <c r="DM38" s="681"/>
      <c r="DN38" s="681"/>
      <c r="DO38" s="681"/>
      <c r="DP38" s="681"/>
      <c r="DQ38" s="681"/>
      <c r="DR38" s="681"/>
      <c r="DS38" s="681"/>
      <c r="DT38" s="681"/>
      <c r="DU38" s="681"/>
      <c r="DV38" s="682"/>
      <c r="DW38" s="683">
        <v>10.1</v>
      </c>
      <c r="DX38" s="701"/>
      <c r="DY38" s="701"/>
      <c r="DZ38" s="701"/>
      <c r="EA38" s="701"/>
      <c r="EB38" s="701"/>
      <c r="EC38" s="719"/>
    </row>
    <row r="39" spans="2:133" ht="11.25" customHeight="1" x14ac:dyDescent="0.15">
      <c r="B39" s="677" t="s">
        <v>340</v>
      </c>
      <c r="C39" s="678"/>
      <c r="D39" s="678"/>
      <c r="E39" s="678"/>
      <c r="F39" s="678"/>
      <c r="G39" s="678"/>
      <c r="H39" s="678"/>
      <c r="I39" s="678"/>
      <c r="J39" s="678"/>
      <c r="K39" s="678"/>
      <c r="L39" s="678"/>
      <c r="M39" s="678"/>
      <c r="N39" s="678"/>
      <c r="O39" s="678"/>
      <c r="P39" s="678"/>
      <c r="Q39" s="679"/>
      <c r="R39" s="680">
        <v>444592</v>
      </c>
      <c r="S39" s="681"/>
      <c r="T39" s="681"/>
      <c r="U39" s="681"/>
      <c r="V39" s="681"/>
      <c r="W39" s="681"/>
      <c r="X39" s="681"/>
      <c r="Y39" s="682"/>
      <c r="Z39" s="713">
        <v>3.5</v>
      </c>
      <c r="AA39" s="713"/>
      <c r="AB39" s="713"/>
      <c r="AC39" s="713"/>
      <c r="AD39" s="714" t="s">
        <v>131</v>
      </c>
      <c r="AE39" s="714"/>
      <c r="AF39" s="714"/>
      <c r="AG39" s="714"/>
      <c r="AH39" s="714"/>
      <c r="AI39" s="714"/>
      <c r="AJ39" s="714"/>
      <c r="AK39" s="714"/>
      <c r="AL39" s="683" t="s">
        <v>235</v>
      </c>
      <c r="AM39" s="684"/>
      <c r="AN39" s="684"/>
      <c r="AO39" s="715"/>
      <c r="AQ39" s="720" t="s">
        <v>341</v>
      </c>
      <c r="AR39" s="721"/>
      <c r="AS39" s="721"/>
      <c r="AT39" s="721"/>
      <c r="AU39" s="721"/>
      <c r="AV39" s="721"/>
      <c r="AW39" s="721"/>
      <c r="AX39" s="721"/>
      <c r="AY39" s="722"/>
      <c r="AZ39" s="680" t="s">
        <v>235</v>
      </c>
      <c r="BA39" s="681"/>
      <c r="BB39" s="681"/>
      <c r="BC39" s="681"/>
      <c r="BD39" s="699"/>
      <c r="BE39" s="699"/>
      <c r="BF39" s="723"/>
      <c r="BG39" s="727" t="s">
        <v>342</v>
      </c>
      <c r="BH39" s="724"/>
      <c r="BI39" s="724"/>
      <c r="BJ39" s="724"/>
      <c r="BK39" s="724"/>
      <c r="BL39" s="724"/>
      <c r="BM39" s="724"/>
      <c r="BN39" s="724"/>
      <c r="BO39" s="724"/>
      <c r="BP39" s="724"/>
      <c r="BQ39" s="724"/>
      <c r="BR39" s="724"/>
      <c r="BS39" s="724"/>
      <c r="BT39" s="724"/>
      <c r="BU39" s="725"/>
      <c r="BV39" s="680">
        <v>6835</v>
      </c>
      <c r="BW39" s="681"/>
      <c r="BX39" s="681"/>
      <c r="BY39" s="681"/>
      <c r="BZ39" s="681"/>
      <c r="CA39" s="681"/>
      <c r="CB39" s="726"/>
      <c r="CD39" s="727" t="s">
        <v>343</v>
      </c>
      <c r="CE39" s="724"/>
      <c r="CF39" s="724"/>
      <c r="CG39" s="724"/>
      <c r="CH39" s="724"/>
      <c r="CI39" s="724"/>
      <c r="CJ39" s="724"/>
      <c r="CK39" s="724"/>
      <c r="CL39" s="724"/>
      <c r="CM39" s="724"/>
      <c r="CN39" s="724"/>
      <c r="CO39" s="724"/>
      <c r="CP39" s="724"/>
      <c r="CQ39" s="725"/>
      <c r="CR39" s="680">
        <v>235891</v>
      </c>
      <c r="CS39" s="699"/>
      <c r="CT39" s="699"/>
      <c r="CU39" s="699"/>
      <c r="CV39" s="699"/>
      <c r="CW39" s="699"/>
      <c r="CX39" s="699"/>
      <c r="CY39" s="700"/>
      <c r="CZ39" s="683">
        <v>2</v>
      </c>
      <c r="DA39" s="701"/>
      <c r="DB39" s="701"/>
      <c r="DC39" s="702"/>
      <c r="DD39" s="686">
        <v>235867</v>
      </c>
      <c r="DE39" s="699"/>
      <c r="DF39" s="699"/>
      <c r="DG39" s="699"/>
      <c r="DH39" s="699"/>
      <c r="DI39" s="699"/>
      <c r="DJ39" s="699"/>
      <c r="DK39" s="700"/>
      <c r="DL39" s="686" t="s">
        <v>235</v>
      </c>
      <c r="DM39" s="699"/>
      <c r="DN39" s="699"/>
      <c r="DO39" s="699"/>
      <c r="DP39" s="699"/>
      <c r="DQ39" s="699"/>
      <c r="DR39" s="699"/>
      <c r="DS39" s="699"/>
      <c r="DT39" s="699"/>
      <c r="DU39" s="699"/>
      <c r="DV39" s="700"/>
      <c r="DW39" s="683" t="s">
        <v>131</v>
      </c>
      <c r="DX39" s="701"/>
      <c r="DY39" s="701"/>
      <c r="DZ39" s="701"/>
      <c r="EA39" s="701"/>
      <c r="EB39" s="701"/>
      <c r="EC39" s="719"/>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139</v>
      </c>
      <c r="S40" s="681"/>
      <c r="T40" s="681"/>
      <c r="U40" s="681"/>
      <c r="V40" s="681"/>
      <c r="W40" s="681"/>
      <c r="X40" s="681"/>
      <c r="Y40" s="682"/>
      <c r="Z40" s="713" t="s">
        <v>131</v>
      </c>
      <c r="AA40" s="713"/>
      <c r="AB40" s="713"/>
      <c r="AC40" s="713"/>
      <c r="AD40" s="714" t="s">
        <v>235</v>
      </c>
      <c r="AE40" s="714"/>
      <c r="AF40" s="714"/>
      <c r="AG40" s="714"/>
      <c r="AH40" s="714"/>
      <c r="AI40" s="714"/>
      <c r="AJ40" s="714"/>
      <c r="AK40" s="714"/>
      <c r="AL40" s="683" t="s">
        <v>131</v>
      </c>
      <c r="AM40" s="684"/>
      <c r="AN40" s="684"/>
      <c r="AO40" s="715"/>
      <c r="AQ40" s="720" t="s">
        <v>345</v>
      </c>
      <c r="AR40" s="721"/>
      <c r="AS40" s="721"/>
      <c r="AT40" s="721"/>
      <c r="AU40" s="721"/>
      <c r="AV40" s="721"/>
      <c r="AW40" s="721"/>
      <c r="AX40" s="721"/>
      <c r="AY40" s="722"/>
      <c r="AZ40" s="680" t="s">
        <v>235</v>
      </c>
      <c r="BA40" s="681"/>
      <c r="BB40" s="681"/>
      <c r="BC40" s="681"/>
      <c r="BD40" s="699"/>
      <c r="BE40" s="699"/>
      <c r="BF40" s="723"/>
      <c r="BG40" s="728" t="s">
        <v>346</v>
      </c>
      <c r="BH40" s="729"/>
      <c r="BI40" s="729"/>
      <c r="BJ40" s="729"/>
      <c r="BK40" s="729"/>
      <c r="BL40" s="236"/>
      <c r="BM40" s="724" t="s">
        <v>347</v>
      </c>
      <c r="BN40" s="724"/>
      <c r="BO40" s="724"/>
      <c r="BP40" s="724"/>
      <c r="BQ40" s="724"/>
      <c r="BR40" s="724"/>
      <c r="BS40" s="724"/>
      <c r="BT40" s="724"/>
      <c r="BU40" s="725"/>
      <c r="BV40" s="680">
        <v>101</v>
      </c>
      <c r="BW40" s="681"/>
      <c r="BX40" s="681"/>
      <c r="BY40" s="681"/>
      <c r="BZ40" s="681"/>
      <c r="CA40" s="681"/>
      <c r="CB40" s="726"/>
      <c r="CD40" s="727" t="s">
        <v>348</v>
      </c>
      <c r="CE40" s="724"/>
      <c r="CF40" s="724"/>
      <c r="CG40" s="724"/>
      <c r="CH40" s="724"/>
      <c r="CI40" s="724"/>
      <c r="CJ40" s="724"/>
      <c r="CK40" s="724"/>
      <c r="CL40" s="724"/>
      <c r="CM40" s="724"/>
      <c r="CN40" s="724"/>
      <c r="CO40" s="724"/>
      <c r="CP40" s="724"/>
      <c r="CQ40" s="725"/>
      <c r="CR40" s="680" t="s">
        <v>235</v>
      </c>
      <c r="CS40" s="681"/>
      <c r="CT40" s="681"/>
      <c r="CU40" s="681"/>
      <c r="CV40" s="681"/>
      <c r="CW40" s="681"/>
      <c r="CX40" s="681"/>
      <c r="CY40" s="682"/>
      <c r="CZ40" s="683" t="s">
        <v>235</v>
      </c>
      <c r="DA40" s="701"/>
      <c r="DB40" s="701"/>
      <c r="DC40" s="702"/>
      <c r="DD40" s="686" t="s">
        <v>131</v>
      </c>
      <c r="DE40" s="681"/>
      <c r="DF40" s="681"/>
      <c r="DG40" s="681"/>
      <c r="DH40" s="681"/>
      <c r="DI40" s="681"/>
      <c r="DJ40" s="681"/>
      <c r="DK40" s="682"/>
      <c r="DL40" s="686" t="s">
        <v>131</v>
      </c>
      <c r="DM40" s="681"/>
      <c r="DN40" s="681"/>
      <c r="DO40" s="681"/>
      <c r="DP40" s="681"/>
      <c r="DQ40" s="681"/>
      <c r="DR40" s="681"/>
      <c r="DS40" s="681"/>
      <c r="DT40" s="681"/>
      <c r="DU40" s="681"/>
      <c r="DV40" s="682"/>
      <c r="DW40" s="683" t="s">
        <v>235</v>
      </c>
      <c r="DX40" s="701"/>
      <c r="DY40" s="701"/>
      <c r="DZ40" s="701"/>
      <c r="EA40" s="701"/>
      <c r="EB40" s="701"/>
      <c r="EC40" s="719"/>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131</v>
      </c>
      <c r="S41" s="681"/>
      <c r="T41" s="681"/>
      <c r="U41" s="681"/>
      <c r="V41" s="681"/>
      <c r="W41" s="681"/>
      <c r="X41" s="681"/>
      <c r="Y41" s="682"/>
      <c r="Z41" s="713" t="s">
        <v>235</v>
      </c>
      <c r="AA41" s="713"/>
      <c r="AB41" s="713"/>
      <c r="AC41" s="713"/>
      <c r="AD41" s="714" t="s">
        <v>235</v>
      </c>
      <c r="AE41" s="714"/>
      <c r="AF41" s="714"/>
      <c r="AG41" s="714"/>
      <c r="AH41" s="714"/>
      <c r="AI41" s="714"/>
      <c r="AJ41" s="714"/>
      <c r="AK41" s="714"/>
      <c r="AL41" s="683" t="s">
        <v>131</v>
      </c>
      <c r="AM41" s="684"/>
      <c r="AN41" s="684"/>
      <c r="AO41" s="715"/>
      <c r="AQ41" s="720" t="s">
        <v>350</v>
      </c>
      <c r="AR41" s="721"/>
      <c r="AS41" s="721"/>
      <c r="AT41" s="721"/>
      <c r="AU41" s="721"/>
      <c r="AV41" s="721"/>
      <c r="AW41" s="721"/>
      <c r="AX41" s="721"/>
      <c r="AY41" s="722"/>
      <c r="AZ41" s="680">
        <v>236203</v>
      </c>
      <c r="BA41" s="681"/>
      <c r="BB41" s="681"/>
      <c r="BC41" s="681"/>
      <c r="BD41" s="699"/>
      <c r="BE41" s="699"/>
      <c r="BF41" s="723"/>
      <c r="BG41" s="728"/>
      <c r="BH41" s="729"/>
      <c r="BI41" s="729"/>
      <c r="BJ41" s="729"/>
      <c r="BK41" s="729"/>
      <c r="BL41" s="236"/>
      <c r="BM41" s="724" t="s">
        <v>351</v>
      </c>
      <c r="BN41" s="724"/>
      <c r="BO41" s="724"/>
      <c r="BP41" s="724"/>
      <c r="BQ41" s="724"/>
      <c r="BR41" s="724"/>
      <c r="BS41" s="724"/>
      <c r="BT41" s="724"/>
      <c r="BU41" s="725"/>
      <c r="BV41" s="680">
        <v>1</v>
      </c>
      <c r="BW41" s="681"/>
      <c r="BX41" s="681"/>
      <c r="BY41" s="681"/>
      <c r="BZ41" s="681"/>
      <c r="CA41" s="681"/>
      <c r="CB41" s="726"/>
      <c r="CD41" s="727" t="s">
        <v>352</v>
      </c>
      <c r="CE41" s="724"/>
      <c r="CF41" s="724"/>
      <c r="CG41" s="724"/>
      <c r="CH41" s="724"/>
      <c r="CI41" s="724"/>
      <c r="CJ41" s="724"/>
      <c r="CK41" s="724"/>
      <c r="CL41" s="724"/>
      <c r="CM41" s="724"/>
      <c r="CN41" s="724"/>
      <c r="CO41" s="724"/>
      <c r="CP41" s="724"/>
      <c r="CQ41" s="725"/>
      <c r="CR41" s="680" t="s">
        <v>131</v>
      </c>
      <c r="CS41" s="699"/>
      <c r="CT41" s="699"/>
      <c r="CU41" s="699"/>
      <c r="CV41" s="699"/>
      <c r="CW41" s="699"/>
      <c r="CX41" s="699"/>
      <c r="CY41" s="700"/>
      <c r="CZ41" s="683" t="s">
        <v>131</v>
      </c>
      <c r="DA41" s="701"/>
      <c r="DB41" s="701"/>
      <c r="DC41" s="702"/>
      <c r="DD41" s="686" t="s">
        <v>131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305592</v>
      </c>
      <c r="S42" s="681"/>
      <c r="T42" s="681"/>
      <c r="U42" s="681"/>
      <c r="V42" s="681"/>
      <c r="W42" s="681"/>
      <c r="X42" s="681"/>
      <c r="Y42" s="682"/>
      <c r="Z42" s="713">
        <v>2.4</v>
      </c>
      <c r="AA42" s="713"/>
      <c r="AB42" s="713"/>
      <c r="AC42" s="713"/>
      <c r="AD42" s="714" t="s">
        <v>235</v>
      </c>
      <c r="AE42" s="714"/>
      <c r="AF42" s="714"/>
      <c r="AG42" s="714"/>
      <c r="AH42" s="714"/>
      <c r="AI42" s="714"/>
      <c r="AJ42" s="714"/>
      <c r="AK42" s="714"/>
      <c r="AL42" s="683" t="s">
        <v>235</v>
      </c>
      <c r="AM42" s="684"/>
      <c r="AN42" s="684"/>
      <c r="AO42" s="715"/>
      <c r="AQ42" s="716" t="s">
        <v>354</v>
      </c>
      <c r="AR42" s="717"/>
      <c r="AS42" s="717"/>
      <c r="AT42" s="717"/>
      <c r="AU42" s="717"/>
      <c r="AV42" s="717"/>
      <c r="AW42" s="717"/>
      <c r="AX42" s="717"/>
      <c r="AY42" s="718"/>
      <c r="AZ42" s="664">
        <v>654319</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316</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427184</v>
      </c>
      <c r="CS42" s="681"/>
      <c r="CT42" s="681"/>
      <c r="CU42" s="681"/>
      <c r="CV42" s="681"/>
      <c r="CW42" s="681"/>
      <c r="CX42" s="681"/>
      <c r="CY42" s="682"/>
      <c r="CZ42" s="683">
        <v>3.6</v>
      </c>
      <c r="DA42" s="684"/>
      <c r="DB42" s="684"/>
      <c r="DC42" s="685"/>
      <c r="DD42" s="686">
        <v>121970</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12622031</v>
      </c>
      <c r="S43" s="703"/>
      <c r="T43" s="703"/>
      <c r="U43" s="703"/>
      <c r="V43" s="703"/>
      <c r="W43" s="703"/>
      <c r="X43" s="703"/>
      <c r="Y43" s="704"/>
      <c r="Z43" s="705">
        <v>100</v>
      </c>
      <c r="AA43" s="705"/>
      <c r="AB43" s="705"/>
      <c r="AC43" s="705"/>
      <c r="AD43" s="706">
        <v>5721572</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12189</v>
      </c>
      <c r="CS43" s="699"/>
      <c r="CT43" s="699"/>
      <c r="CU43" s="699"/>
      <c r="CV43" s="699"/>
      <c r="CW43" s="699"/>
      <c r="CX43" s="699"/>
      <c r="CY43" s="700"/>
      <c r="CZ43" s="683">
        <v>0.1</v>
      </c>
      <c r="DA43" s="701"/>
      <c r="DB43" s="701"/>
      <c r="DC43" s="702"/>
      <c r="DD43" s="686">
        <v>12189</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427184</v>
      </c>
      <c r="CS44" s="681"/>
      <c r="CT44" s="681"/>
      <c r="CU44" s="681"/>
      <c r="CV44" s="681"/>
      <c r="CW44" s="681"/>
      <c r="CX44" s="681"/>
      <c r="CY44" s="682"/>
      <c r="CZ44" s="683">
        <v>3.6</v>
      </c>
      <c r="DA44" s="684"/>
      <c r="DB44" s="684"/>
      <c r="DC44" s="685"/>
      <c r="DD44" s="686">
        <v>121970</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210512</v>
      </c>
      <c r="CS45" s="699"/>
      <c r="CT45" s="699"/>
      <c r="CU45" s="699"/>
      <c r="CV45" s="699"/>
      <c r="CW45" s="699"/>
      <c r="CX45" s="699"/>
      <c r="CY45" s="700"/>
      <c r="CZ45" s="683">
        <v>1.8</v>
      </c>
      <c r="DA45" s="701"/>
      <c r="DB45" s="701"/>
      <c r="DC45" s="702"/>
      <c r="DD45" s="686">
        <v>63841</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197899</v>
      </c>
      <c r="CS46" s="681"/>
      <c r="CT46" s="681"/>
      <c r="CU46" s="681"/>
      <c r="CV46" s="681"/>
      <c r="CW46" s="681"/>
      <c r="CX46" s="681"/>
      <c r="CY46" s="682"/>
      <c r="CZ46" s="683">
        <v>1.7</v>
      </c>
      <c r="DA46" s="684"/>
      <c r="DB46" s="684"/>
      <c r="DC46" s="685"/>
      <c r="DD46" s="686">
        <v>53356</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t="s">
        <v>131</v>
      </c>
      <c r="CS47" s="699"/>
      <c r="CT47" s="699"/>
      <c r="CU47" s="699"/>
      <c r="CV47" s="699"/>
      <c r="CW47" s="699"/>
      <c r="CX47" s="699"/>
      <c r="CY47" s="700"/>
      <c r="CZ47" s="683" t="s">
        <v>131</v>
      </c>
      <c r="DA47" s="701"/>
      <c r="DB47" s="701"/>
      <c r="DC47" s="702"/>
      <c r="DD47" s="686" t="s">
        <v>235</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235</v>
      </c>
      <c r="CS48" s="681"/>
      <c r="CT48" s="681"/>
      <c r="CU48" s="681"/>
      <c r="CV48" s="681"/>
      <c r="CW48" s="681"/>
      <c r="CX48" s="681"/>
      <c r="CY48" s="682"/>
      <c r="CZ48" s="683" t="s">
        <v>131</v>
      </c>
      <c r="DA48" s="684"/>
      <c r="DB48" s="684"/>
      <c r="DC48" s="685"/>
      <c r="DD48" s="686" t="s">
        <v>131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11896087</v>
      </c>
      <c r="CS49" s="665"/>
      <c r="CT49" s="665"/>
      <c r="CU49" s="665"/>
      <c r="CV49" s="665"/>
      <c r="CW49" s="665"/>
      <c r="CX49" s="665"/>
      <c r="CY49" s="666"/>
      <c r="CZ49" s="667">
        <v>100</v>
      </c>
      <c r="DA49" s="668"/>
      <c r="DB49" s="668"/>
      <c r="DC49" s="669"/>
      <c r="DD49" s="670">
        <v>6665331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3IyiogPehF3gVvCL6b8qivAeK3B0VyN5Qrkav7mYcgVBNScW8xSNENaKoO+t3Vv2kWRvHHrRC4B9bp4kHmTteQ==" saltValue="qLKNgOv2ZXJ07UjZVgOPg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U31" sqref="AU31:AY3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12624</v>
      </c>
      <c r="R7" s="1200"/>
      <c r="S7" s="1200"/>
      <c r="T7" s="1200"/>
      <c r="U7" s="1200"/>
      <c r="V7" s="1200">
        <v>11898</v>
      </c>
      <c r="W7" s="1200"/>
      <c r="X7" s="1200"/>
      <c r="Y7" s="1200"/>
      <c r="Z7" s="1200"/>
      <c r="AA7" s="1200">
        <v>726</v>
      </c>
      <c r="AB7" s="1200"/>
      <c r="AC7" s="1200"/>
      <c r="AD7" s="1200"/>
      <c r="AE7" s="1201"/>
      <c r="AF7" s="1202">
        <v>589</v>
      </c>
      <c r="AG7" s="1203"/>
      <c r="AH7" s="1203"/>
      <c r="AI7" s="1203"/>
      <c r="AJ7" s="1204"/>
      <c r="AK7" s="1186">
        <v>400</v>
      </c>
      <c r="AL7" s="1187"/>
      <c r="AM7" s="1187"/>
      <c r="AN7" s="1187"/>
      <c r="AO7" s="1187"/>
      <c r="AP7" s="1187">
        <v>7414</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600</v>
      </c>
      <c r="BT7" s="1191"/>
      <c r="BU7" s="1191"/>
      <c r="BV7" s="1191"/>
      <c r="BW7" s="1191"/>
      <c r="BX7" s="1191"/>
      <c r="BY7" s="1191"/>
      <c r="BZ7" s="1191"/>
      <c r="CA7" s="1191"/>
      <c r="CB7" s="1191"/>
      <c r="CC7" s="1191"/>
      <c r="CD7" s="1191"/>
      <c r="CE7" s="1191"/>
      <c r="CF7" s="1191"/>
      <c r="CG7" s="1192"/>
      <c r="CH7" s="1183">
        <v>2</v>
      </c>
      <c r="CI7" s="1184"/>
      <c r="CJ7" s="1184"/>
      <c r="CK7" s="1184"/>
      <c r="CL7" s="1185"/>
      <c r="CM7" s="1183">
        <v>94</v>
      </c>
      <c r="CN7" s="1184"/>
      <c r="CO7" s="1184"/>
      <c r="CP7" s="1184"/>
      <c r="CQ7" s="1185"/>
      <c r="CR7" s="1183">
        <v>4</v>
      </c>
      <c r="CS7" s="1184"/>
      <c r="CT7" s="1184"/>
      <c r="CU7" s="1184"/>
      <c r="CV7" s="1185"/>
      <c r="CW7" s="1183" t="s">
        <v>601</v>
      </c>
      <c r="CX7" s="1184"/>
      <c r="CY7" s="1184"/>
      <c r="CZ7" s="1184"/>
      <c r="DA7" s="1185"/>
      <c r="DB7" s="1183">
        <v>92</v>
      </c>
      <c r="DC7" s="1184"/>
      <c r="DD7" s="1184"/>
      <c r="DE7" s="1184"/>
      <c r="DF7" s="1185"/>
      <c r="DG7" s="1183">
        <v>232</v>
      </c>
      <c r="DH7" s="1184"/>
      <c r="DI7" s="1184"/>
      <c r="DJ7" s="1184"/>
      <c r="DK7" s="1185"/>
      <c r="DL7" s="1183" t="s">
        <v>580</v>
      </c>
      <c r="DM7" s="1184"/>
      <c r="DN7" s="1184"/>
      <c r="DO7" s="1184"/>
      <c r="DP7" s="1185"/>
      <c r="DQ7" s="1183" t="s">
        <v>602</v>
      </c>
      <c r="DR7" s="1184"/>
      <c r="DS7" s="1184"/>
      <c r="DT7" s="1184"/>
      <c r="DU7" s="1185"/>
      <c r="DV7" s="1210"/>
      <c r="DW7" s="1211"/>
      <c r="DX7" s="1211"/>
      <c r="DY7" s="1211"/>
      <c r="DZ7" s="1212"/>
      <c r="EA7" s="256"/>
    </row>
    <row r="8" spans="1:131" s="257" customFormat="1" ht="26.25" customHeight="1" x14ac:dyDescent="0.15">
      <c r="A8" s="263">
        <v>2</v>
      </c>
      <c r="B8" s="1132"/>
      <c r="C8" s="1133"/>
      <c r="D8" s="1133"/>
      <c r="E8" s="1133"/>
      <c r="F8" s="1133"/>
      <c r="G8" s="1133"/>
      <c r="H8" s="1133"/>
      <c r="I8" s="1133"/>
      <c r="J8" s="1133"/>
      <c r="K8" s="1133"/>
      <c r="L8" s="1133"/>
      <c r="M8" s="1133"/>
      <c r="N8" s="1133"/>
      <c r="O8" s="1133"/>
      <c r="P8" s="1134"/>
      <c r="Q8" s="1138"/>
      <c r="R8" s="1139"/>
      <c r="S8" s="1139"/>
      <c r="T8" s="1139"/>
      <c r="U8" s="1139"/>
      <c r="V8" s="1139"/>
      <c r="W8" s="1139"/>
      <c r="X8" s="1139"/>
      <c r="Y8" s="1139"/>
      <c r="Z8" s="1139"/>
      <c r="AA8" s="1139"/>
      <c r="AB8" s="1139"/>
      <c r="AC8" s="1139"/>
      <c r="AD8" s="1139"/>
      <c r="AE8" s="1140"/>
      <c r="AF8" s="1114"/>
      <c r="AG8" s="1115"/>
      <c r="AH8" s="1115"/>
      <c r="AI8" s="1115"/>
      <c r="AJ8" s="1116"/>
      <c r="AK8" s="1181"/>
      <c r="AL8" s="1182"/>
      <c r="AM8" s="1182"/>
      <c r="AN8" s="1182"/>
      <c r="AO8" s="1182"/>
      <c r="AP8" s="1182"/>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392</v>
      </c>
      <c r="B23" s="1039" t="s">
        <v>393</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589</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394</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395</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396</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397</v>
      </c>
      <c r="R26" s="1097"/>
      <c r="S26" s="1097"/>
      <c r="T26" s="1097"/>
      <c r="U26" s="1098"/>
      <c r="V26" s="1096" t="s">
        <v>398</v>
      </c>
      <c r="W26" s="1097"/>
      <c r="X26" s="1097"/>
      <c r="Y26" s="1097"/>
      <c r="Z26" s="1098"/>
      <c r="AA26" s="1096" t="s">
        <v>399</v>
      </c>
      <c r="AB26" s="1097"/>
      <c r="AC26" s="1097"/>
      <c r="AD26" s="1097"/>
      <c r="AE26" s="1097"/>
      <c r="AF26" s="1154" t="s">
        <v>400</v>
      </c>
      <c r="AG26" s="1103"/>
      <c r="AH26" s="1103"/>
      <c r="AI26" s="1103"/>
      <c r="AJ26" s="1155"/>
      <c r="AK26" s="1097" t="s">
        <v>401</v>
      </c>
      <c r="AL26" s="1097"/>
      <c r="AM26" s="1097"/>
      <c r="AN26" s="1097"/>
      <c r="AO26" s="1098"/>
      <c r="AP26" s="1096" t="s">
        <v>402</v>
      </c>
      <c r="AQ26" s="1097"/>
      <c r="AR26" s="1097"/>
      <c r="AS26" s="1097"/>
      <c r="AT26" s="1098"/>
      <c r="AU26" s="1096" t="s">
        <v>403</v>
      </c>
      <c r="AV26" s="1097"/>
      <c r="AW26" s="1097"/>
      <c r="AX26" s="1097"/>
      <c r="AY26" s="1098"/>
      <c r="AZ26" s="1096" t="s">
        <v>404</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405</v>
      </c>
      <c r="C28" s="1146"/>
      <c r="D28" s="1146"/>
      <c r="E28" s="1146"/>
      <c r="F28" s="1146"/>
      <c r="G28" s="1146"/>
      <c r="H28" s="1146"/>
      <c r="I28" s="1146"/>
      <c r="J28" s="1146"/>
      <c r="K28" s="1146"/>
      <c r="L28" s="1146"/>
      <c r="M28" s="1146"/>
      <c r="N28" s="1146"/>
      <c r="O28" s="1146"/>
      <c r="P28" s="1147"/>
      <c r="Q28" s="1148">
        <v>3297</v>
      </c>
      <c r="R28" s="1149"/>
      <c r="S28" s="1149"/>
      <c r="T28" s="1149"/>
      <c r="U28" s="1149"/>
      <c r="V28" s="1149">
        <v>3133</v>
      </c>
      <c r="W28" s="1149"/>
      <c r="X28" s="1149"/>
      <c r="Y28" s="1149"/>
      <c r="Z28" s="1149"/>
      <c r="AA28" s="1149">
        <v>164</v>
      </c>
      <c r="AB28" s="1149"/>
      <c r="AC28" s="1149"/>
      <c r="AD28" s="1149"/>
      <c r="AE28" s="1150"/>
      <c r="AF28" s="1151">
        <v>164</v>
      </c>
      <c r="AG28" s="1149"/>
      <c r="AH28" s="1149"/>
      <c r="AI28" s="1149"/>
      <c r="AJ28" s="1152"/>
      <c r="AK28" s="1153">
        <v>264</v>
      </c>
      <c r="AL28" s="1141"/>
      <c r="AM28" s="1141"/>
      <c r="AN28" s="1141"/>
      <c r="AO28" s="1141"/>
      <c r="AP28" s="1141" t="s">
        <v>580</v>
      </c>
      <c r="AQ28" s="1141"/>
      <c r="AR28" s="1141"/>
      <c r="AS28" s="1141"/>
      <c r="AT28" s="1141"/>
      <c r="AU28" s="1141" t="s">
        <v>583</v>
      </c>
      <c r="AV28" s="1141"/>
      <c r="AW28" s="1141"/>
      <c r="AX28" s="1141"/>
      <c r="AY28" s="1141"/>
      <c r="AZ28" s="1142" t="s">
        <v>585</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406</v>
      </c>
      <c r="C29" s="1133"/>
      <c r="D29" s="1133"/>
      <c r="E29" s="1133"/>
      <c r="F29" s="1133"/>
      <c r="G29" s="1133"/>
      <c r="H29" s="1133"/>
      <c r="I29" s="1133"/>
      <c r="J29" s="1133"/>
      <c r="K29" s="1133"/>
      <c r="L29" s="1133"/>
      <c r="M29" s="1133"/>
      <c r="N29" s="1133"/>
      <c r="O29" s="1133"/>
      <c r="P29" s="1134"/>
      <c r="Q29" s="1138">
        <v>2124</v>
      </c>
      <c r="R29" s="1139"/>
      <c r="S29" s="1139"/>
      <c r="T29" s="1139"/>
      <c r="U29" s="1139"/>
      <c r="V29" s="1139">
        <v>2002</v>
      </c>
      <c r="W29" s="1139"/>
      <c r="X29" s="1139"/>
      <c r="Y29" s="1139"/>
      <c r="Z29" s="1139"/>
      <c r="AA29" s="1139">
        <v>123</v>
      </c>
      <c r="AB29" s="1139"/>
      <c r="AC29" s="1139"/>
      <c r="AD29" s="1139"/>
      <c r="AE29" s="1140"/>
      <c r="AF29" s="1114">
        <v>123</v>
      </c>
      <c r="AG29" s="1115"/>
      <c r="AH29" s="1115"/>
      <c r="AI29" s="1115"/>
      <c r="AJ29" s="1116"/>
      <c r="AK29" s="1075">
        <v>394</v>
      </c>
      <c r="AL29" s="1066"/>
      <c r="AM29" s="1066"/>
      <c r="AN29" s="1066"/>
      <c r="AO29" s="1066"/>
      <c r="AP29" s="1066" t="s">
        <v>581</v>
      </c>
      <c r="AQ29" s="1066"/>
      <c r="AR29" s="1066"/>
      <c r="AS29" s="1066"/>
      <c r="AT29" s="1066"/>
      <c r="AU29" s="1066" t="s">
        <v>582</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407</v>
      </c>
      <c r="C30" s="1133"/>
      <c r="D30" s="1133"/>
      <c r="E30" s="1133"/>
      <c r="F30" s="1133"/>
      <c r="G30" s="1133"/>
      <c r="H30" s="1133"/>
      <c r="I30" s="1133"/>
      <c r="J30" s="1133"/>
      <c r="K30" s="1133"/>
      <c r="L30" s="1133"/>
      <c r="M30" s="1133"/>
      <c r="N30" s="1133"/>
      <c r="O30" s="1133"/>
      <c r="P30" s="1134"/>
      <c r="Q30" s="1138">
        <v>338</v>
      </c>
      <c r="R30" s="1139"/>
      <c r="S30" s="1139"/>
      <c r="T30" s="1139"/>
      <c r="U30" s="1139"/>
      <c r="V30" s="1139">
        <v>334</v>
      </c>
      <c r="W30" s="1139"/>
      <c r="X30" s="1139"/>
      <c r="Y30" s="1139"/>
      <c r="Z30" s="1139"/>
      <c r="AA30" s="1139">
        <v>3</v>
      </c>
      <c r="AB30" s="1139"/>
      <c r="AC30" s="1139"/>
      <c r="AD30" s="1139"/>
      <c r="AE30" s="1140"/>
      <c r="AF30" s="1114">
        <v>3</v>
      </c>
      <c r="AG30" s="1115"/>
      <c r="AH30" s="1115"/>
      <c r="AI30" s="1115"/>
      <c r="AJ30" s="1116"/>
      <c r="AK30" s="1075">
        <v>80</v>
      </c>
      <c r="AL30" s="1066"/>
      <c r="AM30" s="1066"/>
      <c r="AN30" s="1066"/>
      <c r="AO30" s="1066"/>
      <c r="AP30" s="1066" t="s">
        <v>582</v>
      </c>
      <c r="AQ30" s="1066"/>
      <c r="AR30" s="1066"/>
      <c r="AS30" s="1066"/>
      <c r="AT30" s="1066"/>
      <c r="AU30" s="1066" t="s">
        <v>584</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578</v>
      </c>
      <c r="C31" s="1133"/>
      <c r="D31" s="1133"/>
      <c r="E31" s="1133"/>
      <c r="F31" s="1133"/>
      <c r="G31" s="1133"/>
      <c r="H31" s="1133"/>
      <c r="I31" s="1133"/>
      <c r="J31" s="1133"/>
      <c r="K31" s="1133"/>
      <c r="L31" s="1133"/>
      <c r="M31" s="1133"/>
      <c r="N31" s="1133"/>
      <c r="O31" s="1133"/>
      <c r="P31" s="1134"/>
      <c r="Q31" s="1138">
        <v>12</v>
      </c>
      <c r="R31" s="1139"/>
      <c r="S31" s="1139"/>
      <c r="T31" s="1139"/>
      <c r="U31" s="1139"/>
      <c r="V31" s="1139">
        <v>11</v>
      </c>
      <c r="W31" s="1139"/>
      <c r="X31" s="1139"/>
      <c r="Y31" s="1139"/>
      <c r="Z31" s="1139"/>
      <c r="AA31" s="1139">
        <v>1</v>
      </c>
      <c r="AB31" s="1139"/>
      <c r="AC31" s="1139"/>
      <c r="AD31" s="1139"/>
      <c r="AE31" s="1140"/>
      <c r="AF31" s="1114">
        <v>1</v>
      </c>
      <c r="AG31" s="1115"/>
      <c r="AH31" s="1115"/>
      <c r="AI31" s="1115"/>
      <c r="AJ31" s="1116"/>
      <c r="AK31" s="1075">
        <v>6</v>
      </c>
      <c r="AL31" s="1066"/>
      <c r="AM31" s="1066"/>
      <c r="AN31" s="1066"/>
      <c r="AO31" s="1066"/>
      <c r="AP31" s="1066">
        <v>44</v>
      </c>
      <c r="AQ31" s="1066"/>
      <c r="AR31" s="1066"/>
      <c r="AS31" s="1066"/>
      <c r="AT31" s="1066"/>
      <c r="AU31" s="1066">
        <v>44</v>
      </c>
      <c r="AV31" s="1066"/>
      <c r="AW31" s="1066"/>
      <c r="AX31" s="1066"/>
      <c r="AY31" s="1066"/>
      <c r="AZ31" s="1137" t="s">
        <v>582</v>
      </c>
      <c r="BA31" s="1137"/>
      <c r="BB31" s="1137"/>
      <c r="BC31" s="1137"/>
      <c r="BD31" s="1137"/>
      <c r="BE31" s="1127" t="s">
        <v>576</v>
      </c>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579</v>
      </c>
      <c r="C32" s="1133"/>
      <c r="D32" s="1133"/>
      <c r="E32" s="1133"/>
      <c r="F32" s="1133"/>
      <c r="G32" s="1133"/>
      <c r="H32" s="1133"/>
      <c r="I32" s="1133"/>
      <c r="J32" s="1133"/>
      <c r="K32" s="1133"/>
      <c r="L32" s="1133"/>
      <c r="M32" s="1133"/>
      <c r="N32" s="1133"/>
      <c r="O32" s="1133"/>
      <c r="P32" s="1134"/>
      <c r="Q32" s="1138">
        <v>597</v>
      </c>
      <c r="R32" s="1139"/>
      <c r="S32" s="1139"/>
      <c r="T32" s="1139"/>
      <c r="U32" s="1139"/>
      <c r="V32" s="1139">
        <v>520</v>
      </c>
      <c r="W32" s="1139"/>
      <c r="X32" s="1139"/>
      <c r="Y32" s="1139"/>
      <c r="Z32" s="1139"/>
      <c r="AA32" s="1139">
        <v>76</v>
      </c>
      <c r="AB32" s="1139"/>
      <c r="AC32" s="1139"/>
      <c r="AD32" s="1139"/>
      <c r="AE32" s="1140"/>
      <c r="AF32" s="1114">
        <v>76</v>
      </c>
      <c r="AG32" s="1115"/>
      <c r="AH32" s="1115"/>
      <c r="AI32" s="1115"/>
      <c r="AJ32" s="1116"/>
      <c r="AK32" s="1075">
        <v>297</v>
      </c>
      <c r="AL32" s="1066"/>
      <c r="AM32" s="1066"/>
      <c r="AN32" s="1066"/>
      <c r="AO32" s="1066"/>
      <c r="AP32" s="1066">
        <v>2256</v>
      </c>
      <c r="AQ32" s="1066"/>
      <c r="AR32" s="1066"/>
      <c r="AS32" s="1066"/>
      <c r="AT32" s="1066"/>
      <c r="AU32" s="1066">
        <v>1679</v>
      </c>
      <c r="AV32" s="1066"/>
      <c r="AW32" s="1066"/>
      <c r="AX32" s="1066"/>
      <c r="AY32" s="1066"/>
      <c r="AZ32" s="1137" t="s">
        <v>580</v>
      </c>
      <c r="BA32" s="1137"/>
      <c r="BB32" s="1137"/>
      <c r="BC32" s="1137"/>
      <c r="BD32" s="1137"/>
      <c r="BE32" s="1127" t="s">
        <v>577</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c r="C33" s="1133"/>
      <c r="D33" s="1133"/>
      <c r="E33" s="1133"/>
      <c r="F33" s="1133"/>
      <c r="G33" s="1133"/>
      <c r="H33" s="1133"/>
      <c r="I33" s="1133"/>
      <c r="J33" s="1133"/>
      <c r="K33" s="1133"/>
      <c r="L33" s="1133"/>
      <c r="M33" s="1133"/>
      <c r="N33" s="1133"/>
      <c r="O33" s="1133"/>
      <c r="P33" s="1134"/>
      <c r="Q33" s="1138"/>
      <c r="R33" s="1139"/>
      <c r="S33" s="1139"/>
      <c r="T33" s="1139"/>
      <c r="U33" s="1139"/>
      <c r="V33" s="1139"/>
      <c r="W33" s="1139"/>
      <c r="X33" s="1139"/>
      <c r="Y33" s="1139"/>
      <c r="Z33" s="1139"/>
      <c r="AA33" s="1139"/>
      <c r="AB33" s="1139"/>
      <c r="AC33" s="1139"/>
      <c r="AD33" s="1139"/>
      <c r="AE33" s="1140"/>
      <c r="AF33" s="1114"/>
      <c r="AG33" s="1115"/>
      <c r="AH33" s="1115"/>
      <c r="AI33" s="1115"/>
      <c r="AJ33" s="1116"/>
      <c r="AK33" s="1075"/>
      <c r="AL33" s="1066"/>
      <c r="AM33" s="1066"/>
      <c r="AN33" s="1066"/>
      <c r="AO33" s="1066"/>
      <c r="AP33" s="1066"/>
      <c r="AQ33" s="1066"/>
      <c r="AR33" s="1066"/>
      <c r="AS33" s="1066"/>
      <c r="AT33" s="1066"/>
      <c r="AU33" s="1066"/>
      <c r="AV33" s="1066"/>
      <c r="AW33" s="1066"/>
      <c r="AX33" s="1066"/>
      <c r="AY33" s="1066"/>
      <c r="AZ33" s="1137"/>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408</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392</v>
      </c>
      <c r="B63" s="1039" t="s">
        <v>409</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290</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131</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411</v>
      </c>
      <c r="B66" s="1091"/>
      <c r="C66" s="1091"/>
      <c r="D66" s="1091"/>
      <c r="E66" s="1091"/>
      <c r="F66" s="1091"/>
      <c r="G66" s="1091"/>
      <c r="H66" s="1091"/>
      <c r="I66" s="1091"/>
      <c r="J66" s="1091"/>
      <c r="K66" s="1091"/>
      <c r="L66" s="1091"/>
      <c r="M66" s="1091"/>
      <c r="N66" s="1091"/>
      <c r="O66" s="1091"/>
      <c r="P66" s="1092"/>
      <c r="Q66" s="1096" t="s">
        <v>412</v>
      </c>
      <c r="R66" s="1097"/>
      <c r="S66" s="1097"/>
      <c r="T66" s="1097"/>
      <c r="U66" s="1098"/>
      <c r="V66" s="1096" t="s">
        <v>413</v>
      </c>
      <c r="W66" s="1097"/>
      <c r="X66" s="1097"/>
      <c r="Y66" s="1097"/>
      <c r="Z66" s="1098"/>
      <c r="AA66" s="1096" t="s">
        <v>414</v>
      </c>
      <c r="AB66" s="1097"/>
      <c r="AC66" s="1097"/>
      <c r="AD66" s="1097"/>
      <c r="AE66" s="1098"/>
      <c r="AF66" s="1102" t="s">
        <v>415</v>
      </c>
      <c r="AG66" s="1103"/>
      <c r="AH66" s="1103"/>
      <c r="AI66" s="1103"/>
      <c r="AJ66" s="1104"/>
      <c r="AK66" s="1096" t="s">
        <v>416</v>
      </c>
      <c r="AL66" s="1091"/>
      <c r="AM66" s="1091"/>
      <c r="AN66" s="1091"/>
      <c r="AO66" s="1092"/>
      <c r="AP66" s="1096" t="s">
        <v>417</v>
      </c>
      <c r="AQ66" s="1097"/>
      <c r="AR66" s="1097"/>
      <c r="AS66" s="1097"/>
      <c r="AT66" s="1098"/>
      <c r="AU66" s="1096" t="s">
        <v>418</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586</v>
      </c>
      <c r="C68" s="1081"/>
      <c r="D68" s="1081"/>
      <c r="E68" s="1081"/>
      <c r="F68" s="1081"/>
      <c r="G68" s="1081"/>
      <c r="H68" s="1081"/>
      <c r="I68" s="1081"/>
      <c r="J68" s="1081"/>
      <c r="K68" s="1081"/>
      <c r="L68" s="1081"/>
      <c r="M68" s="1081"/>
      <c r="N68" s="1081"/>
      <c r="O68" s="1081"/>
      <c r="P68" s="1082"/>
      <c r="Q68" s="1083">
        <v>6108</v>
      </c>
      <c r="R68" s="1077"/>
      <c r="S68" s="1077"/>
      <c r="T68" s="1077"/>
      <c r="U68" s="1077"/>
      <c r="V68" s="1077">
        <v>5908</v>
      </c>
      <c r="W68" s="1077"/>
      <c r="X68" s="1077"/>
      <c r="Y68" s="1077"/>
      <c r="Z68" s="1077"/>
      <c r="AA68" s="1077">
        <v>200</v>
      </c>
      <c r="AB68" s="1077"/>
      <c r="AC68" s="1077"/>
      <c r="AD68" s="1077"/>
      <c r="AE68" s="1077"/>
      <c r="AF68" s="1077">
        <v>200</v>
      </c>
      <c r="AG68" s="1077"/>
      <c r="AH68" s="1077"/>
      <c r="AI68" s="1077"/>
      <c r="AJ68" s="1077"/>
      <c r="AK68" s="1077">
        <v>212</v>
      </c>
      <c r="AL68" s="1077"/>
      <c r="AM68" s="1077"/>
      <c r="AN68" s="1077"/>
      <c r="AO68" s="1077"/>
      <c r="AP68" s="1077">
        <v>7086</v>
      </c>
      <c r="AQ68" s="1077"/>
      <c r="AR68" s="1077"/>
      <c r="AS68" s="1077"/>
      <c r="AT68" s="1077"/>
      <c r="AU68" s="1077">
        <v>432</v>
      </c>
      <c r="AV68" s="1077"/>
      <c r="AW68" s="1077"/>
      <c r="AX68" s="1077"/>
      <c r="AY68" s="1077"/>
      <c r="AZ68" s="1078" t="s">
        <v>593</v>
      </c>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587</v>
      </c>
      <c r="C69" s="1070"/>
      <c r="D69" s="1070"/>
      <c r="E69" s="1070"/>
      <c r="F69" s="1070"/>
      <c r="G69" s="1070"/>
      <c r="H69" s="1070"/>
      <c r="I69" s="1070"/>
      <c r="J69" s="1070"/>
      <c r="K69" s="1070"/>
      <c r="L69" s="1070"/>
      <c r="M69" s="1070"/>
      <c r="N69" s="1070"/>
      <c r="O69" s="1070"/>
      <c r="P69" s="1071"/>
      <c r="Q69" s="1072">
        <v>7589</v>
      </c>
      <c r="R69" s="1066"/>
      <c r="S69" s="1066"/>
      <c r="T69" s="1066"/>
      <c r="U69" s="1066"/>
      <c r="V69" s="1066">
        <v>6432</v>
      </c>
      <c r="W69" s="1066"/>
      <c r="X69" s="1066"/>
      <c r="Y69" s="1066"/>
      <c r="Z69" s="1066"/>
      <c r="AA69" s="1066">
        <v>1157</v>
      </c>
      <c r="AB69" s="1066"/>
      <c r="AC69" s="1066"/>
      <c r="AD69" s="1066"/>
      <c r="AE69" s="1066"/>
      <c r="AF69" s="1066">
        <v>8602</v>
      </c>
      <c r="AG69" s="1066"/>
      <c r="AH69" s="1066"/>
      <c r="AI69" s="1066"/>
      <c r="AJ69" s="1066"/>
      <c r="AK69" s="1066">
        <v>46</v>
      </c>
      <c r="AL69" s="1066"/>
      <c r="AM69" s="1066"/>
      <c r="AN69" s="1066"/>
      <c r="AO69" s="1066"/>
      <c r="AP69" s="1066">
        <v>10672</v>
      </c>
      <c r="AQ69" s="1066"/>
      <c r="AR69" s="1066"/>
      <c r="AS69" s="1066"/>
      <c r="AT69" s="1066"/>
      <c r="AU69" s="1066" t="s">
        <v>582</v>
      </c>
      <c r="AV69" s="1066"/>
      <c r="AW69" s="1066"/>
      <c r="AX69" s="1066"/>
      <c r="AY69" s="1066"/>
      <c r="AZ69" s="1067" t="s">
        <v>594</v>
      </c>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588</v>
      </c>
      <c r="C70" s="1070"/>
      <c r="D70" s="1070"/>
      <c r="E70" s="1070"/>
      <c r="F70" s="1070"/>
      <c r="G70" s="1070"/>
      <c r="H70" s="1070"/>
      <c r="I70" s="1070"/>
      <c r="J70" s="1070"/>
      <c r="K70" s="1070"/>
      <c r="L70" s="1070"/>
      <c r="M70" s="1070"/>
      <c r="N70" s="1070"/>
      <c r="O70" s="1070"/>
      <c r="P70" s="1071"/>
      <c r="Q70" s="1072">
        <v>1747</v>
      </c>
      <c r="R70" s="1066"/>
      <c r="S70" s="1066"/>
      <c r="T70" s="1066"/>
      <c r="U70" s="1066"/>
      <c r="V70" s="1066">
        <v>1682</v>
      </c>
      <c r="W70" s="1066"/>
      <c r="X70" s="1066"/>
      <c r="Y70" s="1066"/>
      <c r="Z70" s="1066"/>
      <c r="AA70" s="1066">
        <v>65</v>
      </c>
      <c r="AB70" s="1066"/>
      <c r="AC70" s="1066"/>
      <c r="AD70" s="1066"/>
      <c r="AE70" s="1066"/>
      <c r="AF70" s="1066">
        <v>62</v>
      </c>
      <c r="AG70" s="1066"/>
      <c r="AH70" s="1066"/>
      <c r="AI70" s="1066"/>
      <c r="AJ70" s="1066"/>
      <c r="AK70" s="1066">
        <v>24</v>
      </c>
      <c r="AL70" s="1066"/>
      <c r="AM70" s="1066"/>
      <c r="AN70" s="1066"/>
      <c r="AO70" s="1066"/>
      <c r="AP70" s="1066">
        <v>396</v>
      </c>
      <c r="AQ70" s="1066"/>
      <c r="AR70" s="1066"/>
      <c r="AS70" s="1066"/>
      <c r="AT70" s="1066"/>
      <c r="AU70" s="1066">
        <v>175</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589</v>
      </c>
      <c r="C71" s="1070"/>
      <c r="D71" s="1070"/>
      <c r="E71" s="1070"/>
      <c r="F71" s="1070"/>
      <c r="G71" s="1070"/>
      <c r="H71" s="1070"/>
      <c r="I71" s="1070"/>
      <c r="J71" s="1070"/>
      <c r="K71" s="1070"/>
      <c r="L71" s="1070"/>
      <c r="M71" s="1070"/>
      <c r="N71" s="1070"/>
      <c r="O71" s="1070"/>
      <c r="P71" s="1071"/>
      <c r="Q71" s="1072">
        <v>23332</v>
      </c>
      <c r="R71" s="1066"/>
      <c r="S71" s="1066"/>
      <c r="T71" s="1066"/>
      <c r="U71" s="1066"/>
      <c r="V71" s="1066">
        <v>23338</v>
      </c>
      <c r="W71" s="1066"/>
      <c r="X71" s="1066"/>
      <c r="Y71" s="1066"/>
      <c r="Z71" s="1066"/>
      <c r="AA71" s="1066">
        <v>994</v>
      </c>
      <c r="AB71" s="1066"/>
      <c r="AC71" s="1066"/>
      <c r="AD71" s="1066"/>
      <c r="AE71" s="1066"/>
      <c r="AF71" s="1066">
        <v>994</v>
      </c>
      <c r="AG71" s="1066"/>
      <c r="AH71" s="1066"/>
      <c r="AI71" s="1066"/>
      <c r="AJ71" s="1066"/>
      <c r="AK71" s="1066">
        <v>28</v>
      </c>
      <c r="AL71" s="1066"/>
      <c r="AM71" s="1066"/>
      <c r="AN71" s="1066"/>
      <c r="AO71" s="1066"/>
      <c r="AP71" s="1066" t="s">
        <v>598</v>
      </c>
      <c r="AQ71" s="1066"/>
      <c r="AR71" s="1066"/>
      <c r="AS71" s="1066"/>
      <c r="AT71" s="1066"/>
      <c r="AU71" s="1066" t="s">
        <v>582</v>
      </c>
      <c r="AV71" s="1066"/>
      <c r="AW71" s="1066"/>
      <c r="AX71" s="1066"/>
      <c r="AY71" s="1066"/>
      <c r="AZ71" s="1067" t="s">
        <v>595</v>
      </c>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589</v>
      </c>
      <c r="C72" s="1070"/>
      <c r="D72" s="1070"/>
      <c r="E72" s="1070"/>
      <c r="F72" s="1070"/>
      <c r="G72" s="1070"/>
      <c r="H72" s="1070"/>
      <c r="I72" s="1070"/>
      <c r="J72" s="1070"/>
      <c r="K72" s="1070"/>
      <c r="L72" s="1070"/>
      <c r="M72" s="1070"/>
      <c r="N72" s="1070"/>
      <c r="O72" s="1070"/>
      <c r="P72" s="1071"/>
      <c r="Q72" s="1072">
        <v>284</v>
      </c>
      <c r="R72" s="1066"/>
      <c r="S72" s="1066"/>
      <c r="T72" s="1066"/>
      <c r="U72" s="1066"/>
      <c r="V72" s="1066">
        <v>122</v>
      </c>
      <c r="W72" s="1066"/>
      <c r="X72" s="1066"/>
      <c r="Y72" s="1066"/>
      <c r="Z72" s="1066"/>
      <c r="AA72" s="1066">
        <v>162</v>
      </c>
      <c r="AB72" s="1066"/>
      <c r="AC72" s="1066"/>
      <c r="AD72" s="1066"/>
      <c r="AE72" s="1066"/>
      <c r="AF72" s="1066">
        <v>162</v>
      </c>
      <c r="AG72" s="1066"/>
      <c r="AH72" s="1066"/>
      <c r="AI72" s="1066"/>
      <c r="AJ72" s="1066"/>
      <c r="AK72" s="1066" t="s">
        <v>603</v>
      </c>
      <c r="AL72" s="1066"/>
      <c r="AM72" s="1066"/>
      <c r="AN72" s="1066"/>
      <c r="AO72" s="1066"/>
      <c r="AP72" s="1066" t="s">
        <v>582</v>
      </c>
      <c r="AQ72" s="1066"/>
      <c r="AR72" s="1066"/>
      <c r="AS72" s="1066"/>
      <c r="AT72" s="1066"/>
      <c r="AU72" s="1066" t="s">
        <v>582</v>
      </c>
      <c r="AV72" s="1066"/>
      <c r="AW72" s="1066"/>
      <c r="AX72" s="1066"/>
      <c r="AY72" s="1066"/>
      <c r="AZ72" s="1067" t="s">
        <v>596</v>
      </c>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590</v>
      </c>
      <c r="C73" s="1070"/>
      <c r="D73" s="1070"/>
      <c r="E73" s="1070"/>
      <c r="F73" s="1070"/>
      <c r="G73" s="1070"/>
      <c r="H73" s="1070"/>
      <c r="I73" s="1070"/>
      <c r="J73" s="1070"/>
      <c r="K73" s="1070"/>
      <c r="L73" s="1070"/>
      <c r="M73" s="1070"/>
      <c r="N73" s="1070"/>
      <c r="O73" s="1070"/>
      <c r="P73" s="1071"/>
      <c r="Q73" s="1072">
        <v>1662</v>
      </c>
      <c r="R73" s="1066"/>
      <c r="S73" s="1066"/>
      <c r="T73" s="1066"/>
      <c r="U73" s="1066"/>
      <c r="V73" s="1066">
        <v>1628</v>
      </c>
      <c r="W73" s="1066"/>
      <c r="X73" s="1066"/>
      <c r="Y73" s="1066"/>
      <c r="Z73" s="1066"/>
      <c r="AA73" s="1066">
        <v>35</v>
      </c>
      <c r="AB73" s="1066"/>
      <c r="AC73" s="1066"/>
      <c r="AD73" s="1066"/>
      <c r="AE73" s="1066"/>
      <c r="AF73" s="1066">
        <v>35</v>
      </c>
      <c r="AG73" s="1066"/>
      <c r="AH73" s="1066"/>
      <c r="AI73" s="1066"/>
      <c r="AJ73" s="1066"/>
      <c r="AK73" s="1066" t="s">
        <v>603</v>
      </c>
      <c r="AL73" s="1066"/>
      <c r="AM73" s="1066"/>
      <c r="AN73" s="1066"/>
      <c r="AO73" s="1066"/>
      <c r="AP73" s="1066" t="s">
        <v>582</v>
      </c>
      <c r="AQ73" s="1066"/>
      <c r="AR73" s="1066"/>
      <c r="AS73" s="1066"/>
      <c r="AT73" s="1066"/>
      <c r="AU73" s="1066" t="s">
        <v>582</v>
      </c>
      <c r="AV73" s="1066"/>
      <c r="AW73" s="1066"/>
      <c r="AX73" s="1066"/>
      <c r="AY73" s="1066"/>
      <c r="AZ73" s="1067" t="s">
        <v>595</v>
      </c>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590</v>
      </c>
      <c r="C74" s="1070"/>
      <c r="D74" s="1070"/>
      <c r="E74" s="1070"/>
      <c r="F74" s="1070"/>
      <c r="G74" s="1070"/>
      <c r="H74" s="1070"/>
      <c r="I74" s="1070"/>
      <c r="J74" s="1070"/>
      <c r="K74" s="1070"/>
      <c r="L74" s="1070"/>
      <c r="M74" s="1070"/>
      <c r="N74" s="1070"/>
      <c r="O74" s="1070"/>
      <c r="P74" s="1071"/>
      <c r="Q74" s="1072">
        <v>778014</v>
      </c>
      <c r="R74" s="1066"/>
      <c r="S74" s="1066"/>
      <c r="T74" s="1066"/>
      <c r="U74" s="1066"/>
      <c r="V74" s="1066">
        <v>737977</v>
      </c>
      <c r="W74" s="1066"/>
      <c r="X74" s="1066"/>
      <c r="Y74" s="1066"/>
      <c r="Z74" s="1066"/>
      <c r="AA74" s="1066">
        <v>40037</v>
      </c>
      <c r="AB74" s="1066"/>
      <c r="AC74" s="1066"/>
      <c r="AD74" s="1066"/>
      <c r="AE74" s="1066"/>
      <c r="AF74" s="1066">
        <v>40037</v>
      </c>
      <c r="AG74" s="1066"/>
      <c r="AH74" s="1066"/>
      <c r="AI74" s="1066"/>
      <c r="AJ74" s="1066"/>
      <c r="AK74" s="1066">
        <v>7130</v>
      </c>
      <c r="AL74" s="1066"/>
      <c r="AM74" s="1066"/>
      <c r="AN74" s="1066"/>
      <c r="AO74" s="1066"/>
      <c r="AP74" s="1066" t="s">
        <v>582</v>
      </c>
      <c r="AQ74" s="1066"/>
      <c r="AR74" s="1066"/>
      <c r="AS74" s="1066"/>
      <c r="AT74" s="1066"/>
      <c r="AU74" s="1066" t="s">
        <v>582</v>
      </c>
      <c r="AV74" s="1066"/>
      <c r="AW74" s="1066"/>
      <c r="AX74" s="1066"/>
      <c r="AY74" s="1066"/>
      <c r="AZ74" s="1067" t="s">
        <v>597</v>
      </c>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591</v>
      </c>
      <c r="C75" s="1070"/>
      <c r="D75" s="1070"/>
      <c r="E75" s="1070"/>
      <c r="F75" s="1070"/>
      <c r="G75" s="1070"/>
      <c r="H75" s="1070"/>
      <c r="I75" s="1070"/>
      <c r="J75" s="1070"/>
      <c r="K75" s="1070"/>
      <c r="L75" s="1070"/>
      <c r="M75" s="1070"/>
      <c r="N75" s="1070"/>
      <c r="O75" s="1070"/>
      <c r="P75" s="1071"/>
      <c r="Q75" s="1073">
        <v>5</v>
      </c>
      <c r="R75" s="1074"/>
      <c r="S75" s="1074"/>
      <c r="T75" s="1074"/>
      <c r="U75" s="1075"/>
      <c r="V75" s="1076">
        <v>1</v>
      </c>
      <c r="W75" s="1074"/>
      <c r="X75" s="1074"/>
      <c r="Y75" s="1074"/>
      <c r="Z75" s="1075"/>
      <c r="AA75" s="1076">
        <v>4</v>
      </c>
      <c r="AB75" s="1074"/>
      <c r="AC75" s="1074"/>
      <c r="AD75" s="1074"/>
      <c r="AE75" s="1075"/>
      <c r="AF75" s="1076">
        <v>4</v>
      </c>
      <c r="AG75" s="1074"/>
      <c r="AH75" s="1074"/>
      <c r="AI75" s="1074"/>
      <c r="AJ75" s="1075"/>
      <c r="AK75" s="1076" t="s">
        <v>603</v>
      </c>
      <c r="AL75" s="1074"/>
      <c r="AM75" s="1074"/>
      <c r="AN75" s="1074"/>
      <c r="AO75" s="1075"/>
      <c r="AP75" s="1076" t="s">
        <v>599</v>
      </c>
      <c r="AQ75" s="1074"/>
      <c r="AR75" s="1074"/>
      <c r="AS75" s="1074"/>
      <c r="AT75" s="1075"/>
      <c r="AU75" s="1076" t="s">
        <v>582</v>
      </c>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592</v>
      </c>
      <c r="C76" s="1070"/>
      <c r="D76" s="1070"/>
      <c r="E76" s="1070"/>
      <c r="F76" s="1070"/>
      <c r="G76" s="1070"/>
      <c r="H76" s="1070"/>
      <c r="I76" s="1070"/>
      <c r="J76" s="1070"/>
      <c r="K76" s="1070"/>
      <c r="L76" s="1070"/>
      <c r="M76" s="1070"/>
      <c r="N76" s="1070"/>
      <c r="O76" s="1070"/>
      <c r="P76" s="1071"/>
      <c r="Q76" s="1073">
        <v>313</v>
      </c>
      <c r="R76" s="1074"/>
      <c r="S76" s="1074"/>
      <c r="T76" s="1074"/>
      <c r="U76" s="1075"/>
      <c r="V76" s="1076">
        <v>295</v>
      </c>
      <c r="W76" s="1074"/>
      <c r="X76" s="1074"/>
      <c r="Y76" s="1074"/>
      <c r="Z76" s="1075"/>
      <c r="AA76" s="1076">
        <v>18</v>
      </c>
      <c r="AB76" s="1074"/>
      <c r="AC76" s="1074"/>
      <c r="AD76" s="1074"/>
      <c r="AE76" s="1075"/>
      <c r="AF76" s="1076">
        <v>18</v>
      </c>
      <c r="AG76" s="1074"/>
      <c r="AH76" s="1074"/>
      <c r="AI76" s="1074"/>
      <c r="AJ76" s="1075"/>
      <c r="AK76" s="1076">
        <v>12</v>
      </c>
      <c r="AL76" s="1074"/>
      <c r="AM76" s="1074"/>
      <c r="AN76" s="1074"/>
      <c r="AO76" s="1075"/>
      <c r="AP76" s="1076" t="s">
        <v>582</v>
      </c>
      <c r="AQ76" s="1074"/>
      <c r="AR76" s="1074"/>
      <c r="AS76" s="1074"/>
      <c r="AT76" s="1075"/>
      <c r="AU76" s="1076" t="s">
        <v>585</v>
      </c>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392</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308</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308</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308</v>
      </c>
      <c r="DR109" s="989"/>
      <c r="DS109" s="989"/>
      <c r="DT109" s="989"/>
      <c r="DU109" s="990"/>
      <c r="DV109" s="991" t="s">
        <v>430</v>
      </c>
      <c r="DW109" s="989"/>
      <c r="DX109" s="989"/>
      <c r="DY109" s="989"/>
      <c r="DZ109" s="1020"/>
    </row>
    <row r="110" spans="1:131" s="248" customFormat="1" ht="26.25" customHeight="1" x14ac:dyDescent="0.15">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674974</v>
      </c>
      <c r="AB110" s="982"/>
      <c r="AC110" s="982"/>
      <c r="AD110" s="982"/>
      <c r="AE110" s="983"/>
      <c r="AF110" s="984">
        <v>663836</v>
      </c>
      <c r="AG110" s="982"/>
      <c r="AH110" s="982"/>
      <c r="AI110" s="982"/>
      <c r="AJ110" s="983"/>
      <c r="AK110" s="984">
        <v>690829</v>
      </c>
      <c r="AL110" s="982"/>
      <c r="AM110" s="982"/>
      <c r="AN110" s="982"/>
      <c r="AO110" s="983"/>
      <c r="AP110" s="985">
        <v>13</v>
      </c>
      <c r="AQ110" s="986"/>
      <c r="AR110" s="986"/>
      <c r="AS110" s="986"/>
      <c r="AT110" s="987"/>
      <c r="AU110" s="1021" t="s">
        <v>75</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7808051</v>
      </c>
      <c r="BR110" s="929"/>
      <c r="BS110" s="929"/>
      <c r="BT110" s="929"/>
      <c r="BU110" s="929"/>
      <c r="BV110" s="929">
        <v>7617035</v>
      </c>
      <c r="BW110" s="929"/>
      <c r="BX110" s="929"/>
      <c r="BY110" s="929"/>
      <c r="BZ110" s="929"/>
      <c r="CA110" s="929">
        <v>7414113</v>
      </c>
      <c r="CB110" s="929"/>
      <c r="CC110" s="929"/>
      <c r="CD110" s="929"/>
      <c r="CE110" s="929"/>
      <c r="CF110" s="953">
        <v>139.80000000000001</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436</v>
      </c>
      <c r="DH110" s="929"/>
      <c r="DI110" s="929"/>
      <c r="DJ110" s="929"/>
      <c r="DK110" s="929"/>
      <c r="DL110" s="929" t="s">
        <v>437</v>
      </c>
      <c r="DM110" s="929"/>
      <c r="DN110" s="929"/>
      <c r="DO110" s="929"/>
      <c r="DP110" s="929"/>
      <c r="DQ110" s="929" t="s">
        <v>437</v>
      </c>
      <c r="DR110" s="929"/>
      <c r="DS110" s="929"/>
      <c r="DT110" s="929"/>
      <c r="DU110" s="929"/>
      <c r="DV110" s="930" t="s">
        <v>437</v>
      </c>
      <c r="DW110" s="930"/>
      <c r="DX110" s="930"/>
      <c r="DY110" s="930"/>
      <c r="DZ110" s="931"/>
    </row>
    <row r="111" spans="1:131" s="248" customFormat="1" ht="26.25" customHeight="1" x14ac:dyDescent="0.15">
      <c r="A111" s="858" t="s">
        <v>438</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131</v>
      </c>
      <c r="AB111" s="1010"/>
      <c r="AC111" s="1010"/>
      <c r="AD111" s="1010"/>
      <c r="AE111" s="1011"/>
      <c r="AF111" s="1012" t="s">
        <v>439</v>
      </c>
      <c r="AG111" s="1010"/>
      <c r="AH111" s="1010"/>
      <c r="AI111" s="1010"/>
      <c r="AJ111" s="1011"/>
      <c r="AK111" s="1012" t="s">
        <v>437</v>
      </c>
      <c r="AL111" s="1010"/>
      <c r="AM111" s="1010"/>
      <c r="AN111" s="1010"/>
      <c r="AO111" s="1011"/>
      <c r="AP111" s="1013" t="s">
        <v>436</v>
      </c>
      <c r="AQ111" s="1014"/>
      <c r="AR111" s="1014"/>
      <c r="AS111" s="1014"/>
      <c r="AT111" s="1015"/>
      <c r="AU111" s="1023"/>
      <c r="AV111" s="1024"/>
      <c r="AW111" s="1024"/>
      <c r="AX111" s="1024"/>
      <c r="AY111" s="1024"/>
      <c r="AZ111" s="899" t="s">
        <v>440</v>
      </c>
      <c r="BA111" s="834"/>
      <c r="BB111" s="834"/>
      <c r="BC111" s="834"/>
      <c r="BD111" s="834"/>
      <c r="BE111" s="834"/>
      <c r="BF111" s="834"/>
      <c r="BG111" s="834"/>
      <c r="BH111" s="834"/>
      <c r="BI111" s="834"/>
      <c r="BJ111" s="834"/>
      <c r="BK111" s="834"/>
      <c r="BL111" s="834"/>
      <c r="BM111" s="834"/>
      <c r="BN111" s="834"/>
      <c r="BO111" s="834"/>
      <c r="BP111" s="835"/>
      <c r="BQ111" s="900">
        <v>78880</v>
      </c>
      <c r="BR111" s="901"/>
      <c r="BS111" s="901"/>
      <c r="BT111" s="901"/>
      <c r="BU111" s="901"/>
      <c r="BV111" s="901">
        <v>52482</v>
      </c>
      <c r="BW111" s="901"/>
      <c r="BX111" s="901"/>
      <c r="BY111" s="901"/>
      <c r="BZ111" s="901"/>
      <c r="CA111" s="901">
        <v>43300</v>
      </c>
      <c r="CB111" s="901"/>
      <c r="CC111" s="901"/>
      <c r="CD111" s="901"/>
      <c r="CE111" s="901"/>
      <c r="CF111" s="962">
        <v>0.8</v>
      </c>
      <c r="CG111" s="963"/>
      <c r="CH111" s="963"/>
      <c r="CI111" s="963"/>
      <c r="CJ111" s="963"/>
      <c r="CK111" s="1018"/>
      <c r="CL111" s="905"/>
      <c r="CM111" s="908" t="s">
        <v>441</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437</v>
      </c>
      <c r="DH111" s="901"/>
      <c r="DI111" s="901"/>
      <c r="DJ111" s="901"/>
      <c r="DK111" s="901"/>
      <c r="DL111" s="901" t="s">
        <v>437</v>
      </c>
      <c r="DM111" s="901"/>
      <c r="DN111" s="901"/>
      <c r="DO111" s="901"/>
      <c r="DP111" s="901"/>
      <c r="DQ111" s="901" t="s">
        <v>437</v>
      </c>
      <c r="DR111" s="901"/>
      <c r="DS111" s="901"/>
      <c r="DT111" s="901"/>
      <c r="DU111" s="901"/>
      <c r="DV111" s="878" t="s">
        <v>437</v>
      </c>
      <c r="DW111" s="878"/>
      <c r="DX111" s="878"/>
      <c r="DY111" s="878"/>
      <c r="DZ111" s="879"/>
    </row>
    <row r="112" spans="1:131" s="248" customFormat="1" ht="26.25" customHeight="1" x14ac:dyDescent="0.15">
      <c r="A112" s="1003" t="s">
        <v>442</v>
      </c>
      <c r="B112" s="1004"/>
      <c r="C112" s="834" t="s">
        <v>443</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131</v>
      </c>
      <c r="AB112" s="864"/>
      <c r="AC112" s="864"/>
      <c r="AD112" s="864"/>
      <c r="AE112" s="865"/>
      <c r="AF112" s="866" t="s">
        <v>437</v>
      </c>
      <c r="AG112" s="864"/>
      <c r="AH112" s="864"/>
      <c r="AI112" s="864"/>
      <c r="AJ112" s="865"/>
      <c r="AK112" s="866" t="s">
        <v>437</v>
      </c>
      <c r="AL112" s="864"/>
      <c r="AM112" s="864"/>
      <c r="AN112" s="864"/>
      <c r="AO112" s="865"/>
      <c r="AP112" s="911" t="s">
        <v>437</v>
      </c>
      <c r="AQ112" s="912"/>
      <c r="AR112" s="912"/>
      <c r="AS112" s="912"/>
      <c r="AT112" s="913"/>
      <c r="AU112" s="1023"/>
      <c r="AV112" s="1024"/>
      <c r="AW112" s="1024"/>
      <c r="AX112" s="1024"/>
      <c r="AY112" s="1024"/>
      <c r="AZ112" s="899" t="s">
        <v>444</v>
      </c>
      <c r="BA112" s="834"/>
      <c r="BB112" s="834"/>
      <c r="BC112" s="834"/>
      <c r="BD112" s="834"/>
      <c r="BE112" s="834"/>
      <c r="BF112" s="834"/>
      <c r="BG112" s="834"/>
      <c r="BH112" s="834"/>
      <c r="BI112" s="834"/>
      <c r="BJ112" s="834"/>
      <c r="BK112" s="834"/>
      <c r="BL112" s="834"/>
      <c r="BM112" s="834"/>
      <c r="BN112" s="834"/>
      <c r="BO112" s="834"/>
      <c r="BP112" s="835"/>
      <c r="BQ112" s="900">
        <v>2107478</v>
      </c>
      <c r="BR112" s="901"/>
      <c r="BS112" s="901"/>
      <c r="BT112" s="901"/>
      <c r="BU112" s="901"/>
      <c r="BV112" s="901">
        <v>1971619</v>
      </c>
      <c r="BW112" s="901"/>
      <c r="BX112" s="901"/>
      <c r="BY112" s="901"/>
      <c r="BZ112" s="901"/>
      <c r="CA112" s="901">
        <v>1722637</v>
      </c>
      <c r="CB112" s="901"/>
      <c r="CC112" s="901"/>
      <c r="CD112" s="901"/>
      <c r="CE112" s="901"/>
      <c r="CF112" s="962">
        <v>32.5</v>
      </c>
      <c r="CG112" s="963"/>
      <c r="CH112" s="963"/>
      <c r="CI112" s="963"/>
      <c r="CJ112" s="963"/>
      <c r="CK112" s="1018"/>
      <c r="CL112" s="905"/>
      <c r="CM112" s="908" t="s">
        <v>445</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436</v>
      </c>
      <c r="DH112" s="901"/>
      <c r="DI112" s="901"/>
      <c r="DJ112" s="901"/>
      <c r="DK112" s="901"/>
      <c r="DL112" s="901" t="s">
        <v>437</v>
      </c>
      <c r="DM112" s="901"/>
      <c r="DN112" s="901"/>
      <c r="DO112" s="901"/>
      <c r="DP112" s="901"/>
      <c r="DQ112" s="901" t="s">
        <v>437</v>
      </c>
      <c r="DR112" s="901"/>
      <c r="DS112" s="901"/>
      <c r="DT112" s="901"/>
      <c r="DU112" s="901"/>
      <c r="DV112" s="878" t="s">
        <v>437</v>
      </c>
      <c r="DW112" s="878"/>
      <c r="DX112" s="878"/>
      <c r="DY112" s="878"/>
      <c r="DZ112" s="879"/>
    </row>
    <row r="113" spans="1:130" s="248" customFormat="1" ht="26.25" customHeight="1" x14ac:dyDescent="0.15">
      <c r="A113" s="1005"/>
      <c r="B113" s="1006"/>
      <c r="C113" s="834" t="s">
        <v>446</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257044</v>
      </c>
      <c r="AB113" s="1010"/>
      <c r="AC113" s="1010"/>
      <c r="AD113" s="1010"/>
      <c r="AE113" s="1011"/>
      <c r="AF113" s="1012">
        <v>252609</v>
      </c>
      <c r="AG113" s="1010"/>
      <c r="AH113" s="1010"/>
      <c r="AI113" s="1010"/>
      <c r="AJ113" s="1011"/>
      <c r="AK113" s="1012">
        <v>131855</v>
      </c>
      <c r="AL113" s="1010"/>
      <c r="AM113" s="1010"/>
      <c r="AN113" s="1010"/>
      <c r="AO113" s="1011"/>
      <c r="AP113" s="1013">
        <v>2.5</v>
      </c>
      <c r="AQ113" s="1014"/>
      <c r="AR113" s="1014"/>
      <c r="AS113" s="1014"/>
      <c r="AT113" s="1015"/>
      <c r="AU113" s="1023"/>
      <c r="AV113" s="1024"/>
      <c r="AW113" s="1024"/>
      <c r="AX113" s="1024"/>
      <c r="AY113" s="1024"/>
      <c r="AZ113" s="899" t="s">
        <v>447</v>
      </c>
      <c r="BA113" s="834"/>
      <c r="BB113" s="834"/>
      <c r="BC113" s="834"/>
      <c r="BD113" s="834"/>
      <c r="BE113" s="834"/>
      <c r="BF113" s="834"/>
      <c r="BG113" s="834"/>
      <c r="BH113" s="834"/>
      <c r="BI113" s="834"/>
      <c r="BJ113" s="834"/>
      <c r="BK113" s="834"/>
      <c r="BL113" s="834"/>
      <c r="BM113" s="834"/>
      <c r="BN113" s="834"/>
      <c r="BO113" s="834"/>
      <c r="BP113" s="835"/>
      <c r="BQ113" s="900">
        <v>638988</v>
      </c>
      <c r="BR113" s="901"/>
      <c r="BS113" s="901"/>
      <c r="BT113" s="901"/>
      <c r="BU113" s="901"/>
      <c r="BV113" s="901">
        <v>620349</v>
      </c>
      <c r="BW113" s="901"/>
      <c r="BX113" s="901"/>
      <c r="BY113" s="901"/>
      <c r="BZ113" s="901"/>
      <c r="CA113" s="901">
        <v>606793</v>
      </c>
      <c r="CB113" s="901"/>
      <c r="CC113" s="901"/>
      <c r="CD113" s="901"/>
      <c r="CE113" s="901"/>
      <c r="CF113" s="962">
        <v>11.4</v>
      </c>
      <c r="CG113" s="963"/>
      <c r="CH113" s="963"/>
      <c r="CI113" s="963"/>
      <c r="CJ113" s="963"/>
      <c r="CK113" s="1018"/>
      <c r="CL113" s="905"/>
      <c r="CM113" s="908" t="s">
        <v>448</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437</v>
      </c>
      <c r="DH113" s="864"/>
      <c r="DI113" s="864"/>
      <c r="DJ113" s="864"/>
      <c r="DK113" s="865"/>
      <c r="DL113" s="866" t="s">
        <v>437</v>
      </c>
      <c r="DM113" s="864"/>
      <c r="DN113" s="864"/>
      <c r="DO113" s="864"/>
      <c r="DP113" s="865"/>
      <c r="DQ113" s="866" t="s">
        <v>449</v>
      </c>
      <c r="DR113" s="864"/>
      <c r="DS113" s="864"/>
      <c r="DT113" s="864"/>
      <c r="DU113" s="865"/>
      <c r="DV113" s="911" t="s">
        <v>437</v>
      </c>
      <c r="DW113" s="912"/>
      <c r="DX113" s="912"/>
      <c r="DY113" s="912"/>
      <c r="DZ113" s="913"/>
    </row>
    <row r="114" spans="1:130" s="248" customFormat="1" ht="26.25" customHeight="1" x14ac:dyDescent="0.15">
      <c r="A114" s="1005"/>
      <c r="B114" s="1006"/>
      <c r="C114" s="834" t="s">
        <v>450</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85759</v>
      </c>
      <c r="AB114" s="864"/>
      <c r="AC114" s="864"/>
      <c r="AD114" s="864"/>
      <c r="AE114" s="865"/>
      <c r="AF114" s="866">
        <v>86080</v>
      </c>
      <c r="AG114" s="864"/>
      <c r="AH114" s="864"/>
      <c r="AI114" s="864"/>
      <c r="AJ114" s="865"/>
      <c r="AK114" s="866">
        <v>94367</v>
      </c>
      <c r="AL114" s="864"/>
      <c r="AM114" s="864"/>
      <c r="AN114" s="864"/>
      <c r="AO114" s="865"/>
      <c r="AP114" s="911">
        <v>1.8</v>
      </c>
      <c r="AQ114" s="912"/>
      <c r="AR114" s="912"/>
      <c r="AS114" s="912"/>
      <c r="AT114" s="913"/>
      <c r="AU114" s="1023"/>
      <c r="AV114" s="1024"/>
      <c r="AW114" s="1024"/>
      <c r="AX114" s="1024"/>
      <c r="AY114" s="1024"/>
      <c r="AZ114" s="899" t="s">
        <v>451</v>
      </c>
      <c r="BA114" s="834"/>
      <c r="BB114" s="834"/>
      <c r="BC114" s="834"/>
      <c r="BD114" s="834"/>
      <c r="BE114" s="834"/>
      <c r="BF114" s="834"/>
      <c r="BG114" s="834"/>
      <c r="BH114" s="834"/>
      <c r="BI114" s="834"/>
      <c r="BJ114" s="834"/>
      <c r="BK114" s="834"/>
      <c r="BL114" s="834"/>
      <c r="BM114" s="834"/>
      <c r="BN114" s="834"/>
      <c r="BO114" s="834"/>
      <c r="BP114" s="835"/>
      <c r="BQ114" s="900">
        <v>791284</v>
      </c>
      <c r="BR114" s="901"/>
      <c r="BS114" s="901"/>
      <c r="BT114" s="901"/>
      <c r="BU114" s="901"/>
      <c r="BV114" s="901">
        <v>768005</v>
      </c>
      <c r="BW114" s="901"/>
      <c r="BX114" s="901"/>
      <c r="BY114" s="901"/>
      <c r="BZ114" s="901"/>
      <c r="CA114" s="901">
        <v>856419</v>
      </c>
      <c r="CB114" s="901"/>
      <c r="CC114" s="901"/>
      <c r="CD114" s="901"/>
      <c r="CE114" s="901"/>
      <c r="CF114" s="962">
        <v>16.100000000000001</v>
      </c>
      <c r="CG114" s="963"/>
      <c r="CH114" s="963"/>
      <c r="CI114" s="963"/>
      <c r="CJ114" s="963"/>
      <c r="CK114" s="1018"/>
      <c r="CL114" s="905"/>
      <c r="CM114" s="908" t="s">
        <v>452</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436</v>
      </c>
      <c r="DH114" s="864"/>
      <c r="DI114" s="864"/>
      <c r="DJ114" s="864"/>
      <c r="DK114" s="865"/>
      <c r="DL114" s="866" t="s">
        <v>437</v>
      </c>
      <c r="DM114" s="864"/>
      <c r="DN114" s="864"/>
      <c r="DO114" s="864"/>
      <c r="DP114" s="865"/>
      <c r="DQ114" s="866" t="s">
        <v>449</v>
      </c>
      <c r="DR114" s="864"/>
      <c r="DS114" s="864"/>
      <c r="DT114" s="864"/>
      <c r="DU114" s="865"/>
      <c r="DV114" s="911" t="s">
        <v>439</v>
      </c>
      <c r="DW114" s="912"/>
      <c r="DX114" s="912"/>
      <c r="DY114" s="912"/>
      <c r="DZ114" s="913"/>
    </row>
    <row r="115" spans="1:130" s="248" customFormat="1" ht="26.25" customHeight="1" x14ac:dyDescent="0.15">
      <c r="A115" s="1005"/>
      <c r="B115" s="1006"/>
      <c r="C115" s="834" t="s">
        <v>453</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52297</v>
      </c>
      <c r="AB115" s="1010"/>
      <c r="AC115" s="1010"/>
      <c r="AD115" s="1010"/>
      <c r="AE115" s="1011"/>
      <c r="AF115" s="1012">
        <v>51213</v>
      </c>
      <c r="AG115" s="1010"/>
      <c r="AH115" s="1010"/>
      <c r="AI115" s="1010"/>
      <c r="AJ115" s="1011"/>
      <c r="AK115" s="1012">
        <v>60016</v>
      </c>
      <c r="AL115" s="1010"/>
      <c r="AM115" s="1010"/>
      <c r="AN115" s="1010"/>
      <c r="AO115" s="1011"/>
      <c r="AP115" s="1013">
        <v>1.1000000000000001</v>
      </c>
      <c r="AQ115" s="1014"/>
      <c r="AR115" s="1014"/>
      <c r="AS115" s="1014"/>
      <c r="AT115" s="1015"/>
      <c r="AU115" s="1023"/>
      <c r="AV115" s="1024"/>
      <c r="AW115" s="1024"/>
      <c r="AX115" s="1024"/>
      <c r="AY115" s="1024"/>
      <c r="AZ115" s="899" t="s">
        <v>454</v>
      </c>
      <c r="BA115" s="834"/>
      <c r="BB115" s="834"/>
      <c r="BC115" s="834"/>
      <c r="BD115" s="834"/>
      <c r="BE115" s="834"/>
      <c r="BF115" s="834"/>
      <c r="BG115" s="834"/>
      <c r="BH115" s="834"/>
      <c r="BI115" s="834"/>
      <c r="BJ115" s="834"/>
      <c r="BK115" s="834"/>
      <c r="BL115" s="834"/>
      <c r="BM115" s="834"/>
      <c r="BN115" s="834"/>
      <c r="BO115" s="834"/>
      <c r="BP115" s="835"/>
      <c r="BQ115" s="900">
        <v>177339</v>
      </c>
      <c r="BR115" s="901"/>
      <c r="BS115" s="901"/>
      <c r="BT115" s="901"/>
      <c r="BU115" s="901"/>
      <c r="BV115" s="901">
        <v>176713</v>
      </c>
      <c r="BW115" s="901"/>
      <c r="BX115" s="901"/>
      <c r="BY115" s="901"/>
      <c r="BZ115" s="901"/>
      <c r="CA115" s="901">
        <v>176064</v>
      </c>
      <c r="CB115" s="901"/>
      <c r="CC115" s="901"/>
      <c r="CD115" s="901"/>
      <c r="CE115" s="901"/>
      <c r="CF115" s="962">
        <v>3.3</v>
      </c>
      <c r="CG115" s="963"/>
      <c r="CH115" s="963"/>
      <c r="CI115" s="963"/>
      <c r="CJ115" s="963"/>
      <c r="CK115" s="1018"/>
      <c r="CL115" s="905"/>
      <c r="CM115" s="899" t="s">
        <v>455</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12010</v>
      </c>
      <c r="DH115" s="864"/>
      <c r="DI115" s="864"/>
      <c r="DJ115" s="864"/>
      <c r="DK115" s="865"/>
      <c r="DL115" s="866" t="s">
        <v>437</v>
      </c>
      <c r="DM115" s="864"/>
      <c r="DN115" s="864"/>
      <c r="DO115" s="864"/>
      <c r="DP115" s="865"/>
      <c r="DQ115" s="866" t="s">
        <v>437</v>
      </c>
      <c r="DR115" s="864"/>
      <c r="DS115" s="864"/>
      <c r="DT115" s="864"/>
      <c r="DU115" s="865"/>
      <c r="DV115" s="911" t="s">
        <v>437</v>
      </c>
      <c r="DW115" s="912"/>
      <c r="DX115" s="912"/>
      <c r="DY115" s="912"/>
      <c r="DZ115" s="913"/>
    </row>
    <row r="116" spans="1:130" s="248" customFormat="1" ht="26.25" customHeight="1" x14ac:dyDescent="0.15">
      <c r="A116" s="1007"/>
      <c r="B116" s="1008"/>
      <c r="C116" s="967" t="s">
        <v>456</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437</v>
      </c>
      <c r="AB116" s="864"/>
      <c r="AC116" s="864"/>
      <c r="AD116" s="864"/>
      <c r="AE116" s="865"/>
      <c r="AF116" s="866" t="s">
        <v>437</v>
      </c>
      <c r="AG116" s="864"/>
      <c r="AH116" s="864"/>
      <c r="AI116" s="864"/>
      <c r="AJ116" s="865"/>
      <c r="AK116" s="866" t="s">
        <v>437</v>
      </c>
      <c r="AL116" s="864"/>
      <c r="AM116" s="864"/>
      <c r="AN116" s="864"/>
      <c r="AO116" s="865"/>
      <c r="AP116" s="911" t="s">
        <v>436</v>
      </c>
      <c r="AQ116" s="912"/>
      <c r="AR116" s="912"/>
      <c r="AS116" s="912"/>
      <c r="AT116" s="913"/>
      <c r="AU116" s="1023"/>
      <c r="AV116" s="1024"/>
      <c r="AW116" s="1024"/>
      <c r="AX116" s="1024"/>
      <c r="AY116" s="1024"/>
      <c r="AZ116" s="950" t="s">
        <v>457</v>
      </c>
      <c r="BA116" s="951"/>
      <c r="BB116" s="951"/>
      <c r="BC116" s="951"/>
      <c r="BD116" s="951"/>
      <c r="BE116" s="951"/>
      <c r="BF116" s="951"/>
      <c r="BG116" s="951"/>
      <c r="BH116" s="951"/>
      <c r="BI116" s="951"/>
      <c r="BJ116" s="951"/>
      <c r="BK116" s="951"/>
      <c r="BL116" s="951"/>
      <c r="BM116" s="951"/>
      <c r="BN116" s="951"/>
      <c r="BO116" s="951"/>
      <c r="BP116" s="952"/>
      <c r="BQ116" s="900" t="s">
        <v>437</v>
      </c>
      <c r="BR116" s="901"/>
      <c r="BS116" s="901"/>
      <c r="BT116" s="901"/>
      <c r="BU116" s="901"/>
      <c r="BV116" s="901" t="s">
        <v>437</v>
      </c>
      <c r="BW116" s="901"/>
      <c r="BX116" s="901"/>
      <c r="BY116" s="901"/>
      <c r="BZ116" s="901"/>
      <c r="CA116" s="901" t="s">
        <v>458</v>
      </c>
      <c r="CB116" s="901"/>
      <c r="CC116" s="901"/>
      <c r="CD116" s="901"/>
      <c r="CE116" s="901"/>
      <c r="CF116" s="962" t="s">
        <v>437</v>
      </c>
      <c r="CG116" s="963"/>
      <c r="CH116" s="963"/>
      <c r="CI116" s="963"/>
      <c r="CJ116" s="963"/>
      <c r="CK116" s="1018"/>
      <c r="CL116" s="905"/>
      <c r="CM116" s="908" t="s">
        <v>459</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439</v>
      </c>
      <c r="DH116" s="864"/>
      <c r="DI116" s="864"/>
      <c r="DJ116" s="864"/>
      <c r="DK116" s="865"/>
      <c r="DL116" s="866" t="s">
        <v>439</v>
      </c>
      <c r="DM116" s="864"/>
      <c r="DN116" s="864"/>
      <c r="DO116" s="864"/>
      <c r="DP116" s="865"/>
      <c r="DQ116" s="866" t="s">
        <v>436</v>
      </c>
      <c r="DR116" s="864"/>
      <c r="DS116" s="864"/>
      <c r="DT116" s="864"/>
      <c r="DU116" s="865"/>
      <c r="DV116" s="911" t="s">
        <v>460</v>
      </c>
      <c r="DW116" s="912"/>
      <c r="DX116" s="912"/>
      <c r="DY116" s="912"/>
      <c r="DZ116" s="913"/>
    </row>
    <row r="117" spans="1:130" s="248" customFormat="1" ht="26.25" customHeight="1" x14ac:dyDescent="0.15">
      <c r="A117" s="988" t="s">
        <v>190</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461</v>
      </c>
      <c r="Z117" s="990"/>
      <c r="AA117" s="995">
        <v>1070074</v>
      </c>
      <c r="AB117" s="996"/>
      <c r="AC117" s="996"/>
      <c r="AD117" s="996"/>
      <c r="AE117" s="997"/>
      <c r="AF117" s="998">
        <v>1053738</v>
      </c>
      <c r="AG117" s="996"/>
      <c r="AH117" s="996"/>
      <c r="AI117" s="996"/>
      <c r="AJ117" s="997"/>
      <c r="AK117" s="998">
        <v>977067</v>
      </c>
      <c r="AL117" s="996"/>
      <c r="AM117" s="996"/>
      <c r="AN117" s="996"/>
      <c r="AO117" s="997"/>
      <c r="AP117" s="999"/>
      <c r="AQ117" s="1000"/>
      <c r="AR117" s="1000"/>
      <c r="AS117" s="1000"/>
      <c r="AT117" s="1001"/>
      <c r="AU117" s="1023"/>
      <c r="AV117" s="1024"/>
      <c r="AW117" s="1024"/>
      <c r="AX117" s="1024"/>
      <c r="AY117" s="1024"/>
      <c r="AZ117" s="950" t="s">
        <v>462</v>
      </c>
      <c r="BA117" s="951"/>
      <c r="BB117" s="951"/>
      <c r="BC117" s="951"/>
      <c r="BD117" s="951"/>
      <c r="BE117" s="951"/>
      <c r="BF117" s="951"/>
      <c r="BG117" s="951"/>
      <c r="BH117" s="951"/>
      <c r="BI117" s="951"/>
      <c r="BJ117" s="951"/>
      <c r="BK117" s="951"/>
      <c r="BL117" s="951"/>
      <c r="BM117" s="951"/>
      <c r="BN117" s="951"/>
      <c r="BO117" s="951"/>
      <c r="BP117" s="952"/>
      <c r="BQ117" s="900" t="s">
        <v>437</v>
      </c>
      <c r="BR117" s="901"/>
      <c r="BS117" s="901"/>
      <c r="BT117" s="901"/>
      <c r="BU117" s="901"/>
      <c r="BV117" s="901" t="s">
        <v>131</v>
      </c>
      <c r="BW117" s="901"/>
      <c r="BX117" s="901"/>
      <c r="BY117" s="901"/>
      <c r="BZ117" s="901"/>
      <c r="CA117" s="901" t="s">
        <v>437</v>
      </c>
      <c r="CB117" s="901"/>
      <c r="CC117" s="901"/>
      <c r="CD117" s="901"/>
      <c r="CE117" s="901"/>
      <c r="CF117" s="962" t="s">
        <v>437</v>
      </c>
      <c r="CG117" s="963"/>
      <c r="CH117" s="963"/>
      <c r="CI117" s="963"/>
      <c r="CJ117" s="963"/>
      <c r="CK117" s="1018"/>
      <c r="CL117" s="905"/>
      <c r="CM117" s="908" t="s">
        <v>463</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460</v>
      </c>
      <c r="DH117" s="864"/>
      <c r="DI117" s="864"/>
      <c r="DJ117" s="864"/>
      <c r="DK117" s="865"/>
      <c r="DL117" s="866" t="s">
        <v>437</v>
      </c>
      <c r="DM117" s="864"/>
      <c r="DN117" s="864"/>
      <c r="DO117" s="864"/>
      <c r="DP117" s="865"/>
      <c r="DQ117" s="866" t="s">
        <v>437</v>
      </c>
      <c r="DR117" s="864"/>
      <c r="DS117" s="864"/>
      <c r="DT117" s="864"/>
      <c r="DU117" s="865"/>
      <c r="DV117" s="911" t="s">
        <v>460</v>
      </c>
      <c r="DW117" s="912"/>
      <c r="DX117" s="912"/>
      <c r="DY117" s="912"/>
      <c r="DZ117" s="913"/>
    </row>
    <row r="118" spans="1:130" s="248" customFormat="1" ht="26.25" customHeight="1" x14ac:dyDescent="0.15">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308</v>
      </c>
      <c r="AL118" s="989"/>
      <c r="AM118" s="989"/>
      <c r="AN118" s="989"/>
      <c r="AO118" s="990"/>
      <c r="AP118" s="992" t="s">
        <v>430</v>
      </c>
      <c r="AQ118" s="993"/>
      <c r="AR118" s="993"/>
      <c r="AS118" s="993"/>
      <c r="AT118" s="994"/>
      <c r="AU118" s="1023"/>
      <c r="AV118" s="1024"/>
      <c r="AW118" s="1024"/>
      <c r="AX118" s="1024"/>
      <c r="AY118" s="1024"/>
      <c r="AZ118" s="966" t="s">
        <v>464</v>
      </c>
      <c r="BA118" s="967"/>
      <c r="BB118" s="967"/>
      <c r="BC118" s="967"/>
      <c r="BD118" s="967"/>
      <c r="BE118" s="967"/>
      <c r="BF118" s="967"/>
      <c r="BG118" s="967"/>
      <c r="BH118" s="967"/>
      <c r="BI118" s="967"/>
      <c r="BJ118" s="967"/>
      <c r="BK118" s="967"/>
      <c r="BL118" s="967"/>
      <c r="BM118" s="967"/>
      <c r="BN118" s="967"/>
      <c r="BO118" s="967"/>
      <c r="BP118" s="968"/>
      <c r="BQ118" s="969" t="s">
        <v>449</v>
      </c>
      <c r="BR118" s="932"/>
      <c r="BS118" s="932"/>
      <c r="BT118" s="932"/>
      <c r="BU118" s="932"/>
      <c r="BV118" s="932" t="s">
        <v>449</v>
      </c>
      <c r="BW118" s="932"/>
      <c r="BX118" s="932"/>
      <c r="BY118" s="932"/>
      <c r="BZ118" s="932"/>
      <c r="CA118" s="932" t="s">
        <v>437</v>
      </c>
      <c r="CB118" s="932"/>
      <c r="CC118" s="932"/>
      <c r="CD118" s="932"/>
      <c r="CE118" s="932"/>
      <c r="CF118" s="962" t="s">
        <v>436</v>
      </c>
      <c r="CG118" s="963"/>
      <c r="CH118" s="963"/>
      <c r="CI118" s="963"/>
      <c r="CJ118" s="963"/>
      <c r="CK118" s="1018"/>
      <c r="CL118" s="905"/>
      <c r="CM118" s="908" t="s">
        <v>465</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437</v>
      </c>
      <c r="DH118" s="864"/>
      <c r="DI118" s="864"/>
      <c r="DJ118" s="864"/>
      <c r="DK118" s="865"/>
      <c r="DL118" s="866" t="s">
        <v>437</v>
      </c>
      <c r="DM118" s="864"/>
      <c r="DN118" s="864"/>
      <c r="DO118" s="864"/>
      <c r="DP118" s="865"/>
      <c r="DQ118" s="866" t="s">
        <v>437</v>
      </c>
      <c r="DR118" s="864"/>
      <c r="DS118" s="864"/>
      <c r="DT118" s="864"/>
      <c r="DU118" s="865"/>
      <c r="DV118" s="911" t="s">
        <v>437</v>
      </c>
      <c r="DW118" s="912"/>
      <c r="DX118" s="912"/>
      <c r="DY118" s="912"/>
      <c r="DZ118" s="913"/>
    </row>
    <row r="119" spans="1:130" s="248" customFormat="1" ht="26.25" customHeight="1" x14ac:dyDescent="0.15">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437</v>
      </c>
      <c r="AB119" s="982"/>
      <c r="AC119" s="982"/>
      <c r="AD119" s="982"/>
      <c r="AE119" s="983"/>
      <c r="AF119" s="984" t="s">
        <v>437</v>
      </c>
      <c r="AG119" s="982"/>
      <c r="AH119" s="982"/>
      <c r="AI119" s="982"/>
      <c r="AJ119" s="983"/>
      <c r="AK119" s="984" t="s">
        <v>437</v>
      </c>
      <c r="AL119" s="982"/>
      <c r="AM119" s="982"/>
      <c r="AN119" s="982"/>
      <c r="AO119" s="983"/>
      <c r="AP119" s="985" t="s">
        <v>460</v>
      </c>
      <c r="AQ119" s="986"/>
      <c r="AR119" s="986"/>
      <c r="AS119" s="986"/>
      <c r="AT119" s="987"/>
      <c r="AU119" s="1025"/>
      <c r="AV119" s="1026"/>
      <c r="AW119" s="1026"/>
      <c r="AX119" s="1026"/>
      <c r="AY119" s="1026"/>
      <c r="AZ119" s="279" t="s">
        <v>190</v>
      </c>
      <c r="BA119" s="279"/>
      <c r="BB119" s="279"/>
      <c r="BC119" s="279"/>
      <c r="BD119" s="279"/>
      <c r="BE119" s="279"/>
      <c r="BF119" s="279"/>
      <c r="BG119" s="279"/>
      <c r="BH119" s="279"/>
      <c r="BI119" s="279"/>
      <c r="BJ119" s="279"/>
      <c r="BK119" s="279"/>
      <c r="BL119" s="279"/>
      <c r="BM119" s="279"/>
      <c r="BN119" s="279"/>
      <c r="BO119" s="964" t="s">
        <v>466</v>
      </c>
      <c r="BP119" s="965"/>
      <c r="BQ119" s="969">
        <v>11602020</v>
      </c>
      <c r="BR119" s="932"/>
      <c r="BS119" s="932"/>
      <c r="BT119" s="932"/>
      <c r="BU119" s="932"/>
      <c r="BV119" s="932">
        <v>11206203</v>
      </c>
      <c r="BW119" s="932"/>
      <c r="BX119" s="932"/>
      <c r="BY119" s="932"/>
      <c r="BZ119" s="932"/>
      <c r="CA119" s="932">
        <v>10819326</v>
      </c>
      <c r="CB119" s="932"/>
      <c r="CC119" s="932"/>
      <c r="CD119" s="932"/>
      <c r="CE119" s="932"/>
      <c r="CF119" s="830"/>
      <c r="CG119" s="831"/>
      <c r="CH119" s="831"/>
      <c r="CI119" s="831"/>
      <c r="CJ119" s="921"/>
      <c r="CK119" s="1019"/>
      <c r="CL119" s="907"/>
      <c r="CM119" s="925" t="s">
        <v>467</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66870</v>
      </c>
      <c r="DH119" s="847"/>
      <c r="DI119" s="847"/>
      <c r="DJ119" s="847"/>
      <c r="DK119" s="848"/>
      <c r="DL119" s="849">
        <v>52482</v>
      </c>
      <c r="DM119" s="847"/>
      <c r="DN119" s="847"/>
      <c r="DO119" s="847"/>
      <c r="DP119" s="848"/>
      <c r="DQ119" s="849" t="s">
        <v>437</v>
      </c>
      <c r="DR119" s="847"/>
      <c r="DS119" s="847"/>
      <c r="DT119" s="847"/>
      <c r="DU119" s="848"/>
      <c r="DV119" s="935" t="s">
        <v>437</v>
      </c>
      <c r="DW119" s="936"/>
      <c r="DX119" s="936"/>
      <c r="DY119" s="936"/>
      <c r="DZ119" s="937"/>
    </row>
    <row r="120" spans="1:130" s="248" customFormat="1" ht="26.25" customHeight="1" x14ac:dyDescent="0.15">
      <c r="A120" s="904"/>
      <c r="B120" s="905"/>
      <c r="C120" s="908" t="s">
        <v>441</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460</v>
      </c>
      <c r="AB120" s="864"/>
      <c r="AC120" s="864"/>
      <c r="AD120" s="864"/>
      <c r="AE120" s="865"/>
      <c r="AF120" s="866" t="s">
        <v>437</v>
      </c>
      <c r="AG120" s="864"/>
      <c r="AH120" s="864"/>
      <c r="AI120" s="864"/>
      <c r="AJ120" s="865"/>
      <c r="AK120" s="866" t="s">
        <v>437</v>
      </c>
      <c r="AL120" s="864"/>
      <c r="AM120" s="864"/>
      <c r="AN120" s="864"/>
      <c r="AO120" s="865"/>
      <c r="AP120" s="911" t="s">
        <v>437</v>
      </c>
      <c r="AQ120" s="912"/>
      <c r="AR120" s="912"/>
      <c r="AS120" s="912"/>
      <c r="AT120" s="913"/>
      <c r="AU120" s="970" t="s">
        <v>468</v>
      </c>
      <c r="AV120" s="971"/>
      <c r="AW120" s="971"/>
      <c r="AX120" s="971"/>
      <c r="AY120" s="972"/>
      <c r="AZ120" s="947" t="s">
        <v>469</v>
      </c>
      <c r="BA120" s="892"/>
      <c r="BB120" s="892"/>
      <c r="BC120" s="892"/>
      <c r="BD120" s="892"/>
      <c r="BE120" s="892"/>
      <c r="BF120" s="892"/>
      <c r="BG120" s="892"/>
      <c r="BH120" s="892"/>
      <c r="BI120" s="892"/>
      <c r="BJ120" s="892"/>
      <c r="BK120" s="892"/>
      <c r="BL120" s="892"/>
      <c r="BM120" s="892"/>
      <c r="BN120" s="892"/>
      <c r="BO120" s="892"/>
      <c r="BP120" s="893"/>
      <c r="BQ120" s="948">
        <v>1835973</v>
      </c>
      <c r="BR120" s="929"/>
      <c r="BS120" s="929"/>
      <c r="BT120" s="929"/>
      <c r="BU120" s="929"/>
      <c r="BV120" s="929">
        <v>1850528</v>
      </c>
      <c r="BW120" s="929"/>
      <c r="BX120" s="929"/>
      <c r="BY120" s="929"/>
      <c r="BZ120" s="929"/>
      <c r="CA120" s="929">
        <v>1851488</v>
      </c>
      <c r="CB120" s="929"/>
      <c r="CC120" s="929"/>
      <c r="CD120" s="929"/>
      <c r="CE120" s="929"/>
      <c r="CF120" s="953">
        <v>34.9</v>
      </c>
      <c r="CG120" s="954"/>
      <c r="CH120" s="954"/>
      <c r="CI120" s="954"/>
      <c r="CJ120" s="954"/>
      <c r="CK120" s="955" t="s">
        <v>470</v>
      </c>
      <c r="CL120" s="939"/>
      <c r="CM120" s="939"/>
      <c r="CN120" s="939"/>
      <c r="CO120" s="940"/>
      <c r="CP120" s="959" t="s">
        <v>471</v>
      </c>
      <c r="CQ120" s="960"/>
      <c r="CR120" s="960"/>
      <c r="CS120" s="960"/>
      <c r="CT120" s="960"/>
      <c r="CU120" s="960"/>
      <c r="CV120" s="960"/>
      <c r="CW120" s="960"/>
      <c r="CX120" s="960"/>
      <c r="CY120" s="960"/>
      <c r="CZ120" s="960"/>
      <c r="DA120" s="960"/>
      <c r="DB120" s="960"/>
      <c r="DC120" s="960"/>
      <c r="DD120" s="960"/>
      <c r="DE120" s="960"/>
      <c r="DF120" s="961"/>
      <c r="DG120" s="948" t="s">
        <v>437</v>
      </c>
      <c r="DH120" s="929"/>
      <c r="DI120" s="929"/>
      <c r="DJ120" s="929"/>
      <c r="DK120" s="929"/>
      <c r="DL120" s="929" t="s">
        <v>437</v>
      </c>
      <c r="DM120" s="929"/>
      <c r="DN120" s="929"/>
      <c r="DO120" s="929"/>
      <c r="DP120" s="929"/>
      <c r="DQ120" s="929">
        <v>1678688</v>
      </c>
      <c r="DR120" s="929"/>
      <c r="DS120" s="929"/>
      <c r="DT120" s="929"/>
      <c r="DU120" s="929"/>
      <c r="DV120" s="930">
        <v>31.7</v>
      </c>
      <c r="DW120" s="930"/>
      <c r="DX120" s="930"/>
      <c r="DY120" s="930"/>
      <c r="DZ120" s="931"/>
    </row>
    <row r="121" spans="1:130" s="248" customFormat="1" ht="26.25" customHeight="1" x14ac:dyDescent="0.15">
      <c r="A121" s="904"/>
      <c r="B121" s="905"/>
      <c r="C121" s="950" t="s">
        <v>472</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437</v>
      </c>
      <c r="AB121" s="864"/>
      <c r="AC121" s="864"/>
      <c r="AD121" s="864"/>
      <c r="AE121" s="865"/>
      <c r="AF121" s="866" t="s">
        <v>437</v>
      </c>
      <c r="AG121" s="864"/>
      <c r="AH121" s="864"/>
      <c r="AI121" s="864"/>
      <c r="AJ121" s="865"/>
      <c r="AK121" s="866" t="s">
        <v>437</v>
      </c>
      <c r="AL121" s="864"/>
      <c r="AM121" s="864"/>
      <c r="AN121" s="864"/>
      <c r="AO121" s="865"/>
      <c r="AP121" s="911" t="s">
        <v>437</v>
      </c>
      <c r="AQ121" s="912"/>
      <c r="AR121" s="912"/>
      <c r="AS121" s="912"/>
      <c r="AT121" s="913"/>
      <c r="AU121" s="973"/>
      <c r="AV121" s="974"/>
      <c r="AW121" s="974"/>
      <c r="AX121" s="974"/>
      <c r="AY121" s="975"/>
      <c r="AZ121" s="899" t="s">
        <v>473</v>
      </c>
      <c r="BA121" s="834"/>
      <c r="BB121" s="834"/>
      <c r="BC121" s="834"/>
      <c r="BD121" s="834"/>
      <c r="BE121" s="834"/>
      <c r="BF121" s="834"/>
      <c r="BG121" s="834"/>
      <c r="BH121" s="834"/>
      <c r="BI121" s="834"/>
      <c r="BJ121" s="834"/>
      <c r="BK121" s="834"/>
      <c r="BL121" s="834"/>
      <c r="BM121" s="834"/>
      <c r="BN121" s="834"/>
      <c r="BO121" s="834"/>
      <c r="BP121" s="835"/>
      <c r="BQ121" s="900">
        <v>21910</v>
      </c>
      <c r="BR121" s="901"/>
      <c r="BS121" s="901"/>
      <c r="BT121" s="901"/>
      <c r="BU121" s="901"/>
      <c r="BV121" s="901">
        <v>7330</v>
      </c>
      <c r="BW121" s="901"/>
      <c r="BX121" s="901"/>
      <c r="BY121" s="901"/>
      <c r="BZ121" s="901"/>
      <c r="CA121" s="901" t="s">
        <v>437</v>
      </c>
      <c r="CB121" s="901"/>
      <c r="CC121" s="901"/>
      <c r="CD121" s="901"/>
      <c r="CE121" s="901"/>
      <c r="CF121" s="962" t="s">
        <v>437</v>
      </c>
      <c r="CG121" s="963"/>
      <c r="CH121" s="963"/>
      <c r="CI121" s="963"/>
      <c r="CJ121" s="963"/>
      <c r="CK121" s="956"/>
      <c r="CL121" s="942"/>
      <c r="CM121" s="942"/>
      <c r="CN121" s="942"/>
      <c r="CO121" s="943"/>
      <c r="CP121" s="922" t="s">
        <v>474</v>
      </c>
      <c r="CQ121" s="923"/>
      <c r="CR121" s="923"/>
      <c r="CS121" s="923"/>
      <c r="CT121" s="923"/>
      <c r="CU121" s="923"/>
      <c r="CV121" s="923"/>
      <c r="CW121" s="923"/>
      <c r="CX121" s="923"/>
      <c r="CY121" s="923"/>
      <c r="CZ121" s="923"/>
      <c r="DA121" s="923"/>
      <c r="DB121" s="923"/>
      <c r="DC121" s="923"/>
      <c r="DD121" s="923"/>
      <c r="DE121" s="923"/>
      <c r="DF121" s="924"/>
      <c r="DG121" s="900">
        <v>51796</v>
      </c>
      <c r="DH121" s="901"/>
      <c r="DI121" s="901"/>
      <c r="DJ121" s="901"/>
      <c r="DK121" s="901"/>
      <c r="DL121" s="901">
        <v>47908</v>
      </c>
      <c r="DM121" s="901"/>
      <c r="DN121" s="901"/>
      <c r="DO121" s="901"/>
      <c r="DP121" s="901"/>
      <c r="DQ121" s="901">
        <v>43949</v>
      </c>
      <c r="DR121" s="901"/>
      <c r="DS121" s="901"/>
      <c r="DT121" s="901"/>
      <c r="DU121" s="901"/>
      <c r="DV121" s="878">
        <v>0.8</v>
      </c>
      <c r="DW121" s="878"/>
      <c r="DX121" s="878"/>
      <c r="DY121" s="878"/>
      <c r="DZ121" s="879"/>
    </row>
    <row r="122" spans="1:130" s="248" customFormat="1" ht="26.25" customHeight="1" x14ac:dyDescent="0.15">
      <c r="A122" s="904"/>
      <c r="B122" s="905"/>
      <c r="C122" s="908" t="s">
        <v>452</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437</v>
      </c>
      <c r="AB122" s="864"/>
      <c r="AC122" s="864"/>
      <c r="AD122" s="864"/>
      <c r="AE122" s="865"/>
      <c r="AF122" s="866" t="s">
        <v>437</v>
      </c>
      <c r="AG122" s="864"/>
      <c r="AH122" s="864"/>
      <c r="AI122" s="864"/>
      <c r="AJ122" s="865"/>
      <c r="AK122" s="866" t="s">
        <v>437</v>
      </c>
      <c r="AL122" s="864"/>
      <c r="AM122" s="864"/>
      <c r="AN122" s="864"/>
      <c r="AO122" s="865"/>
      <c r="AP122" s="911" t="s">
        <v>449</v>
      </c>
      <c r="AQ122" s="912"/>
      <c r="AR122" s="912"/>
      <c r="AS122" s="912"/>
      <c r="AT122" s="913"/>
      <c r="AU122" s="973"/>
      <c r="AV122" s="974"/>
      <c r="AW122" s="974"/>
      <c r="AX122" s="974"/>
      <c r="AY122" s="975"/>
      <c r="AZ122" s="966" t="s">
        <v>475</v>
      </c>
      <c r="BA122" s="967"/>
      <c r="BB122" s="967"/>
      <c r="BC122" s="967"/>
      <c r="BD122" s="967"/>
      <c r="BE122" s="967"/>
      <c r="BF122" s="967"/>
      <c r="BG122" s="967"/>
      <c r="BH122" s="967"/>
      <c r="BI122" s="967"/>
      <c r="BJ122" s="967"/>
      <c r="BK122" s="967"/>
      <c r="BL122" s="967"/>
      <c r="BM122" s="967"/>
      <c r="BN122" s="967"/>
      <c r="BO122" s="967"/>
      <c r="BP122" s="968"/>
      <c r="BQ122" s="969">
        <v>8583399</v>
      </c>
      <c r="BR122" s="932"/>
      <c r="BS122" s="932"/>
      <c r="BT122" s="932"/>
      <c r="BU122" s="932"/>
      <c r="BV122" s="932">
        <v>8237627</v>
      </c>
      <c r="BW122" s="932"/>
      <c r="BX122" s="932"/>
      <c r="BY122" s="932"/>
      <c r="BZ122" s="932"/>
      <c r="CA122" s="932">
        <v>8045865</v>
      </c>
      <c r="CB122" s="932"/>
      <c r="CC122" s="932"/>
      <c r="CD122" s="932"/>
      <c r="CE122" s="932"/>
      <c r="CF122" s="933">
        <v>151.69999999999999</v>
      </c>
      <c r="CG122" s="934"/>
      <c r="CH122" s="934"/>
      <c r="CI122" s="934"/>
      <c r="CJ122" s="934"/>
      <c r="CK122" s="956"/>
      <c r="CL122" s="942"/>
      <c r="CM122" s="942"/>
      <c r="CN122" s="942"/>
      <c r="CO122" s="943"/>
      <c r="CP122" s="922" t="s">
        <v>476</v>
      </c>
      <c r="CQ122" s="923"/>
      <c r="CR122" s="923"/>
      <c r="CS122" s="923"/>
      <c r="CT122" s="923"/>
      <c r="CU122" s="923"/>
      <c r="CV122" s="923"/>
      <c r="CW122" s="923"/>
      <c r="CX122" s="923"/>
      <c r="CY122" s="923"/>
      <c r="CZ122" s="923"/>
      <c r="DA122" s="923"/>
      <c r="DB122" s="923"/>
      <c r="DC122" s="923"/>
      <c r="DD122" s="923"/>
      <c r="DE122" s="923"/>
      <c r="DF122" s="924"/>
      <c r="DG122" s="900" t="s">
        <v>449</v>
      </c>
      <c r="DH122" s="901"/>
      <c r="DI122" s="901"/>
      <c r="DJ122" s="901"/>
      <c r="DK122" s="901"/>
      <c r="DL122" s="901" t="s">
        <v>437</v>
      </c>
      <c r="DM122" s="901"/>
      <c r="DN122" s="901"/>
      <c r="DO122" s="901"/>
      <c r="DP122" s="901"/>
      <c r="DQ122" s="901" t="s">
        <v>437</v>
      </c>
      <c r="DR122" s="901"/>
      <c r="DS122" s="901"/>
      <c r="DT122" s="901"/>
      <c r="DU122" s="901"/>
      <c r="DV122" s="878" t="s">
        <v>437</v>
      </c>
      <c r="DW122" s="878"/>
      <c r="DX122" s="878"/>
      <c r="DY122" s="878"/>
      <c r="DZ122" s="879"/>
    </row>
    <row r="123" spans="1:130" s="248" customFormat="1" ht="26.25" customHeight="1" x14ac:dyDescent="0.15">
      <c r="A123" s="904"/>
      <c r="B123" s="905"/>
      <c r="C123" s="908" t="s">
        <v>459</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437</v>
      </c>
      <c r="AB123" s="864"/>
      <c r="AC123" s="864"/>
      <c r="AD123" s="864"/>
      <c r="AE123" s="865"/>
      <c r="AF123" s="866" t="s">
        <v>437</v>
      </c>
      <c r="AG123" s="864"/>
      <c r="AH123" s="864"/>
      <c r="AI123" s="864"/>
      <c r="AJ123" s="865"/>
      <c r="AK123" s="866" t="s">
        <v>437</v>
      </c>
      <c r="AL123" s="864"/>
      <c r="AM123" s="864"/>
      <c r="AN123" s="864"/>
      <c r="AO123" s="865"/>
      <c r="AP123" s="911" t="s">
        <v>131</v>
      </c>
      <c r="AQ123" s="912"/>
      <c r="AR123" s="912"/>
      <c r="AS123" s="912"/>
      <c r="AT123" s="913"/>
      <c r="AU123" s="976"/>
      <c r="AV123" s="977"/>
      <c r="AW123" s="977"/>
      <c r="AX123" s="977"/>
      <c r="AY123" s="977"/>
      <c r="AZ123" s="279" t="s">
        <v>190</v>
      </c>
      <c r="BA123" s="279"/>
      <c r="BB123" s="279"/>
      <c r="BC123" s="279"/>
      <c r="BD123" s="279"/>
      <c r="BE123" s="279"/>
      <c r="BF123" s="279"/>
      <c r="BG123" s="279"/>
      <c r="BH123" s="279"/>
      <c r="BI123" s="279"/>
      <c r="BJ123" s="279"/>
      <c r="BK123" s="279"/>
      <c r="BL123" s="279"/>
      <c r="BM123" s="279"/>
      <c r="BN123" s="279"/>
      <c r="BO123" s="964" t="s">
        <v>477</v>
      </c>
      <c r="BP123" s="965"/>
      <c r="BQ123" s="919">
        <v>10441282</v>
      </c>
      <c r="BR123" s="920"/>
      <c r="BS123" s="920"/>
      <c r="BT123" s="920"/>
      <c r="BU123" s="920"/>
      <c r="BV123" s="920">
        <v>10095485</v>
      </c>
      <c r="BW123" s="920"/>
      <c r="BX123" s="920"/>
      <c r="BY123" s="920"/>
      <c r="BZ123" s="920"/>
      <c r="CA123" s="920">
        <v>9897353</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t="s">
        <v>437</v>
      </c>
      <c r="DH123" s="864"/>
      <c r="DI123" s="864"/>
      <c r="DJ123" s="864"/>
      <c r="DK123" s="865"/>
      <c r="DL123" s="866" t="s">
        <v>437</v>
      </c>
      <c r="DM123" s="864"/>
      <c r="DN123" s="864"/>
      <c r="DO123" s="864"/>
      <c r="DP123" s="865"/>
      <c r="DQ123" s="866" t="s">
        <v>437</v>
      </c>
      <c r="DR123" s="864"/>
      <c r="DS123" s="864"/>
      <c r="DT123" s="864"/>
      <c r="DU123" s="865"/>
      <c r="DV123" s="911" t="s">
        <v>437</v>
      </c>
      <c r="DW123" s="912"/>
      <c r="DX123" s="912"/>
      <c r="DY123" s="912"/>
      <c r="DZ123" s="913"/>
    </row>
    <row r="124" spans="1:130" s="248" customFormat="1" ht="26.25" customHeight="1" thickBot="1" x14ac:dyDescent="0.2">
      <c r="A124" s="904"/>
      <c r="B124" s="905"/>
      <c r="C124" s="908" t="s">
        <v>463</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437</v>
      </c>
      <c r="AB124" s="864"/>
      <c r="AC124" s="864"/>
      <c r="AD124" s="864"/>
      <c r="AE124" s="865"/>
      <c r="AF124" s="866" t="s">
        <v>437</v>
      </c>
      <c r="AG124" s="864"/>
      <c r="AH124" s="864"/>
      <c r="AI124" s="864"/>
      <c r="AJ124" s="865"/>
      <c r="AK124" s="866" t="s">
        <v>437</v>
      </c>
      <c r="AL124" s="864"/>
      <c r="AM124" s="864"/>
      <c r="AN124" s="864"/>
      <c r="AO124" s="865"/>
      <c r="AP124" s="911" t="s">
        <v>437</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22.8</v>
      </c>
      <c r="BR124" s="918"/>
      <c r="BS124" s="918"/>
      <c r="BT124" s="918"/>
      <c r="BU124" s="918"/>
      <c r="BV124" s="918">
        <v>21.8</v>
      </c>
      <c r="BW124" s="918"/>
      <c r="BX124" s="918"/>
      <c r="BY124" s="918"/>
      <c r="BZ124" s="918"/>
      <c r="CA124" s="918">
        <v>17.3</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v>2055682</v>
      </c>
      <c r="DH124" s="847"/>
      <c r="DI124" s="847"/>
      <c r="DJ124" s="847"/>
      <c r="DK124" s="848"/>
      <c r="DL124" s="849">
        <v>1923711</v>
      </c>
      <c r="DM124" s="847"/>
      <c r="DN124" s="847"/>
      <c r="DO124" s="847"/>
      <c r="DP124" s="848"/>
      <c r="DQ124" s="849" t="s">
        <v>437</v>
      </c>
      <c r="DR124" s="847"/>
      <c r="DS124" s="847"/>
      <c r="DT124" s="847"/>
      <c r="DU124" s="848"/>
      <c r="DV124" s="935" t="s">
        <v>437</v>
      </c>
      <c r="DW124" s="936"/>
      <c r="DX124" s="936"/>
      <c r="DY124" s="936"/>
      <c r="DZ124" s="937"/>
    </row>
    <row r="125" spans="1:130" s="248" customFormat="1" ht="26.25" customHeight="1" x14ac:dyDescent="0.15">
      <c r="A125" s="904"/>
      <c r="B125" s="905"/>
      <c r="C125" s="908" t="s">
        <v>465</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437</v>
      </c>
      <c r="AB125" s="864"/>
      <c r="AC125" s="864"/>
      <c r="AD125" s="864"/>
      <c r="AE125" s="865"/>
      <c r="AF125" s="866" t="s">
        <v>437</v>
      </c>
      <c r="AG125" s="864"/>
      <c r="AH125" s="864"/>
      <c r="AI125" s="864"/>
      <c r="AJ125" s="865"/>
      <c r="AK125" s="866" t="s">
        <v>437</v>
      </c>
      <c r="AL125" s="864"/>
      <c r="AM125" s="864"/>
      <c r="AN125" s="864"/>
      <c r="AO125" s="865"/>
      <c r="AP125" s="911" t="s">
        <v>437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437</v>
      </c>
      <c r="DH125" s="929"/>
      <c r="DI125" s="929"/>
      <c r="DJ125" s="929"/>
      <c r="DK125" s="929"/>
      <c r="DL125" s="929" t="s">
        <v>437</v>
      </c>
      <c r="DM125" s="929"/>
      <c r="DN125" s="929"/>
      <c r="DO125" s="929"/>
      <c r="DP125" s="929"/>
      <c r="DQ125" s="929" t="s">
        <v>437</v>
      </c>
      <c r="DR125" s="929"/>
      <c r="DS125" s="929"/>
      <c r="DT125" s="929"/>
      <c r="DU125" s="929"/>
      <c r="DV125" s="930" t="s">
        <v>437</v>
      </c>
      <c r="DW125" s="930"/>
      <c r="DX125" s="930"/>
      <c r="DY125" s="930"/>
      <c r="DZ125" s="931"/>
    </row>
    <row r="126" spans="1:130" s="248" customFormat="1" ht="26.25" customHeight="1" thickBot="1" x14ac:dyDescent="0.2">
      <c r="A126" s="904"/>
      <c r="B126" s="905"/>
      <c r="C126" s="908" t="s">
        <v>467</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52281</v>
      </c>
      <c r="AB126" s="864"/>
      <c r="AC126" s="864"/>
      <c r="AD126" s="864"/>
      <c r="AE126" s="865"/>
      <c r="AF126" s="866">
        <v>51210</v>
      </c>
      <c r="AG126" s="864"/>
      <c r="AH126" s="864"/>
      <c r="AI126" s="864"/>
      <c r="AJ126" s="865"/>
      <c r="AK126" s="866">
        <v>60016</v>
      </c>
      <c r="AL126" s="864"/>
      <c r="AM126" s="864"/>
      <c r="AN126" s="864"/>
      <c r="AO126" s="865"/>
      <c r="AP126" s="911">
        <v>1.1000000000000001</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v>177339</v>
      </c>
      <c r="DH126" s="901"/>
      <c r="DI126" s="901"/>
      <c r="DJ126" s="901"/>
      <c r="DK126" s="901"/>
      <c r="DL126" s="901">
        <v>176713</v>
      </c>
      <c r="DM126" s="901"/>
      <c r="DN126" s="901"/>
      <c r="DO126" s="901"/>
      <c r="DP126" s="901"/>
      <c r="DQ126" s="901">
        <v>176064</v>
      </c>
      <c r="DR126" s="901"/>
      <c r="DS126" s="901"/>
      <c r="DT126" s="901"/>
      <c r="DU126" s="901"/>
      <c r="DV126" s="878">
        <v>3.3</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16</v>
      </c>
      <c r="AB127" s="864"/>
      <c r="AC127" s="864"/>
      <c r="AD127" s="864"/>
      <c r="AE127" s="865"/>
      <c r="AF127" s="866">
        <v>3</v>
      </c>
      <c r="AG127" s="864"/>
      <c r="AH127" s="864"/>
      <c r="AI127" s="864"/>
      <c r="AJ127" s="865"/>
      <c r="AK127" s="866" t="s">
        <v>437</v>
      </c>
      <c r="AL127" s="864"/>
      <c r="AM127" s="864"/>
      <c r="AN127" s="864"/>
      <c r="AO127" s="865"/>
      <c r="AP127" s="911" t="s">
        <v>437</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437</v>
      </c>
      <c r="DH127" s="901"/>
      <c r="DI127" s="901"/>
      <c r="DJ127" s="901"/>
      <c r="DK127" s="901"/>
      <c r="DL127" s="901" t="s">
        <v>437</v>
      </c>
      <c r="DM127" s="901"/>
      <c r="DN127" s="901"/>
      <c r="DO127" s="901"/>
      <c r="DP127" s="901"/>
      <c r="DQ127" s="901" t="s">
        <v>437</v>
      </c>
      <c r="DR127" s="901"/>
      <c r="DS127" s="901"/>
      <c r="DT127" s="901"/>
      <c r="DU127" s="901"/>
      <c r="DV127" s="878" t="s">
        <v>131</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14582</v>
      </c>
      <c r="AB128" s="885"/>
      <c r="AC128" s="885"/>
      <c r="AD128" s="885"/>
      <c r="AE128" s="886"/>
      <c r="AF128" s="887">
        <v>14582</v>
      </c>
      <c r="AG128" s="885"/>
      <c r="AH128" s="885"/>
      <c r="AI128" s="885"/>
      <c r="AJ128" s="886"/>
      <c r="AK128" s="887">
        <v>7307</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437</v>
      </c>
      <c r="BG128" s="871"/>
      <c r="BH128" s="871"/>
      <c r="BI128" s="871"/>
      <c r="BJ128" s="871"/>
      <c r="BK128" s="871"/>
      <c r="BL128" s="894"/>
      <c r="BM128" s="870">
        <v>14.45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t="s">
        <v>437</v>
      </c>
      <c r="DH128" s="875"/>
      <c r="DI128" s="875"/>
      <c r="DJ128" s="875"/>
      <c r="DK128" s="875"/>
      <c r="DL128" s="875" t="s">
        <v>437</v>
      </c>
      <c r="DM128" s="875"/>
      <c r="DN128" s="875"/>
      <c r="DO128" s="875"/>
      <c r="DP128" s="875"/>
      <c r="DQ128" s="875" t="s">
        <v>437</v>
      </c>
      <c r="DR128" s="875"/>
      <c r="DS128" s="875"/>
      <c r="DT128" s="875"/>
      <c r="DU128" s="875"/>
      <c r="DV128" s="876" t="s">
        <v>437</v>
      </c>
      <c r="DW128" s="876"/>
      <c r="DX128" s="876"/>
      <c r="DY128" s="876"/>
      <c r="DZ128" s="877"/>
    </row>
    <row r="129" spans="1:131" s="248" customFormat="1" ht="26.25" customHeight="1" x14ac:dyDescent="0.15">
      <c r="A129" s="858" t="s">
        <v>109</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5776930</v>
      </c>
      <c r="AB129" s="864"/>
      <c r="AC129" s="864"/>
      <c r="AD129" s="864"/>
      <c r="AE129" s="865"/>
      <c r="AF129" s="866">
        <v>5785887</v>
      </c>
      <c r="AG129" s="864"/>
      <c r="AH129" s="864"/>
      <c r="AI129" s="864"/>
      <c r="AJ129" s="865"/>
      <c r="AK129" s="866">
        <v>5997354</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437</v>
      </c>
      <c r="BG129" s="854"/>
      <c r="BH129" s="854"/>
      <c r="BI129" s="854"/>
      <c r="BJ129" s="854"/>
      <c r="BK129" s="854"/>
      <c r="BL129" s="855"/>
      <c r="BM129" s="853">
        <v>19.45</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693821</v>
      </c>
      <c r="AB130" s="864"/>
      <c r="AC130" s="864"/>
      <c r="AD130" s="864"/>
      <c r="AE130" s="865"/>
      <c r="AF130" s="866">
        <v>699660</v>
      </c>
      <c r="AG130" s="864"/>
      <c r="AH130" s="864"/>
      <c r="AI130" s="864"/>
      <c r="AJ130" s="865"/>
      <c r="AK130" s="866">
        <v>693696</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6.3</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5083109</v>
      </c>
      <c r="AB131" s="847"/>
      <c r="AC131" s="847"/>
      <c r="AD131" s="847"/>
      <c r="AE131" s="848"/>
      <c r="AF131" s="849">
        <v>5086227</v>
      </c>
      <c r="AG131" s="847"/>
      <c r="AH131" s="847"/>
      <c r="AI131" s="847"/>
      <c r="AJ131" s="848"/>
      <c r="AK131" s="849">
        <v>5303658</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v>17.3</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7.1151533440000003</v>
      </c>
      <c r="AB132" s="827"/>
      <c r="AC132" s="827"/>
      <c r="AD132" s="827"/>
      <c r="AE132" s="828"/>
      <c r="AF132" s="829">
        <v>6.6748102280000001</v>
      </c>
      <c r="AG132" s="827"/>
      <c r="AH132" s="827"/>
      <c r="AI132" s="827"/>
      <c r="AJ132" s="828"/>
      <c r="AK132" s="829">
        <v>5.2051621729999997</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7.7</v>
      </c>
      <c r="AB133" s="806"/>
      <c r="AC133" s="806"/>
      <c r="AD133" s="806"/>
      <c r="AE133" s="807"/>
      <c r="AF133" s="805">
        <v>7.2</v>
      </c>
      <c r="AG133" s="806"/>
      <c r="AH133" s="806"/>
      <c r="AI133" s="806"/>
      <c r="AJ133" s="807"/>
      <c r="AK133" s="805">
        <v>6.3</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UmwoTiuYJfCeo0wqonwBfGhgBgofSBW75Dfny3Wy7byIvzBCc6dp2ClcO550+8Np27zjn0nbZkhLtLiJPYpotg==" saltValue="j2KFBDHqYpSXmZlnbae4p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34"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n+w8anx/dDY06BVgBlKLPcxrdhx++qSI5abYUchDzEJ0XIPi6VRoYB+JkJGMRXA38r03fqDr6Ffl/qP1pOA==" saltValue="O4KT9/Mpu5pD5KaQz/mA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C67"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Xzy1Keq+7gKXfjrqgl2RpVUTvjSlO4wKnYHhNvuw+2jcbGKYUHJHyCe51g+NFOa24DP5CYEJ/J/vntS2CYU3A==" saltValue="e5E8/D2gCOC1nnwAlIdYD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D1"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1701027</v>
      </c>
      <c r="AP9" s="314">
        <v>58988</v>
      </c>
      <c r="AQ9" s="315">
        <v>63681</v>
      </c>
      <c r="AR9" s="316">
        <v>-7.4</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442975</v>
      </c>
      <c r="AP10" s="317">
        <v>15361</v>
      </c>
      <c r="AQ10" s="318">
        <v>8003</v>
      </c>
      <c r="AR10" s="319">
        <v>91.9</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t="s">
        <v>515</v>
      </c>
      <c r="AP11" s="317" t="s">
        <v>515</v>
      </c>
      <c r="AQ11" s="318">
        <v>360</v>
      </c>
      <c r="AR11" s="319" t="s">
        <v>515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516</v>
      </c>
      <c r="AL12" s="1228"/>
      <c r="AM12" s="1228"/>
      <c r="AN12" s="1229"/>
      <c r="AO12" s="317" t="s">
        <v>515</v>
      </c>
      <c r="AP12" s="317" t="s">
        <v>515</v>
      </c>
      <c r="AQ12" s="318">
        <v>18</v>
      </c>
      <c r="AR12" s="319" t="s">
        <v>515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v>87111</v>
      </c>
      <c r="AP13" s="317">
        <v>3021</v>
      </c>
      <c r="AQ13" s="318">
        <v>2539</v>
      </c>
      <c r="AR13" s="319">
        <v>19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12189</v>
      </c>
      <c r="AP14" s="317">
        <v>423</v>
      </c>
      <c r="AQ14" s="318">
        <v>1117</v>
      </c>
      <c r="AR14" s="319">
        <v>-62.1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-111288</v>
      </c>
      <c r="AP15" s="317">
        <v>-3859</v>
      </c>
      <c r="AQ15" s="318">
        <v>-4412</v>
      </c>
      <c r="AR15" s="319">
        <v>-12.5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190</v>
      </c>
      <c r="AL16" s="1231"/>
      <c r="AM16" s="1231"/>
      <c r="AN16" s="1232"/>
      <c r="AO16" s="317">
        <v>2132014</v>
      </c>
      <c r="AP16" s="317">
        <v>73933</v>
      </c>
      <c r="AQ16" s="318">
        <v>71307</v>
      </c>
      <c r="AR16" s="319">
        <v>3.7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6.14</v>
      </c>
      <c r="AP21" s="331">
        <v>6.49</v>
      </c>
      <c r="AQ21" s="332">
        <v>-0.35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98.4</v>
      </c>
      <c r="AP22" s="336">
        <v>97.2</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690829</v>
      </c>
      <c r="AP32" s="345">
        <v>23956</v>
      </c>
      <c r="AQ32" s="346">
        <v>31105</v>
      </c>
      <c r="AR32" s="347">
        <v>-23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515</v>
      </c>
      <c r="AP33" s="345" t="s">
        <v>515</v>
      </c>
      <c r="AQ33" s="346" t="s">
        <v>515</v>
      </c>
      <c r="AR33" s="347" t="s">
        <v>515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515</v>
      </c>
      <c r="AP34" s="345" t="s">
        <v>515</v>
      </c>
      <c r="AQ34" s="346">
        <v>0</v>
      </c>
      <c r="AR34" s="347" t="s">
        <v>515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131855</v>
      </c>
      <c r="AP35" s="345">
        <v>4572</v>
      </c>
      <c r="AQ35" s="346">
        <v>8747</v>
      </c>
      <c r="AR35" s="347">
        <v>-47.7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v>94367</v>
      </c>
      <c r="AP36" s="345">
        <v>3272</v>
      </c>
      <c r="AQ36" s="346">
        <v>2193</v>
      </c>
      <c r="AR36" s="347">
        <v>49.2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v>60016</v>
      </c>
      <c r="AP37" s="345">
        <v>2081</v>
      </c>
      <c r="AQ37" s="346">
        <v>863</v>
      </c>
      <c r="AR37" s="347">
        <v>141.1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t="s">
        <v>515</v>
      </c>
      <c r="AP38" s="348" t="s">
        <v>515</v>
      </c>
      <c r="AQ38" s="349">
        <v>1</v>
      </c>
      <c r="AR38" s="337" t="s">
        <v>515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v>-7307</v>
      </c>
      <c r="AP39" s="345">
        <v>-253</v>
      </c>
      <c r="AQ39" s="346">
        <v>-3092</v>
      </c>
      <c r="AR39" s="347">
        <v>-91.8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-693696</v>
      </c>
      <c r="AP40" s="345">
        <v>-24056</v>
      </c>
      <c r="AQ40" s="346">
        <v>-27116</v>
      </c>
      <c r="AR40" s="347">
        <v>-11.3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276064</v>
      </c>
      <c r="AP41" s="345">
        <v>9573</v>
      </c>
      <c r="AQ41" s="346">
        <v>12702</v>
      </c>
      <c r="AR41" s="347">
        <v>-24.6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823876</v>
      </c>
      <c r="AN51" s="367">
        <v>27369</v>
      </c>
      <c r="AO51" s="368">
        <v>128.19999999999999</v>
      </c>
      <c r="AP51" s="369">
        <v>47738</v>
      </c>
      <c r="AQ51" s="370">
        <v>-4.4000000000000004</v>
      </c>
      <c r="AR51" s="371">
        <v>132.6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186967</v>
      </c>
      <c r="AN52" s="375">
        <v>6211</v>
      </c>
      <c r="AO52" s="376">
        <v>-3.7</v>
      </c>
      <c r="AP52" s="377">
        <v>24937</v>
      </c>
      <c r="AQ52" s="378">
        <v>-5.5</v>
      </c>
      <c r="AR52" s="379">
        <v>1.8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432112</v>
      </c>
      <c r="AN53" s="367">
        <v>14457</v>
      </c>
      <c r="AO53" s="368">
        <v>-47.2</v>
      </c>
      <c r="AP53" s="369">
        <v>52191</v>
      </c>
      <c r="AQ53" s="370">
        <v>9.3000000000000007</v>
      </c>
      <c r="AR53" s="371">
        <v>-56.5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199983</v>
      </c>
      <c r="AN54" s="375">
        <v>6691</v>
      </c>
      <c r="AO54" s="376">
        <v>7.7</v>
      </c>
      <c r="AP54" s="377">
        <v>24843</v>
      </c>
      <c r="AQ54" s="378">
        <v>-0.4</v>
      </c>
      <c r="AR54" s="379">
        <v>8.1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190544</v>
      </c>
      <c r="AN55" s="367">
        <v>6451</v>
      </c>
      <c r="AO55" s="368">
        <v>-55.4</v>
      </c>
      <c r="AP55" s="369">
        <v>47387</v>
      </c>
      <c r="AQ55" s="370">
        <v>-9.1999999999999993</v>
      </c>
      <c r="AR55" s="371">
        <v>-46.2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54597</v>
      </c>
      <c r="AN56" s="375">
        <v>1849</v>
      </c>
      <c r="AO56" s="376">
        <v>-72.400000000000006</v>
      </c>
      <c r="AP56" s="377">
        <v>24928</v>
      </c>
      <c r="AQ56" s="378">
        <v>0.3</v>
      </c>
      <c r="AR56" s="379">
        <v>-72.7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362909</v>
      </c>
      <c r="AN57" s="367">
        <v>12443</v>
      </c>
      <c r="AO57" s="368">
        <v>92.9</v>
      </c>
      <c r="AP57" s="369">
        <v>51264</v>
      </c>
      <c r="AQ57" s="370">
        <v>8.1999999999999993</v>
      </c>
      <c r="AR57" s="371">
        <v>84.7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181925</v>
      </c>
      <c r="AN58" s="375">
        <v>6238</v>
      </c>
      <c r="AO58" s="376">
        <v>237.4</v>
      </c>
      <c r="AP58" s="377">
        <v>26040</v>
      </c>
      <c r="AQ58" s="378">
        <v>4.5</v>
      </c>
      <c r="AR58" s="379">
        <v>232.9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427184</v>
      </c>
      <c r="AN59" s="367">
        <v>14814</v>
      </c>
      <c r="AO59" s="368">
        <v>19.100000000000001</v>
      </c>
      <c r="AP59" s="369">
        <v>52068</v>
      </c>
      <c r="AQ59" s="370">
        <v>1.6</v>
      </c>
      <c r="AR59" s="371">
        <v>17.5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197899</v>
      </c>
      <c r="AN60" s="375">
        <v>6863</v>
      </c>
      <c r="AO60" s="376">
        <v>10</v>
      </c>
      <c r="AP60" s="377">
        <v>26936</v>
      </c>
      <c r="AQ60" s="378">
        <v>3.4</v>
      </c>
      <c r="AR60" s="379">
        <v>6.6</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447325</v>
      </c>
      <c r="AN61" s="382">
        <v>15107</v>
      </c>
      <c r="AO61" s="383">
        <v>27.5</v>
      </c>
      <c r="AP61" s="384">
        <v>50130</v>
      </c>
      <c r="AQ61" s="385">
        <v>1.1000000000000001</v>
      </c>
      <c r="AR61" s="371">
        <v>26.4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164274</v>
      </c>
      <c r="AN62" s="375">
        <v>5570</v>
      </c>
      <c r="AO62" s="376">
        <v>35.799999999999997</v>
      </c>
      <c r="AP62" s="377">
        <v>25537</v>
      </c>
      <c r="AQ62" s="378">
        <v>0.5</v>
      </c>
      <c r="AR62" s="379">
        <v>35.299999999999997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f0AiPVdGM27FLq0DHAMH01Bpb6N2uilTjv0F0POfYn1ZPBGrgEObQosIl4vOwPjnNcs6KuOpYFMF5qrDIk4KUA==" saltValue="e0v+gUBLSYoWRlHxy/8AS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vtnSGuvcF2qAD4lcm01l1cXiolrrJECp/jOL3RLvSiihTke3kus06uUnV/niwhB47cHhJBvzwUIWvZ/fDAiCOA==" saltValue="L7Hf+yX3x9cs+esVwgYPq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U+tWlII5F07sA0UKbWW83mfgS16KBE3I6q7TeWmbVrNXagogS7fw2HF8QhuSe8J8ZziOjFWWBUtBwMGIEbESbA==" saltValue="zzg/Xa+MRb9+KYUJ+45o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12.51</v>
      </c>
      <c r="G47" s="12">
        <v>10.5</v>
      </c>
      <c r="H47" s="12">
        <v>13.82</v>
      </c>
      <c r="I47" s="12">
        <v>13.28</v>
      </c>
      <c r="J47" s="13">
        <v>12.12</v>
      </c>
    </row>
    <row r="48" spans="2:10" ht="57.75" customHeight="1" x14ac:dyDescent="0.15">
      <c r="B48" s="14"/>
      <c r="C48" s="1240" t="s">
        <v>4</v>
      </c>
      <c r="D48" s="1240"/>
      <c r="E48" s="1241"/>
      <c r="F48" s="15">
        <v>6.83</v>
      </c>
      <c r="G48" s="16">
        <v>8.51</v>
      </c>
      <c r="H48" s="16">
        <v>7.24</v>
      </c>
      <c r="I48" s="16">
        <v>8.07</v>
      </c>
      <c r="J48" s="17">
        <v>9.81</v>
      </c>
    </row>
    <row r="49" spans="2:10" ht="57.75" customHeight="1" thickBot="1" x14ac:dyDescent="0.2">
      <c r="B49" s="18"/>
      <c r="C49" s="1242" t="s">
        <v>5</v>
      </c>
      <c r="D49" s="1242"/>
      <c r="E49" s="1243"/>
      <c r="F49" s="19" t="s">
        <v>562</v>
      </c>
      <c r="G49" s="20" t="s">
        <v>563</v>
      </c>
      <c r="H49" s="20">
        <v>2.2200000000000002</v>
      </c>
      <c r="I49" s="20">
        <v>0.32</v>
      </c>
      <c r="J49" s="21">
        <v>1.34</v>
      </c>
    </row>
    <row r="50" spans="2:10" ht="13.5" customHeight="1" x14ac:dyDescent="0.15"/>
  </sheetData>
  <sheetProtection algorithmName="SHA-512" hashValue="4ZGNnN/fg7kOmJ9ZmKsaVo2v2ie4BLPBTotyWYnw6iMJFvl0nS3bfFOf59H/hQpcBMzZ2RTgTHrwvFHjA6azPw==" saltValue="ptzjX7z77m9psPx82Z+D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I40" sqref="I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564</v>
      </c>
      <c r="D34" s="1250"/>
      <c r="E34" s="1251"/>
      <c r="F34" s="32">
        <v>6.83</v>
      </c>
      <c r="G34" s="33">
        <v>8.51</v>
      </c>
      <c r="H34" s="33">
        <v>7.23</v>
      </c>
      <c r="I34" s="33">
        <v>8.06</v>
      </c>
      <c r="J34" s="34">
        <v>9.81</v>
      </c>
      <c r="K34" s="22"/>
      <c r="L34" s="22"/>
      <c r="M34" s="22"/>
      <c r="N34" s="22"/>
      <c r="O34" s="22"/>
      <c r="P34" s="22"/>
    </row>
    <row r="35" spans="1:16" ht="39" customHeight="1" x14ac:dyDescent="0.15">
      <c r="A35" s="22"/>
      <c r="B35" s="35"/>
      <c r="C35" s="1244" t="s">
        <v>565</v>
      </c>
      <c r="D35" s="1245"/>
      <c r="E35" s="1246"/>
      <c r="F35" s="36">
        <v>4.47</v>
      </c>
      <c r="G35" s="37">
        <v>8</v>
      </c>
      <c r="H35" s="37">
        <v>2.11</v>
      </c>
      <c r="I35" s="37">
        <v>1.72</v>
      </c>
      <c r="J35" s="38">
        <v>2.73</v>
      </c>
      <c r="K35" s="22"/>
      <c r="L35" s="22"/>
      <c r="M35" s="22"/>
      <c r="N35" s="22"/>
      <c r="O35" s="22"/>
      <c r="P35" s="22"/>
    </row>
    <row r="36" spans="1:16" ht="39" customHeight="1" x14ac:dyDescent="0.15">
      <c r="A36" s="22"/>
      <c r="B36" s="35"/>
      <c r="C36" s="1244" t="s">
        <v>566</v>
      </c>
      <c r="D36" s="1245"/>
      <c r="E36" s="1246"/>
      <c r="F36" s="36">
        <v>2.78</v>
      </c>
      <c r="G36" s="37">
        <v>2.5099999999999998</v>
      </c>
      <c r="H36" s="37">
        <v>2.67</v>
      </c>
      <c r="I36" s="37">
        <v>3.1</v>
      </c>
      <c r="J36" s="38">
        <v>2.04</v>
      </c>
      <c r="K36" s="22"/>
      <c r="L36" s="22"/>
      <c r="M36" s="22"/>
      <c r="N36" s="22"/>
      <c r="O36" s="22"/>
      <c r="P36" s="22"/>
    </row>
    <row r="37" spans="1:16" ht="39" customHeight="1" x14ac:dyDescent="0.15">
      <c r="A37" s="22"/>
      <c r="B37" s="35"/>
      <c r="C37" s="1244" t="s">
        <v>567</v>
      </c>
      <c r="D37" s="1245"/>
      <c r="E37" s="1246"/>
      <c r="F37" s="36">
        <v>0.02</v>
      </c>
      <c r="G37" s="37">
        <v>0.02</v>
      </c>
      <c r="H37" s="37">
        <v>0.01</v>
      </c>
      <c r="I37" s="37">
        <v>0.03</v>
      </c>
      <c r="J37" s="38">
        <v>0.05</v>
      </c>
      <c r="K37" s="22"/>
      <c r="L37" s="22"/>
      <c r="M37" s="22"/>
      <c r="N37" s="22"/>
      <c r="O37" s="22"/>
      <c r="P37" s="22"/>
    </row>
    <row r="38" spans="1:16" ht="39" customHeight="1" x14ac:dyDescent="0.15">
      <c r="A38" s="22"/>
      <c r="B38" s="35"/>
      <c r="C38" s="1244"/>
      <c r="D38" s="1245"/>
      <c r="E38" s="1246"/>
      <c r="F38" s="36"/>
      <c r="G38" s="37"/>
      <c r="H38" s="37"/>
      <c r="I38" s="37"/>
      <c r="J38" s="38"/>
      <c r="K38" s="22"/>
      <c r="L38" s="22"/>
      <c r="M38" s="22"/>
      <c r="N38" s="22"/>
      <c r="O38" s="22"/>
      <c r="P38" s="22"/>
    </row>
    <row r="39" spans="1:16" ht="39" customHeight="1" x14ac:dyDescent="0.15">
      <c r="A39" s="22"/>
      <c r="B39" s="35"/>
      <c r="C39" s="1244"/>
      <c r="D39" s="1245"/>
      <c r="E39" s="1246"/>
      <c r="F39" s="36"/>
      <c r="G39" s="37"/>
      <c r="H39" s="37"/>
      <c r="I39" s="37"/>
      <c r="J39" s="38"/>
      <c r="K39" s="22"/>
      <c r="L39" s="22"/>
      <c r="M39" s="22"/>
      <c r="N39" s="22"/>
      <c r="O39" s="22"/>
      <c r="P39" s="22"/>
    </row>
    <row r="40" spans="1:16" ht="39" customHeight="1" x14ac:dyDescent="0.15">
      <c r="A40" s="22"/>
      <c r="B40" s="35"/>
      <c r="C40" s="1244"/>
      <c r="D40" s="1245"/>
      <c r="E40" s="1246"/>
      <c r="F40" s="36"/>
      <c r="G40" s="37"/>
      <c r="H40" s="37"/>
      <c r="I40" s="37"/>
      <c r="J40" s="38"/>
      <c r="K40" s="22"/>
      <c r="L40" s="22"/>
      <c r="M40" s="22"/>
      <c r="N40" s="22"/>
      <c r="O40" s="22"/>
      <c r="P40" s="22"/>
    </row>
    <row r="41" spans="1:16" ht="39" customHeight="1" x14ac:dyDescent="0.15">
      <c r="A41" s="22"/>
      <c r="B41" s="35"/>
      <c r="C41" s="1244"/>
      <c r="D41" s="1245"/>
      <c r="E41" s="1246"/>
      <c r="F41" s="36"/>
      <c r="G41" s="37"/>
      <c r="H41" s="37"/>
      <c r="I41" s="37"/>
      <c r="J41" s="38"/>
      <c r="K41" s="22"/>
      <c r="L41" s="22"/>
      <c r="M41" s="22"/>
      <c r="N41" s="22"/>
      <c r="O41" s="22"/>
      <c r="P41" s="22"/>
    </row>
    <row r="42" spans="1:16" ht="39" customHeight="1" x14ac:dyDescent="0.15">
      <c r="A42" s="22"/>
      <c r="B42" s="39"/>
      <c r="C42" s="1244" t="s">
        <v>568</v>
      </c>
      <c r="D42" s="1245"/>
      <c r="E42" s="1246"/>
      <c r="F42" s="36" t="s">
        <v>515</v>
      </c>
      <c r="G42" s="37" t="s">
        <v>515</v>
      </c>
      <c r="H42" s="37" t="s">
        <v>515</v>
      </c>
      <c r="I42" s="37" t="s">
        <v>515</v>
      </c>
      <c r="J42" s="38" t="s">
        <v>515</v>
      </c>
      <c r="K42" s="22"/>
      <c r="L42" s="22"/>
      <c r="M42" s="22"/>
      <c r="N42" s="22"/>
      <c r="O42" s="22"/>
      <c r="P42" s="22"/>
    </row>
    <row r="43" spans="1:16" ht="39" customHeight="1" thickBot="1" x14ac:dyDescent="0.2">
      <c r="A43" s="22"/>
      <c r="B43" s="40"/>
      <c r="C43" s="1247" t="s">
        <v>569</v>
      </c>
      <c r="D43" s="1248"/>
      <c r="E43" s="1249"/>
      <c r="F43" s="41">
        <v>0.33</v>
      </c>
      <c r="G43" s="42">
        <v>0.17</v>
      </c>
      <c r="H43" s="42">
        <v>0.22</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P8AZTV1HIGyFCZWid7P+HNvdtr3JFQFVOPdRSBwmaFEEtLC8Qx41bbqXkxsNxWZICPOf2cMZ/6XmbfECHwmBw==" saltValue="fmLJnZF3Hav0H66unACQ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49"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678</v>
      </c>
      <c r="L45" s="60">
        <v>680</v>
      </c>
      <c r="M45" s="60">
        <v>675</v>
      </c>
      <c r="N45" s="60">
        <v>664</v>
      </c>
      <c r="O45" s="61">
        <v>691</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72"/>
      <c r="C48" s="1273"/>
      <c r="D48" s="62"/>
      <c r="E48" s="1254" t="s">
        <v>15</v>
      </c>
      <c r="F48" s="1254"/>
      <c r="G48" s="1254"/>
      <c r="H48" s="1254"/>
      <c r="I48" s="1254"/>
      <c r="J48" s="1255"/>
      <c r="K48" s="63">
        <v>277</v>
      </c>
      <c r="L48" s="64">
        <v>276</v>
      </c>
      <c r="M48" s="64">
        <v>257</v>
      </c>
      <c r="N48" s="64">
        <v>253</v>
      </c>
      <c r="O48" s="65">
        <v>132</v>
      </c>
      <c r="P48" s="48"/>
      <c r="Q48" s="48"/>
      <c r="R48" s="48"/>
      <c r="S48" s="48"/>
      <c r="T48" s="48"/>
      <c r="U48" s="48"/>
    </row>
    <row r="49" spans="1:21" ht="30.75" customHeight="1" x14ac:dyDescent="0.15">
      <c r="A49" s="48"/>
      <c r="B49" s="1272"/>
      <c r="C49" s="1273"/>
      <c r="D49" s="62"/>
      <c r="E49" s="1254" t="s">
        <v>16</v>
      </c>
      <c r="F49" s="1254"/>
      <c r="G49" s="1254"/>
      <c r="H49" s="1254"/>
      <c r="I49" s="1254"/>
      <c r="J49" s="1255"/>
      <c r="K49" s="63">
        <v>87</v>
      </c>
      <c r="L49" s="64">
        <v>80</v>
      </c>
      <c r="M49" s="64">
        <v>86</v>
      </c>
      <c r="N49" s="64">
        <v>86</v>
      </c>
      <c r="O49" s="65">
        <v>94</v>
      </c>
      <c r="P49" s="48"/>
      <c r="Q49" s="48"/>
      <c r="R49" s="48"/>
      <c r="S49" s="48"/>
      <c r="T49" s="48"/>
      <c r="U49" s="48"/>
    </row>
    <row r="50" spans="1:21" ht="30.75" customHeight="1" x14ac:dyDescent="0.15">
      <c r="A50" s="48"/>
      <c r="B50" s="1272"/>
      <c r="C50" s="1273"/>
      <c r="D50" s="62"/>
      <c r="E50" s="1254" t="s">
        <v>17</v>
      </c>
      <c r="F50" s="1254"/>
      <c r="G50" s="1254"/>
      <c r="H50" s="1254"/>
      <c r="I50" s="1254"/>
      <c r="J50" s="1255"/>
      <c r="K50" s="63">
        <v>54</v>
      </c>
      <c r="L50" s="64">
        <v>58</v>
      </c>
      <c r="M50" s="64">
        <v>52</v>
      </c>
      <c r="N50" s="64">
        <v>51</v>
      </c>
      <c r="O50" s="65">
        <v>60</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515</v>
      </c>
      <c r="L51" s="64" t="s">
        <v>515</v>
      </c>
      <c r="M51" s="64" t="s">
        <v>515</v>
      </c>
      <c r="N51" s="64" t="s">
        <v>515</v>
      </c>
      <c r="O51" s="65" t="s">
        <v>515</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683</v>
      </c>
      <c r="L52" s="64">
        <v>694</v>
      </c>
      <c r="M52" s="64">
        <v>709</v>
      </c>
      <c r="N52" s="64">
        <v>715</v>
      </c>
      <c r="O52" s="65">
        <v>701</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413</v>
      </c>
      <c r="L53" s="69">
        <v>400</v>
      </c>
      <c r="M53" s="69">
        <v>361</v>
      </c>
      <c r="N53" s="69">
        <v>339</v>
      </c>
      <c r="O53" s="70">
        <v>276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hRHQn/Rmr8CqQajKQB/iQJtgAid8tc7t/vYlEqc5dGPL4fAGc41NleFqYgaNItJ2U9cUySvbCQq9I5u2cTQfg==" saltValue="QktlzfR/P/cY6LAlyuFoT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43"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30</v>
      </c>
      <c r="C41" s="1291"/>
      <c r="D41" s="102"/>
      <c r="E41" s="1292" t="s">
        <v>31</v>
      </c>
      <c r="F41" s="1292"/>
      <c r="G41" s="1292"/>
      <c r="H41" s="1293"/>
      <c r="I41" s="103">
        <v>8048</v>
      </c>
      <c r="J41" s="104">
        <v>7966</v>
      </c>
      <c r="K41" s="104">
        <v>7808</v>
      </c>
      <c r="L41" s="104">
        <v>7617</v>
      </c>
      <c r="M41" s="105">
        <v>7414</v>
      </c>
    </row>
    <row r="42" spans="2:13" ht="27.75" customHeight="1" x14ac:dyDescent="0.15">
      <c r="B42" s="1280"/>
      <c r="C42" s="1281"/>
      <c r="D42" s="106"/>
      <c r="E42" s="1284" t="s">
        <v>32</v>
      </c>
      <c r="F42" s="1284"/>
      <c r="G42" s="1284"/>
      <c r="H42" s="1285"/>
      <c r="I42" s="107">
        <v>116</v>
      </c>
      <c r="J42" s="108">
        <v>96</v>
      </c>
      <c r="K42" s="108">
        <v>79</v>
      </c>
      <c r="L42" s="108">
        <v>52</v>
      </c>
      <c r="M42" s="109">
        <v>43</v>
      </c>
    </row>
    <row r="43" spans="2:13" ht="27.75" customHeight="1" x14ac:dyDescent="0.15">
      <c r="B43" s="1280"/>
      <c r="C43" s="1281"/>
      <c r="D43" s="106"/>
      <c r="E43" s="1284" t="s">
        <v>33</v>
      </c>
      <c r="F43" s="1284"/>
      <c r="G43" s="1284"/>
      <c r="H43" s="1285"/>
      <c r="I43" s="107">
        <v>2447</v>
      </c>
      <c r="J43" s="108">
        <v>2281</v>
      </c>
      <c r="K43" s="108">
        <v>2107</v>
      </c>
      <c r="L43" s="108">
        <v>1972</v>
      </c>
      <c r="M43" s="109">
        <v>1723</v>
      </c>
    </row>
    <row r="44" spans="2:13" ht="27.75" customHeight="1" x14ac:dyDescent="0.15">
      <c r="B44" s="1280"/>
      <c r="C44" s="1281"/>
      <c r="D44" s="106"/>
      <c r="E44" s="1284" t="s">
        <v>34</v>
      </c>
      <c r="F44" s="1284"/>
      <c r="G44" s="1284"/>
      <c r="H44" s="1285"/>
      <c r="I44" s="107">
        <v>802</v>
      </c>
      <c r="J44" s="108">
        <v>739</v>
      </c>
      <c r="K44" s="108">
        <v>639</v>
      </c>
      <c r="L44" s="108">
        <v>620</v>
      </c>
      <c r="M44" s="109">
        <v>607</v>
      </c>
    </row>
    <row r="45" spans="2:13" ht="27.75" customHeight="1" x14ac:dyDescent="0.15">
      <c r="B45" s="1280"/>
      <c r="C45" s="1281"/>
      <c r="D45" s="106"/>
      <c r="E45" s="1284" t="s">
        <v>35</v>
      </c>
      <c r="F45" s="1284"/>
      <c r="G45" s="1284"/>
      <c r="H45" s="1285"/>
      <c r="I45" s="107">
        <v>930</v>
      </c>
      <c r="J45" s="108">
        <v>880</v>
      </c>
      <c r="K45" s="108">
        <v>791</v>
      </c>
      <c r="L45" s="108">
        <v>768</v>
      </c>
      <c r="M45" s="109">
        <v>856</v>
      </c>
    </row>
    <row r="46" spans="2:13" ht="27.75" customHeight="1" x14ac:dyDescent="0.15">
      <c r="B46" s="1280"/>
      <c r="C46" s="1281"/>
      <c r="D46" s="110"/>
      <c r="E46" s="1284" t="s">
        <v>36</v>
      </c>
      <c r="F46" s="1284"/>
      <c r="G46" s="1284"/>
      <c r="H46" s="1285"/>
      <c r="I46" s="107">
        <v>177</v>
      </c>
      <c r="J46" s="108">
        <v>177</v>
      </c>
      <c r="K46" s="108">
        <v>177</v>
      </c>
      <c r="L46" s="108">
        <v>177</v>
      </c>
      <c r="M46" s="109">
        <v>176</v>
      </c>
    </row>
    <row r="47" spans="2:13" ht="27.75" customHeight="1" x14ac:dyDescent="0.15">
      <c r="B47" s="1280"/>
      <c r="C47" s="1281"/>
      <c r="D47" s="111"/>
      <c r="E47" s="1294" t="s">
        <v>37</v>
      </c>
      <c r="F47" s="1295"/>
      <c r="G47" s="1295"/>
      <c r="H47" s="1296"/>
      <c r="I47" s="107" t="s">
        <v>515</v>
      </c>
      <c r="J47" s="108" t="s">
        <v>515</v>
      </c>
      <c r="K47" s="108" t="s">
        <v>515</v>
      </c>
      <c r="L47" s="108" t="s">
        <v>515</v>
      </c>
      <c r="M47" s="109" t="s">
        <v>515</v>
      </c>
    </row>
    <row r="48" spans="2:13" ht="27.75" customHeight="1" x14ac:dyDescent="0.15">
      <c r="B48" s="1280"/>
      <c r="C48" s="1281"/>
      <c r="D48" s="106"/>
      <c r="E48" s="1284" t="s">
        <v>38</v>
      </c>
      <c r="F48" s="1284"/>
      <c r="G48" s="1284"/>
      <c r="H48" s="1285"/>
      <c r="I48" s="107" t="s">
        <v>515</v>
      </c>
      <c r="J48" s="108" t="s">
        <v>515</v>
      </c>
      <c r="K48" s="108" t="s">
        <v>515</v>
      </c>
      <c r="L48" s="108" t="s">
        <v>515</v>
      </c>
      <c r="M48" s="109" t="s">
        <v>515</v>
      </c>
    </row>
    <row r="49" spans="2:13" ht="27.75" customHeight="1" x14ac:dyDescent="0.15">
      <c r="B49" s="1282"/>
      <c r="C49" s="1283"/>
      <c r="D49" s="106"/>
      <c r="E49" s="1284" t="s">
        <v>39</v>
      </c>
      <c r="F49" s="1284"/>
      <c r="G49" s="1284"/>
      <c r="H49" s="1285"/>
      <c r="I49" s="107" t="s">
        <v>515</v>
      </c>
      <c r="J49" s="108" t="s">
        <v>515</v>
      </c>
      <c r="K49" s="108" t="s">
        <v>515</v>
      </c>
      <c r="L49" s="108" t="s">
        <v>515</v>
      </c>
      <c r="M49" s="109" t="s">
        <v>515</v>
      </c>
    </row>
    <row r="50" spans="2:13" ht="27.75" customHeight="1" x14ac:dyDescent="0.15">
      <c r="B50" s="1278" t="s">
        <v>40</v>
      </c>
      <c r="C50" s="1279"/>
      <c r="D50" s="112"/>
      <c r="E50" s="1284" t="s">
        <v>41</v>
      </c>
      <c r="F50" s="1284"/>
      <c r="G50" s="1284"/>
      <c r="H50" s="1285"/>
      <c r="I50" s="107">
        <v>1290</v>
      </c>
      <c r="J50" s="108">
        <v>1217</v>
      </c>
      <c r="K50" s="108">
        <v>1836</v>
      </c>
      <c r="L50" s="108">
        <v>1851</v>
      </c>
      <c r="M50" s="109">
        <v>1851</v>
      </c>
    </row>
    <row r="51" spans="2:13" ht="27.75" customHeight="1" x14ac:dyDescent="0.15">
      <c r="B51" s="1280"/>
      <c r="C51" s="1281"/>
      <c r="D51" s="106"/>
      <c r="E51" s="1284" t="s">
        <v>42</v>
      </c>
      <c r="F51" s="1284"/>
      <c r="G51" s="1284"/>
      <c r="H51" s="1285"/>
      <c r="I51" s="107">
        <v>51</v>
      </c>
      <c r="J51" s="108">
        <v>36</v>
      </c>
      <c r="K51" s="108">
        <v>22</v>
      </c>
      <c r="L51" s="108">
        <v>7</v>
      </c>
      <c r="M51" s="109" t="s">
        <v>515</v>
      </c>
    </row>
    <row r="52" spans="2:13" ht="27.75" customHeight="1" x14ac:dyDescent="0.15">
      <c r="B52" s="1282"/>
      <c r="C52" s="1283"/>
      <c r="D52" s="106"/>
      <c r="E52" s="1284" t="s">
        <v>43</v>
      </c>
      <c r="F52" s="1284"/>
      <c r="G52" s="1284"/>
      <c r="H52" s="1285"/>
      <c r="I52" s="107">
        <v>8061</v>
      </c>
      <c r="J52" s="108">
        <v>7955</v>
      </c>
      <c r="K52" s="108">
        <v>8583</v>
      </c>
      <c r="L52" s="108">
        <v>8238</v>
      </c>
      <c r="M52" s="109">
        <v>8046</v>
      </c>
    </row>
    <row r="53" spans="2:13" ht="27.75" customHeight="1" thickBot="1" x14ac:dyDescent="0.2">
      <c r="B53" s="1286" t="s">
        <v>44</v>
      </c>
      <c r="C53" s="1287"/>
      <c r="D53" s="113"/>
      <c r="E53" s="1288" t="s">
        <v>45</v>
      </c>
      <c r="F53" s="1288"/>
      <c r="G53" s="1288"/>
      <c r="H53" s="1289"/>
      <c r="I53" s="114">
        <v>3119</v>
      </c>
      <c r="J53" s="115">
        <v>2930</v>
      </c>
      <c r="K53" s="115">
        <v>1161</v>
      </c>
      <c r="L53" s="115">
        <v>1111</v>
      </c>
      <c r="M53" s="116">
        <v>922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ZXYGmwf9XNyu+1mnxShyvAOml6d2YZN9s4CPZv4P4L22MKwzVMlwdKk4KwlUFmSF5NrnuHlR8xTCcLRoOgTKQ==" saltValue="AKLwsymBlxIX71yZW43O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48</v>
      </c>
      <c r="D55" s="1305"/>
      <c r="E55" s="1306"/>
      <c r="F55" s="128">
        <v>799</v>
      </c>
      <c r="G55" s="128">
        <v>768</v>
      </c>
      <c r="H55" s="129">
        <v>727</v>
      </c>
    </row>
    <row r="56" spans="2:8" ht="52.5" customHeight="1" x14ac:dyDescent="0.15">
      <c r="B56" s="130"/>
      <c r="C56" s="1307" t="s">
        <v>49</v>
      </c>
      <c r="D56" s="1307"/>
      <c r="E56" s="1308"/>
      <c r="F56" s="131" t="s">
        <v>515</v>
      </c>
      <c r="G56" s="131" t="s">
        <v>515</v>
      </c>
      <c r="H56" s="132" t="s">
        <v>515</v>
      </c>
    </row>
    <row r="57" spans="2:8" ht="53.25" customHeight="1" x14ac:dyDescent="0.15">
      <c r="B57" s="130"/>
      <c r="C57" s="1309" t="s">
        <v>50</v>
      </c>
      <c r="D57" s="1309"/>
      <c r="E57" s="1310"/>
      <c r="F57" s="133">
        <v>498</v>
      </c>
      <c r="G57" s="133">
        <v>537</v>
      </c>
      <c r="H57" s="134">
        <v>509</v>
      </c>
    </row>
    <row r="58" spans="2:8" ht="45.75" customHeight="1" x14ac:dyDescent="0.15">
      <c r="B58" s="135"/>
      <c r="C58" s="1297" t="s">
        <v>604</v>
      </c>
      <c r="D58" s="1298"/>
      <c r="E58" s="1299"/>
      <c r="F58" s="136">
        <v>309</v>
      </c>
      <c r="G58" s="136">
        <v>327</v>
      </c>
      <c r="H58" s="137">
        <v>297</v>
      </c>
    </row>
    <row r="59" spans="2:8" ht="45.75" customHeight="1" x14ac:dyDescent="0.15">
      <c r="B59" s="135"/>
      <c r="C59" s="1297" t="s">
        <v>605</v>
      </c>
      <c r="D59" s="1298"/>
      <c r="E59" s="1299"/>
      <c r="F59" s="136">
        <v>189</v>
      </c>
      <c r="G59" s="136">
        <v>209</v>
      </c>
      <c r="H59" s="137">
        <v>209</v>
      </c>
    </row>
    <row r="60" spans="2:8" ht="45.75" customHeight="1" x14ac:dyDescent="0.15">
      <c r="B60" s="135"/>
      <c r="C60" s="1297" t="s">
        <v>606</v>
      </c>
      <c r="D60" s="1298"/>
      <c r="E60" s="1299"/>
      <c r="F60" s="136" t="s">
        <v>515</v>
      </c>
      <c r="G60" s="136">
        <v>1</v>
      </c>
      <c r="H60" s="137">
        <v>4</v>
      </c>
    </row>
    <row r="61" spans="2:8" ht="45.75" customHeight="1" x14ac:dyDescent="0.15">
      <c r="B61" s="135"/>
      <c r="C61" s="1297" t="s">
        <v>51</v>
      </c>
      <c r="D61" s="1298"/>
      <c r="E61" s="1299"/>
      <c r="F61" s="136"/>
      <c r="G61" s="136"/>
      <c r="H61" s="137"/>
    </row>
    <row r="62" spans="2:8" ht="45.75" customHeight="1" thickBot="1" x14ac:dyDescent="0.2">
      <c r="B62" s="138"/>
      <c r="C62" s="1300" t="s">
        <v>52</v>
      </c>
      <c r="D62" s="1301"/>
      <c r="E62" s="1302"/>
      <c r="F62" s="139"/>
      <c r="G62" s="139"/>
      <c r="H62" s="140"/>
    </row>
    <row r="63" spans="2:8" ht="52.5" customHeight="1" thickBot="1" x14ac:dyDescent="0.2">
      <c r="B63" s="141"/>
      <c r="C63" s="1303" t="s">
        <v>53</v>
      </c>
      <c r="D63" s="1303"/>
      <c r="E63" s="1304"/>
      <c r="F63" s="142">
        <v>1297</v>
      </c>
      <c r="G63" s="142">
        <v>1305</v>
      </c>
      <c r="H63" s="143">
        <v>1236</v>
      </c>
    </row>
    <row r="64" spans="2:8" ht="15" customHeight="1" x14ac:dyDescent="0.15"/>
  </sheetData>
  <sheetProtection algorithmName="SHA-512" hashValue="mqcs3EJNcb3VbyzRa0B2Tsas94Y5WiTck2UwYwieL2Sf4knj53LgdLY9ypcHuFkkoUzt5DLuookmnoNS/KHVdw==" saltValue="MlX7QmecJt9D0VDs5uIz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topLeftCell="A19"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23" t="s">
        <v>610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x14ac:dyDescent="0.15">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x14ac:dyDescent="0.15">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x14ac:dyDescent="0.15">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x14ac:dyDescent="0.15">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611</v>
      </c>
    </row>
    <row r="50" spans="1:109" x14ac:dyDescent="0.15">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557</v>
      </c>
      <c r="BQ50" s="1316"/>
      <c r="BR50" s="1316"/>
      <c r="BS50" s="1316"/>
      <c r="BT50" s="1316"/>
      <c r="BU50" s="1316"/>
      <c r="BV50" s="1316"/>
      <c r="BW50" s="1316"/>
      <c r="BX50" s="1316" t="s">
        <v>558</v>
      </c>
      <c r="BY50" s="1316"/>
      <c r="BZ50" s="1316"/>
      <c r="CA50" s="1316"/>
      <c r="CB50" s="1316"/>
      <c r="CC50" s="1316"/>
      <c r="CD50" s="1316"/>
      <c r="CE50" s="1316"/>
      <c r="CF50" s="1316" t="s">
        <v>559</v>
      </c>
      <c r="CG50" s="1316"/>
      <c r="CH50" s="1316"/>
      <c r="CI50" s="1316"/>
      <c r="CJ50" s="1316"/>
      <c r="CK50" s="1316"/>
      <c r="CL50" s="1316"/>
      <c r="CM50" s="1316"/>
      <c r="CN50" s="1316" t="s">
        <v>560</v>
      </c>
      <c r="CO50" s="1316"/>
      <c r="CP50" s="1316"/>
      <c r="CQ50" s="1316"/>
      <c r="CR50" s="1316"/>
      <c r="CS50" s="1316"/>
      <c r="CT50" s="1316"/>
      <c r="CU50" s="1316"/>
      <c r="CV50" s="1316" t="s">
        <v>561</v>
      </c>
      <c r="CW50" s="1316"/>
      <c r="CX50" s="1316"/>
      <c r="CY50" s="1316"/>
      <c r="CZ50" s="1316"/>
      <c r="DA50" s="1316"/>
      <c r="DB50" s="1316"/>
      <c r="DC50" s="1316"/>
    </row>
    <row r="51" spans="1:109" ht="13.5" customHeight="1" x14ac:dyDescent="0.15">
      <c r="B51" s="397"/>
      <c r="G51" s="1319"/>
      <c r="H51" s="1319"/>
      <c r="I51" s="1332"/>
      <c r="J51" s="1332"/>
      <c r="K51" s="1318"/>
      <c r="L51" s="1318"/>
      <c r="M51" s="1318"/>
      <c r="N51" s="1318"/>
      <c r="AM51" s="406"/>
      <c r="AN51" s="1314" t="s">
        <v>612</v>
      </c>
      <c r="AO51" s="1314"/>
      <c r="AP51" s="1314"/>
      <c r="AQ51" s="1314"/>
      <c r="AR51" s="1314"/>
      <c r="AS51" s="1314"/>
      <c r="AT51" s="1314"/>
      <c r="AU51" s="1314"/>
      <c r="AV51" s="1314"/>
      <c r="AW51" s="1314"/>
      <c r="AX51" s="1314"/>
      <c r="AY51" s="1314"/>
      <c r="AZ51" s="1314"/>
      <c r="BA51" s="1314"/>
      <c r="BB51" s="1314" t="s">
        <v>613</v>
      </c>
      <c r="BC51" s="1314"/>
      <c r="BD51" s="1314"/>
      <c r="BE51" s="1314"/>
      <c r="BF51" s="1314"/>
      <c r="BG51" s="1314"/>
      <c r="BH51" s="1314"/>
      <c r="BI51" s="1314"/>
      <c r="BJ51" s="1314"/>
      <c r="BK51" s="1314"/>
      <c r="BL51" s="1314"/>
      <c r="BM51" s="1314"/>
      <c r="BN51" s="1314"/>
      <c r="BO51" s="1314"/>
      <c r="BP51" s="1311">
        <v>61.4</v>
      </c>
      <c r="BQ51" s="1311"/>
      <c r="BR51" s="1311"/>
      <c r="BS51" s="1311"/>
      <c r="BT51" s="1311"/>
      <c r="BU51" s="1311"/>
      <c r="BV51" s="1311"/>
      <c r="BW51" s="1311"/>
      <c r="BX51" s="1311">
        <v>58</v>
      </c>
      <c r="BY51" s="1311"/>
      <c r="BZ51" s="1311"/>
      <c r="CA51" s="1311"/>
      <c r="CB51" s="1311"/>
      <c r="CC51" s="1311"/>
      <c r="CD51" s="1311"/>
      <c r="CE51" s="1311"/>
      <c r="CF51" s="1311">
        <v>22.8</v>
      </c>
      <c r="CG51" s="1311"/>
      <c r="CH51" s="1311"/>
      <c r="CI51" s="1311"/>
      <c r="CJ51" s="1311"/>
      <c r="CK51" s="1311"/>
      <c r="CL51" s="1311"/>
      <c r="CM51" s="1311"/>
      <c r="CN51" s="1311">
        <v>21.8</v>
      </c>
      <c r="CO51" s="1311"/>
      <c r="CP51" s="1311"/>
      <c r="CQ51" s="1311"/>
      <c r="CR51" s="1311"/>
      <c r="CS51" s="1311"/>
      <c r="CT51" s="1311"/>
      <c r="CU51" s="1311"/>
      <c r="CV51" s="1311">
        <v>17.3</v>
      </c>
      <c r="CW51" s="1311"/>
      <c r="CX51" s="1311"/>
      <c r="CY51" s="1311"/>
      <c r="CZ51" s="1311"/>
      <c r="DA51" s="1311"/>
      <c r="DB51" s="1311"/>
      <c r="DC51" s="1311"/>
    </row>
    <row r="52" spans="1:109" x14ac:dyDescent="0.15">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614</v>
      </c>
      <c r="BC53" s="1314"/>
      <c r="BD53" s="1314"/>
      <c r="BE53" s="1314"/>
      <c r="BF53" s="1314"/>
      <c r="BG53" s="1314"/>
      <c r="BH53" s="1314"/>
      <c r="BI53" s="1314"/>
      <c r="BJ53" s="1314"/>
      <c r="BK53" s="1314"/>
      <c r="BL53" s="1314"/>
      <c r="BM53" s="1314"/>
      <c r="BN53" s="1314"/>
      <c r="BO53" s="1314"/>
      <c r="BP53" s="1311">
        <v>80.5</v>
      </c>
      <c r="BQ53" s="1311"/>
      <c r="BR53" s="1311"/>
      <c r="BS53" s="1311"/>
      <c r="BT53" s="1311"/>
      <c r="BU53" s="1311"/>
      <c r="BV53" s="1311"/>
      <c r="BW53" s="1311"/>
      <c r="BX53" s="1311">
        <v>81.2</v>
      </c>
      <c r="BY53" s="1311"/>
      <c r="BZ53" s="1311"/>
      <c r="CA53" s="1311"/>
      <c r="CB53" s="1311"/>
      <c r="CC53" s="1311"/>
      <c r="CD53" s="1311"/>
      <c r="CE53" s="1311"/>
      <c r="CF53" s="1311">
        <v>82.8</v>
      </c>
      <c r="CG53" s="1311"/>
      <c r="CH53" s="1311"/>
      <c r="CI53" s="1311"/>
      <c r="CJ53" s="1311"/>
      <c r="CK53" s="1311"/>
      <c r="CL53" s="1311"/>
      <c r="CM53" s="1311"/>
      <c r="CN53" s="1311">
        <v>83.6</v>
      </c>
      <c r="CO53" s="1311"/>
      <c r="CP53" s="1311"/>
      <c r="CQ53" s="1311"/>
      <c r="CR53" s="1311"/>
      <c r="CS53" s="1311"/>
      <c r="CT53" s="1311"/>
      <c r="CU53" s="1311"/>
      <c r="CV53" s="1311">
        <v>83.9</v>
      </c>
      <c r="CW53" s="1311"/>
      <c r="CX53" s="1311"/>
      <c r="CY53" s="1311"/>
      <c r="CZ53" s="1311"/>
      <c r="DA53" s="1311"/>
      <c r="DB53" s="1311"/>
      <c r="DC53" s="1311"/>
    </row>
    <row r="54" spans="1:109" x14ac:dyDescent="0.15">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5"/>
      <c r="B55" s="397"/>
      <c r="G55" s="1317"/>
      <c r="H55" s="1317"/>
      <c r="I55" s="1317"/>
      <c r="J55" s="1317"/>
      <c r="K55" s="1318"/>
      <c r="L55" s="1318"/>
      <c r="M55" s="1318"/>
      <c r="N55" s="1318"/>
      <c r="AN55" s="1316" t="s">
        <v>615</v>
      </c>
      <c r="AO55" s="1316"/>
      <c r="AP55" s="1316"/>
      <c r="AQ55" s="1316"/>
      <c r="AR55" s="1316"/>
      <c r="AS55" s="1316"/>
      <c r="AT55" s="1316"/>
      <c r="AU55" s="1316"/>
      <c r="AV55" s="1316"/>
      <c r="AW55" s="1316"/>
      <c r="AX55" s="1316"/>
      <c r="AY55" s="1316"/>
      <c r="AZ55" s="1316"/>
      <c r="BA55" s="1316"/>
      <c r="BB55" s="1314" t="s">
        <v>613</v>
      </c>
      <c r="BC55" s="1314"/>
      <c r="BD55" s="1314"/>
      <c r="BE55" s="1314"/>
      <c r="BF55" s="1314"/>
      <c r="BG55" s="1314"/>
      <c r="BH55" s="1314"/>
      <c r="BI55" s="1314"/>
      <c r="BJ55" s="1314"/>
      <c r="BK55" s="1314"/>
      <c r="BL55" s="1314"/>
      <c r="BM55" s="1314"/>
      <c r="BN55" s="1314"/>
      <c r="BO55" s="1314"/>
      <c r="BP55" s="1311">
        <v>21</v>
      </c>
      <c r="BQ55" s="1311"/>
      <c r="BR55" s="1311"/>
      <c r="BS55" s="1311"/>
      <c r="BT55" s="1311"/>
      <c r="BU55" s="1311"/>
      <c r="BV55" s="1311"/>
      <c r="BW55" s="1311"/>
      <c r="BX55" s="1311">
        <v>20.2</v>
      </c>
      <c r="BY55" s="1311"/>
      <c r="BZ55" s="1311"/>
      <c r="CA55" s="1311"/>
      <c r="CB55" s="1311"/>
      <c r="CC55" s="1311"/>
      <c r="CD55" s="1311"/>
      <c r="CE55" s="1311"/>
      <c r="CF55" s="1311">
        <v>18.3</v>
      </c>
      <c r="CG55" s="1311"/>
      <c r="CH55" s="1311"/>
      <c r="CI55" s="1311"/>
      <c r="CJ55" s="1311"/>
      <c r="CK55" s="1311"/>
      <c r="CL55" s="1311"/>
      <c r="CM55" s="1311"/>
      <c r="CN55" s="1311">
        <v>20.3</v>
      </c>
      <c r="CO55" s="1311"/>
      <c r="CP55" s="1311"/>
      <c r="CQ55" s="1311"/>
      <c r="CR55" s="1311"/>
      <c r="CS55" s="1311"/>
      <c r="CT55" s="1311"/>
      <c r="CU55" s="1311"/>
      <c r="CV55" s="1311">
        <v>15.5</v>
      </c>
      <c r="CW55" s="1311"/>
      <c r="CX55" s="1311"/>
      <c r="CY55" s="1311"/>
      <c r="CZ55" s="1311"/>
      <c r="DA55" s="1311"/>
      <c r="DB55" s="1311"/>
      <c r="DC55" s="1311"/>
    </row>
    <row r="56" spans="1:109" x14ac:dyDescent="0.15">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x14ac:dyDescent="0.15">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614</v>
      </c>
      <c r="BC57" s="1314"/>
      <c r="BD57" s="1314"/>
      <c r="BE57" s="1314"/>
      <c r="BF57" s="1314"/>
      <c r="BG57" s="1314"/>
      <c r="BH57" s="1314"/>
      <c r="BI57" s="1314"/>
      <c r="BJ57" s="1314"/>
      <c r="BK57" s="1314"/>
      <c r="BL57" s="1314"/>
      <c r="BM57" s="1314"/>
      <c r="BN57" s="1314"/>
      <c r="BO57" s="1314"/>
      <c r="BP57" s="1311">
        <v>55.9</v>
      </c>
      <c r="BQ57" s="1311"/>
      <c r="BR57" s="1311"/>
      <c r="BS57" s="1311"/>
      <c r="BT57" s="1311"/>
      <c r="BU57" s="1311"/>
      <c r="BV57" s="1311"/>
      <c r="BW57" s="1311"/>
      <c r="BX57" s="1311">
        <v>57.5</v>
      </c>
      <c r="BY57" s="1311"/>
      <c r="BZ57" s="1311"/>
      <c r="CA57" s="1311"/>
      <c r="CB57" s="1311"/>
      <c r="CC57" s="1311"/>
      <c r="CD57" s="1311"/>
      <c r="CE57" s="1311"/>
      <c r="CF57" s="1311">
        <v>59.3</v>
      </c>
      <c r="CG57" s="1311"/>
      <c r="CH57" s="1311"/>
      <c r="CI57" s="1311"/>
      <c r="CJ57" s="1311"/>
      <c r="CK57" s="1311"/>
      <c r="CL57" s="1311"/>
      <c r="CM57" s="1311"/>
      <c r="CN57" s="1311">
        <v>60.3</v>
      </c>
      <c r="CO57" s="1311"/>
      <c r="CP57" s="1311"/>
      <c r="CQ57" s="1311"/>
      <c r="CR57" s="1311"/>
      <c r="CS57" s="1311"/>
      <c r="CT57" s="1311"/>
      <c r="CU57" s="1311"/>
      <c r="CV57" s="1311">
        <v>61.4</v>
      </c>
      <c r="CW57" s="1311"/>
      <c r="CX57" s="1311"/>
      <c r="CY57" s="1311"/>
      <c r="CZ57" s="1311"/>
      <c r="DA57" s="1311"/>
      <c r="DB57" s="1311"/>
      <c r="DC57" s="1311"/>
      <c r="DD57" s="410"/>
      <c r="DE57" s="409"/>
    </row>
    <row r="58" spans="1:109" s="405" customFormat="1" x14ac:dyDescent="0.15">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616</v>
      </c>
    </row>
    <row r="64" spans="1:109" x14ac:dyDescent="0.15">
      <c r="B64" s="397"/>
      <c r="G64" s="404"/>
      <c r="I64" s="417"/>
      <c r="J64" s="417"/>
      <c r="K64" s="417"/>
      <c r="L64" s="417"/>
      <c r="M64" s="417"/>
      <c r="N64" s="418"/>
      <c r="AM64" s="404"/>
      <c r="AN64" s="404" t="s">
        <v>609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23" t="s">
        <v>617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x14ac:dyDescent="0.15">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x14ac:dyDescent="0.15">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x14ac:dyDescent="0.15">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x14ac:dyDescent="0.15">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611</v>
      </c>
    </row>
    <row r="72" spans="2:107" x14ac:dyDescent="0.15">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557</v>
      </c>
      <c r="BQ72" s="1316"/>
      <c r="BR72" s="1316"/>
      <c r="BS72" s="1316"/>
      <c r="BT72" s="1316"/>
      <c r="BU72" s="1316"/>
      <c r="BV72" s="1316"/>
      <c r="BW72" s="1316"/>
      <c r="BX72" s="1316" t="s">
        <v>558</v>
      </c>
      <c r="BY72" s="1316"/>
      <c r="BZ72" s="1316"/>
      <c r="CA72" s="1316"/>
      <c r="CB72" s="1316"/>
      <c r="CC72" s="1316"/>
      <c r="CD72" s="1316"/>
      <c r="CE72" s="1316"/>
      <c r="CF72" s="1316" t="s">
        <v>559</v>
      </c>
      <c r="CG72" s="1316"/>
      <c r="CH72" s="1316"/>
      <c r="CI72" s="1316"/>
      <c r="CJ72" s="1316"/>
      <c r="CK72" s="1316"/>
      <c r="CL72" s="1316"/>
      <c r="CM72" s="1316"/>
      <c r="CN72" s="1316" t="s">
        <v>560</v>
      </c>
      <c r="CO72" s="1316"/>
      <c r="CP72" s="1316"/>
      <c r="CQ72" s="1316"/>
      <c r="CR72" s="1316"/>
      <c r="CS72" s="1316"/>
      <c r="CT72" s="1316"/>
      <c r="CU72" s="1316"/>
      <c r="CV72" s="1316" t="s">
        <v>561</v>
      </c>
      <c r="CW72" s="1316"/>
      <c r="CX72" s="1316"/>
      <c r="CY72" s="1316"/>
      <c r="CZ72" s="1316"/>
      <c r="DA72" s="1316"/>
      <c r="DB72" s="1316"/>
      <c r="DC72" s="1316"/>
    </row>
    <row r="73" spans="2:107" x14ac:dyDescent="0.15">
      <c r="B73" s="397"/>
      <c r="G73" s="1319"/>
      <c r="H73" s="1319"/>
      <c r="I73" s="1319"/>
      <c r="J73" s="1319"/>
      <c r="K73" s="1315"/>
      <c r="L73" s="1315"/>
      <c r="M73" s="1315"/>
      <c r="N73" s="1315"/>
      <c r="AM73" s="406"/>
      <c r="AN73" s="1314" t="s">
        <v>612</v>
      </c>
      <c r="AO73" s="1314"/>
      <c r="AP73" s="1314"/>
      <c r="AQ73" s="1314"/>
      <c r="AR73" s="1314"/>
      <c r="AS73" s="1314"/>
      <c r="AT73" s="1314"/>
      <c r="AU73" s="1314"/>
      <c r="AV73" s="1314"/>
      <c r="AW73" s="1314"/>
      <c r="AX73" s="1314"/>
      <c r="AY73" s="1314"/>
      <c r="AZ73" s="1314"/>
      <c r="BA73" s="1314"/>
      <c r="BB73" s="1314" t="s">
        <v>613</v>
      </c>
      <c r="BC73" s="1314"/>
      <c r="BD73" s="1314"/>
      <c r="BE73" s="1314"/>
      <c r="BF73" s="1314"/>
      <c r="BG73" s="1314"/>
      <c r="BH73" s="1314"/>
      <c r="BI73" s="1314"/>
      <c r="BJ73" s="1314"/>
      <c r="BK73" s="1314"/>
      <c r="BL73" s="1314"/>
      <c r="BM73" s="1314"/>
      <c r="BN73" s="1314"/>
      <c r="BO73" s="1314"/>
      <c r="BP73" s="1311">
        <v>61.4</v>
      </c>
      <c r="BQ73" s="1311"/>
      <c r="BR73" s="1311"/>
      <c r="BS73" s="1311"/>
      <c r="BT73" s="1311"/>
      <c r="BU73" s="1311"/>
      <c r="BV73" s="1311"/>
      <c r="BW73" s="1311"/>
      <c r="BX73" s="1311">
        <v>58</v>
      </c>
      <c r="BY73" s="1311"/>
      <c r="BZ73" s="1311"/>
      <c r="CA73" s="1311"/>
      <c r="CB73" s="1311"/>
      <c r="CC73" s="1311"/>
      <c r="CD73" s="1311"/>
      <c r="CE73" s="1311"/>
      <c r="CF73" s="1311">
        <v>22.8</v>
      </c>
      <c r="CG73" s="1311"/>
      <c r="CH73" s="1311"/>
      <c r="CI73" s="1311"/>
      <c r="CJ73" s="1311"/>
      <c r="CK73" s="1311"/>
      <c r="CL73" s="1311"/>
      <c r="CM73" s="1311"/>
      <c r="CN73" s="1311">
        <v>21.8</v>
      </c>
      <c r="CO73" s="1311"/>
      <c r="CP73" s="1311"/>
      <c r="CQ73" s="1311"/>
      <c r="CR73" s="1311"/>
      <c r="CS73" s="1311"/>
      <c r="CT73" s="1311"/>
      <c r="CU73" s="1311"/>
      <c r="CV73" s="1311">
        <v>17.3</v>
      </c>
      <c r="CW73" s="1311"/>
      <c r="CX73" s="1311"/>
      <c r="CY73" s="1311"/>
      <c r="CZ73" s="1311"/>
      <c r="DA73" s="1311"/>
      <c r="DB73" s="1311"/>
      <c r="DC73" s="1311"/>
    </row>
    <row r="74" spans="2:107" x14ac:dyDescent="0.15">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618</v>
      </c>
      <c r="BC75" s="1314"/>
      <c r="BD75" s="1314"/>
      <c r="BE75" s="1314"/>
      <c r="BF75" s="1314"/>
      <c r="BG75" s="1314"/>
      <c r="BH75" s="1314"/>
      <c r="BI75" s="1314"/>
      <c r="BJ75" s="1314"/>
      <c r="BK75" s="1314"/>
      <c r="BL75" s="1314"/>
      <c r="BM75" s="1314"/>
      <c r="BN75" s="1314"/>
      <c r="BO75" s="1314"/>
      <c r="BP75" s="1311">
        <v>8.4</v>
      </c>
      <c r="BQ75" s="1311"/>
      <c r="BR75" s="1311"/>
      <c r="BS75" s="1311"/>
      <c r="BT75" s="1311"/>
      <c r="BU75" s="1311"/>
      <c r="BV75" s="1311"/>
      <c r="BW75" s="1311"/>
      <c r="BX75" s="1311">
        <v>8.3000000000000007</v>
      </c>
      <c r="BY75" s="1311"/>
      <c r="BZ75" s="1311"/>
      <c r="CA75" s="1311"/>
      <c r="CB75" s="1311"/>
      <c r="CC75" s="1311"/>
      <c r="CD75" s="1311"/>
      <c r="CE75" s="1311"/>
      <c r="CF75" s="1311">
        <v>7.7</v>
      </c>
      <c r="CG75" s="1311"/>
      <c r="CH75" s="1311"/>
      <c r="CI75" s="1311"/>
      <c r="CJ75" s="1311"/>
      <c r="CK75" s="1311"/>
      <c r="CL75" s="1311"/>
      <c r="CM75" s="1311"/>
      <c r="CN75" s="1311">
        <v>7.2</v>
      </c>
      <c r="CO75" s="1311"/>
      <c r="CP75" s="1311"/>
      <c r="CQ75" s="1311"/>
      <c r="CR75" s="1311"/>
      <c r="CS75" s="1311"/>
      <c r="CT75" s="1311"/>
      <c r="CU75" s="1311"/>
      <c r="CV75" s="1311">
        <v>6.3</v>
      </c>
      <c r="CW75" s="1311"/>
      <c r="CX75" s="1311"/>
      <c r="CY75" s="1311"/>
      <c r="CZ75" s="1311"/>
      <c r="DA75" s="1311"/>
      <c r="DB75" s="1311"/>
      <c r="DC75" s="1311"/>
    </row>
    <row r="76" spans="2:107" x14ac:dyDescent="0.15">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7"/>
      <c r="G77" s="1317"/>
      <c r="H77" s="1317"/>
      <c r="I77" s="1317"/>
      <c r="J77" s="1317"/>
      <c r="K77" s="1315"/>
      <c r="L77" s="1315"/>
      <c r="M77" s="1315"/>
      <c r="N77" s="1315"/>
      <c r="AN77" s="1316" t="s">
        <v>615</v>
      </c>
      <c r="AO77" s="1316"/>
      <c r="AP77" s="1316"/>
      <c r="AQ77" s="1316"/>
      <c r="AR77" s="1316"/>
      <c r="AS77" s="1316"/>
      <c r="AT77" s="1316"/>
      <c r="AU77" s="1316"/>
      <c r="AV77" s="1316"/>
      <c r="AW77" s="1316"/>
      <c r="AX77" s="1316"/>
      <c r="AY77" s="1316"/>
      <c r="AZ77" s="1316"/>
      <c r="BA77" s="1316"/>
      <c r="BB77" s="1314" t="s">
        <v>613</v>
      </c>
      <c r="BC77" s="1314"/>
      <c r="BD77" s="1314"/>
      <c r="BE77" s="1314"/>
      <c r="BF77" s="1314"/>
      <c r="BG77" s="1314"/>
      <c r="BH77" s="1314"/>
      <c r="BI77" s="1314"/>
      <c r="BJ77" s="1314"/>
      <c r="BK77" s="1314"/>
      <c r="BL77" s="1314"/>
      <c r="BM77" s="1314"/>
      <c r="BN77" s="1314"/>
      <c r="BO77" s="1314"/>
      <c r="BP77" s="1311">
        <v>21</v>
      </c>
      <c r="BQ77" s="1311"/>
      <c r="BR77" s="1311"/>
      <c r="BS77" s="1311"/>
      <c r="BT77" s="1311"/>
      <c r="BU77" s="1311"/>
      <c r="BV77" s="1311"/>
      <c r="BW77" s="1311"/>
      <c r="BX77" s="1311">
        <v>20.2</v>
      </c>
      <c r="BY77" s="1311"/>
      <c r="BZ77" s="1311"/>
      <c r="CA77" s="1311"/>
      <c r="CB77" s="1311"/>
      <c r="CC77" s="1311"/>
      <c r="CD77" s="1311"/>
      <c r="CE77" s="1311"/>
      <c r="CF77" s="1311">
        <v>18.3</v>
      </c>
      <c r="CG77" s="1311"/>
      <c r="CH77" s="1311"/>
      <c r="CI77" s="1311"/>
      <c r="CJ77" s="1311"/>
      <c r="CK77" s="1311"/>
      <c r="CL77" s="1311"/>
      <c r="CM77" s="1311"/>
      <c r="CN77" s="1311">
        <v>20.3</v>
      </c>
      <c r="CO77" s="1311"/>
      <c r="CP77" s="1311"/>
      <c r="CQ77" s="1311"/>
      <c r="CR77" s="1311"/>
      <c r="CS77" s="1311"/>
      <c r="CT77" s="1311"/>
      <c r="CU77" s="1311"/>
      <c r="CV77" s="1311">
        <v>15.5</v>
      </c>
      <c r="CW77" s="1311"/>
      <c r="CX77" s="1311"/>
      <c r="CY77" s="1311"/>
      <c r="CZ77" s="1311"/>
      <c r="DA77" s="1311"/>
      <c r="DB77" s="1311"/>
      <c r="DC77" s="1311"/>
    </row>
    <row r="78" spans="2:107" x14ac:dyDescent="0.15">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618</v>
      </c>
      <c r="BC79" s="1314"/>
      <c r="BD79" s="1314"/>
      <c r="BE79" s="1314"/>
      <c r="BF79" s="1314"/>
      <c r="BG79" s="1314"/>
      <c r="BH79" s="1314"/>
      <c r="BI79" s="1314"/>
      <c r="BJ79" s="1314"/>
      <c r="BK79" s="1314"/>
      <c r="BL79" s="1314"/>
      <c r="BM79" s="1314"/>
      <c r="BN79" s="1314"/>
      <c r="BO79" s="1314"/>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6.6</v>
      </c>
      <c r="CO79" s="1311"/>
      <c r="CP79" s="1311"/>
      <c r="CQ79" s="1311"/>
      <c r="CR79" s="1311"/>
      <c r="CS79" s="1311"/>
      <c r="CT79" s="1311"/>
      <c r="CU79" s="1311"/>
      <c r="CV79" s="1311">
        <v>6.4</v>
      </c>
      <c r="CW79" s="1311"/>
      <c r="CX79" s="1311"/>
      <c r="CY79" s="1311"/>
      <c r="CZ79" s="1311"/>
      <c r="DA79" s="1311"/>
      <c r="DB79" s="1311"/>
      <c r="DC79" s="1311"/>
    </row>
    <row r="80" spans="2:107" x14ac:dyDescent="0.15">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ageMargins left="0.7" right="0.7" top="0.75" bottom="0.75" header="0.3" footer="0.3"/>
  <pageSetup paperSize="9"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opLeftCell="BI49" workbookViewId="0">
      <selection activeCell="DR124" sqref="DO124:DR12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phoneticPr fontId="2"/>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tabSelected="1" topLeftCell="A55" workbookViewId="0">
      <selection activeCell="AE23" sqref="AE2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phoneticPr fontId="2"/>
  <printOptions horizontalCentered="1" verticalCentered="1"/>
  <pageMargins left="0.70866141732283472" right="0.70866141732283472" top="0.74803149606299213" bottom="0.74803149606299213" header="0.31496062992125984" footer="0.31496062992125984"/>
  <pageSetup paperSize="9" scale="31"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554</v>
      </c>
      <c r="G2" s="157"/>
      <c r="H2" s="158"/>
    </row>
    <row r="3" spans="1:8" x14ac:dyDescent="0.15">
      <c r="A3" s="154" t="s">
        <v>547</v>
      </c>
      <c r="B3" s="159"/>
      <c r="C3" s="160"/>
      <c r="D3" s="161">
        <v>27369</v>
      </c>
      <c r="E3" s="162"/>
      <c r="F3" s="163">
        <v>47738</v>
      </c>
      <c r="G3" s="164"/>
      <c r="H3" s="165"/>
    </row>
    <row r="4" spans="1:8" x14ac:dyDescent="0.15">
      <c r="A4" s="166"/>
      <c r="B4" s="167"/>
      <c r="C4" s="168"/>
      <c r="D4" s="169">
        <v>6211</v>
      </c>
      <c r="E4" s="170"/>
      <c r="F4" s="171">
        <v>24937</v>
      </c>
      <c r="G4" s="172"/>
      <c r="H4" s="173"/>
    </row>
    <row r="5" spans="1:8" x14ac:dyDescent="0.15">
      <c r="A5" s="154" t="s">
        <v>549</v>
      </c>
      <c r="B5" s="159"/>
      <c r="C5" s="160"/>
      <c r="D5" s="161">
        <v>14457</v>
      </c>
      <c r="E5" s="162"/>
      <c r="F5" s="163">
        <v>52191</v>
      </c>
      <c r="G5" s="164"/>
      <c r="H5" s="165"/>
    </row>
    <row r="6" spans="1:8" x14ac:dyDescent="0.15">
      <c r="A6" s="166"/>
      <c r="B6" s="167"/>
      <c r="C6" s="168"/>
      <c r="D6" s="169">
        <v>6691</v>
      </c>
      <c r="E6" s="170"/>
      <c r="F6" s="171">
        <v>24843</v>
      </c>
      <c r="G6" s="172"/>
      <c r="H6" s="173"/>
    </row>
    <row r="7" spans="1:8" x14ac:dyDescent="0.15">
      <c r="A7" s="154" t="s">
        <v>550</v>
      </c>
      <c r="B7" s="159"/>
      <c r="C7" s="160"/>
      <c r="D7" s="161">
        <v>6451</v>
      </c>
      <c r="E7" s="162"/>
      <c r="F7" s="163">
        <v>47387</v>
      </c>
      <c r="G7" s="164"/>
      <c r="H7" s="165"/>
    </row>
    <row r="8" spans="1:8" x14ac:dyDescent="0.15">
      <c r="A8" s="166"/>
      <c r="B8" s="167"/>
      <c r="C8" s="168"/>
      <c r="D8" s="169">
        <v>1849</v>
      </c>
      <c r="E8" s="170"/>
      <c r="F8" s="171">
        <v>24928</v>
      </c>
      <c r="G8" s="172"/>
      <c r="H8" s="173"/>
    </row>
    <row r="9" spans="1:8" x14ac:dyDescent="0.15">
      <c r="A9" s="154" t="s">
        <v>551</v>
      </c>
      <c r="B9" s="159"/>
      <c r="C9" s="160"/>
      <c r="D9" s="161">
        <v>12443</v>
      </c>
      <c r="E9" s="162"/>
      <c r="F9" s="163">
        <v>51264</v>
      </c>
      <c r="G9" s="164"/>
      <c r="H9" s="165"/>
    </row>
    <row r="10" spans="1:8" x14ac:dyDescent="0.15">
      <c r="A10" s="166"/>
      <c r="B10" s="167"/>
      <c r="C10" s="168"/>
      <c r="D10" s="169">
        <v>6238</v>
      </c>
      <c r="E10" s="170"/>
      <c r="F10" s="171">
        <v>26040</v>
      </c>
      <c r="G10" s="172"/>
      <c r="H10" s="173"/>
    </row>
    <row r="11" spans="1:8" x14ac:dyDescent="0.15">
      <c r="A11" s="154" t="s">
        <v>552</v>
      </c>
      <c r="B11" s="159"/>
      <c r="C11" s="160"/>
      <c r="D11" s="161">
        <v>14814</v>
      </c>
      <c r="E11" s="162"/>
      <c r="F11" s="163">
        <v>52068</v>
      </c>
      <c r="G11" s="164"/>
      <c r="H11" s="165"/>
    </row>
    <row r="12" spans="1:8" x14ac:dyDescent="0.15">
      <c r="A12" s="166"/>
      <c r="B12" s="167"/>
      <c r="C12" s="174"/>
      <c r="D12" s="169">
        <v>6863</v>
      </c>
      <c r="E12" s="170"/>
      <c r="F12" s="171">
        <v>26936</v>
      </c>
      <c r="G12" s="172"/>
      <c r="H12" s="173"/>
    </row>
    <row r="13" spans="1:8" x14ac:dyDescent="0.15">
      <c r="A13" s="154"/>
      <c r="B13" s="159"/>
      <c r="C13" s="175"/>
      <c r="D13" s="176">
        <v>15107</v>
      </c>
      <c r="E13" s="177"/>
      <c r="F13" s="178">
        <v>50130</v>
      </c>
      <c r="G13" s="179"/>
      <c r="H13" s="165"/>
    </row>
    <row r="14" spans="1:8" x14ac:dyDescent="0.15">
      <c r="A14" s="166"/>
      <c r="B14" s="167"/>
      <c r="C14" s="168"/>
      <c r="D14" s="169">
        <v>5570</v>
      </c>
      <c r="E14" s="170"/>
      <c r="F14" s="171">
        <v>25537</v>
      </c>
      <c r="G14" s="172"/>
      <c r="H14" s="173"/>
    </row>
    <row r="17" spans="1:11" x14ac:dyDescent="0.15">
      <c r="A17" s="150" t="s">
        <v>55</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56</v>
      </c>
      <c r="B19" s="180">
        <f>ROUND(VALUE(SUBSTITUTE(実質収支比率等に係る経年分析!F$48,"▲","-")),2)</f>
        <v>6.83</v>
      </c>
      <c r="C19" s="180">
        <f>ROUND(VALUE(SUBSTITUTE(実質収支比率等に係る経年分析!G$48,"▲","-")),2)</f>
        <v>8.51</v>
      </c>
      <c r="D19" s="180">
        <f>ROUND(VALUE(SUBSTITUTE(実質収支比率等に係る経年分析!H$48,"▲","-")),2)</f>
        <v>7.24</v>
      </c>
      <c r="E19" s="180">
        <f>ROUND(VALUE(SUBSTITUTE(実質収支比率等に係る経年分析!I$48,"▲","-")),2)</f>
        <v>8.07</v>
      </c>
      <c r="F19" s="180">
        <f>ROUND(VALUE(SUBSTITUTE(実質収支比率等に係る経年分析!J$48,"▲","-")),2)</f>
        <v>9.81</v>
      </c>
    </row>
    <row r="20" spans="1:11" x14ac:dyDescent="0.15">
      <c r="A20" s="180" t="s">
        <v>57</v>
      </c>
      <c r="B20" s="180">
        <f>ROUND(VALUE(SUBSTITUTE(実質収支比率等に係る経年分析!F$47,"▲","-")),2)</f>
        <v>12.51</v>
      </c>
      <c r="C20" s="180">
        <f>ROUND(VALUE(SUBSTITUTE(実質収支比率等に係る経年分析!G$47,"▲","-")),2)</f>
        <v>10.5</v>
      </c>
      <c r="D20" s="180">
        <f>ROUND(VALUE(SUBSTITUTE(実質収支比率等に係る経年分析!H$47,"▲","-")),2)</f>
        <v>13.82</v>
      </c>
      <c r="E20" s="180">
        <f>ROUND(VALUE(SUBSTITUTE(実質収支比率等に係る経年分析!I$47,"▲","-")),2)</f>
        <v>13.28</v>
      </c>
      <c r="F20" s="180">
        <f>ROUND(VALUE(SUBSTITUTE(実質収支比率等に係る経年分析!J$47,"▲","-")),2)</f>
        <v>12.12</v>
      </c>
    </row>
    <row r="21" spans="1:11" x14ac:dyDescent="0.15">
      <c r="A21" s="180" t="s">
        <v>58</v>
      </c>
      <c r="B21" s="180">
        <f>IF(ISNUMBER(VALUE(SUBSTITUTE(実質収支比率等に係る経年分析!F$49,"▲","-"))),ROUND(VALUE(SUBSTITUTE(実質収支比率等に係る経年分析!F$49,"▲","-")),2),NA())</f>
        <v>-1.1100000000000001</v>
      </c>
      <c r="C21" s="180">
        <f>IF(ISNUMBER(VALUE(SUBSTITUTE(実質収支比率等に係る経年分析!G$49,"▲","-"))),ROUND(VALUE(SUBSTITUTE(実質収支比率等に係る経年分析!G$49,"▲","-")),2),NA())</f>
        <v>-0.38</v>
      </c>
      <c r="D21" s="180">
        <f>IF(ISNUMBER(VALUE(SUBSTITUTE(実質収支比率等に係る経年分析!H$49,"▲","-"))),ROUND(VALUE(SUBSTITUTE(実質収支比率等に係る経年分析!H$49,"▲","-")),2),NA())</f>
        <v>2.2200000000000002</v>
      </c>
      <c r="E21" s="180">
        <f>IF(ISNUMBER(VALUE(SUBSTITUTE(実質収支比率等に係る経年分析!I$49,"▲","-"))),ROUND(VALUE(SUBSTITUTE(実質収支比率等に係る経年分析!I$49,"▲","-")),2),NA())</f>
        <v>0.32</v>
      </c>
      <c r="F21" s="180">
        <f>IF(ISNUMBER(VALUE(SUBSTITUTE(実質収支比率等に係る経年分析!J$49,"▲","-"))),ROUND(VALUE(SUBSTITUTE(実質収支比率等に係る経年分析!J$49,"▲","-")),2),NA())</f>
        <v>1.34</v>
      </c>
    </row>
    <row r="24" spans="1:11" x14ac:dyDescent="0.15">
      <c r="A24" s="150" t="s">
        <v>59</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0.22</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x14ac:dyDescent="0.15">
      <c r="A32" s="181" t="e">
        <f>IF(連結実質赤字比率に係る赤字・黒字の構成分析!C$38="",NA(),連結実質赤字比率に係る赤字・黒字の構成分析!C$38)</f>
        <v>#N/A</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#VALUE!</v>
      </c>
      <c r="K32" s="181" t="e">
        <f>IF(ROUND(VALUE(SUBSTITUTE(連結実質赤字比率に係る赤字・黒字の構成分析!J$38,"▲", "-")), 2) &gt;= 0, ABS(ROUND(VALUE(SUBSTITUTE(連結実質赤字比率に係る赤字・黒字の構成分析!J$38,"▲", "-")), 2)), NA())</f>
        <v>#VALUE!</v>
      </c>
    </row>
    <row r="33" spans="1:16" x14ac:dyDescent="0.15">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2.78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2.5099999999999998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2.67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2.04</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4.47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2.11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6.83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8.51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8.06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9.81</v>
      </c>
    </row>
    <row r="39" spans="1:16" x14ac:dyDescent="0.15">
      <c r="A39" s="150" t="s">
        <v>62</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683</v>
      </c>
      <c r="E42" s="182"/>
      <c r="F42" s="182"/>
      <c r="G42" s="182">
        <f>'実質公債費比率（分子）の構造'!L$52</f>
        <v>694</v>
      </c>
      <c r="H42" s="182"/>
      <c r="I42" s="182"/>
      <c r="J42" s="182">
        <f>'実質公債費比率（分子）の構造'!M$52</f>
        <v>709</v>
      </c>
      <c r="K42" s="182"/>
      <c r="L42" s="182"/>
      <c r="M42" s="182">
        <f>'実質公債費比率（分子）の構造'!N$52</f>
        <v>715</v>
      </c>
      <c r="N42" s="182"/>
      <c r="O42" s="182"/>
      <c r="P42" s="182">
        <f>'実質公債費比率（分子）の構造'!O$52</f>
        <v>701</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f>'実質公債費比率（分子）の構造'!K$50</f>
        <v>54</v>
      </c>
      <c r="C44" s="182"/>
      <c r="D44" s="182"/>
      <c r="E44" s="182">
        <f>'実質公債費比率（分子）の構造'!L$50</f>
        <v>58</v>
      </c>
      <c r="F44" s="182"/>
      <c r="G44" s="182"/>
      <c r="H44" s="182">
        <f>'実質公債費比率（分子）の構造'!M$50</f>
        <v>52</v>
      </c>
      <c r="I44" s="182"/>
      <c r="J44" s="182"/>
      <c r="K44" s="182">
        <f>'実質公債費比率（分子）の構造'!N$50</f>
        <v>51</v>
      </c>
      <c r="L44" s="182"/>
      <c r="M44" s="182"/>
      <c r="N44" s="182">
        <f>'実質公債費比率（分子）の構造'!O$50</f>
        <v>60</v>
      </c>
      <c r="O44" s="182"/>
      <c r="P44" s="182"/>
    </row>
    <row r="45" spans="1:16" x14ac:dyDescent="0.15">
      <c r="A45" s="182" t="s">
        <v>68</v>
      </c>
      <c r="B45" s="182">
        <f>'実質公債費比率（分子）の構造'!K$49</f>
        <v>87</v>
      </c>
      <c r="C45" s="182"/>
      <c r="D45" s="182"/>
      <c r="E45" s="182">
        <f>'実質公債費比率（分子）の構造'!L$49</f>
        <v>80</v>
      </c>
      <c r="F45" s="182"/>
      <c r="G45" s="182"/>
      <c r="H45" s="182">
        <f>'実質公債費比率（分子）の構造'!M$49</f>
        <v>86</v>
      </c>
      <c r="I45" s="182"/>
      <c r="J45" s="182"/>
      <c r="K45" s="182">
        <f>'実質公債費比率（分子）の構造'!N$49</f>
        <v>86</v>
      </c>
      <c r="L45" s="182"/>
      <c r="M45" s="182"/>
      <c r="N45" s="182">
        <f>'実質公債費比率（分子）の構造'!O$49</f>
        <v>94</v>
      </c>
      <c r="O45" s="182"/>
      <c r="P45" s="182"/>
    </row>
    <row r="46" spans="1:16" x14ac:dyDescent="0.15">
      <c r="A46" s="182" t="s">
        <v>69</v>
      </c>
      <c r="B46" s="182">
        <f>'実質公債費比率（分子）の構造'!K$48</f>
        <v>277</v>
      </c>
      <c r="C46" s="182"/>
      <c r="D46" s="182"/>
      <c r="E46" s="182">
        <f>'実質公債費比率（分子）の構造'!L$48</f>
        <v>276</v>
      </c>
      <c r="F46" s="182"/>
      <c r="G46" s="182"/>
      <c r="H46" s="182">
        <f>'実質公債費比率（分子）の構造'!M$48</f>
        <v>257</v>
      </c>
      <c r="I46" s="182"/>
      <c r="J46" s="182"/>
      <c r="K46" s="182">
        <f>'実質公債費比率（分子）の構造'!N$48</f>
        <v>253</v>
      </c>
      <c r="L46" s="182"/>
      <c r="M46" s="182"/>
      <c r="N46" s="182">
        <f>'実質公債費比率（分子）の構造'!O$48</f>
        <v>132</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678</v>
      </c>
      <c r="C49" s="182"/>
      <c r="D49" s="182"/>
      <c r="E49" s="182">
        <f>'実質公債費比率（分子）の構造'!L$45</f>
        <v>680</v>
      </c>
      <c r="F49" s="182"/>
      <c r="G49" s="182"/>
      <c r="H49" s="182">
        <f>'実質公債費比率（分子）の構造'!M$45</f>
        <v>675</v>
      </c>
      <c r="I49" s="182"/>
      <c r="J49" s="182"/>
      <c r="K49" s="182">
        <f>'実質公債費比率（分子）の構造'!N$45</f>
        <v>664</v>
      </c>
      <c r="L49" s="182"/>
      <c r="M49" s="182"/>
      <c r="N49" s="182">
        <f>'実質公債費比率（分子）の構造'!O$45</f>
        <v>691</v>
      </c>
      <c r="O49" s="182"/>
      <c r="P49" s="182"/>
    </row>
    <row r="50" spans="1:16" x14ac:dyDescent="0.15">
      <c r="A50" s="182" t="s">
        <v>73</v>
      </c>
      <c r="B50" s="182" t="e">
        <f>NA()</f>
        <v>#N/A</v>
      </c>
      <c r="C50" s="182">
        <f>IF(ISNUMBER('実質公債費比率（分子）の構造'!K$53),'実質公債費比率（分子）の構造'!K$53,NA())</f>
        <v>413</v>
      </c>
      <c r="D50" s="182" t="e">
        <f>NA()</f>
        <v>#N/A</v>
      </c>
      <c r="E50" s="182" t="e">
        <f>NA()</f>
        <v>#N/A</v>
      </c>
      <c r="F50" s="182">
        <f>IF(ISNUMBER('実質公債費比率（分子）の構造'!L$53),'実質公債費比率（分子）の構造'!L$53,NA())</f>
        <v>400</v>
      </c>
      <c r="G50" s="182" t="e">
        <f>NA()</f>
        <v>#N/A</v>
      </c>
      <c r="H50" s="182" t="e">
        <f>NA()</f>
        <v>#N/A</v>
      </c>
      <c r="I50" s="182">
        <f>IF(ISNUMBER('実質公債費比率（分子）の構造'!M$53),'実質公債費比率（分子）の構造'!M$53,NA())</f>
        <v>361</v>
      </c>
      <c r="J50" s="182" t="e">
        <f>NA()</f>
        <v>#N/A</v>
      </c>
      <c r="K50" s="182" t="e">
        <f>NA()</f>
        <v>#N/A</v>
      </c>
      <c r="L50" s="182">
        <f>IF(ISNUMBER('実質公債費比率（分子）の構造'!N$53),'実質公債費比率（分子）の構造'!N$53,NA())</f>
        <v>339</v>
      </c>
      <c r="M50" s="182" t="e">
        <f>NA()</f>
        <v>#N/A</v>
      </c>
      <c r="N50" s="182" t="e">
        <f>NA()</f>
        <v>#N/A</v>
      </c>
      <c r="O50" s="182">
        <f>IF(ISNUMBER('実質公債費比率（分子）の構造'!O$53),'実質公債費比率（分子）の構造'!O$53,NA())</f>
        <v>276</v>
      </c>
      <c r="P50" s="182" t="e">
        <f>NA()</f>
        <v>#N/A</v>
      </c>
    </row>
    <row r="53" spans="1:16" x14ac:dyDescent="0.15">
      <c r="A53" s="150" t="s">
        <v>74</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43</v>
      </c>
      <c r="B56" s="181"/>
      <c r="C56" s="181"/>
      <c r="D56" s="181">
        <f>'将来負担比率（分子）の構造'!I$52</f>
        <v>8061</v>
      </c>
      <c r="E56" s="181"/>
      <c r="F56" s="181"/>
      <c r="G56" s="181">
        <f>'将来負担比率（分子）の構造'!J$52</f>
        <v>7955</v>
      </c>
      <c r="H56" s="181"/>
      <c r="I56" s="181"/>
      <c r="J56" s="181">
        <f>'将来負担比率（分子）の構造'!K$52</f>
        <v>8583</v>
      </c>
      <c r="K56" s="181"/>
      <c r="L56" s="181"/>
      <c r="M56" s="181">
        <f>'将来負担比率（分子）の構造'!L$52</f>
        <v>8238</v>
      </c>
      <c r="N56" s="181"/>
      <c r="O56" s="181"/>
      <c r="P56" s="181">
        <f>'将来負担比率（分子）の構造'!M$52</f>
        <v>8046</v>
      </c>
    </row>
    <row r="57" spans="1:16" x14ac:dyDescent="0.15">
      <c r="A57" s="181" t="s">
        <v>42</v>
      </c>
      <c r="B57" s="181"/>
      <c r="C57" s="181"/>
      <c r="D57" s="181">
        <f>'将来負担比率（分子）の構造'!I$51</f>
        <v>51</v>
      </c>
      <c r="E57" s="181"/>
      <c r="F57" s="181"/>
      <c r="G57" s="181">
        <f>'将来負担比率（分子）の構造'!J$51</f>
        <v>36</v>
      </c>
      <c r="H57" s="181"/>
      <c r="I57" s="181"/>
      <c r="J57" s="181">
        <f>'将来負担比率（分子）の構造'!K$51</f>
        <v>22</v>
      </c>
      <c r="K57" s="181"/>
      <c r="L57" s="181"/>
      <c r="M57" s="181">
        <f>'将来負担比率（分子）の構造'!L$51</f>
        <v>7</v>
      </c>
      <c r="N57" s="181"/>
      <c r="O57" s="181"/>
      <c r="P57" s="181" t="str">
        <f>'将来負担比率（分子）の構造'!M$51</f>
        <v>-</v>
      </c>
    </row>
    <row r="58" spans="1:16" x14ac:dyDescent="0.15">
      <c r="A58" s="181" t="s">
        <v>41</v>
      </c>
      <c r="B58" s="181"/>
      <c r="C58" s="181"/>
      <c r="D58" s="181">
        <f>'将来負担比率（分子）の構造'!I$50</f>
        <v>1290</v>
      </c>
      <c r="E58" s="181"/>
      <c r="F58" s="181"/>
      <c r="G58" s="181">
        <f>'将来負担比率（分子）の構造'!J$50</f>
        <v>1217</v>
      </c>
      <c r="H58" s="181"/>
      <c r="I58" s="181"/>
      <c r="J58" s="181">
        <f>'将来負担比率（分子）の構造'!K$50</f>
        <v>1836</v>
      </c>
      <c r="K58" s="181"/>
      <c r="L58" s="181"/>
      <c r="M58" s="181">
        <f>'将来負担比率（分子）の構造'!L$50</f>
        <v>1851</v>
      </c>
      <c r="N58" s="181"/>
      <c r="O58" s="181"/>
      <c r="P58" s="181">
        <f>'将来負担比率（分子）の構造'!M$50</f>
        <v>1851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177</v>
      </c>
      <c r="C61" s="181"/>
      <c r="D61" s="181"/>
      <c r="E61" s="181">
        <f>'将来負担比率（分子）の構造'!J$46</f>
        <v>177</v>
      </c>
      <c r="F61" s="181"/>
      <c r="G61" s="181"/>
      <c r="H61" s="181">
        <f>'将来負担比率（分子）の構造'!K$46</f>
        <v>177</v>
      </c>
      <c r="I61" s="181"/>
      <c r="J61" s="181"/>
      <c r="K61" s="181">
        <f>'将来負担比率（分子）の構造'!L$46</f>
        <v>177</v>
      </c>
      <c r="L61" s="181"/>
      <c r="M61" s="181"/>
      <c r="N61" s="181">
        <f>'将来負担比率（分子）の構造'!M$46</f>
        <v>176</v>
      </c>
      <c r="O61" s="181"/>
      <c r="P61" s="181"/>
    </row>
    <row r="62" spans="1:16" x14ac:dyDescent="0.15">
      <c r="A62" s="181" t="s">
        <v>35</v>
      </c>
      <c r="B62" s="181">
        <f>'将来負担比率（分子）の構造'!I$45</f>
        <v>930</v>
      </c>
      <c r="C62" s="181"/>
      <c r="D62" s="181"/>
      <c r="E62" s="181">
        <f>'将来負担比率（分子）の構造'!J$45</f>
        <v>880</v>
      </c>
      <c r="F62" s="181"/>
      <c r="G62" s="181"/>
      <c r="H62" s="181">
        <f>'将来負担比率（分子）の構造'!K$45</f>
        <v>791</v>
      </c>
      <c r="I62" s="181"/>
      <c r="J62" s="181"/>
      <c r="K62" s="181">
        <f>'将来負担比率（分子）の構造'!L$45</f>
        <v>768</v>
      </c>
      <c r="L62" s="181"/>
      <c r="M62" s="181"/>
      <c r="N62" s="181">
        <f>'将来負担比率（分子）の構造'!M$45</f>
        <v>856</v>
      </c>
      <c r="O62" s="181"/>
      <c r="P62" s="181"/>
    </row>
    <row r="63" spans="1:16" x14ac:dyDescent="0.15">
      <c r="A63" s="181" t="s">
        <v>34</v>
      </c>
      <c r="B63" s="181">
        <f>'将来負担比率（分子）の構造'!I$44</f>
        <v>802</v>
      </c>
      <c r="C63" s="181"/>
      <c r="D63" s="181"/>
      <c r="E63" s="181">
        <f>'将来負担比率（分子）の構造'!J$44</f>
        <v>739</v>
      </c>
      <c r="F63" s="181"/>
      <c r="G63" s="181"/>
      <c r="H63" s="181">
        <f>'将来負担比率（分子）の構造'!K$44</f>
        <v>639</v>
      </c>
      <c r="I63" s="181"/>
      <c r="J63" s="181"/>
      <c r="K63" s="181">
        <f>'将来負担比率（分子）の構造'!L$44</f>
        <v>620</v>
      </c>
      <c r="L63" s="181"/>
      <c r="M63" s="181"/>
      <c r="N63" s="181">
        <f>'将来負担比率（分子）の構造'!M$44</f>
        <v>607</v>
      </c>
      <c r="O63" s="181"/>
      <c r="P63" s="181"/>
    </row>
    <row r="64" spans="1:16" x14ac:dyDescent="0.15">
      <c r="A64" s="181" t="s">
        <v>33</v>
      </c>
      <c r="B64" s="181">
        <f>'将来負担比率（分子）の構造'!I$43</f>
        <v>2447</v>
      </c>
      <c r="C64" s="181"/>
      <c r="D64" s="181"/>
      <c r="E64" s="181">
        <f>'将来負担比率（分子）の構造'!J$43</f>
        <v>2281</v>
      </c>
      <c r="F64" s="181"/>
      <c r="G64" s="181"/>
      <c r="H64" s="181">
        <f>'将来負担比率（分子）の構造'!K$43</f>
        <v>2107</v>
      </c>
      <c r="I64" s="181"/>
      <c r="J64" s="181"/>
      <c r="K64" s="181">
        <f>'将来負担比率（分子）の構造'!L$43</f>
        <v>1972</v>
      </c>
      <c r="L64" s="181"/>
      <c r="M64" s="181"/>
      <c r="N64" s="181">
        <f>'将来負担比率（分子）の構造'!M$43</f>
        <v>1723</v>
      </c>
      <c r="O64" s="181"/>
      <c r="P64" s="181"/>
    </row>
    <row r="65" spans="1:16" x14ac:dyDescent="0.15">
      <c r="A65" s="181" t="s">
        <v>32</v>
      </c>
      <c r="B65" s="181">
        <f>'将来負担比率（分子）の構造'!I$42</f>
        <v>116</v>
      </c>
      <c r="C65" s="181"/>
      <c r="D65" s="181"/>
      <c r="E65" s="181">
        <f>'将来負担比率（分子）の構造'!J$42</f>
        <v>96</v>
      </c>
      <c r="F65" s="181"/>
      <c r="G65" s="181"/>
      <c r="H65" s="181">
        <f>'将来負担比率（分子）の構造'!K$42</f>
        <v>79</v>
      </c>
      <c r="I65" s="181"/>
      <c r="J65" s="181"/>
      <c r="K65" s="181">
        <f>'将来負担比率（分子）の構造'!L$42</f>
        <v>52</v>
      </c>
      <c r="L65" s="181"/>
      <c r="M65" s="181"/>
      <c r="N65" s="181">
        <f>'将来負担比率（分子）の構造'!M$42</f>
        <v>43</v>
      </c>
      <c r="O65" s="181"/>
      <c r="P65" s="181"/>
    </row>
    <row r="66" spans="1:16" x14ac:dyDescent="0.15">
      <c r="A66" s="181" t="s">
        <v>31</v>
      </c>
      <c r="B66" s="181">
        <f>'将来負担比率（分子）の構造'!I$41</f>
        <v>8048</v>
      </c>
      <c r="C66" s="181"/>
      <c r="D66" s="181"/>
      <c r="E66" s="181">
        <f>'将来負担比率（分子）の構造'!J$41</f>
        <v>7966</v>
      </c>
      <c r="F66" s="181"/>
      <c r="G66" s="181"/>
      <c r="H66" s="181">
        <f>'将来負担比率（分子）の構造'!K$41</f>
        <v>7808</v>
      </c>
      <c r="I66" s="181"/>
      <c r="J66" s="181"/>
      <c r="K66" s="181">
        <f>'将来負担比率（分子）の構造'!L$41</f>
        <v>7617</v>
      </c>
      <c r="L66" s="181"/>
      <c r="M66" s="181"/>
      <c r="N66" s="181">
        <f>'将来負担比率（分子）の構造'!M$41</f>
        <v>7414</v>
      </c>
      <c r="O66" s="181"/>
      <c r="P66" s="181"/>
    </row>
    <row r="67" spans="1:16" x14ac:dyDescent="0.15">
      <c r="A67" s="181" t="s">
        <v>77</v>
      </c>
      <c r="B67" s="181" t="e">
        <f>NA()</f>
        <v>#N/A</v>
      </c>
      <c r="C67" s="181">
        <f>IF(ISNUMBER('将来負担比率（分子）の構造'!I$53), IF('将来負担比率（分子）の構造'!I$53 &lt; 0, 0, '将来負担比率（分子）の構造'!I$53), NA())</f>
        <v>3119</v>
      </c>
      <c r="D67" s="181" t="e">
        <f>NA()</f>
        <v>#N/A</v>
      </c>
      <c r="E67" s="181" t="e">
        <f>NA()</f>
        <v>#N/A</v>
      </c>
      <c r="F67" s="181">
        <f>IF(ISNUMBER('将来負担比率（分子）の構造'!J$53), IF('将来負担比率（分子）の構造'!J$53 &lt; 0, 0, '将来負担比率（分子）の構造'!J$53), NA())</f>
        <v>2930</v>
      </c>
      <c r="G67" s="181" t="e">
        <f>NA()</f>
        <v>#N/A</v>
      </c>
      <c r="H67" s="181" t="e">
        <f>NA()</f>
        <v>#N/A</v>
      </c>
      <c r="I67" s="181">
        <f>IF(ISNUMBER('将来負担比率（分子）の構造'!K$53), IF('将来負担比率（分子）の構造'!K$53 &lt; 0, 0, '将来負担比率（分子）の構造'!K$53), NA())</f>
        <v>1161</v>
      </c>
      <c r="J67" s="181" t="e">
        <f>NA()</f>
        <v>#N/A</v>
      </c>
      <c r="K67" s="181" t="e">
        <f>NA()</f>
        <v>#N/A</v>
      </c>
      <c r="L67" s="181">
        <f>IF(ISNUMBER('将来負担比率（分子）の構造'!L$53), IF('将来負担比率（分子）の構造'!L$53 &lt; 0, 0, '将来負担比率（分子）の構造'!L$53), NA())</f>
        <v>1111</v>
      </c>
      <c r="M67" s="181" t="e">
        <f>NA()</f>
        <v>#N/A</v>
      </c>
      <c r="N67" s="181" t="e">
        <f>NA()</f>
        <v>#N/A</v>
      </c>
      <c r="O67" s="181">
        <f>IF(ISNUMBER('将来負担比率（分子）の構造'!M$53), IF('将来負担比率（分子）の構造'!M$53 &lt; 0, 0, '将来負担比率（分子）の構造'!M$53), NA())</f>
        <v>922</v>
      </c>
      <c r="P67" s="181" t="e">
        <f>NA()</f>
        <v>#N/A</v>
      </c>
    </row>
    <row r="70" spans="1:16" x14ac:dyDescent="0.15">
      <c r="A70" s="183" t="s">
        <v>78</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79</v>
      </c>
      <c r="B72" s="185">
        <f>基金残高に係る経年分析!F55</f>
        <v>799</v>
      </c>
      <c r="C72" s="185">
        <f>基金残高に係る経年分析!G55</f>
        <v>768</v>
      </c>
      <c r="D72" s="185">
        <f>基金残高に係る経年分析!H55</f>
        <v>727</v>
      </c>
    </row>
    <row r="73" spans="1:16" x14ac:dyDescent="0.15">
      <c r="A73" s="184" t="s">
        <v>80</v>
      </c>
      <c r="B73" s="185" t="str">
        <f>基金残高に係る経年分析!F56</f>
        <v>-</v>
      </c>
      <c r="C73" s="185" t="str">
        <f>基金残高に係る経年分析!G56</f>
        <v>-</v>
      </c>
      <c r="D73" s="185" t="str">
        <f>基金残高に係る経年分析!H56</f>
        <v>-</v>
      </c>
    </row>
    <row r="74" spans="1:16" x14ac:dyDescent="0.15">
      <c r="A74" s="184" t="s">
        <v>81</v>
      </c>
      <c r="B74" s="185">
        <f>基金残高に係る経年分析!F57</f>
        <v>498</v>
      </c>
      <c r="C74" s="185">
        <f>基金残高に係る経年分析!G57</f>
        <v>537</v>
      </c>
      <c r="D74" s="185">
        <f>基金残高に係る経年分析!H57</f>
        <v>509</v>
      </c>
    </row>
  </sheetData>
  <sheetProtection algorithmName="SHA-512" hashValue="IwtfTRWrdFPHuUwkw88XFnF+dcOtQblSe3J9DI5hfmbOuHOLInIS0jXp/6EIp+UNbLeem3zgzMqxWHv6XCOTRg==" saltValue="qSHlOtx8Pcoo3aXa+b0H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2022-09-20T05:11:50Z</cp:lastPrinted>
  <dcterms:created xsi:type="dcterms:W3CDTF">2022-02-02T04:20:14Z</dcterms:created>
  <dcterms:modified xsi:type="dcterms:W3CDTF">2022-09-20T05:12:01Z</dcterms:modified>
  <cp:category/>
</cp:coreProperties>
</file>