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codeName="ThisWorkbook" defaultThemeVersion="124226"/>
  <xr:revisionPtr revIDLastSave="0" documentId="13_ncr:1_{F6EF9128-CB73-4680-87A3-CAA07D4B85AC}" xr6:coauthVersionLast="36" xr6:coauthVersionMax="36" xr10:uidLastSave="{00000000-0000-0000-0000-000000000000}"/>
  <bookViews>
    <workbookView xWindow="0" yWindow="0" windowWidth="11232" windowHeight="8940" tabRatio="918" xr2:uid="{00000000-000D-0000-FFFF-FFFF00000000}"/>
  </bookViews>
  <sheets>
    <sheet name="１職員" sheetId="1" r:id="rId1"/>
    <sheet name="２設置" sheetId="9" r:id="rId2"/>
    <sheet name="３講座対象" sheetId="33" r:id="rId3"/>
    <sheet name="４講座内容" sheetId="34" r:id="rId4"/>
    <sheet name="５講座等状況" sheetId="37" r:id="rId5"/>
    <sheet name="５内容別" sheetId="38" r:id="rId6"/>
    <sheet name="6(1)体制" sheetId="15" r:id="rId7"/>
    <sheet name="6(2)普及" sheetId="23" r:id="rId8"/>
    <sheet name="6(3)情報" sheetId="24" r:id="rId9"/>
    <sheet name="6(4)民間" sheetId="16" r:id="rId10"/>
    <sheet name="6(5)ボラ" sheetId="26" r:id="rId11"/>
    <sheet name="6(6)余裕" sheetId="27" r:id="rId12"/>
    <sheet name="7機会" sheetId="18" r:id="rId13"/>
    <sheet name="7機会(1)" sheetId="48" r:id="rId14"/>
    <sheet name="7機会(2)" sheetId="39" r:id="rId15"/>
    <sheet name="７機会(3)" sheetId="40" r:id="rId16"/>
    <sheet name="７機会(4)" sheetId="41" r:id="rId17"/>
    <sheet name="７機会(5)" sheetId="42" r:id="rId18"/>
    <sheet name="７機会(6)" sheetId="43" r:id="rId19"/>
    <sheet name="７機会(7)" sheetId="44" r:id="rId20"/>
    <sheet name="７機会(8)" sheetId="47" r:id="rId21"/>
  </sheets>
  <externalReferences>
    <externalReference r:id="rId22"/>
    <externalReference r:id="rId23"/>
  </externalReferences>
  <definedNames>
    <definedName name="_xlnm._FilterDatabase" localSheetId="1" hidden="1">'２設置'!$B$47:$S$76</definedName>
    <definedName name="_xlnm._FilterDatabase" localSheetId="13" hidden="1">'7機会(1)'!$A$2:$H$102</definedName>
    <definedName name="_xlnm.Print_Area" localSheetId="0">'１職員'!$A$1:$W$85</definedName>
    <definedName name="_xlnm.Print_Area" localSheetId="1">'２設置'!$A$1:$R$81</definedName>
    <definedName name="_xlnm.Print_Area" localSheetId="2">'３講座対象'!$A$1:$AF$72</definedName>
    <definedName name="_xlnm.Print_Area" localSheetId="3">'４講座内容'!$A$1:$AN$74</definedName>
    <definedName name="_xlnm.Print_Area" localSheetId="6">'6(1)体制'!$A$1:$M$69</definedName>
    <definedName name="_xlnm.Print_Area" localSheetId="7">'6(2)普及'!$A$1:$J$68</definedName>
    <definedName name="_xlnm.Print_Area" localSheetId="8">'6(3)情報'!$A$1:$K$71</definedName>
    <definedName name="_xlnm.Print_Area" localSheetId="9">'6(4)民間'!$A$1:$T$69</definedName>
    <definedName name="_xlnm.Print_Area" localSheetId="10">'6(5)ボラ'!$A$1:$I$140</definedName>
    <definedName name="_xlnm.Print_Area" localSheetId="11">'6(6)余裕'!$A$1:$F$71</definedName>
    <definedName name="_xlnm.Print_Area" localSheetId="12">'7機会'!$A$1:$S$68</definedName>
    <definedName name="_xlnm.Print_Area" localSheetId="13">'7機会(1)'!$A$1:$G$79</definedName>
    <definedName name="_xlnm.Print_Area" localSheetId="14">'7機会(2)'!$A$1:$H$57</definedName>
    <definedName name="_xlnm.Print_Area" localSheetId="15">'７機会(3)'!$A$1:$H$38</definedName>
    <definedName name="_xlnm.Print_Area" localSheetId="16">'７機会(4)'!$A$1:$H$17</definedName>
    <definedName name="_xlnm.Print_Area" localSheetId="17">'７機会(5)'!$A$1:$H$15</definedName>
    <definedName name="_xlnm.Print_Area" localSheetId="18">'７機会(6)'!$A$1:$H$47</definedName>
    <definedName name="_xlnm.Print_Area" localSheetId="19">'７機会(7)'!$A$1:$H$37</definedName>
    <definedName name="_xlnm.Print_Area" localSheetId="20">'７機会(8)'!$A$1:$H$57</definedName>
    <definedName name="_xlnm.Print_Titles" localSheetId="13">'7機会(1)'!$2:$2</definedName>
  </definedNames>
  <calcPr calcId="191029"/>
</workbook>
</file>

<file path=xl/calcChain.xml><?xml version="1.0" encoding="utf-8"?>
<calcChain xmlns="http://schemas.openxmlformats.org/spreadsheetml/2006/main">
  <c r="I4" i="48" l="1"/>
  <c r="I5" i="48"/>
  <c r="I6" i="48"/>
  <c r="I7" i="48"/>
  <c r="I8" i="48"/>
  <c r="I9" i="48"/>
  <c r="I10" i="48"/>
  <c r="I11" i="48"/>
  <c r="I12" i="48"/>
  <c r="I13" i="48"/>
  <c r="I14" i="48"/>
  <c r="I15" i="48"/>
  <c r="I16" i="48"/>
  <c r="I17" i="48"/>
  <c r="I18" i="48"/>
  <c r="I19" i="48"/>
  <c r="I20" i="48"/>
  <c r="I21" i="48"/>
  <c r="I22" i="48"/>
  <c r="I23" i="48"/>
  <c r="I24" i="48"/>
  <c r="I25" i="48"/>
  <c r="I26" i="48"/>
  <c r="I27" i="48"/>
  <c r="I28" i="48"/>
  <c r="I29" i="48"/>
  <c r="I30" i="48"/>
  <c r="I31" i="48"/>
  <c r="I32" i="48"/>
  <c r="I33" i="48"/>
  <c r="I34" i="48"/>
  <c r="I35" i="48"/>
  <c r="I36" i="48"/>
  <c r="I37" i="48"/>
  <c r="I38" i="48"/>
  <c r="I39" i="48"/>
  <c r="I40" i="48"/>
  <c r="I41" i="48"/>
  <c r="I42" i="48"/>
  <c r="I43" i="48"/>
  <c r="I44" i="48"/>
  <c r="I45" i="48"/>
  <c r="I46" i="48"/>
  <c r="I47" i="48"/>
  <c r="I48" i="48"/>
  <c r="I49" i="48"/>
  <c r="I50" i="48"/>
  <c r="I51" i="48"/>
  <c r="I52" i="48"/>
  <c r="I53" i="48"/>
  <c r="I54" i="48"/>
  <c r="I55" i="48"/>
  <c r="I56" i="48"/>
  <c r="I57" i="48"/>
  <c r="I58" i="48"/>
  <c r="I59" i="48"/>
  <c r="I60" i="48"/>
  <c r="I61" i="48"/>
  <c r="I62" i="48"/>
  <c r="I63" i="48"/>
  <c r="I64" i="48"/>
  <c r="I65" i="48"/>
  <c r="I66" i="48"/>
  <c r="I67" i="48"/>
  <c r="I68" i="48"/>
  <c r="I69" i="48"/>
  <c r="I70" i="48"/>
  <c r="I71" i="48"/>
  <c r="I72" i="48"/>
  <c r="I73" i="48"/>
  <c r="I74" i="48"/>
  <c r="I75" i="48"/>
  <c r="I76" i="48"/>
  <c r="I77" i="48"/>
  <c r="I78" i="48"/>
  <c r="I79" i="48"/>
  <c r="I31" i="39"/>
  <c r="I32" i="39"/>
  <c r="I33" i="39"/>
  <c r="I34" i="39"/>
  <c r="I35" i="39"/>
  <c r="I36" i="39"/>
  <c r="I37" i="39"/>
  <c r="I38" i="39"/>
  <c r="I39" i="39"/>
  <c r="I40" i="39"/>
  <c r="I41" i="39"/>
  <c r="I42" i="39"/>
  <c r="I43" i="39"/>
  <c r="I44" i="39"/>
  <c r="I45" i="39"/>
  <c r="I46" i="39"/>
  <c r="I47" i="39"/>
  <c r="I48" i="39"/>
  <c r="I49" i="39"/>
  <c r="I50" i="39"/>
  <c r="I51" i="39"/>
  <c r="I52" i="39"/>
  <c r="I53" i="39"/>
  <c r="I54" i="39"/>
  <c r="I55" i="39"/>
  <c r="I56" i="39"/>
  <c r="I57" i="39"/>
  <c r="I23" i="39"/>
  <c r="I24" i="39"/>
  <c r="I25" i="39"/>
  <c r="I26" i="39"/>
  <c r="I27" i="39"/>
  <c r="I28" i="39"/>
  <c r="I29" i="39"/>
  <c r="I30" i="39"/>
  <c r="I6" i="39"/>
  <c r="I7" i="39"/>
  <c r="I8" i="39"/>
  <c r="I9" i="39"/>
  <c r="I10" i="39"/>
  <c r="I11" i="39"/>
  <c r="I12" i="39"/>
  <c r="I13" i="39"/>
  <c r="I14" i="39"/>
  <c r="I15" i="39"/>
  <c r="I16" i="39"/>
  <c r="I17" i="39"/>
  <c r="I18" i="39"/>
  <c r="I19" i="39"/>
  <c r="I20" i="39"/>
  <c r="I21" i="39"/>
  <c r="I22" i="39"/>
  <c r="I19" i="40"/>
  <c r="I20" i="40"/>
  <c r="I21" i="40"/>
  <c r="I14" i="41"/>
  <c r="I15" i="41"/>
  <c r="I31" i="43"/>
  <c r="I32" i="43"/>
  <c r="I33" i="43"/>
  <c r="I22" i="43"/>
  <c r="I23" i="43"/>
  <c r="I24" i="43"/>
  <c r="I25" i="43"/>
  <c r="I26" i="43"/>
  <c r="I14" i="43"/>
  <c r="I15" i="43"/>
  <c r="I16" i="43"/>
  <c r="I17" i="43"/>
  <c r="I3" i="43"/>
  <c r="I4" i="43"/>
  <c r="I5" i="43"/>
  <c r="I6" i="43"/>
  <c r="I7" i="43"/>
  <c r="I8" i="43"/>
  <c r="I9" i="43"/>
  <c r="I10" i="43"/>
  <c r="I11" i="43"/>
  <c r="I12" i="43"/>
  <c r="I13" i="43"/>
  <c r="I23" i="44"/>
  <c r="I24" i="44"/>
  <c r="I25" i="44"/>
  <c r="I26" i="44"/>
  <c r="I27" i="44"/>
  <c r="I28" i="44"/>
  <c r="I29" i="44"/>
  <c r="I30" i="44"/>
  <c r="I31" i="44"/>
  <c r="I32" i="44"/>
  <c r="I33" i="44"/>
  <c r="I34" i="44"/>
  <c r="I35" i="44"/>
  <c r="I36" i="44"/>
  <c r="I37" i="44"/>
  <c r="I16" i="44"/>
  <c r="I13" i="44"/>
  <c r="I45" i="47"/>
  <c r="I46" i="47"/>
  <c r="I47" i="47"/>
  <c r="I48" i="47"/>
  <c r="I49" i="47"/>
  <c r="I50" i="47"/>
  <c r="I51" i="47"/>
  <c r="I33" i="47"/>
  <c r="I34" i="47"/>
  <c r="I35" i="47"/>
  <c r="I36" i="47"/>
  <c r="I37" i="47"/>
  <c r="I38" i="47"/>
  <c r="I39" i="47"/>
  <c r="I40" i="47"/>
  <c r="I41" i="47"/>
  <c r="I42" i="47"/>
  <c r="I43" i="47"/>
  <c r="I44" i="47"/>
  <c r="I25" i="47"/>
  <c r="I26" i="47"/>
  <c r="I27" i="47"/>
  <c r="I28" i="47"/>
  <c r="I29" i="47"/>
  <c r="I30" i="47"/>
  <c r="I31" i="47"/>
  <c r="I32" i="47"/>
  <c r="I18" i="47"/>
  <c r="I19" i="47"/>
  <c r="I20" i="47"/>
  <c r="I21" i="47"/>
  <c r="I22" i="47"/>
  <c r="I23" i="47"/>
  <c r="I24" i="47"/>
  <c r="I4" i="47"/>
  <c r="I5" i="47"/>
  <c r="I6" i="47"/>
  <c r="I7" i="47"/>
  <c r="I8" i="47"/>
  <c r="I9" i="47"/>
  <c r="I10" i="47"/>
  <c r="I11" i="47"/>
  <c r="I12" i="47"/>
  <c r="I13" i="47"/>
  <c r="I14" i="47"/>
  <c r="I15" i="47"/>
  <c r="I16" i="47"/>
  <c r="I17" i="47"/>
  <c r="I53" i="47"/>
  <c r="I54" i="47"/>
  <c r="I55" i="47"/>
  <c r="I47" i="43"/>
  <c r="I39" i="43"/>
  <c r="I40" i="43"/>
  <c r="I41" i="43"/>
  <c r="I11" i="42"/>
  <c r="D67" i="18" l="1"/>
  <c r="G71" i="24" l="1"/>
  <c r="D68" i="23"/>
  <c r="D57" i="18" l="1"/>
  <c r="F140" i="26" l="1"/>
  <c r="D68" i="18" l="1"/>
  <c r="H140" i="26" l="1"/>
  <c r="E140" i="26"/>
  <c r="D68" i="34" l="1"/>
  <c r="V37" i="1"/>
  <c r="V9" i="1"/>
  <c r="V10" i="1"/>
  <c r="I3" i="48" l="1"/>
  <c r="I57" i="47" l="1"/>
  <c r="I56" i="47"/>
  <c r="I52" i="47"/>
  <c r="I3" i="47"/>
  <c r="I2" i="47"/>
  <c r="I1" i="47"/>
  <c r="I1" i="42" l="1"/>
  <c r="I2" i="42"/>
  <c r="I3" i="42"/>
  <c r="I4" i="42"/>
  <c r="I5" i="42"/>
  <c r="I6" i="42"/>
  <c r="I7" i="42"/>
  <c r="I8" i="42"/>
  <c r="I9" i="42"/>
  <c r="I10" i="42"/>
  <c r="I12" i="42"/>
  <c r="I13" i="42"/>
  <c r="I14" i="42"/>
  <c r="I22" i="44" l="1"/>
  <c r="I21" i="44"/>
  <c r="I20" i="44"/>
  <c r="I19" i="44"/>
  <c r="I18" i="44"/>
  <c r="I17" i="44"/>
  <c r="I15" i="44"/>
  <c r="I14" i="44"/>
  <c r="I12" i="44"/>
  <c r="I11" i="44"/>
  <c r="I10" i="44"/>
  <c r="I9" i="44"/>
  <c r="I8" i="44"/>
  <c r="I7" i="44"/>
  <c r="I6" i="44"/>
  <c r="I5" i="44"/>
  <c r="I4" i="44"/>
  <c r="I3" i="44"/>
  <c r="I2" i="44"/>
  <c r="I1" i="44"/>
  <c r="I46" i="43"/>
  <c r="I45" i="43"/>
  <c r="I44" i="43"/>
  <c r="I43" i="43"/>
  <c r="I42" i="43"/>
  <c r="I38" i="43"/>
  <c r="I37" i="43"/>
  <c r="I36" i="43"/>
  <c r="I35" i="43"/>
  <c r="I34" i="43"/>
  <c r="I30" i="43"/>
  <c r="I29" i="43"/>
  <c r="I28" i="43"/>
  <c r="I27" i="43"/>
  <c r="I21" i="43"/>
  <c r="I20" i="43"/>
  <c r="I19" i="43"/>
  <c r="I18" i="43"/>
  <c r="I2" i="43"/>
  <c r="I1" i="43"/>
  <c r="I17" i="41"/>
  <c r="I16" i="41"/>
  <c r="I13" i="41"/>
  <c r="I12" i="41"/>
  <c r="I11" i="41"/>
  <c r="I10" i="41"/>
  <c r="I9" i="41"/>
  <c r="I8" i="41"/>
  <c r="I7" i="41"/>
  <c r="I6" i="41"/>
  <c r="I5" i="41"/>
  <c r="I4" i="41"/>
  <c r="I3" i="41"/>
  <c r="I2" i="41"/>
  <c r="I42" i="40"/>
  <c r="I41" i="40"/>
  <c r="I40" i="40"/>
  <c r="I39" i="40"/>
  <c r="I38" i="40"/>
  <c r="I37" i="40"/>
  <c r="I36" i="40"/>
  <c r="I35" i="40"/>
  <c r="I34" i="40"/>
  <c r="I33" i="40"/>
  <c r="I32" i="40"/>
  <c r="I31" i="40"/>
  <c r="I30" i="40"/>
  <c r="I29" i="40"/>
  <c r="I28" i="40"/>
  <c r="I27" i="40"/>
  <c r="I26" i="40"/>
  <c r="I25" i="40"/>
  <c r="I24" i="40"/>
  <c r="I23" i="40"/>
  <c r="I22" i="40"/>
  <c r="I18" i="40"/>
  <c r="I17" i="40"/>
  <c r="I16" i="40"/>
  <c r="I15" i="40"/>
  <c r="I14" i="40"/>
  <c r="I13" i="40"/>
  <c r="I12" i="40"/>
  <c r="I11" i="40"/>
  <c r="I10" i="40"/>
  <c r="I9" i="40"/>
  <c r="I8" i="40"/>
  <c r="I7" i="40"/>
  <c r="I6" i="40"/>
  <c r="I5" i="40"/>
  <c r="I4" i="40"/>
  <c r="I3" i="40"/>
  <c r="I2" i="40"/>
  <c r="I5" i="39"/>
  <c r="I4" i="39"/>
  <c r="I3" i="39"/>
  <c r="I2" i="39"/>
  <c r="I1" i="39"/>
  <c r="F132" i="26"/>
  <c r="AE64" i="33" l="1"/>
  <c r="AD64" i="33"/>
  <c r="AC64" i="33"/>
  <c r="V71" i="1"/>
  <c r="U71" i="1"/>
  <c r="AE63" i="33" l="1"/>
  <c r="AD63" i="33"/>
  <c r="AC63" i="33"/>
  <c r="M70" i="9"/>
  <c r="L70" i="9"/>
  <c r="V70" i="1"/>
  <c r="U70" i="1"/>
  <c r="AE59" i="33" l="1"/>
  <c r="AD59" i="33"/>
  <c r="AC59" i="33"/>
  <c r="V66" i="1"/>
  <c r="U66" i="1"/>
  <c r="AE57" i="33" l="1"/>
  <c r="AD57" i="33"/>
  <c r="AC57" i="33"/>
  <c r="V64" i="1"/>
  <c r="U64" i="1"/>
  <c r="AE55" i="33" l="1"/>
  <c r="AD55" i="33"/>
  <c r="AC55" i="33"/>
  <c r="M62" i="9"/>
  <c r="V62" i="1"/>
  <c r="U62" i="1"/>
  <c r="AE53" i="33" l="1"/>
  <c r="AD53" i="33"/>
  <c r="AC53" i="33"/>
  <c r="V60" i="1"/>
  <c r="U60" i="1"/>
  <c r="AE44" i="33" l="1"/>
  <c r="AD44" i="33"/>
  <c r="AC44" i="33"/>
  <c r="U51" i="1"/>
  <c r="AE29" i="33" l="1"/>
  <c r="AD29" i="33"/>
  <c r="AC29" i="33"/>
  <c r="U31" i="1"/>
  <c r="AE28" i="33" l="1"/>
  <c r="AD28" i="33"/>
  <c r="AC28" i="33"/>
  <c r="V30" i="1"/>
  <c r="U30" i="1"/>
  <c r="AE26" i="33" l="1"/>
  <c r="AD26" i="33"/>
  <c r="AC26" i="33"/>
  <c r="V28" i="1"/>
  <c r="U28" i="1"/>
  <c r="M25" i="9" l="1"/>
  <c r="L25" i="9"/>
  <c r="U26" i="1"/>
  <c r="AE23" i="33" l="1"/>
  <c r="AD23" i="33"/>
  <c r="AC23" i="33"/>
  <c r="V25" i="1"/>
  <c r="U25" i="1"/>
  <c r="AE22" i="33" l="1"/>
  <c r="AD22" i="33"/>
  <c r="AC22" i="33"/>
  <c r="M23" i="9"/>
  <c r="L23" i="9"/>
  <c r="U24" i="1"/>
  <c r="AE21" i="33" l="1"/>
  <c r="AD21" i="33"/>
  <c r="AC21" i="33"/>
  <c r="V23" i="1"/>
  <c r="U23" i="1"/>
  <c r="AE20" i="33"/>
  <c r="AD20" i="33"/>
  <c r="AC20" i="33"/>
  <c r="V22" i="1"/>
  <c r="U22" i="1"/>
  <c r="AE18" i="33" l="1"/>
  <c r="AD18" i="33"/>
  <c r="AC18" i="33"/>
  <c r="M19" i="9"/>
  <c r="L19" i="9"/>
  <c r="V20" i="1"/>
  <c r="U20" i="1"/>
  <c r="AE11" i="33" l="1"/>
  <c r="AD11" i="33"/>
  <c r="AC11" i="33"/>
  <c r="V13" i="1"/>
  <c r="U13" i="1"/>
  <c r="AE10" i="33" l="1"/>
  <c r="AD10" i="33"/>
  <c r="AC10" i="33"/>
  <c r="M11" i="9"/>
  <c r="L11" i="9"/>
  <c r="V12" i="1"/>
  <c r="U12" i="1"/>
  <c r="AE5" i="33" l="1"/>
  <c r="AD5" i="33"/>
  <c r="AC5" i="33"/>
  <c r="V7" i="1"/>
  <c r="U7" i="1"/>
  <c r="E68" i="23" l="1"/>
  <c r="AE67" i="33" l="1"/>
  <c r="AD67" i="33"/>
  <c r="AC67" i="33"/>
  <c r="U74" i="1"/>
  <c r="AE66" i="33" l="1"/>
  <c r="AD66" i="33"/>
  <c r="AC66" i="33"/>
  <c r="V73" i="1"/>
  <c r="U73" i="1"/>
  <c r="AE65" i="33" l="1"/>
  <c r="AD65" i="33"/>
  <c r="AC65" i="33"/>
  <c r="U72" i="1"/>
  <c r="AE62" i="33" l="1"/>
  <c r="V69" i="1"/>
  <c r="U69" i="1"/>
  <c r="AE61" i="33" l="1"/>
  <c r="AD61" i="33"/>
  <c r="AC61" i="33"/>
  <c r="V68" i="1"/>
  <c r="U68" i="1"/>
  <c r="AE60" i="33" l="1"/>
  <c r="AD60" i="33"/>
  <c r="AC60" i="33"/>
  <c r="V67" i="1"/>
  <c r="U67" i="1"/>
  <c r="L58" i="34" l="1"/>
  <c r="K58" i="34"/>
  <c r="J58" i="34"/>
  <c r="AE58" i="33"/>
  <c r="AB58" i="33"/>
  <c r="AA58" i="33"/>
  <c r="AD58" i="33" s="1"/>
  <c r="Z58" i="33"/>
  <c r="T58" i="33"/>
  <c r="AC58" i="33" s="1"/>
  <c r="L58" i="33"/>
  <c r="K58" i="33"/>
  <c r="J58" i="33"/>
  <c r="F58" i="33"/>
  <c r="E58" i="33"/>
  <c r="D58" i="33"/>
  <c r="M65" i="9"/>
  <c r="L65" i="9"/>
  <c r="U65" i="1"/>
  <c r="V63" i="1" l="1"/>
  <c r="U63" i="1"/>
  <c r="AE54" i="33" l="1"/>
  <c r="AD54" i="33"/>
  <c r="AC54" i="33"/>
  <c r="M61" i="9"/>
  <c r="L61" i="9"/>
  <c r="V61" i="1"/>
  <c r="U61" i="1"/>
  <c r="AE52" i="33" l="1"/>
  <c r="AD52" i="33"/>
  <c r="AC52" i="33"/>
  <c r="M59" i="9"/>
  <c r="L59" i="9"/>
  <c r="U59" i="1"/>
  <c r="AE51" i="33" l="1"/>
  <c r="AD51" i="33"/>
  <c r="AC51" i="33"/>
  <c r="M58" i="9"/>
  <c r="L58" i="9"/>
  <c r="U58" i="1"/>
  <c r="AE50" i="33"/>
  <c r="AD50" i="33"/>
  <c r="AC50" i="33"/>
  <c r="M57" i="9"/>
  <c r="L57" i="9"/>
  <c r="V57" i="1"/>
  <c r="U57" i="1"/>
  <c r="AE49" i="33" l="1"/>
  <c r="AD49" i="33"/>
  <c r="AC49" i="33"/>
  <c r="M56" i="9"/>
  <c r="L56" i="9"/>
  <c r="V56" i="1"/>
  <c r="U56" i="1"/>
  <c r="AE48" i="33" l="1"/>
  <c r="AD48" i="33"/>
  <c r="AC48" i="33"/>
  <c r="V55" i="1"/>
  <c r="U55" i="1"/>
  <c r="AE47" i="33"/>
  <c r="AD47" i="33"/>
  <c r="AC47" i="33"/>
  <c r="M54" i="9"/>
  <c r="L54" i="9"/>
  <c r="U54" i="1"/>
  <c r="AE46" i="33" l="1"/>
  <c r="AD46" i="33"/>
  <c r="AC46" i="33"/>
  <c r="U53" i="1"/>
  <c r="AE45" i="33" l="1"/>
  <c r="AD45" i="33"/>
  <c r="AC45" i="33"/>
  <c r="M52" i="9"/>
  <c r="L52" i="9"/>
  <c r="V52" i="1"/>
  <c r="U52" i="1"/>
  <c r="AE43" i="33" l="1"/>
  <c r="AD43" i="33"/>
  <c r="AC43" i="33"/>
  <c r="V50" i="1"/>
  <c r="U50" i="1"/>
  <c r="AE42" i="33" l="1"/>
  <c r="AD42" i="33"/>
  <c r="AC42" i="33"/>
  <c r="V49" i="1"/>
  <c r="U49" i="1"/>
  <c r="AE41" i="33"/>
  <c r="AD41" i="33"/>
  <c r="AC41" i="33"/>
  <c r="V48" i="1"/>
  <c r="U48" i="1"/>
  <c r="AE40" i="33" l="1"/>
  <c r="AD40" i="33"/>
  <c r="AC40" i="33"/>
  <c r="M41" i="9"/>
  <c r="L41" i="9"/>
  <c r="V42" i="1"/>
  <c r="U42" i="1"/>
  <c r="AE39" i="33" l="1"/>
  <c r="AD39" i="33"/>
  <c r="AC39" i="33"/>
  <c r="V41" i="1"/>
  <c r="U41" i="1"/>
  <c r="AN38" i="34" l="1"/>
  <c r="AM38" i="34"/>
  <c r="AL38" i="34"/>
  <c r="AE38" i="33"/>
  <c r="AD38" i="33"/>
  <c r="AC38" i="33"/>
  <c r="V40" i="1"/>
  <c r="U40" i="1"/>
  <c r="AE37" i="33" l="1"/>
  <c r="AD37" i="33"/>
  <c r="AC37" i="33"/>
  <c r="U39" i="1"/>
  <c r="AE36" i="33" l="1"/>
  <c r="AD36" i="33"/>
  <c r="AC36" i="33"/>
  <c r="V38" i="1"/>
  <c r="U38" i="1"/>
  <c r="U37" i="1" l="1"/>
  <c r="AE34" i="33" l="1"/>
  <c r="AD34" i="33"/>
  <c r="AC34" i="33"/>
  <c r="M35" i="9"/>
  <c r="L35" i="9"/>
  <c r="U36" i="1"/>
  <c r="AE33" i="33" l="1"/>
  <c r="AD33" i="33"/>
  <c r="AC33" i="33"/>
  <c r="V35" i="1"/>
  <c r="U35" i="1"/>
  <c r="AE32" i="33" l="1"/>
  <c r="AD32" i="33"/>
  <c r="AC32" i="33"/>
  <c r="M33" i="9"/>
  <c r="L33" i="9"/>
  <c r="V34" i="1"/>
  <c r="U34" i="1"/>
  <c r="AE31" i="33" l="1"/>
  <c r="AD31" i="33"/>
  <c r="AC31" i="33"/>
  <c r="V33" i="1"/>
  <c r="U33" i="1"/>
  <c r="AN30" i="34"/>
  <c r="AE30" i="33"/>
  <c r="V32" i="1"/>
  <c r="U32" i="1"/>
  <c r="AE27" i="33" l="1"/>
  <c r="AD27" i="33"/>
  <c r="AC27" i="33"/>
  <c r="V29" i="1"/>
  <c r="U29" i="1"/>
  <c r="AE25" i="33" l="1"/>
  <c r="AD25" i="33"/>
  <c r="AC25" i="33"/>
  <c r="U27" i="1"/>
  <c r="AE19" i="33" l="1"/>
  <c r="AD19" i="33"/>
  <c r="AC19" i="33"/>
  <c r="V21" i="1"/>
  <c r="U21" i="1"/>
  <c r="AE17" i="33" l="1"/>
  <c r="AD17" i="33"/>
  <c r="AC17" i="33"/>
  <c r="U19" i="1"/>
  <c r="AE16" i="33" l="1"/>
  <c r="AD16" i="33"/>
  <c r="AC16" i="33"/>
  <c r="M17" i="9"/>
  <c r="L17" i="9"/>
  <c r="V18" i="1"/>
  <c r="U18" i="1"/>
  <c r="AE15" i="33" l="1"/>
  <c r="AD15" i="33"/>
  <c r="AC15" i="33"/>
  <c r="V17" i="1"/>
  <c r="U17" i="1"/>
  <c r="AE14" i="33" l="1"/>
  <c r="AD14" i="33"/>
  <c r="AC14" i="33"/>
  <c r="U16" i="1"/>
  <c r="AE13" i="33"/>
  <c r="AD13" i="33"/>
  <c r="AC13" i="33"/>
  <c r="V15" i="1"/>
  <c r="U15" i="1"/>
  <c r="AE12" i="33"/>
  <c r="AD12" i="33"/>
  <c r="AC12" i="33"/>
  <c r="U14" i="1"/>
  <c r="AE9" i="33" l="1"/>
  <c r="AD9" i="33"/>
  <c r="AC9" i="33"/>
  <c r="U11" i="1"/>
  <c r="AE8" i="33" l="1"/>
  <c r="AD8" i="33"/>
  <c r="AC8" i="33"/>
  <c r="U10" i="1"/>
  <c r="AE7" i="33" l="1"/>
  <c r="AD7" i="33"/>
  <c r="AC7" i="33"/>
  <c r="U9" i="1"/>
  <c r="V8" i="1" l="1"/>
  <c r="U8" i="1"/>
  <c r="D75" i="1" l="1"/>
  <c r="F68" i="33" l="1"/>
  <c r="E68" i="33"/>
  <c r="D68" i="33"/>
  <c r="P75" i="9"/>
  <c r="U75" i="1"/>
  <c r="V75" i="1"/>
  <c r="L58" i="38" l="1"/>
  <c r="K58" i="38"/>
  <c r="J58" i="38"/>
  <c r="I58" i="38"/>
  <c r="H58" i="38"/>
  <c r="G58" i="38"/>
  <c r="F58" i="38"/>
  <c r="E58" i="38"/>
  <c r="D58" i="38"/>
  <c r="C58" i="38"/>
  <c r="N28" i="38"/>
  <c r="M28" i="38"/>
  <c r="L28" i="38"/>
  <c r="K28" i="38"/>
  <c r="J28" i="38"/>
  <c r="I28" i="38"/>
  <c r="H28" i="38"/>
  <c r="G28" i="38"/>
  <c r="F28" i="38"/>
  <c r="E28" i="38"/>
  <c r="D28" i="38"/>
  <c r="C28" i="38"/>
  <c r="M75" i="9" l="1"/>
  <c r="H47" i="37" l="1"/>
  <c r="G47" i="37"/>
  <c r="F47" i="37"/>
  <c r="E47" i="37"/>
  <c r="D47" i="37"/>
  <c r="C47" i="37"/>
  <c r="H23" i="37"/>
  <c r="G23" i="37"/>
  <c r="F23" i="37"/>
  <c r="E23" i="37"/>
  <c r="D23" i="37"/>
  <c r="C23" i="37"/>
  <c r="I22" i="37"/>
  <c r="I23" i="37" l="1"/>
  <c r="I47" i="37"/>
  <c r="Q68" i="16" l="1"/>
  <c r="R68" i="16"/>
  <c r="S68" i="16"/>
  <c r="M68" i="16"/>
  <c r="N68" i="16"/>
  <c r="O68" i="16"/>
  <c r="P68" i="16"/>
  <c r="K68" i="16"/>
  <c r="L68" i="16"/>
  <c r="I68" i="16"/>
  <c r="J68" i="16"/>
  <c r="E68" i="16"/>
  <c r="F68" i="16"/>
  <c r="G68" i="16"/>
  <c r="H68" i="16"/>
  <c r="D68" i="16"/>
  <c r="K71" i="24"/>
  <c r="F71" i="24"/>
  <c r="D71" i="24"/>
  <c r="J68" i="23"/>
  <c r="H71" i="24" l="1"/>
  <c r="G68" i="23" l="1"/>
  <c r="D76" i="1"/>
  <c r="AK68" i="34" l="1"/>
  <c r="J60" i="38" s="1"/>
  <c r="AJ68" i="34"/>
  <c r="AI68" i="34"/>
  <c r="I60" i="38" s="1"/>
  <c r="AH68" i="34"/>
  <c r="H60" i="38" s="1"/>
  <c r="AG68" i="34"/>
  <c r="AF68" i="34"/>
  <c r="G60" i="38" s="1"/>
  <c r="AE68" i="34"/>
  <c r="F60" i="38" s="1"/>
  <c r="AD68" i="34"/>
  <c r="AC68" i="34"/>
  <c r="E60" i="38" s="1"/>
  <c r="AB68" i="34"/>
  <c r="D60" i="38" s="1"/>
  <c r="AA68" i="34"/>
  <c r="Z68" i="34"/>
  <c r="C60" i="38" s="1"/>
  <c r="Y68" i="34"/>
  <c r="N30" i="38" s="1"/>
  <c r="X68" i="34"/>
  <c r="W68" i="34"/>
  <c r="M30" i="38" s="1"/>
  <c r="O68" i="34"/>
  <c r="J30" i="38" s="1"/>
  <c r="N68" i="34"/>
  <c r="M68" i="34"/>
  <c r="I30" i="38" s="1"/>
  <c r="I68" i="34"/>
  <c r="F30" i="38" s="1"/>
  <c r="H68" i="34"/>
  <c r="G68" i="34"/>
  <c r="E30" i="38" s="1"/>
  <c r="F68" i="34"/>
  <c r="D30" i="38" s="1"/>
  <c r="E68" i="34"/>
  <c r="C30" i="38"/>
  <c r="R68" i="34"/>
  <c r="L30" i="38" s="1"/>
  <c r="Q68" i="34"/>
  <c r="P68" i="34"/>
  <c r="K30" i="38" s="1"/>
  <c r="L68" i="34"/>
  <c r="H30" i="38" s="1"/>
  <c r="K68" i="34"/>
  <c r="J68" i="34"/>
  <c r="G30" i="38" s="1"/>
  <c r="AN68" i="34"/>
  <c r="L60" i="38" s="1"/>
  <c r="AM68" i="34"/>
  <c r="AL68" i="34"/>
  <c r="K60" i="38" s="1"/>
  <c r="Y68" i="33"/>
  <c r="G49" i="37" s="1"/>
  <c r="X68" i="33"/>
  <c r="W68" i="33"/>
  <c r="G25" i="37" s="1"/>
  <c r="O68" i="33"/>
  <c r="E49" i="37" s="1"/>
  <c r="N68" i="33"/>
  <c r="M68" i="33"/>
  <c r="E25" i="37" s="1"/>
  <c r="I68" i="33"/>
  <c r="C49" i="37" s="1"/>
  <c r="H68" i="33"/>
  <c r="G68" i="33"/>
  <c r="C25" i="37" s="1"/>
  <c r="L68" i="33"/>
  <c r="D49" i="37" s="1"/>
  <c r="J68" i="33" l="1"/>
  <c r="D25" i="37" s="1"/>
  <c r="AB68" i="33"/>
  <c r="H49" i="37" s="1"/>
  <c r="K68" i="33"/>
  <c r="Z68" i="33"/>
  <c r="H25" i="37" s="1"/>
  <c r="AA68" i="33"/>
  <c r="E71" i="24"/>
  <c r="P67" i="18" l="1"/>
  <c r="Q67" i="18"/>
  <c r="P68" i="18"/>
  <c r="J69" i="15" l="1"/>
  <c r="S69" i="16" l="1"/>
  <c r="R69" i="16"/>
  <c r="P69" i="16"/>
  <c r="O69" i="16"/>
  <c r="N69" i="16"/>
  <c r="M69" i="16"/>
  <c r="H69" i="15"/>
  <c r="G69" i="15"/>
  <c r="F69" i="15"/>
  <c r="E69" i="15"/>
  <c r="D69" i="15"/>
  <c r="R68" i="18" l="1"/>
  <c r="L68" i="18"/>
  <c r="J68" i="18"/>
  <c r="H68" i="18"/>
  <c r="F68" i="18"/>
  <c r="S67" i="18"/>
  <c r="R67" i="18"/>
  <c r="O67" i="18"/>
  <c r="M67" i="18"/>
  <c r="L67" i="18"/>
  <c r="K67" i="18"/>
  <c r="J67" i="18"/>
  <c r="I67" i="18"/>
  <c r="H67" i="18"/>
  <c r="G67" i="18"/>
  <c r="F67" i="18"/>
  <c r="E67" i="18"/>
  <c r="T75" i="1" l="1"/>
  <c r="R75" i="1"/>
  <c r="P75" i="1"/>
  <c r="N75" i="1"/>
  <c r="L75" i="1"/>
  <c r="J75" i="1"/>
  <c r="Q75" i="9" l="1"/>
  <c r="O75" i="9"/>
  <c r="N75" i="9"/>
  <c r="L75" i="9"/>
  <c r="K75" i="9"/>
  <c r="J75" i="9"/>
  <c r="I75" i="9"/>
  <c r="H75" i="9"/>
  <c r="G75" i="9"/>
  <c r="F75" i="9"/>
  <c r="E75" i="9"/>
  <c r="D75" i="9"/>
  <c r="E76" i="1" l="1"/>
  <c r="S75" i="1"/>
  <c r="Q75" i="1"/>
  <c r="O75" i="1"/>
  <c r="M75" i="1"/>
  <c r="K75" i="1"/>
  <c r="I75" i="1"/>
  <c r="H75" i="1"/>
  <c r="G75" i="1"/>
  <c r="F75" i="1"/>
  <c r="E75" i="1"/>
  <c r="T68" i="33" l="1"/>
  <c r="F25" i="37" s="1"/>
  <c r="I25" i="37" s="1"/>
  <c r="V68" i="33"/>
  <c r="F49" i="37" s="1"/>
  <c r="I49" i="37" s="1"/>
  <c r="U68" i="33"/>
  <c r="AD68" i="33" s="1"/>
  <c r="N67" i="18"/>
  <c r="N68" i="18"/>
  <c r="AC68" i="33" l="1"/>
  <c r="I24" i="37"/>
  <c r="AE68" i="33"/>
  <c r="I48" i="37"/>
</calcChain>
</file>

<file path=xl/sharedStrings.xml><?xml version="1.0" encoding="utf-8"?>
<sst xmlns="http://schemas.openxmlformats.org/spreadsheetml/2006/main" count="3477" uniqueCount="1406">
  <si>
    <t>さいたま市</t>
  </si>
  <si>
    <t>南部教育事務所管内</t>
    <rPh sb="0" eb="1">
      <t>ミナミ</t>
    </rPh>
    <rPh sb="1" eb="2">
      <t>ブ</t>
    </rPh>
    <rPh sb="2" eb="4">
      <t>キョウイク</t>
    </rPh>
    <rPh sb="4" eb="7">
      <t>ジムショ</t>
    </rPh>
    <rPh sb="7" eb="9">
      <t>カンナイ</t>
    </rPh>
    <phoneticPr fontId="2"/>
  </si>
  <si>
    <t>川口市</t>
  </si>
  <si>
    <t>鴻巣市</t>
  </si>
  <si>
    <t>上尾市</t>
  </si>
  <si>
    <t>草加市</t>
  </si>
  <si>
    <t>蕨市</t>
  </si>
  <si>
    <t>戸田市</t>
  </si>
  <si>
    <t>朝霞市</t>
  </si>
  <si>
    <t>志木市</t>
  </si>
  <si>
    <t>和光市</t>
  </si>
  <si>
    <t>新座市</t>
  </si>
  <si>
    <t>桶川市</t>
  </si>
  <si>
    <t>北本市</t>
  </si>
  <si>
    <t>伊奈町</t>
  </si>
  <si>
    <t>西部教育事務所管内</t>
    <rPh sb="0" eb="2">
      <t>セイブ</t>
    </rPh>
    <rPh sb="2" eb="4">
      <t>キョウイク</t>
    </rPh>
    <rPh sb="4" eb="7">
      <t>ジムショ</t>
    </rPh>
    <rPh sb="7" eb="9">
      <t>カンナイ</t>
    </rPh>
    <phoneticPr fontId="2"/>
  </si>
  <si>
    <t>川越市</t>
  </si>
  <si>
    <t>所沢市</t>
  </si>
  <si>
    <t>飯能市</t>
  </si>
  <si>
    <t>東松山市</t>
  </si>
  <si>
    <t>狭山市</t>
  </si>
  <si>
    <t>入間市</t>
  </si>
  <si>
    <t>富士見市</t>
  </si>
  <si>
    <t>坂戸市</t>
  </si>
  <si>
    <t>鶴ヶ島市</t>
  </si>
  <si>
    <t>日高市</t>
  </si>
  <si>
    <t>ふじみ野市</t>
  </si>
  <si>
    <t>三芳町</t>
  </si>
  <si>
    <t>毛呂山町</t>
  </si>
  <si>
    <t>越生町</t>
  </si>
  <si>
    <t>滑川町</t>
  </si>
  <si>
    <t>嵐山町</t>
  </si>
  <si>
    <t>小川町</t>
  </si>
  <si>
    <t>川島町</t>
  </si>
  <si>
    <t>吉見町</t>
  </si>
  <si>
    <t>鳩山町</t>
  </si>
  <si>
    <t>ときがわ町</t>
  </si>
  <si>
    <t>東秩父村</t>
  </si>
  <si>
    <t>北部教育事務所管内</t>
    <rPh sb="0" eb="2">
      <t>ホクブ</t>
    </rPh>
    <rPh sb="2" eb="4">
      <t>キョウイク</t>
    </rPh>
    <rPh sb="4" eb="7">
      <t>ジムショ</t>
    </rPh>
    <rPh sb="7" eb="9">
      <t>カンナイ</t>
    </rPh>
    <phoneticPr fontId="2"/>
  </si>
  <si>
    <t>熊谷市</t>
  </si>
  <si>
    <t>本庄市</t>
  </si>
  <si>
    <t>深谷市</t>
  </si>
  <si>
    <t>美里町</t>
  </si>
  <si>
    <t>神川町</t>
  </si>
  <si>
    <t>上里町</t>
  </si>
  <si>
    <t>寄居町</t>
  </si>
  <si>
    <t>秩父市</t>
  </si>
  <si>
    <t>横瀬町</t>
  </si>
  <si>
    <t>皆野町</t>
  </si>
  <si>
    <t>長瀞町</t>
  </si>
  <si>
    <t>小鹿野町</t>
  </si>
  <si>
    <t>東部教育事務所管内</t>
    <rPh sb="0" eb="2">
      <t>トウブ</t>
    </rPh>
    <rPh sb="2" eb="4">
      <t>キョウイク</t>
    </rPh>
    <rPh sb="4" eb="7">
      <t>ジムショ</t>
    </rPh>
    <rPh sb="7" eb="9">
      <t>カンナイ</t>
    </rPh>
    <phoneticPr fontId="2"/>
  </si>
  <si>
    <t>行田市</t>
  </si>
  <si>
    <t>加須市</t>
  </si>
  <si>
    <t>春日部市</t>
  </si>
  <si>
    <t>羽生市</t>
  </si>
  <si>
    <t>越谷市</t>
  </si>
  <si>
    <t>久喜市</t>
  </si>
  <si>
    <t>八潮市</t>
  </si>
  <si>
    <t>三郷市</t>
  </si>
  <si>
    <t>蓮田市</t>
  </si>
  <si>
    <t>幸手市</t>
  </si>
  <si>
    <t>吉川市</t>
  </si>
  <si>
    <t>白岡市</t>
  </si>
  <si>
    <t>宮代町</t>
  </si>
  <si>
    <t>杉戸町</t>
  </si>
  <si>
    <t>松伏町</t>
  </si>
  <si>
    <t>合　計</t>
    <rPh sb="0" eb="1">
      <t>ゴウ</t>
    </rPh>
    <rPh sb="2" eb="3">
      <t>ケイ</t>
    </rPh>
    <phoneticPr fontId="2"/>
  </si>
  <si>
    <t>Ⅰ　市町村における社会教育・生涯学習推進体制及び事業</t>
    <rPh sb="2" eb="5">
      <t>シチョウソン</t>
    </rPh>
    <rPh sb="9" eb="11">
      <t>シャカイ</t>
    </rPh>
    <rPh sb="11" eb="13">
      <t>キョウイク</t>
    </rPh>
    <rPh sb="14" eb="16">
      <t>ショウガイ</t>
    </rPh>
    <rPh sb="16" eb="18">
      <t>ガクシュウ</t>
    </rPh>
    <rPh sb="18" eb="20">
      <t>スイシン</t>
    </rPh>
    <rPh sb="20" eb="22">
      <t>タイセイ</t>
    </rPh>
    <rPh sb="22" eb="23">
      <t>オヨ</t>
    </rPh>
    <rPh sb="24" eb="26">
      <t>ジギョウ</t>
    </rPh>
    <phoneticPr fontId="2"/>
  </si>
  <si>
    <t>教育委員会事務局</t>
    <rPh sb="0" eb="2">
      <t>キョウイク</t>
    </rPh>
    <rPh sb="2" eb="5">
      <t>イインカイ</t>
    </rPh>
    <rPh sb="5" eb="8">
      <t>ジムキョク</t>
    </rPh>
    <phoneticPr fontId="6"/>
  </si>
  <si>
    <t>社会教育施設　※「兼」は外数の兼任職員</t>
    <rPh sb="0" eb="4">
      <t>シャカイキョウイク</t>
    </rPh>
    <rPh sb="4" eb="6">
      <t>シセツ</t>
    </rPh>
    <rPh sb="9" eb="10">
      <t>ケン</t>
    </rPh>
    <rPh sb="12" eb="13">
      <t>ソト</t>
    </rPh>
    <rPh sb="13" eb="14">
      <t>スウ</t>
    </rPh>
    <rPh sb="15" eb="17">
      <t>ケンニン</t>
    </rPh>
    <rPh sb="17" eb="19">
      <t>ショクイン</t>
    </rPh>
    <phoneticPr fontId="6"/>
  </si>
  <si>
    <t>社会教育
関係職員数
計</t>
    <rPh sb="0" eb="2">
      <t>シャカイ</t>
    </rPh>
    <rPh sb="2" eb="3">
      <t>キョウ</t>
    </rPh>
    <rPh sb="3" eb="4">
      <t>イク</t>
    </rPh>
    <rPh sb="5" eb="7">
      <t>カンケイ</t>
    </rPh>
    <rPh sb="7" eb="10">
      <t>ショクインスウ</t>
    </rPh>
    <rPh sb="11" eb="12">
      <t>ケイ</t>
    </rPh>
    <phoneticPr fontId="6"/>
  </si>
  <si>
    <t>公民館
公民館
類似施設</t>
    <rPh sb="0" eb="3">
      <t>コウミンカン</t>
    </rPh>
    <rPh sb="4" eb="7">
      <t>コウミンカン</t>
    </rPh>
    <rPh sb="8" eb="10">
      <t>ルイジ</t>
    </rPh>
    <rPh sb="10" eb="12">
      <t>シセツ</t>
    </rPh>
    <phoneticPr fontId="6"/>
  </si>
  <si>
    <t>図書館</t>
    <rPh sb="0" eb="3">
      <t>トショカン</t>
    </rPh>
    <phoneticPr fontId="6"/>
  </si>
  <si>
    <t>博物館
相当施設
類似施設</t>
    <rPh sb="0" eb="3">
      <t>ハクブツカン</t>
    </rPh>
    <rPh sb="4" eb="6">
      <t>ソウトウ</t>
    </rPh>
    <rPh sb="6" eb="8">
      <t>シセツ</t>
    </rPh>
    <rPh sb="9" eb="11">
      <t>ルイジ</t>
    </rPh>
    <rPh sb="11" eb="13">
      <t>シセツ</t>
    </rPh>
    <phoneticPr fontId="6"/>
  </si>
  <si>
    <t>青少年
教育施設</t>
    <rPh sb="0" eb="3">
      <t>セイショウネン</t>
    </rPh>
    <rPh sb="4" eb="5">
      <t>キョウイク</t>
    </rPh>
    <rPh sb="5" eb="6">
      <t>イク</t>
    </rPh>
    <rPh sb="6" eb="8">
      <t>シセツ</t>
    </rPh>
    <phoneticPr fontId="6"/>
  </si>
  <si>
    <t>女性
教育施設</t>
    <rPh sb="0" eb="2">
      <t>ジョセイ</t>
    </rPh>
    <rPh sb="3" eb="5">
      <t>キョウイク</t>
    </rPh>
    <rPh sb="5" eb="7">
      <t>シセツ</t>
    </rPh>
    <phoneticPr fontId="6"/>
  </si>
  <si>
    <t>文化会館</t>
    <rPh sb="0" eb="2">
      <t>ブンカ</t>
    </rPh>
    <rPh sb="2" eb="4">
      <t>カイカン</t>
    </rPh>
    <phoneticPr fontId="6"/>
  </si>
  <si>
    <t>・兼</t>
    <rPh sb="1" eb="2">
      <t>ケン</t>
    </rPh>
    <phoneticPr fontId="6"/>
  </si>
  <si>
    <t>社会教育委員の構成</t>
    <rPh sb="0" eb="4">
      <t>シャカイキョウイク</t>
    </rPh>
    <rPh sb="4" eb="6">
      <t>イイン</t>
    </rPh>
    <rPh sb="7" eb="9">
      <t>コウセイ</t>
    </rPh>
    <phoneticPr fontId="6"/>
  </si>
  <si>
    <t>学識
経験者</t>
    <rPh sb="0" eb="2">
      <t>ガクシキ</t>
    </rPh>
    <rPh sb="3" eb="6">
      <t>ケイケンシャ</t>
    </rPh>
    <phoneticPr fontId="6"/>
  </si>
  <si>
    <t>対　　　象　　　別</t>
    <rPh sb="0" eb="1">
      <t>タイ</t>
    </rPh>
    <rPh sb="4" eb="5">
      <t>ゾウ</t>
    </rPh>
    <rPh sb="8" eb="9">
      <t>ベツ</t>
    </rPh>
    <phoneticPr fontId="6"/>
  </si>
  <si>
    <t>合　計</t>
    <rPh sb="0" eb="1">
      <t>ゴウ</t>
    </rPh>
    <rPh sb="2" eb="3">
      <t>ケイ</t>
    </rPh>
    <phoneticPr fontId="6"/>
  </si>
  <si>
    <t>　少　年</t>
    <rPh sb="1" eb="2">
      <t>ショウ</t>
    </rPh>
    <rPh sb="3" eb="4">
      <t>トシ</t>
    </rPh>
    <phoneticPr fontId="6"/>
  </si>
  <si>
    <t>成人一般</t>
    <rPh sb="0" eb="2">
      <t>セイジン</t>
    </rPh>
    <rPh sb="2" eb="4">
      <t>イッパン</t>
    </rPh>
    <phoneticPr fontId="6"/>
  </si>
  <si>
    <t>女性のみ</t>
    <rPh sb="0" eb="2">
      <t>ジョセイ</t>
    </rPh>
    <phoneticPr fontId="6"/>
  </si>
  <si>
    <t>高齢者のみ</t>
    <rPh sb="0" eb="3">
      <t>コウレイシャ</t>
    </rPh>
    <phoneticPr fontId="6"/>
  </si>
  <si>
    <t>その他</t>
    <rPh sb="2" eb="3">
      <t>タ</t>
    </rPh>
    <phoneticPr fontId="6"/>
  </si>
  <si>
    <t>実施件数</t>
    <rPh sb="0" eb="2">
      <t>ジッシ</t>
    </rPh>
    <rPh sb="2" eb="4">
      <t>ケンスウ</t>
    </rPh>
    <phoneticPr fontId="6"/>
  </si>
  <si>
    <t>受講者数</t>
    <rPh sb="0" eb="3">
      <t>ジュコウシャ</t>
    </rPh>
    <rPh sb="3" eb="4">
      <t>スウ</t>
    </rPh>
    <phoneticPr fontId="6"/>
  </si>
  <si>
    <t>延べ人数</t>
    <rPh sb="0" eb="1">
      <t>ノ</t>
    </rPh>
    <rPh sb="2" eb="4">
      <t>ニンズウ</t>
    </rPh>
    <phoneticPr fontId="6"/>
  </si>
  <si>
    <t>少年学級</t>
    <rPh sb="0" eb="2">
      <t>ショウネン</t>
    </rPh>
    <rPh sb="2" eb="4">
      <t>ガッキュウ</t>
    </rPh>
    <phoneticPr fontId="6"/>
  </si>
  <si>
    <t>青年学級</t>
    <rPh sb="0" eb="2">
      <t>セイネン</t>
    </rPh>
    <rPh sb="2" eb="4">
      <t>ガッキュウ</t>
    </rPh>
    <phoneticPr fontId="6"/>
  </si>
  <si>
    <t>成人大学・学級</t>
    <rPh sb="0" eb="2">
      <t>セイジン</t>
    </rPh>
    <rPh sb="2" eb="4">
      <t>ダイガク</t>
    </rPh>
    <rPh sb="5" eb="7">
      <t>ガッキュウ</t>
    </rPh>
    <phoneticPr fontId="6"/>
  </si>
  <si>
    <t>女性学級</t>
    <rPh sb="0" eb="4">
      <t>ジョセイガッキュウ</t>
    </rPh>
    <phoneticPr fontId="6"/>
  </si>
  <si>
    <t>高齢者学級</t>
    <rPh sb="0" eb="3">
      <t>コウレイシャ</t>
    </rPh>
    <rPh sb="3" eb="5">
      <t>ガッキュウ</t>
    </rPh>
    <phoneticPr fontId="6"/>
  </si>
  <si>
    <t>ボランティア講座</t>
    <rPh sb="6" eb="8">
      <t>コウザ</t>
    </rPh>
    <phoneticPr fontId="6"/>
  </si>
  <si>
    <t>家庭教育</t>
    <rPh sb="0" eb="2">
      <t>カテイ</t>
    </rPh>
    <rPh sb="2" eb="4">
      <t>キョウイク</t>
    </rPh>
    <phoneticPr fontId="6"/>
  </si>
  <si>
    <t>乳幼児学級</t>
    <rPh sb="0" eb="3">
      <t>ニュウヨウジ</t>
    </rPh>
    <rPh sb="3" eb="5">
      <t>ガッキュウ</t>
    </rPh>
    <phoneticPr fontId="6"/>
  </si>
  <si>
    <t>明日の親のための学級</t>
    <rPh sb="0" eb="2">
      <t>アス</t>
    </rPh>
    <rPh sb="3" eb="4">
      <t>オヤ</t>
    </rPh>
    <rPh sb="8" eb="10">
      <t>ガッキュウ</t>
    </rPh>
    <phoneticPr fontId="6"/>
  </si>
  <si>
    <t>働く親のための学級</t>
    <rPh sb="0" eb="1">
      <t>ハタラ</t>
    </rPh>
    <rPh sb="2" eb="3">
      <t>オヤ</t>
    </rPh>
    <rPh sb="7" eb="9">
      <t>ガッキュウ</t>
    </rPh>
    <phoneticPr fontId="6"/>
  </si>
  <si>
    <t>その他の家庭教育学級</t>
    <rPh sb="2" eb="3">
      <t>タ</t>
    </rPh>
    <rPh sb="4" eb="6">
      <t>カテイ</t>
    </rPh>
    <rPh sb="6" eb="8">
      <t>キョウイク</t>
    </rPh>
    <rPh sb="8" eb="10">
      <t>ガッキュウ</t>
    </rPh>
    <phoneticPr fontId="6"/>
  </si>
  <si>
    <t>H12</t>
  </si>
  <si>
    <t>H13</t>
  </si>
  <si>
    <t>H14</t>
  </si>
  <si>
    <t>H15</t>
  </si>
  <si>
    <t>H17</t>
  </si>
  <si>
    <t>H18</t>
  </si>
  <si>
    <t>H19</t>
  </si>
  <si>
    <t>H20</t>
  </si>
  <si>
    <t>H21</t>
  </si>
  <si>
    <t>H22</t>
  </si>
  <si>
    <t>H23</t>
  </si>
  <si>
    <t>H24</t>
  </si>
  <si>
    <t>H25</t>
  </si>
  <si>
    <t>計</t>
    <rPh sb="0" eb="1">
      <t>ケイ</t>
    </rPh>
    <phoneticPr fontId="6"/>
  </si>
  <si>
    <t>生涯学習の推進体制</t>
    <rPh sb="0" eb="2">
      <t>ショウガイ</t>
    </rPh>
    <rPh sb="2" eb="4">
      <t>ガクシュウ</t>
    </rPh>
    <rPh sb="5" eb="7">
      <t>スイシン</t>
    </rPh>
    <rPh sb="7" eb="9">
      <t>タイセイ</t>
    </rPh>
    <phoneticPr fontId="6"/>
  </si>
  <si>
    <t>生涯学習に関する普及・啓発事業</t>
    <rPh sb="0" eb="2">
      <t>ショウガイ</t>
    </rPh>
    <rPh sb="2" eb="4">
      <t>ガクシュウ</t>
    </rPh>
    <rPh sb="5" eb="6">
      <t>カン</t>
    </rPh>
    <rPh sb="8" eb="10">
      <t>フキュウ</t>
    </rPh>
    <rPh sb="11" eb="13">
      <t>ケイハツ</t>
    </rPh>
    <rPh sb="13" eb="15">
      <t>ジギョウ</t>
    </rPh>
    <phoneticPr fontId="6"/>
  </si>
  <si>
    <t>生涯学習に関する情報提供</t>
    <rPh sb="0" eb="2">
      <t>ショウガイ</t>
    </rPh>
    <rPh sb="2" eb="4">
      <t>ガクシュウ</t>
    </rPh>
    <rPh sb="5" eb="6">
      <t>カン</t>
    </rPh>
    <rPh sb="8" eb="10">
      <t>ジョウホウ</t>
    </rPh>
    <rPh sb="10" eb="12">
      <t>テイキョウ</t>
    </rPh>
    <phoneticPr fontId="6"/>
  </si>
  <si>
    <t>推進
会議</t>
    <rPh sb="0" eb="2">
      <t>スイシン</t>
    </rPh>
    <rPh sb="3" eb="5">
      <t>カイギ</t>
    </rPh>
    <phoneticPr fontId="6"/>
  </si>
  <si>
    <t>基本
構想</t>
    <rPh sb="0" eb="2">
      <t>キホン</t>
    </rPh>
    <rPh sb="3" eb="5">
      <t>コウソウ</t>
    </rPh>
    <phoneticPr fontId="6"/>
  </si>
  <si>
    <t>意識
調査</t>
    <rPh sb="0" eb="2">
      <t>イシキ</t>
    </rPh>
    <rPh sb="3" eb="5">
      <t>チョウサ</t>
    </rPh>
    <phoneticPr fontId="6"/>
  </si>
  <si>
    <t>ｽﾛ-ｶﾞﾝ</t>
  </si>
  <si>
    <t>ｼﾝﾎﾞﾙ
ﾏ-ｸ</t>
  </si>
  <si>
    <t>宣言
都市</t>
    <rPh sb="3" eb="5">
      <t>トシ</t>
    </rPh>
    <phoneticPr fontId="6"/>
  </si>
  <si>
    <t>作成・
配布</t>
    <rPh sb="0" eb="2">
      <t>サクセイ</t>
    </rPh>
    <rPh sb="4" eb="6">
      <t>ハイフ</t>
    </rPh>
    <phoneticPr fontId="6"/>
  </si>
  <si>
    <t>年間発行回数</t>
    <rPh sb="0" eb="2">
      <t>ネンカン</t>
    </rPh>
    <rPh sb="2" eb="4">
      <t>ハッコウ</t>
    </rPh>
    <rPh sb="4" eb="6">
      <t>カイスウ</t>
    </rPh>
    <phoneticPr fontId="6"/>
  </si>
  <si>
    <t>該当市町村数</t>
    <rPh sb="0" eb="2">
      <t>ガイトウ</t>
    </rPh>
    <rPh sb="2" eb="5">
      <t>シチョウソン</t>
    </rPh>
    <rPh sb="5" eb="6">
      <t>カズ</t>
    </rPh>
    <phoneticPr fontId="2"/>
  </si>
  <si>
    <t>○：該当あり</t>
    <phoneticPr fontId="3"/>
  </si>
  <si>
    <t>会議
参加</t>
    <rPh sb="0" eb="2">
      <t>カイギ</t>
    </rPh>
    <rPh sb="3" eb="5">
      <t>サンカ</t>
    </rPh>
    <phoneticPr fontId="6"/>
  </si>
  <si>
    <t>答申
計画</t>
    <rPh sb="0" eb="2">
      <t>トウシン</t>
    </rPh>
    <rPh sb="3" eb="5">
      <t>ケイカク</t>
    </rPh>
    <phoneticPr fontId="6"/>
  </si>
  <si>
    <t>意見
交換</t>
    <rPh sb="0" eb="2">
      <t>イケン</t>
    </rPh>
    <rPh sb="3" eb="5">
      <t>コウカン</t>
    </rPh>
    <phoneticPr fontId="6"/>
  </si>
  <si>
    <t>情報
提供</t>
    <rPh sb="0" eb="2">
      <t>ジョウホウ</t>
    </rPh>
    <rPh sb="3" eb="5">
      <t>テイキョウ</t>
    </rPh>
    <phoneticPr fontId="6"/>
  </si>
  <si>
    <t>運営
協力</t>
    <rPh sb="0" eb="2">
      <t>ウンエイ</t>
    </rPh>
    <rPh sb="3" eb="5">
      <t>キョウリョク</t>
    </rPh>
    <phoneticPr fontId="6"/>
  </si>
  <si>
    <t>施設
利用</t>
    <rPh sb="0" eb="2">
      <t>シセツ</t>
    </rPh>
    <rPh sb="3" eb="5">
      <t>リヨウ</t>
    </rPh>
    <phoneticPr fontId="6"/>
  </si>
  <si>
    <t>ﾎﾟｽﾀ-
掲示</t>
    <rPh sb="6" eb="8">
      <t>ケイジ</t>
    </rPh>
    <phoneticPr fontId="6"/>
  </si>
  <si>
    <t>相談事業</t>
    <rPh sb="0" eb="2">
      <t>ソウダン</t>
    </rPh>
    <rPh sb="2" eb="4">
      <t>ジギョウ</t>
    </rPh>
    <phoneticPr fontId="6"/>
  </si>
  <si>
    <t>登録制度</t>
    <rPh sb="0" eb="2">
      <t>トウロク</t>
    </rPh>
    <rPh sb="2" eb="4">
      <t>セイド</t>
    </rPh>
    <phoneticPr fontId="6"/>
  </si>
  <si>
    <t>派遣制度</t>
    <rPh sb="0" eb="2">
      <t>ハケン</t>
    </rPh>
    <rPh sb="2" eb="4">
      <t>セイド</t>
    </rPh>
    <phoneticPr fontId="6"/>
  </si>
  <si>
    <t>電話
相談</t>
    <rPh sb="0" eb="2">
      <t>デンワ</t>
    </rPh>
    <rPh sb="3" eb="5">
      <t>ソウダン</t>
    </rPh>
    <phoneticPr fontId="6"/>
  </si>
  <si>
    <t>面接
相談</t>
    <rPh sb="0" eb="2">
      <t>メンセツ</t>
    </rPh>
    <rPh sb="3" eb="5">
      <t>ソウダン</t>
    </rPh>
    <phoneticPr fontId="6"/>
  </si>
  <si>
    <t>講座数</t>
    <rPh sb="0" eb="3">
      <t>コウザスウ</t>
    </rPh>
    <phoneticPr fontId="6"/>
  </si>
  <si>
    <t>学社連携</t>
    <rPh sb="0" eb="2">
      <t>ガクシャ</t>
    </rPh>
    <rPh sb="2" eb="4">
      <t>レンケイ</t>
    </rPh>
    <phoneticPr fontId="6"/>
  </si>
  <si>
    <t>教委・首長の連携</t>
    <rPh sb="0" eb="2">
      <t>キョウイ</t>
    </rPh>
    <rPh sb="3" eb="4">
      <t>クビ</t>
    </rPh>
    <rPh sb="4" eb="5">
      <t>チョウ</t>
    </rPh>
    <rPh sb="6" eb="8">
      <t>レンケイ</t>
    </rPh>
    <phoneticPr fontId="6"/>
  </si>
  <si>
    <t>母子保健機関との連携</t>
    <rPh sb="0" eb="2">
      <t>ボシ</t>
    </rPh>
    <rPh sb="2" eb="4">
      <t>ホケン</t>
    </rPh>
    <rPh sb="4" eb="6">
      <t>キカン</t>
    </rPh>
    <rPh sb="8" eb="10">
      <t>レンケイ</t>
    </rPh>
    <phoneticPr fontId="6"/>
  </si>
  <si>
    <t>小中学校開放講座</t>
    <rPh sb="0" eb="1">
      <t>ショウ</t>
    </rPh>
    <rPh sb="1" eb="4">
      <t>チュウガッコウ</t>
    </rPh>
    <rPh sb="4" eb="6">
      <t>カイホウ</t>
    </rPh>
    <rPh sb="6" eb="8">
      <t>コウザ</t>
    </rPh>
    <phoneticPr fontId="6"/>
  </si>
  <si>
    <t>他市町村との連携</t>
    <rPh sb="0" eb="1">
      <t>タ</t>
    </rPh>
    <rPh sb="1" eb="4">
      <t>シチョウソン</t>
    </rPh>
    <rPh sb="6" eb="8">
      <t>レンケイ</t>
    </rPh>
    <phoneticPr fontId="6"/>
  </si>
  <si>
    <t>延べ
参加者数</t>
    <rPh sb="0" eb="1">
      <t>ノ</t>
    </rPh>
    <phoneticPr fontId="6"/>
  </si>
  <si>
    <t>事業名</t>
  </si>
  <si>
    <t>事業の概要</t>
  </si>
  <si>
    <t>社会教育
主事</t>
    <rPh sb="0" eb="2">
      <t>シャカイ</t>
    </rPh>
    <rPh sb="2" eb="4">
      <t>キョウイク</t>
    </rPh>
    <rPh sb="5" eb="7">
      <t>シュジ</t>
    </rPh>
    <phoneticPr fontId="6"/>
  </si>
  <si>
    <t>社会教育
主事補</t>
    <rPh sb="0" eb="2">
      <t>シャカイ</t>
    </rPh>
    <rPh sb="2" eb="4">
      <t>キョウイク</t>
    </rPh>
    <rPh sb="5" eb="8">
      <t>シュジホ</t>
    </rPh>
    <phoneticPr fontId="6"/>
  </si>
  <si>
    <t>その他の
職員</t>
    <rPh sb="2" eb="3">
      <t>タ</t>
    </rPh>
    <rPh sb="5" eb="7">
      <t>ショクイン</t>
    </rPh>
    <phoneticPr fontId="6"/>
  </si>
  <si>
    <t>生涯学習
センター</t>
    <rPh sb="0" eb="2">
      <t>ショウガイ</t>
    </rPh>
    <rPh sb="2" eb="4">
      <t>ガクシュウ</t>
    </rPh>
    <phoneticPr fontId="6"/>
  </si>
  <si>
    <t>「教育委員会事務局」</t>
    <rPh sb="1" eb="3">
      <t>キョウイク</t>
    </rPh>
    <rPh sb="3" eb="6">
      <t>イインカイ</t>
    </rPh>
    <rPh sb="6" eb="9">
      <t>ジムキョク</t>
    </rPh>
    <phoneticPr fontId="6"/>
  </si>
  <si>
    <t>教育委員会事務局の職員として発令されている者のうち、社会教育･生涯学習関係（社会体育関係</t>
    <rPh sb="0" eb="2">
      <t>キョウイク</t>
    </rPh>
    <rPh sb="2" eb="5">
      <t>イインカイ</t>
    </rPh>
    <rPh sb="5" eb="8">
      <t>ジムキョク</t>
    </rPh>
    <rPh sb="9" eb="11">
      <t>ショクイン</t>
    </rPh>
    <rPh sb="14" eb="16">
      <t>ハツレイ</t>
    </rPh>
    <rPh sb="21" eb="22">
      <t>モノ</t>
    </rPh>
    <rPh sb="26" eb="28">
      <t>シャカイ</t>
    </rPh>
    <rPh sb="28" eb="30">
      <t>キョウイク</t>
    </rPh>
    <rPh sb="31" eb="33">
      <t>ショウガイ</t>
    </rPh>
    <rPh sb="33" eb="35">
      <t>ガクシュウ</t>
    </rPh>
    <rPh sb="35" eb="37">
      <t>カンケイ</t>
    </rPh>
    <rPh sb="38" eb="40">
      <t>シャカイ</t>
    </rPh>
    <rPh sb="40" eb="42">
      <t>タイイク</t>
    </rPh>
    <rPh sb="42" eb="44">
      <t>カンケイ</t>
    </rPh>
    <phoneticPr fontId="6"/>
  </si>
  <si>
    <t>を含む。）の常勤職員。ただし、部長以上の職にある者、休職中・停職中の者、非常勤の職員、委託</t>
    <rPh sb="1" eb="2">
      <t>フク</t>
    </rPh>
    <rPh sb="6" eb="8">
      <t>ジョウキン</t>
    </rPh>
    <rPh sb="8" eb="10">
      <t>ショクイン</t>
    </rPh>
    <phoneticPr fontId="6"/>
  </si>
  <si>
    <t>による清掃等に従事する者及びボランティアを除く。</t>
    <rPh sb="3" eb="5">
      <t>セイソウ</t>
    </rPh>
    <rPh sb="12" eb="13">
      <t>オヨ</t>
    </rPh>
    <phoneticPr fontId="6"/>
  </si>
  <si>
    <t>「社会教育施設」</t>
    <rPh sb="1" eb="3">
      <t>シャカイ</t>
    </rPh>
    <rPh sb="3" eb="5">
      <t>キョウイク</t>
    </rPh>
    <rPh sb="5" eb="7">
      <t>シセツ</t>
    </rPh>
    <phoneticPr fontId="6"/>
  </si>
  <si>
    <t>各施設の常勤職員として発令されている者</t>
    <rPh sb="0" eb="3">
      <t>カクシセツ</t>
    </rPh>
    <rPh sb="4" eb="6">
      <t>ジョウキン</t>
    </rPh>
    <rPh sb="6" eb="8">
      <t>ショクイン</t>
    </rPh>
    <rPh sb="11" eb="13">
      <t>ハツレイ</t>
    </rPh>
    <rPh sb="18" eb="19">
      <t>モノ</t>
    </rPh>
    <phoneticPr fontId="6"/>
  </si>
  <si>
    <t>「社会教育主事」</t>
    <rPh sb="1" eb="3">
      <t>シャカイ</t>
    </rPh>
    <rPh sb="3" eb="5">
      <t>キョウイク</t>
    </rPh>
    <rPh sb="5" eb="7">
      <t>シュジ</t>
    </rPh>
    <phoneticPr fontId="6"/>
  </si>
  <si>
    <t>社会教育主事として発令されている職員（資格を有していても発令されていない職員を除く。）</t>
    <rPh sb="0" eb="2">
      <t>シャカイ</t>
    </rPh>
    <rPh sb="2" eb="4">
      <t>キョウイク</t>
    </rPh>
    <rPh sb="4" eb="6">
      <t>シュジ</t>
    </rPh>
    <rPh sb="9" eb="11">
      <t>ハツレイ</t>
    </rPh>
    <rPh sb="16" eb="18">
      <t>ショクイン</t>
    </rPh>
    <rPh sb="19" eb="21">
      <t>シカク</t>
    </rPh>
    <rPh sb="22" eb="23">
      <t>ユウ</t>
    </rPh>
    <rPh sb="28" eb="30">
      <t>ハツレイ</t>
    </rPh>
    <rPh sb="36" eb="38">
      <t>ショクイン</t>
    </rPh>
    <rPh sb="39" eb="40">
      <t>ノゾ</t>
    </rPh>
    <phoneticPr fontId="6"/>
  </si>
  <si>
    <t>「社会教育主事補」</t>
    <rPh sb="1" eb="5">
      <t>シャカイキョウイク</t>
    </rPh>
    <rPh sb="5" eb="8">
      <t>シュジホ</t>
    </rPh>
    <phoneticPr fontId="6"/>
  </si>
  <si>
    <t>社会教育主事補として発令されている職員</t>
    <rPh sb="0" eb="4">
      <t>シャカイキョウイク</t>
    </rPh>
    <rPh sb="4" eb="7">
      <t>シュジホ</t>
    </rPh>
    <rPh sb="10" eb="12">
      <t>ハツレイ</t>
    </rPh>
    <rPh sb="17" eb="19">
      <t>ショクイン</t>
    </rPh>
    <phoneticPr fontId="6"/>
  </si>
  <si>
    <t>「その他の職員」</t>
    <rPh sb="3" eb="4">
      <t>タ</t>
    </rPh>
    <rPh sb="5" eb="7">
      <t>ショクイン</t>
    </rPh>
    <phoneticPr fontId="6"/>
  </si>
  <si>
    <t>課長、事務職員、技術職員、労務職員等</t>
    <rPh sb="0" eb="2">
      <t>カチョウ</t>
    </rPh>
    <rPh sb="3" eb="5">
      <t>ジム</t>
    </rPh>
    <rPh sb="5" eb="7">
      <t>ショクイン</t>
    </rPh>
    <rPh sb="8" eb="10">
      <t>ギジュツ</t>
    </rPh>
    <rPh sb="10" eb="12">
      <t>ショクイン</t>
    </rPh>
    <rPh sb="13" eb="15">
      <t>ロウム</t>
    </rPh>
    <rPh sb="15" eb="17">
      <t>ショクイン</t>
    </rPh>
    <rPh sb="17" eb="18">
      <t>トウ</t>
    </rPh>
    <phoneticPr fontId="6"/>
  </si>
  <si>
    <t>「兼任」</t>
    <rPh sb="1" eb="3">
      <t>ケンニン</t>
    </rPh>
    <phoneticPr fontId="6"/>
  </si>
  <si>
    <t>当該施設以外の常勤職員で、兼任発令されている者</t>
    <rPh sb="0" eb="2">
      <t>トウガイ</t>
    </rPh>
    <rPh sb="2" eb="4">
      <t>シセツ</t>
    </rPh>
    <rPh sb="4" eb="6">
      <t>イガイ</t>
    </rPh>
    <rPh sb="7" eb="9">
      <t>ジョウキン</t>
    </rPh>
    <rPh sb="9" eb="11">
      <t>ショクイン</t>
    </rPh>
    <rPh sb="13" eb="15">
      <t>ケンニン</t>
    </rPh>
    <rPh sb="15" eb="17">
      <t>ハツレイ</t>
    </rPh>
    <rPh sb="22" eb="23">
      <t>モノ</t>
    </rPh>
    <phoneticPr fontId="6"/>
  </si>
  <si>
    <t>設置市町村数</t>
    <rPh sb="0" eb="2">
      <t>セッチ</t>
    </rPh>
    <rPh sb="2" eb="5">
      <t>シチョウソン</t>
    </rPh>
    <rPh sb="5" eb="6">
      <t>スウ</t>
    </rPh>
    <phoneticPr fontId="3"/>
  </si>
  <si>
    <t>男</t>
    <rPh sb="0" eb="1">
      <t>オトコ</t>
    </rPh>
    <phoneticPr fontId="3"/>
  </si>
  <si>
    <t>女</t>
    <rPh sb="0" eb="1">
      <t>オンナ</t>
    </rPh>
    <phoneticPr fontId="3"/>
  </si>
  <si>
    <t>学校教育
関係者</t>
    <rPh sb="0" eb="2">
      <t>ガッコウ</t>
    </rPh>
    <rPh sb="2" eb="4">
      <t>キョウイク</t>
    </rPh>
    <rPh sb="5" eb="8">
      <t>カンケイシャ</t>
    </rPh>
    <phoneticPr fontId="6"/>
  </si>
  <si>
    <t>社会教育
関係者</t>
    <rPh sb="0" eb="2">
      <t>シャカイ</t>
    </rPh>
    <rPh sb="2" eb="4">
      <t>キョウイク</t>
    </rPh>
    <rPh sb="5" eb="8">
      <t>カンケイシャ</t>
    </rPh>
    <phoneticPr fontId="6"/>
  </si>
  <si>
    <t>社会教育
指導員</t>
    <rPh sb="0" eb="4">
      <t>シャカイキョウイク</t>
    </rPh>
    <rPh sb="5" eb="8">
      <t>シドウイン</t>
    </rPh>
    <phoneticPr fontId="6"/>
  </si>
  <si>
    <t>全体会議</t>
    <phoneticPr fontId="3"/>
  </si>
  <si>
    <t>分科会等</t>
    <phoneticPr fontId="3"/>
  </si>
  <si>
    <t>社会教育
委員会議</t>
    <phoneticPr fontId="3"/>
  </si>
  <si>
    <t>宣言名称</t>
    <rPh sb="0" eb="2">
      <t>センゲン</t>
    </rPh>
    <rPh sb="2" eb="4">
      <t>メイショウ</t>
    </rPh>
    <phoneticPr fontId="2"/>
  </si>
  <si>
    <t>年度</t>
    <phoneticPr fontId="3"/>
  </si>
  <si>
    <t>宣言方法</t>
    <phoneticPr fontId="3"/>
  </si>
  <si>
    <t>子育て
ｻ-ｸﾙ</t>
    <rPh sb="0" eb="2">
      <t>コソダ</t>
    </rPh>
    <phoneticPr fontId="6"/>
  </si>
  <si>
    <t>子育て
支援
ｻ-ｸﾙ</t>
    <rPh sb="0" eb="2">
      <t>コソダ</t>
    </rPh>
    <rPh sb="4" eb="6">
      <t>シエン</t>
    </rPh>
    <phoneticPr fontId="6"/>
  </si>
  <si>
    <t>名称</t>
    <rPh sb="0" eb="2">
      <t>メイショウ</t>
    </rPh>
    <phoneticPr fontId="3"/>
  </si>
  <si>
    <t>名称</t>
    <phoneticPr fontId="3"/>
  </si>
  <si>
    <t>名称</t>
    <phoneticPr fontId="6"/>
  </si>
  <si>
    <t>団体数</t>
    <phoneticPr fontId="6"/>
  </si>
  <si>
    <t>人数</t>
    <phoneticPr fontId="3"/>
  </si>
  <si>
    <t>内容</t>
    <phoneticPr fontId="3"/>
  </si>
  <si>
    <t>余裕教室の活用</t>
    <phoneticPr fontId="3"/>
  </si>
  <si>
    <t>「社会教育指導員」</t>
    <rPh sb="1" eb="3">
      <t>シャカイ</t>
    </rPh>
    <rPh sb="3" eb="5">
      <t>キョウイク</t>
    </rPh>
    <rPh sb="5" eb="8">
      <t>シドウイン</t>
    </rPh>
    <phoneticPr fontId="4"/>
  </si>
  <si>
    <t>「会議数」</t>
    <rPh sb="1" eb="3">
      <t>カイギ</t>
    </rPh>
    <rPh sb="3" eb="4">
      <t>スウ</t>
    </rPh>
    <phoneticPr fontId="4"/>
  </si>
  <si>
    <t>「社会教育委員」</t>
    <rPh sb="1" eb="3">
      <t>シャカイ</t>
    </rPh>
    <rPh sb="3" eb="5">
      <t>キョウイク</t>
    </rPh>
    <rPh sb="5" eb="7">
      <t>イイン</t>
    </rPh>
    <phoneticPr fontId="4"/>
  </si>
  <si>
    <t>社会教育法第１５条第１項の規定に基づいて置かれた社会教育委員</t>
    <rPh sb="0" eb="1">
      <t>シャ</t>
    </rPh>
    <rPh sb="1" eb="2">
      <t>カイ</t>
    </rPh>
    <rPh sb="2" eb="5">
      <t>キョウイクホウ</t>
    </rPh>
    <rPh sb="5" eb="6">
      <t>ダイ</t>
    </rPh>
    <rPh sb="8" eb="9">
      <t>ジョウ</t>
    </rPh>
    <rPh sb="9" eb="10">
      <t>ダイ</t>
    </rPh>
    <rPh sb="11" eb="12">
      <t>コウ</t>
    </rPh>
    <rPh sb="13" eb="15">
      <t>キテイ</t>
    </rPh>
    <rPh sb="16" eb="17">
      <t>モト</t>
    </rPh>
    <rPh sb="20" eb="21">
      <t>オ</t>
    </rPh>
    <rPh sb="24" eb="26">
      <t>シャカイ</t>
    </rPh>
    <rPh sb="26" eb="28">
      <t>キョウイク</t>
    </rPh>
    <rPh sb="28" eb="30">
      <t>イイン</t>
    </rPh>
    <phoneticPr fontId="4"/>
  </si>
  <si>
    <t>社会教育指導員として教育委員会が委嘱している者</t>
    <rPh sb="0" eb="2">
      <t>シャカイ</t>
    </rPh>
    <rPh sb="2" eb="4">
      <t>キョウイク</t>
    </rPh>
    <rPh sb="4" eb="7">
      <t>シドウイン</t>
    </rPh>
    <rPh sb="10" eb="12">
      <t>キョウイク</t>
    </rPh>
    <rPh sb="12" eb="15">
      <t>イインカイ</t>
    </rPh>
    <rPh sb="16" eb="18">
      <t>イショク</t>
    </rPh>
    <rPh sb="22" eb="23">
      <t>モノ</t>
    </rPh>
    <phoneticPr fontId="4"/>
  </si>
  <si>
    <t>設置市町村数</t>
    <phoneticPr fontId="3"/>
  </si>
  <si>
    <t>「社会教育学級・講座」</t>
    <rPh sb="1" eb="3">
      <t>シャカイ</t>
    </rPh>
    <rPh sb="3" eb="5">
      <t>キョウイク</t>
    </rPh>
    <rPh sb="5" eb="7">
      <t>ガッキュウ</t>
    </rPh>
    <rPh sb="8" eb="10">
      <t>コウザ</t>
    </rPh>
    <phoneticPr fontId="4"/>
  </si>
  <si>
    <t>「実施件数」</t>
    <rPh sb="1" eb="3">
      <t>ジッシ</t>
    </rPh>
    <rPh sb="3" eb="5">
      <t>ケンスウ</t>
    </rPh>
    <phoneticPr fontId="4"/>
  </si>
  <si>
    <t>「受講者数」</t>
    <rPh sb="1" eb="4">
      <t>ジュコウシャ</t>
    </rPh>
    <rPh sb="4" eb="5">
      <t>スウ</t>
    </rPh>
    <phoneticPr fontId="4"/>
  </si>
  <si>
    <t>講座の開設当初の人数</t>
    <rPh sb="0" eb="2">
      <t>コウザ</t>
    </rPh>
    <rPh sb="1" eb="2">
      <t>ジュコウ</t>
    </rPh>
    <rPh sb="3" eb="5">
      <t>カイセツ</t>
    </rPh>
    <rPh sb="5" eb="7">
      <t>トウショ</t>
    </rPh>
    <rPh sb="8" eb="10">
      <t>ニンズウ</t>
    </rPh>
    <phoneticPr fontId="4"/>
  </si>
  <si>
    <t>「少年」</t>
    <rPh sb="1" eb="3">
      <t>ショウネン</t>
    </rPh>
    <phoneticPr fontId="4"/>
  </si>
  <si>
    <t>小・中学生</t>
    <rPh sb="0" eb="1">
      <t>ショウ</t>
    </rPh>
    <rPh sb="2" eb="5">
      <t>チュウガクセイ</t>
    </rPh>
    <phoneticPr fontId="4"/>
  </si>
  <si>
    <t>「高齢者」</t>
    <rPh sb="1" eb="4">
      <t>コウレイシャ</t>
    </rPh>
    <phoneticPr fontId="4"/>
  </si>
  <si>
    <t>「少年学級」</t>
    <rPh sb="1" eb="3">
      <t>ショウネン</t>
    </rPh>
    <rPh sb="3" eb="5">
      <t>ガッキュウ</t>
    </rPh>
    <phoneticPr fontId="4"/>
  </si>
  <si>
    <t>少年対象の講座のうち、少年学級として開設したもの（名称に「少年学級」等が付くもの）</t>
    <rPh sb="0" eb="2">
      <t>ショウネン</t>
    </rPh>
    <rPh sb="2" eb="4">
      <t>タイショウ</t>
    </rPh>
    <rPh sb="5" eb="7">
      <t>コウザ</t>
    </rPh>
    <rPh sb="11" eb="13">
      <t>ショウネン</t>
    </rPh>
    <rPh sb="13" eb="15">
      <t>ガッキュウ</t>
    </rPh>
    <rPh sb="18" eb="20">
      <t>カイセツ</t>
    </rPh>
    <rPh sb="25" eb="27">
      <t>メイショウ</t>
    </rPh>
    <rPh sb="29" eb="31">
      <t>ショウネン</t>
    </rPh>
    <rPh sb="31" eb="33">
      <t>ガッキュウ</t>
    </rPh>
    <rPh sb="34" eb="35">
      <t>トウ</t>
    </rPh>
    <phoneticPr fontId="4"/>
  </si>
  <si>
    <t>「青年学級」</t>
    <rPh sb="1" eb="3">
      <t>セイネン</t>
    </rPh>
    <rPh sb="3" eb="5">
      <t>ガッキュウ</t>
    </rPh>
    <phoneticPr fontId="4"/>
  </si>
  <si>
    <t>青年対象の講座のうち、青年学級として開設したもの(名称に「青年学級」等が付くもの）</t>
    <rPh sb="0" eb="2">
      <t>セイネン</t>
    </rPh>
    <rPh sb="2" eb="4">
      <t>タイショウ</t>
    </rPh>
    <rPh sb="5" eb="7">
      <t>コウザ</t>
    </rPh>
    <rPh sb="11" eb="13">
      <t>セイネン</t>
    </rPh>
    <rPh sb="13" eb="15">
      <t>ガッキュウ</t>
    </rPh>
    <rPh sb="18" eb="20">
      <t>カイセツ</t>
    </rPh>
    <rPh sb="25" eb="27">
      <t>メイショウ</t>
    </rPh>
    <rPh sb="29" eb="31">
      <t>セイネン</t>
    </rPh>
    <rPh sb="31" eb="33">
      <t>ガッキュウ</t>
    </rPh>
    <rPh sb="34" eb="35">
      <t>トウ</t>
    </rPh>
    <phoneticPr fontId="4"/>
  </si>
  <si>
    <t>「成人大学・学級」</t>
    <rPh sb="1" eb="3">
      <t>セイジン</t>
    </rPh>
    <rPh sb="3" eb="5">
      <t>ダイガク</t>
    </rPh>
    <rPh sb="6" eb="8">
      <t>ガッキュウ</t>
    </rPh>
    <phoneticPr fontId="4"/>
  </si>
  <si>
    <t>成人一般対象の講座のうち、成人大学・学級として開設したもの（講座の名称に「成人大学・学級」等が付くもの）</t>
    <rPh sb="0" eb="2">
      <t>セイジン</t>
    </rPh>
    <rPh sb="2" eb="4">
      <t>イッパン</t>
    </rPh>
    <rPh sb="4" eb="6">
      <t>タイショウ</t>
    </rPh>
    <rPh sb="7" eb="9">
      <t>コウザ</t>
    </rPh>
    <rPh sb="13" eb="15">
      <t>セイジン</t>
    </rPh>
    <rPh sb="15" eb="17">
      <t>ダイガク</t>
    </rPh>
    <rPh sb="18" eb="20">
      <t>ガッキュウ</t>
    </rPh>
    <rPh sb="23" eb="25">
      <t>カイセツ</t>
    </rPh>
    <rPh sb="30" eb="32">
      <t>コウザ</t>
    </rPh>
    <rPh sb="33" eb="35">
      <t>メイショウ</t>
    </rPh>
    <rPh sb="37" eb="39">
      <t>セイジン</t>
    </rPh>
    <rPh sb="39" eb="41">
      <t>ダイガク</t>
    </rPh>
    <rPh sb="42" eb="44">
      <t>ガッキュウ</t>
    </rPh>
    <rPh sb="45" eb="46">
      <t>トウ</t>
    </rPh>
    <phoneticPr fontId="4"/>
  </si>
  <si>
    <t>「女性学級」</t>
    <rPh sb="1" eb="5">
      <t>ジョセイガッキュウ</t>
    </rPh>
    <phoneticPr fontId="4"/>
  </si>
  <si>
    <t>女性のみ対象の講座のうち、女性学級として開設したもの（講座の名称に「女性学級」等が付くもの）</t>
    <rPh sb="0" eb="2">
      <t>ジョセイ</t>
    </rPh>
    <rPh sb="4" eb="6">
      <t>タイショウ</t>
    </rPh>
    <rPh sb="7" eb="9">
      <t>コウザ</t>
    </rPh>
    <rPh sb="13" eb="17">
      <t>ジョセイガッキュウ</t>
    </rPh>
    <rPh sb="20" eb="22">
      <t>カイセツ</t>
    </rPh>
    <rPh sb="27" eb="29">
      <t>コウザ</t>
    </rPh>
    <rPh sb="30" eb="32">
      <t>メイショウ</t>
    </rPh>
    <rPh sb="34" eb="38">
      <t>ジョセイガッキュウ</t>
    </rPh>
    <rPh sb="39" eb="40">
      <t>トウ</t>
    </rPh>
    <phoneticPr fontId="4"/>
  </si>
  <si>
    <t>「高齢者学級」</t>
    <rPh sb="1" eb="4">
      <t>コウレイシャ</t>
    </rPh>
    <rPh sb="4" eb="6">
      <t>ガッキュウ</t>
    </rPh>
    <phoneticPr fontId="4"/>
  </si>
  <si>
    <t>高齢者のみ対象のうち、高齢者学級として開設したもの（講座の名称に「高齢者学級」等が付くもの）</t>
    <rPh sb="0" eb="3">
      <t>コウレイシャ</t>
    </rPh>
    <rPh sb="5" eb="7">
      <t>タイショウ</t>
    </rPh>
    <rPh sb="11" eb="14">
      <t>コウレイシャ</t>
    </rPh>
    <rPh sb="14" eb="16">
      <t>ガッキュウ</t>
    </rPh>
    <rPh sb="19" eb="21">
      <t>カイセツ</t>
    </rPh>
    <rPh sb="26" eb="28">
      <t>コウザ</t>
    </rPh>
    <rPh sb="29" eb="31">
      <t>メイショウ</t>
    </rPh>
    <rPh sb="33" eb="36">
      <t>コウレイシャ</t>
    </rPh>
    <rPh sb="36" eb="38">
      <t>ガッキュウ</t>
    </rPh>
    <rPh sb="39" eb="40">
      <t>トウ</t>
    </rPh>
    <phoneticPr fontId="4"/>
  </si>
  <si>
    <t>「ボランティア講座」</t>
    <rPh sb="7" eb="9">
      <t>コウザ</t>
    </rPh>
    <phoneticPr fontId="4"/>
  </si>
  <si>
    <t>ボランティア養成講座等のボランティアに関して開設したもの</t>
    <rPh sb="6" eb="8">
      <t>ヨウセイ</t>
    </rPh>
    <rPh sb="8" eb="10">
      <t>コウザ</t>
    </rPh>
    <rPh sb="10" eb="11">
      <t>トウ</t>
    </rPh>
    <rPh sb="19" eb="20">
      <t>カン</t>
    </rPh>
    <rPh sb="22" eb="24">
      <t>カイセツ</t>
    </rPh>
    <phoneticPr fontId="4"/>
  </si>
  <si>
    <t>「乳幼児学級」</t>
    <rPh sb="1" eb="4">
      <t>ニュウヨウジ</t>
    </rPh>
    <rPh sb="4" eb="6">
      <t>ガッキュウ</t>
    </rPh>
    <phoneticPr fontId="4"/>
  </si>
  <si>
    <t>乳幼児を持つ親を対象として開設された家庭教育学級</t>
    <rPh sb="0" eb="3">
      <t>ニュウヨウジ</t>
    </rPh>
    <rPh sb="4" eb="5">
      <t>モ</t>
    </rPh>
    <rPh sb="6" eb="7">
      <t>オヤ</t>
    </rPh>
    <rPh sb="8" eb="10">
      <t>タイショウ</t>
    </rPh>
    <rPh sb="13" eb="15">
      <t>カイセツ</t>
    </rPh>
    <rPh sb="18" eb="20">
      <t>カテイ</t>
    </rPh>
    <rPh sb="20" eb="22">
      <t>キョウイク</t>
    </rPh>
    <rPh sb="22" eb="24">
      <t>ガッキュウ</t>
    </rPh>
    <phoneticPr fontId="4"/>
  </si>
  <si>
    <t>「明日の親のための学級」</t>
    <rPh sb="1" eb="3">
      <t>アス</t>
    </rPh>
    <rPh sb="4" eb="5">
      <t>オヤ</t>
    </rPh>
    <rPh sb="9" eb="11">
      <t>ガッキュウ</t>
    </rPh>
    <phoneticPr fontId="4"/>
  </si>
  <si>
    <t>「働く親のための学級」</t>
    <rPh sb="1" eb="2">
      <t>ハタラ</t>
    </rPh>
    <rPh sb="3" eb="4">
      <t>オヤ</t>
    </rPh>
    <rPh sb="8" eb="10">
      <t>ガッキュウ</t>
    </rPh>
    <phoneticPr fontId="4"/>
  </si>
  <si>
    <t>就労する親を対象として開設された家庭教育学級</t>
    <rPh sb="0" eb="2">
      <t>シュウロウ</t>
    </rPh>
    <rPh sb="4" eb="5">
      <t>オヤ</t>
    </rPh>
    <rPh sb="6" eb="8">
      <t>タイショウ</t>
    </rPh>
    <rPh sb="11" eb="13">
      <t>カイセツ</t>
    </rPh>
    <rPh sb="16" eb="18">
      <t>カテイ</t>
    </rPh>
    <rPh sb="18" eb="20">
      <t>キョウイク</t>
    </rPh>
    <rPh sb="20" eb="22">
      <t>ガッキュウ</t>
    </rPh>
    <phoneticPr fontId="4"/>
  </si>
  <si>
    <t>「その他の家庭教育学級」</t>
    <rPh sb="3" eb="4">
      <t>タ</t>
    </rPh>
    <rPh sb="5" eb="7">
      <t>カテイ</t>
    </rPh>
    <rPh sb="7" eb="9">
      <t>キョウイク</t>
    </rPh>
    <rPh sb="9" eb="11">
      <t>ガッキュウ</t>
    </rPh>
    <phoneticPr fontId="4"/>
  </si>
  <si>
    <t>上の３類型に当てはまらない家庭教育学級</t>
    <rPh sb="0" eb="1">
      <t>ウエ</t>
    </rPh>
    <rPh sb="3" eb="5">
      <t>ルイケイ</t>
    </rPh>
    <rPh sb="6" eb="7">
      <t>ア</t>
    </rPh>
    <rPh sb="13" eb="15">
      <t>カテイ</t>
    </rPh>
    <rPh sb="15" eb="17">
      <t>キョウイク</t>
    </rPh>
    <rPh sb="17" eb="19">
      <t>ガッキュウ</t>
    </rPh>
    <phoneticPr fontId="4"/>
  </si>
  <si>
    <t>青　年</t>
    <rPh sb="0" eb="1">
      <t>アオ</t>
    </rPh>
    <rPh sb="2" eb="3">
      <t>ネン</t>
    </rPh>
    <phoneticPr fontId="6"/>
  </si>
  <si>
    <t>合計</t>
    <rPh sb="0" eb="1">
      <t>ゴウ</t>
    </rPh>
    <rPh sb="1" eb="2">
      <t>ケイ</t>
    </rPh>
    <phoneticPr fontId="2"/>
  </si>
  <si>
    <t>他市町村に公開、参加
を認めている事業</t>
    <rPh sb="0" eb="1">
      <t>タ</t>
    </rPh>
    <rPh sb="1" eb="4">
      <t>シチョウソン</t>
    </rPh>
    <rPh sb="5" eb="7">
      <t>コウカイ</t>
    </rPh>
    <rPh sb="8" eb="10">
      <t>サンカ</t>
    </rPh>
    <rPh sb="12" eb="13">
      <t>ミト</t>
    </rPh>
    <rPh sb="17" eb="19">
      <t>ジギョウ</t>
    </rPh>
    <phoneticPr fontId="6"/>
  </si>
  <si>
    <t>実施市町村数</t>
    <rPh sb="0" eb="2">
      <t>ジッシ</t>
    </rPh>
    <rPh sb="2" eb="5">
      <t>シチョウソン</t>
    </rPh>
    <rPh sb="5" eb="6">
      <t>スウ</t>
    </rPh>
    <phoneticPr fontId="3"/>
  </si>
  <si>
    <t>実績合計</t>
    <rPh sb="0" eb="2">
      <t>ジッセキ</t>
    </rPh>
    <rPh sb="2" eb="4">
      <t>ゴウケイ</t>
    </rPh>
    <phoneticPr fontId="3"/>
  </si>
  <si>
    <t>○：予定あり</t>
    <rPh sb="2" eb="4">
      <t>ヨテイ</t>
    </rPh>
    <phoneticPr fontId="3"/>
  </si>
  <si>
    <t>（３）生涯学習に関する情報提供</t>
    <phoneticPr fontId="3"/>
  </si>
  <si>
    <t>（６）余裕教室の活用</t>
    <phoneticPr fontId="3"/>
  </si>
  <si>
    <t>生涯学習
審議会</t>
    <rPh sb="0" eb="2">
      <t>ショウガイ</t>
    </rPh>
    <rPh sb="2" eb="4">
      <t>ガクシュウ</t>
    </rPh>
    <rPh sb="5" eb="8">
      <t>シンギカイ</t>
    </rPh>
    <phoneticPr fontId="6"/>
  </si>
  <si>
    <t>実施市町村数</t>
    <phoneticPr fontId="3"/>
  </si>
  <si>
    <t>合計</t>
    <rPh sb="0" eb="2">
      <t>ゴウケイ</t>
    </rPh>
    <phoneticPr fontId="3"/>
  </si>
  <si>
    <t>延べ
参加
者数</t>
    <rPh sb="0" eb="1">
      <t>ノ</t>
    </rPh>
    <rPh sb="3" eb="5">
      <t>サンカ</t>
    </rPh>
    <rPh sb="6" eb="7">
      <t>シャ</t>
    </rPh>
    <rPh sb="7" eb="8">
      <t>スウ</t>
    </rPh>
    <phoneticPr fontId="6"/>
  </si>
  <si>
    <t>H27</t>
  </si>
  <si>
    <t>市町村</t>
    <rPh sb="0" eb="3">
      <t>シチョウソン</t>
    </rPh>
    <phoneticPr fontId="6"/>
  </si>
  <si>
    <t>推進計画</t>
    <phoneticPr fontId="3"/>
  </si>
  <si>
    <t>家庭教育ｱﾄﾞﾊﾞｲｻﾞ-延べ活用数</t>
    <rPh sb="0" eb="2">
      <t>カテイ</t>
    </rPh>
    <rPh sb="2" eb="4">
      <t>キョウイク</t>
    </rPh>
    <rPh sb="13" eb="14">
      <t>ノ</t>
    </rPh>
    <rPh sb="15" eb="17">
      <t>カツヨウ</t>
    </rPh>
    <rPh sb="17" eb="18">
      <t>スウ</t>
    </rPh>
    <phoneticPr fontId="6"/>
  </si>
  <si>
    <t>男女共同参画ｱﾄﾞﾊﾞｲｻﾞ-延べ活用数</t>
    <rPh sb="0" eb="2">
      <t>ダンジョ</t>
    </rPh>
    <rPh sb="2" eb="4">
      <t>キョウドウ</t>
    </rPh>
    <rPh sb="4" eb="6">
      <t>サンカク</t>
    </rPh>
    <rPh sb="15" eb="16">
      <t>ノ</t>
    </rPh>
    <rPh sb="17" eb="19">
      <t>カツヨウ</t>
    </rPh>
    <rPh sb="19" eb="20">
      <t>スウ</t>
    </rPh>
    <phoneticPr fontId="6"/>
  </si>
  <si>
    <t>サークル数</t>
    <rPh sb="4" eb="5">
      <t>スウ</t>
    </rPh>
    <phoneticPr fontId="6"/>
  </si>
  <si>
    <t>独自
資料
作成</t>
    <rPh sb="0" eb="2">
      <t>ドクジ</t>
    </rPh>
    <rPh sb="3" eb="5">
      <t>シリョウ</t>
    </rPh>
    <rPh sb="6" eb="8">
      <t>サクセイ</t>
    </rPh>
    <phoneticPr fontId="6"/>
  </si>
  <si>
    <t>支援者養成講座</t>
    <rPh sb="0" eb="3">
      <t>シエンシャ</t>
    </rPh>
    <rPh sb="3" eb="5">
      <t>ヨウセイ</t>
    </rPh>
    <rPh sb="5" eb="7">
      <t>コウザ</t>
    </rPh>
    <phoneticPr fontId="6"/>
  </si>
  <si>
    <t>生涯学習審議会、
社会教育委員会議の建議・答申名</t>
    <phoneticPr fontId="3"/>
  </si>
  <si>
    <t>川越市</t>
    <rPh sb="0" eb="2">
      <t>カワゴエ</t>
    </rPh>
    <rPh sb="2" eb="3">
      <t>シ</t>
    </rPh>
    <phoneticPr fontId="3"/>
  </si>
  <si>
    <t>入間市</t>
    <rPh sb="0" eb="3">
      <t>イルマシ</t>
    </rPh>
    <phoneticPr fontId="3"/>
  </si>
  <si>
    <t>社会教育委員会議が他組織と統合している場合の名称</t>
    <phoneticPr fontId="3"/>
  </si>
  <si>
    <t>障害者のみ</t>
    <rPh sb="0" eb="3">
      <t>ショウガイシャ</t>
    </rPh>
    <phoneticPr fontId="6"/>
  </si>
  <si>
    <t>障害者学級</t>
    <phoneticPr fontId="6"/>
  </si>
  <si>
    <t>○</t>
  </si>
  <si>
    <t>H26</t>
  </si>
  <si>
    <t>H7</t>
  </si>
  <si>
    <t>H9</t>
  </si>
  <si>
    <t>H28</t>
  </si>
  <si>
    <t>H6</t>
  </si>
  <si>
    <t>Ｈ14</t>
  </si>
  <si>
    <t>H3</t>
  </si>
  <si>
    <t>Ｈ13</t>
  </si>
  <si>
    <t>Ｈ23</t>
  </si>
  <si>
    <t>公民館運営審議会委員と兼務</t>
    <rPh sb="0" eb="3">
      <t>コウミンカン</t>
    </rPh>
    <rPh sb="3" eb="5">
      <t>ウンエイ</t>
    </rPh>
    <rPh sb="5" eb="8">
      <t>シンギカイ</t>
    </rPh>
    <rPh sb="8" eb="10">
      <t>イイン</t>
    </rPh>
    <rPh sb="11" eb="13">
      <t>ケンム</t>
    </rPh>
    <phoneticPr fontId="2"/>
  </si>
  <si>
    <t>S62</t>
  </si>
  <si>
    <t>公民館運営審議会</t>
  </si>
  <si>
    <t>H4</t>
  </si>
  <si>
    <t>公民館運営審議会</t>
    <rPh sb="0" eb="3">
      <t>コウミンカン</t>
    </rPh>
    <rPh sb="3" eb="5">
      <t>ウンエイ</t>
    </rPh>
    <rPh sb="5" eb="8">
      <t>シンギカイ</t>
    </rPh>
    <phoneticPr fontId="2"/>
  </si>
  <si>
    <t>S63</t>
  </si>
  <si>
    <t>H29</t>
  </si>
  <si>
    <t>生涯学習審議会</t>
    <rPh sb="0" eb="2">
      <t>ショウガイ</t>
    </rPh>
    <rPh sb="2" eb="4">
      <t>ガクシュウ</t>
    </rPh>
    <rPh sb="4" eb="7">
      <t>シンギカイ</t>
    </rPh>
    <phoneticPr fontId="2"/>
  </si>
  <si>
    <t>H10</t>
  </si>
  <si>
    <t>公民館運営審議会</t>
    <rPh sb="0" eb="2">
      <t>コウミン</t>
    </rPh>
    <rPh sb="2" eb="3">
      <t>カン</t>
    </rPh>
    <rPh sb="3" eb="5">
      <t>ウンエイ</t>
    </rPh>
    <rPh sb="5" eb="8">
      <t>シンギカイ</t>
    </rPh>
    <phoneticPr fontId="3"/>
  </si>
  <si>
    <t>生涯学習審議会</t>
  </si>
  <si>
    <t>学びあい　心ふれあう　いきいきにいざ</t>
  </si>
  <si>
    <t>新座市生涯学習都市宣言</t>
  </si>
  <si>
    <t>市民一人　１学習　１スポーツ　１奉仕</t>
    <rPh sb="0" eb="2">
      <t>シミン</t>
    </rPh>
    <rPh sb="2" eb="4">
      <t>ヒトリ</t>
    </rPh>
    <rPh sb="6" eb="8">
      <t>ガクシュウ</t>
    </rPh>
    <rPh sb="16" eb="18">
      <t>ホウシ</t>
    </rPh>
    <phoneticPr fontId="2"/>
  </si>
  <si>
    <t>輝いていますか　あなた色に</t>
  </si>
  <si>
    <t>まなびで　つながり　ひろがる　人と地域を育むまち　ふじみ野</t>
    <rPh sb="15" eb="16">
      <t>ヒト</t>
    </rPh>
    <rPh sb="17" eb="19">
      <t>チイキ</t>
    </rPh>
    <rPh sb="20" eb="21">
      <t>ハグク</t>
    </rPh>
    <rPh sb="28" eb="29">
      <t>ノ</t>
    </rPh>
    <phoneticPr fontId="2"/>
  </si>
  <si>
    <t>さわやかな　笑顔で学ぶ　生涯学習</t>
    <rPh sb="6" eb="8">
      <t>エガオ</t>
    </rPh>
    <rPh sb="9" eb="10">
      <t>マナ</t>
    </rPh>
    <rPh sb="12" eb="14">
      <t>ショウガイ</t>
    </rPh>
    <rPh sb="14" eb="16">
      <t>ガクシュウ</t>
    </rPh>
    <phoneticPr fontId="2"/>
  </si>
  <si>
    <t>生涯学習推進のまち宣言</t>
    <rPh sb="0" eb="2">
      <t>ショウガイ</t>
    </rPh>
    <rPh sb="2" eb="4">
      <t>ガクシュウ</t>
    </rPh>
    <rPh sb="4" eb="6">
      <t>スイシン</t>
    </rPh>
    <rPh sb="9" eb="11">
      <t>センゲン</t>
    </rPh>
    <phoneticPr fontId="2"/>
  </si>
  <si>
    <t>町民ひとり『　１学習　１スポーツ　１ボランティア　』</t>
    <rPh sb="0" eb="2">
      <t>チョウミン</t>
    </rPh>
    <rPh sb="8" eb="10">
      <t>ガクシュウ</t>
    </rPh>
    <phoneticPr fontId="2"/>
  </si>
  <si>
    <t>スポーツ振興の町宣言</t>
    <rPh sb="4" eb="6">
      <t>シンコウ</t>
    </rPh>
    <rPh sb="7" eb="8">
      <t>マチ</t>
    </rPh>
    <rPh sb="8" eb="10">
      <t>センゲン</t>
    </rPh>
    <phoneticPr fontId="2"/>
  </si>
  <si>
    <t>広げよう　心のゆとり　学びの輪</t>
    <rPh sb="0" eb="1">
      <t>ヒロ</t>
    </rPh>
    <rPh sb="5" eb="6">
      <t>ココロ</t>
    </rPh>
    <rPh sb="11" eb="12">
      <t>マナ</t>
    </rPh>
    <rPh sb="14" eb="15">
      <t>ワ</t>
    </rPh>
    <phoneticPr fontId="2"/>
  </si>
  <si>
    <t>スポーツ振興の町宣言
生涯学習推進のまち宣言
「学びとふれあいの町宣言」</t>
    <rPh sb="4" eb="6">
      <t>シンコウ</t>
    </rPh>
    <rPh sb="7" eb="8">
      <t>マチ</t>
    </rPh>
    <rPh sb="8" eb="10">
      <t>センゲン</t>
    </rPh>
    <rPh sb="11" eb="13">
      <t>ショウガイ</t>
    </rPh>
    <rPh sb="13" eb="15">
      <t>ガクシュウ</t>
    </rPh>
    <rPh sb="15" eb="17">
      <t>スイシン</t>
    </rPh>
    <rPh sb="20" eb="22">
      <t>センゲン</t>
    </rPh>
    <rPh sb="24" eb="25">
      <t>マナ</t>
    </rPh>
    <rPh sb="32" eb="33">
      <t>マチ</t>
    </rPh>
    <rPh sb="33" eb="35">
      <t>センゲン</t>
    </rPh>
    <phoneticPr fontId="2"/>
  </si>
  <si>
    <t>春日部市生涯学習都市宣言</t>
    <rPh sb="0" eb="4">
      <t>カスカベシ</t>
    </rPh>
    <rPh sb="4" eb="6">
      <t>ショウガイ</t>
    </rPh>
    <rPh sb="6" eb="8">
      <t>ガクシュウ</t>
    </rPh>
    <rPh sb="8" eb="10">
      <t>トシ</t>
    </rPh>
    <rPh sb="10" eb="12">
      <t>センゲン</t>
    </rPh>
    <phoneticPr fontId="2"/>
  </si>
  <si>
    <t>生涯学習都市宣言</t>
    <rPh sb="0" eb="2">
      <t>ショウガイ</t>
    </rPh>
    <rPh sb="2" eb="4">
      <t>ガクシュウ</t>
    </rPh>
    <rPh sb="4" eb="6">
      <t>トシ</t>
    </rPh>
    <rPh sb="6" eb="8">
      <t>センゲン</t>
    </rPh>
    <phoneticPr fontId="2"/>
  </si>
  <si>
    <t>生涯学習推進のまち宣言</t>
    <rPh sb="0" eb="2">
      <t>ショウガイ</t>
    </rPh>
    <rPh sb="2" eb="4">
      <t>ガクシュウ</t>
    </rPh>
    <rPh sb="4" eb="6">
      <t>スイシン</t>
    </rPh>
    <rPh sb="9" eb="11">
      <t>センゲン</t>
    </rPh>
    <phoneticPr fontId="3"/>
  </si>
  <si>
    <t>市長決裁</t>
  </si>
  <si>
    <t>議会宣言・大会宣言</t>
    <rPh sb="0" eb="2">
      <t>ギカイ</t>
    </rPh>
    <rPh sb="2" eb="4">
      <t>センゲン</t>
    </rPh>
    <rPh sb="5" eb="7">
      <t>タイカイ</t>
    </rPh>
    <rPh sb="7" eb="9">
      <t>センゲン</t>
    </rPh>
    <phoneticPr fontId="2"/>
  </si>
  <si>
    <t>議会宣言</t>
    <rPh sb="0" eb="2">
      <t>ギカイ</t>
    </rPh>
    <rPh sb="2" eb="4">
      <t>センゲン</t>
    </rPh>
    <phoneticPr fontId="2"/>
  </si>
  <si>
    <t>議会決議</t>
    <rPh sb="0" eb="2">
      <t>ギカイ</t>
    </rPh>
    <rPh sb="2" eb="4">
      <t>ケツギ</t>
    </rPh>
    <phoneticPr fontId="2"/>
  </si>
  <si>
    <t>H13
H18
H25</t>
  </si>
  <si>
    <t>議会宣言
議会決議
告示</t>
    <rPh sb="0" eb="2">
      <t>ギカイ</t>
    </rPh>
    <rPh sb="2" eb="4">
      <t>センゲン</t>
    </rPh>
    <rPh sb="5" eb="7">
      <t>ギカイ</t>
    </rPh>
    <rPh sb="7" eb="9">
      <t>ケツギ</t>
    </rPh>
    <rPh sb="10" eb="12">
      <t>コクジ</t>
    </rPh>
    <phoneticPr fontId="2"/>
  </si>
  <si>
    <t>議会宣言</t>
    <rPh sb="0" eb="2">
      <t>ギカイ</t>
    </rPh>
    <rPh sb="2" eb="4">
      <t>センゲン</t>
    </rPh>
    <phoneticPr fontId="3"/>
  </si>
  <si>
    <t>民間事業者との連携</t>
    <phoneticPr fontId="3"/>
  </si>
  <si>
    <t>さいたま市生涯学習情報システム</t>
    <rPh sb="4" eb="5">
      <t>シ</t>
    </rPh>
    <rPh sb="5" eb="7">
      <t>ショウガイ</t>
    </rPh>
    <rPh sb="7" eb="9">
      <t>ガクシュウ</t>
    </rPh>
    <rPh sb="9" eb="11">
      <t>ジョウホウ</t>
    </rPh>
    <phoneticPr fontId="2"/>
  </si>
  <si>
    <t>マイ・ステージ（草加市生涯学習情報提供サイト）</t>
    <rPh sb="8" eb="11">
      <t>ソウカシ</t>
    </rPh>
    <rPh sb="11" eb="13">
      <t>ショウガイ</t>
    </rPh>
    <rPh sb="13" eb="15">
      <t>ガクシュウ</t>
    </rPh>
    <rPh sb="15" eb="17">
      <t>ジョウホウ</t>
    </rPh>
    <rPh sb="17" eb="19">
      <t>テイキョウ</t>
    </rPh>
    <phoneticPr fontId="2"/>
  </si>
  <si>
    <t>生涯学習情報誌「あなたも生涯学習を！」</t>
  </si>
  <si>
    <t>桶川市生涯学習情報</t>
    <rPh sb="0" eb="3">
      <t>オケガワシ</t>
    </rPh>
    <rPh sb="3" eb="5">
      <t>ショウガイ</t>
    </rPh>
    <rPh sb="5" eb="7">
      <t>ガクシュウ</t>
    </rPh>
    <rPh sb="7" eb="9">
      <t>ジョウホウ</t>
    </rPh>
    <phoneticPr fontId="2"/>
  </si>
  <si>
    <t>生涯学習情報コーナー</t>
    <rPh sb="0" eb="2">
      <t>ショウガイ</t>
    </rPh>
    <rPh sb="2" eb="4">
      <t>ガクシュウ</t>
    </rPh>
    <rPh sb="4" eb="6">
      <t>ジョウホウ</t>
    </rPh>
    <phoneticPr fontId="2"/>
  </si>
  <si>
    <t>入間市ホームページ</t>
    <rPh sb="0" eb="3">
      <t>イルマシ</t>
    </rPh>
    <phoneticPr fontId="2"/>
  </si>
  <si>
    <t>生涯学習について</t>
    <rPh sb="0" eb="2">
      <t>ショウガイ</t>
    </rPh>
    <rPh sb="2" eb="4">
      <t>ガクシュウ</t>
    </rPh>
    <phoneticPr fontId="2"/>
  </si>
  <si>
    <t>生涯学習・歴史・スポーツ・文化</t>
  </si>
  <si>
    <t>吉見町民会館（フレサよしみ）</t>
    <rPh sb="0" eb="2">
      <t>ヨシミ</t>
    </rPh>
    <rPh sb="2" eb="4">
      <t>チョウミン</t>
    </rPh>
    <rPh sb="4" eb="6">
      <t>カイカン</t>
    </rPh>
    <phoneticPr fontId="2"/>
  </si>
  <si>
    <t>鳩山町ホームページ</t>
    <rPh sb="0" eb="2">
      <t>ハトヤマ</t>
    </rPh>
    <rPh sb="2" eb="3">
      <t>マチ</t>
    </rPh>
    <phoneticPr fontId="2"/>
  </si>
  <si>
    <t>ときがわ町ホームページ</t>
    <rPh sb="4" eb="5">
      <t>マチ</t>
    </rPh>
    <phoneticPr fontId="2"/>
  </si>
  <si>
    <t>行政情報メール</t>
    <rPh sb="0" eb="2">
      <t>ギョウセイ</t>
    </rPh>
    <rPh sb="2" eb="4">
      <t>ジョウホウ</t>
    </rPh>
    <phoneticPr fontId="2"/>
  </si>
  <si>
    <t>上里町ホームページ</t>
    <rPh sb="0" eb="3">
      <t>カミサトマチ</t>
    </rPh>
    <phoneticPr fontId="2"/>
  </si>
  <si>
    <t>皆野町教育委員会</t>
    <rPh sb="0" eb="2">
      <t>ミナノ</t>
    </rPh>
    <rPh sb="2" eb="3">
      <t>マチ</t>
    </rPh>
    <rPh sb="3" eb="5">
      <t>キョウイク</t>
    </rPh>
    <rPh sb="5" eb="8">
      <t>イインカイ</t>
    </rPh>
    <phoneticPr fontId="2"/>
  </si>
  <si>
    <t>生涯学習部グランドデザイン</t>
    <rPh sb="0" eb="2">
      <t>ショウガイ</t>
    </rPh>
    <rPh sb="2" eb="4">
      <t>ガクシュウ</t>
    </rPh>
    <rPh sb="4" eb="5">
      <t>ブ</t>
    </rPh>
    <phoneticPr fontId="2"/>
  </si>
  <si>
    <t>久喜市生涯学習推進計画</t>
    <rPh sb="0" eb="3">
      <t>クキシ</t>
    </rPh>
    <rPh sb="3" eb="5">
      <t>ショウガイ</t>
    </rPh>
    <rPh sb="5" eb="7">
      <t>ガクシュウ</t>
    </rPh>
    <rPh sb="7" eb="9">
      <t>スイシン</t>
    </rPh>
    <rPh sb="9" eb="11">
      <t>ケイカク</t>
    </rPh>
    <phoneticPr fontId="2"/>
  </si>
  <si>
    <t>八潮市ホームページ</t>
    <rPh sb="0" eb="2">
      <t>ヤシオ</t>
    </rPh>
    <rPh sb="2" eb="3">
      <t>シ</t>
    </rPh>
    <phoneticPr fontId="2"/>
  </si>
  <si>
    <t>蓮田市ホームページ</t>
    <rPh sb="0" eb="2">
      <t>ハスダ</t>
    </rPh>
    <rPh sb="2" eb="3">
      <t>シ</t>
    </rPh>
    <phoneticPr fontId="2"/>
  </si>
  <si>
    <t>幸手市ホームページ</t>
    <rPh sb="0" eb="3">
      <t>サッテシ</t>
    </rPh>
    <phoneticPr fontId="2"/>
  </si>
  <si>
    <t>吉川市ホームページ</t>
    <rPh sb="0" eb="2">
      <t>ヨシカワ</t>
    </rPh>
    <rPh sb="2" eb="3">
      <t>シ</t>
    </rPh>
    <phoneticPr fontId="2"/>
  </si>
  <si>
    <t>職員出前講座</t>
    <rPh sb="0" eb="2">
      <t>ショクイン</t>
    </rPh>
    <rPh sb="2" eb="4">
      <t>デマエ</t>
    </rPh>
    <rPh sb="4" eb="6">
      <t>コウザ</t>
    </rPh>
    <phoneticPr fontId="2"/>
  </si>
  <si>
    <t>青少年活動センター運営協力会</t>
    <rPh sb="0" eb="3">
      <t>セイショウネン</t>
    </rPh>
    <rPh sb="3" eb="5">
      <t>カツドウ</t>
    </rPh>
    <rPh sb="9" eb="11">
      <t>ウンエイ</t>
    </rPh>
    <rPh sb="11" eb="14">
      <t>キョウリョクカイ</t>
    </rPh>
    <phoneticPr fontId="2"/>
  </si>
  <si>
    <t>生涯学習まちづくり出前講座</t>
  </si>
  <si>
    <t>放課後子ども教室</t>
    <rPh sb="0" eb="3">
      <t>ホウカゴ</t>
    </rPh>
    <rPh sb="3" eb="4">
      <t>コ</t>
    </rPh>
    <rPh sb="6" eb="8">
      <t>キョウシツ</t>
    </rPh>
    <phoneticPr fontId="2"/>
  </si>
  <si>
    <t>学校開放講座</t>
    <rPh sb="0" eb="2">
      <t>ガッコウ</t>
    </rPh>
    <rPh sb="2" eb="4">
      <t>カイホウ</t>
    </rPh>
    <rPh sb="4" eb="6">
      <t>コウザ</t>
    </rPh>
    <phoneticPr fontId="2"/>
  </si>
  <si>
    <t>町内小中高等学校、専門学校及び大学と連携し、各種講座を開設。町民へ学習機会を提供。</t>
    <rPh sb="0" eb="2">
      <t>チョウナイ</t>
    </rPh>
    <rPh sb="2" eb="6">
      <t>ショウチュウコウナド</t>
    </rPh>
    <rPh sb="6" eb="8">
      <t>ガッコウ</t>
    </rPh>
    <rPh sb="9" eb="11">
      <t>センモン</t>
    </rPh>
    <rPh sb="11" eb="13">
      <t>ガッコウ</t>
    </rPh>
    <rPh sb="13" eb="14">
      <t>オヨ</t>
    </rPh>
    <rPh sb="15" eb="17">
      <t>ダイガク</t>
    </rPh>
    <rPh sb="18" eb="20">
      <t>レンケイ</t>
    </rPh>
    <rPh sb="22" eb="24">
      <t>カクシュ</t>
    </rPh>
    <rPh sb="24" eb="26">
      <t>コウザ</t>
    </rPh>
    <rPh sb="27" eb="29">
      <t>カイセツ</t>
    </rPh>
    <rPh sb="30" eb="32">
      <t>チョウミン</t>
    </rPh>
    <rPh sb="33" eb="35">
      <t>ガクシュウ</t>
    </rPh>
    <rPh sb="35" eb="37">
      <t>キカイ</t>
    </rPh>
    <rPh sb="38" eb="40">
      <t>テイキョウ</t>
    </rPh>
    <phoneticPr fontId="2"/>
  </si>
  <si>
    <t>ブックスタート</t>
  </si>
  <si>
    <t>町子育て支援センターと共催で、絵本との関わり合いを始める機会を提供。</t>
    <rPh sb="0" eb="1">
      <t>マチ</t>
    </rPh>
    <rPh sb="1" eb="3">
      <t>コソダ</t>
    </rPh>
    <rPh sb="4" eb="6">
      <t>シエン</t>
    </rPh>
    <rPh sb="11" eb="13">
      <t>キョウサイ</t>
    </rPh>
    <rPh sb="15" eb="17">
      <t>エホン</t>
    </rPh>
    <rPh sb="19" eb="20">
      <t>カカ</t>
    </rPh>
    <rPh sb="22" eb="23">
      <t>ア</t>
    </rPh>
    <rPh sb="25" eb="26">
      <t>ハジ</t>
    </rPh>
    <rPh sb="28" eb="30">
      <t>キカイ</t>
    </rPh>
    <rPh sb="31" eb="33">
      <t>テイキョウ</t>
    </rPh>
    <phoneticPr fontId="2"/>
  </si>
  <si>
    <t>学校開放講座の一部、他市町の参加可能。</t>
    <rPh sb="0" eb="2">
      <t>ガッコウ</t>
    </rPh>
    <rPh sb="2" eb="4">
      <t>カイホウ</t>
    </rPh>
    <rPh sb="4" eb="6">
      <t>コウザ</t>
    </rPh>
    <rPh sb="7" eb="9">
      <t>イチブ</t>
    </rPh>
    <rPh sb="10" eb="11">
      <t>ホカ</t>
    </rPh>
    <rPh sb="11" eb="12">
      <t>シ</t>
    </rPh>
    <rPh sb="12" eb="13">
      <t>マチ</t>
    </rPh>
    <rPh sb="14" eb="16">
      <t>サンカ</t>
    </rPh>
    <rPh sb="16" eb="18">
      <t>カノウ</t>
    </rPh>
    <phoneticPr fontId="2"/>
  </si>
  <si>
    <t>パソコン寺子屋</t>
    <rPh sb="4" eb="7">
      <t>テラコヤ</t>
    </rPh>
    <phoneticPr fontId="2"/>
  </si>
  <si>
    <t>博物館学習（授業活用）</t>
    <rPh sb="0" eb="3">
      <t>ハクブツカン</t>
    </rPh>
    <rPh sb="3" eb="5">
      <t>ガクシュウ</t>
    </rPh>
    <rPh sb="6" eb="8">
      <t>ジュギョウ</t>
    </rPh>
    <rPh sb="8" eb="10">
      <t>カツヨウ</t>
    </rPh>
    <phoneticPr fontId="2"/>
  </si>
  <si>
    <t>むささび食堂</t>
    <rPh sb="4" eb="6">
      <t>ショクドウ</t>
    </rPh>
    <phoneticPr fontId="2"/>
  </si>
  <si>
    <t>子育て講座</t>
    <rPh sb="0" eb="2">
      <t>コソダ</t>
    </rPh>
    <rPh sb="3" eb="5">
      <t>コウザ</t>
    </rPh>
    <phoneticPr fontId="2"/>
  </si>
  <si>
    <t>アリットお茶大学</t>
    <rPh sb="5" eb="6">
      <t>チャ</t>
    </rPh>
    <rPh sb="6" eb="8">
      <t>ダイガク</t>
    </rPh>
    <phoneticPr fontId="2"/>
  </si>
  <si>
    <t>-</t>
    <phoneticPr fontId="3"/>
  </si>
  <si>
    <t>坂戸市職員出前講座</t>
    <rPh sb="0" eb="3">
      <t>サカドシ</t>
    </rPh>
    <rPh sb="3" eb="5">
      <t>ショクイン</t>
    </rPh>
    <rPh sb="5" eb="7">
      <t>デマエ</t>
    </rPh>
    <rPh sb="7" eb="9">
      <t>コウザ</t>
    </rPh>
    <phoneticPr fontId="2"/>
  </si>
  <si>
    <t>市民団体等が主催する勉強会に市職員を講師として派遣する事業。</t>
    <rPh sb="0" eb="2">
      <t>シミン</t>
    </rPh>
    <rPh sb="2" eb="4">
      <t>ダンタイ</t>
    </rPh>
    <rPh sb="4" eb="5">
      <t>トウ</t>
    </rPh>
    <rPh sb="6" eb="8">
      <t>シュサイ</t>
    </rPh>
    <rPh sb="10" eb="12">
      <t>ベンキョウ</t>
    </rPh>
    <rPh sb="12" eb="13">
      <t>カイ</t>
    </rPh>
    <rPh sb="14" eb="17">
      <t>シショクイン</t>
    </rPh>
    <rPh sb="18" eb="20">
      <t>コウシ</t>
    </rPh>
    <rPh sb="23" eb="25">
      <t>ハケン</t>
    </rPh>
    <rPh sb="27" eb="29">
      <t>ジギョウ</t>
    </rPh>
    <phoneticPr fontId="2"/>
  </si>
  <si>
    <t>各小中学校と連携し、保護者向け子育て講座を開催する。</t>
    <rPh sb="0" eb="1">
      <t>カク</t>
    </rPh>
    <rPh sb="1" eb="5">
      <t>ショウチュウガッコウ</t>
    </rPh>
    <rPh sb="6" eb="8">
      <t>レンケイ</t>
    </rPh>
    <rPh sb="10" eb="13">
      <t>ホゴシャ</t>
    </rPh>
    <rPh sb="13" eb="14">
      <t>ム</t>
    </rPh>
    <rPh sb="15" eb="17">
      <t>コソダ</t>
    </rPh>
    <rPh sb="18" eb="20">
      <t>コウザ</t>
    </rPh>
    <rPh sb="21" eb="23">
      <t>カイサイ</t>
    </rPh>
    <phoneticPr fontId="2"/>
  </si>
  <si>
    <t>セカンドブック事業</t>
    <rPh sb="7" eb="9">
      <t>ジギョウ</t>
    </rPh>
    <phoneticPr fontId="2"/>
  </si>
  <si>
    <t>ブックスタート事業</t>
    <rPh sb="7" eb="9">
      <t>ジギョウ</t>
    </rPh>
    <phoneticPr fontId="2"/>
  </si>
  <si>
    <t>ボランティア活動経験者を対象に、読み聞かせの講話や実技指導をすることで、ボランティア活動のレベルアップを図る。</t>
    <rPh sb="6" eb="8">
      <t>カツドウ</t>
    </rPh>
    <rPh sb="8" eb="11">
      <t>ケイケンシャ</t>
    </rPh>
    <rPh sb="12" eb="14">
      <t>タイショウ</t>
    </rPh>
    <rPh sb="16" eb="17">
      <t>ヨ</t>
    </rPh>
    <rPh sb="18" eb="19">
      <t>キ</t>
    </rPh>
    <rPh sb="22" eb="24">
      <t>コウワ</t>
    </rPh>
    <rPh sb="25" eb="27">
      <t>ジツギ</t>
    </rPh>
    <rPh sb="27" eb="29">
      <t>シドウ</t>
    </rPh>
    <rPh sb="42" eb="44">
      <t>カツドウ</t>
    </rPh>
    <rPh sb="52" eb="53">
      <t>ハカ</t>
    </rPh>
    <phoneticPr fontId="2"/>
  </si>
  <si>
    <t>うたってあそんでわくわく親子の絵本講座</t>
    <rPh sb="12" eb="14">
      <t>オヤコ</t>
    </rPh>
    <rPh sb="15" eb="17">
      <t>エホン</t>
    </rPh>
    <rPh sb="17" eb="19">
      <t>コウザ</t>
    </rPh>
    <phoneticPr fontId="2"/>
  </si>
  <si>
    <t>乳幼児とその保護者を対象に、手遊びや簡単な工作等を交えながら、本を通して親子のコミュニケーションを育む。</t>
    <rPh sb="0" eb="3">
      <t>ニュウヨウジ</t>
    </rPh>
    <rPh sb="6" eb="9">
      <t>ホゴシャ</t>
    </rPh>
    <rPh sb="10" eb="12">
      <t>タイショウ</t>
    </rPh>
    <rPh sb="14" eb="16">
      <t>テアソ</t>
    </rPh>
    <rPh sb="18" eb="20">
      <t>カンタン</t>
    </rPh>
    <rPh sb="21" eb="23">
      <t>コウサク</t>
    </rPh>
    <rPh sb="23" eb="24">
      <t>トウ</t>
    </rPh>
    <rPh sb="25" eb="26">
      <t>マジ</t>
    </rPh>
    <rPh sb="31" eb="32">
      <t>ホン</t>
    </rPh>
    <rPh sb="33" eb="34">
      <t>トオ</t>
    </rPh>
    <rPh sb="36" eb="38">
      <t>オヤコ</t>
    </rPh>
    <rPh sb="49" eb="50">
      <t>ハグク</t>
    </rPh>
    <phoneticPr fontId="2"/>
  </si>
  <si>
    <t>定例おはなし会</t>
    <rPh sb="0" eb="2">
      <t>テイレイ</t>
    </rPh>
    <rPh sb="6" eb="7">
      <t>カイ</t>
    </rPh>
    <phoneticPr fontId="2"/>
  </si>
  <si>
    <t>幼児や児童を対象にした、絵本の読み聞かせや紙芝居などを行っている。</t>
    <rPh sb="0" eb="2">
      <t>ヨウジ</t>
    </rPh>
    <rPh sb="3" eb="5">
      <t>ジドウ</t>
    </rPh>
    <rPh sb="6" eb="8">
      <t>タイショウ</t>
    </rPh>
    <rPh sb="12" eb="14">
      <t>エホン</t>
    </rPh>
    <rPh sb="15" eb="16">
      <t>ヨ</t>
    </rPh>
    <rPh sb="17" eb="18">
      <t>キ</t>
    </rPh>
    <rPh sb="21" eb="24">
      <t>カミシバイ</t>
    </rPh>
    <rPh sb="27" eb="28">
      <t>オコナ</t>
    </rPh>
    <phoneticPr fontId="2"/>
  </si>
  <si>
    <t>子育て講座（小学校）</t>
    <rPh sb="0" eb="2">
      <t>コソダ</t>
    </rPh>
    <rPh sb="3" eb="5">
      <t>コウザ</t>
    </rPh>
    <rPh sb="6" eb="9">
      <t>ショウガッコウ</t>
    </rPh>
    <phoneticPr fontId="2"/>
  </si>
  <si>
    <t>子育て講座（中学校）</t>
    <rPh sb="0" eb="2">
      <t>コソダ</t>
    </rPh>
    <rPh sb="3" eb="5">
      <t>コウザ</t>
    </rPh>
    <rPh sb="6" eb="9">
      <t>チュウガッコウ</t>
    </rPh>
    <phoneticPr fontId="2"/>
  </si>
  <si>
    <t>生涯学習メニューＴＲＹの発行</t>
    <rPh sb="0" eb="2">
      <t>ショウガイ</t>
    </rPh>
    <rPh sb="2" eb="4">
      <t>ガクシュウ</t>
    </rPh>
    <rPh sb="12" eb="14">
      <t>ハッコウ</t>
    </rPh>
    <phoneticPr fontId="2"/>
  </si>
  <si>
    <t>性の多様性の理解促進に関する講座の開催</t>
  </si>
  <si>
    <t>埼葛人権を考えるつどい</t>
    <rPh sb="0" eb="2">
      <t>サイカツ</t>
    </rPh>
    <rPh sb="2" eb="3">
      <t>ジン</t>
    </rPh>
    <rPh sb="3" eb="4">
      <t>ケン</t>
    </rPh>
    <rPh sb="5" eb="6">
      <t>カンガ</t>
    </rPh>
    <phoneticPr fontId="2"/>
  </si>
  <si>
    <t>埼葛12市町主催による人権啓発事業。</t>
    <rPh sb="0" eb="2">
      <t>サイカツ</t>
    </rPh>
    <rPh sb="4" eb="6">
      <t>シチョウ</t>
    </rPh>
    <rPh sb="6" eb="8">
      <t>シュサイ</t>
    </rPh>
    <rPh sb="11" eb="13">
      <t>ジンケン</t>
    </rPh>
    <rPh sb="13" eb="15">
      <t>ケイハツ</t>
    </rPh>
    <rPh sb="15" eb="17">
      <t>ジギョウ</t>
    </rPh>
    <phoneticPr fontId="2"/>
  </si>
  <si>
    <t>吉川市</t>
    <rPh sb="0" eb="3">
      <t>ヨシカワシ</t>
    </rPh>
    <phoneticPr fontId="3"/>
  </si>
  <si>
    <t>放課後の子どもたちの安全・安心な居場所を設け、地域社会の中で、異年齢の子ども・大人との交流並びに子どもたちの体験活動を通じ、心豊かで健やかに育まれる環境づくりを推進する。</t>
  </si>
  <si>
    <t>○</t>
    <phoneticPr fontId="3"/>
  </si>
  <si>
    <t>蕨市役所ホームページ</t>
    <rPh sb="0" eb="1">
      <t>ワラビ</t>
    </rPh>
    <rPh sb="1" eb="4">
      <t>シヤクショ</t>
    </rPh>
    <phoneticPr fontId="3"/>
  </si>
  <si>
    <t>所沢市ホームページ</t>
    <rPh sb="0" eb="3">
      <t>トコロザワシ</t>
    </rPh>
    <phoneticPr fontId="2"/>
  </si>
  <si>
    <t>第5次川島町生涯学習推進総合計画</t>
    <rPh sb="0" eb="1">
      <t>ダイ</t>
    </rPh>
    <rPh sb="2" eb="3">
      <t>ジ</t>
    </rPh>
    <rPh sb="3" eb="6">
      <t>カワジママチ</t>
    </rPh>
    <rPh sb="6" eb="8">
      <t>ショウガイ</t>
    </rPh>
    <rPh sb="8" eb="10">
      <t>ガクシュウ</t>
    </rPh>
    <rPh sb="10" eb="12">
      <t>スイシン</t>
    </rPh>
    <rPh sb="12" eb="14">
      <t>ソウゴウ</t>
    </rPh>
    <rPh sb="14" eb="16">
      <t>ケイカク</t>
    </rPh>
    <phoneticPr fontId="2"/>
  </si>
  <si>
    <t>春日部市ホームページ（生涯学習）</t>
    <rPh sb="11" eb="13">
      <t>ショウガイ</t>
    </rPh>
    <rPh sb="13" eb="15">
      <t>ガクシュウ</t>
    </rPh>
    <phoneticPr fontId="3"/>
  </si>
  <si>
    <t>越谷市ホームページ</t>
    <rPh sb="0" eb="3">
      <t>コシガヤシ</t>
    </rPh>
    <phoneticPr fontId="2"/>
  </si>
  <si>
    <t>学校開放講座（上記２（１）再掲）</t>
    <rPh sb="0" eb="2">
      <t>ガッコウ</t>
    </rPh>
    <rPh sb="2" eb="4">
      <t>カイホウ</t>
    </rPh>
    <rPh sb="4" eb="6">
      <t>コウザ</t>
    </rPh>
    <rPh sb="7" eb="9">
      <t>ジョウキ</t>
    </rPh>
    <rPh sb="13" eb="15">
      <t>サイケイ</t>
    </rPh>
    <phoneticPr fontId="2"/>
  </si>
  <si>
    <t>小川町ホームページ（生涯学習・文化・スポーツ）</t>
    <rPh sb="0" eb="2">
      <t>オガワ</t>
    </rPh>
    <rPh sb="2" eb="3">
      <t>マチ</t>
    </rPh>
    <phoneticPr fontId="3"/>
  </si>
  <si>
    <t>行田市ホームページ（社会教育・生涯学習）</t>
    <rPh sb="0" eb="3">
      <t>ギョウダシ</t>
    </rPh>
    <rPh sb="10" eb="12">
      <t>シャカイ</t>
    </rPh>
    <rPh sb="12" eb="14">
      <t>キョウイク</t>
    </rPh>
    <rPh sb="15" eb="17">
      <t>ショウガイ</t>
    </rPh>
    <rPh sb="17" eb="19">
      <t>ガクシュウ</t>
    </rPh>
    <phoneticPr fontId="3"/>
  </si>
  <si>
    <t>主としてこれから親になろうとする者を対象として開設された家庭教育学級</t>
    <rPh sb="0" eb="1">
      <t>シュ</t>
    </rPh>
    <rPh sb="8" eb="9">
      <t>オヤ</t>
    </rPh>
    <rPh sb="16" eb="17">
      <t>モノ</t>
    </rPh>
    <rPh sb="18" eb="20">
      <t>タイショウ</t>
    </rPh>
    <rPh sb="23" eb="25">
      <t>カイセツ</t>
    </rPh>
    <rPh sb="28" eb="30">
      <t>カテイ</t>
    </rPh>
    <rPh sb="30" eb="32">
      <t>キョウイク</t>
    </rPh>
    <rPh sb="32" eb="34">
      <t>ガッキュウ</t>
    </rPh>
    <phoneticPr fontId="4"/>
  </si>
  <si>
    <t>「事業の概要」文字数</t>
    <rPh sb="1" eb="3">
      <t>ジギョウ</t>
    </rPh>
    <rPh sb="4" eb="6">
      <t>ガイヨウ</t>
    </rPh>
    <rPh sb="7" eb="10">
      <t>モジスウ</t>
    </rPh>
    <phoneticPr fontId="3"/>
  </si>
  <si>
    <t>推進計画の
最新策定策定</t>
    <rPh sb="0" eb="2">
      <t>スイシン</t>
    </rPh>
    <rPh sb="6" eb="8">
      <t>サイシン</t>
    </rPh>
    <rPh sb="8" eb="10">
      <t>サクテイ</t>
    </rPh>
    <phoneticPr fontId="3"/>
  </si>
  <si>
    <t>スクール・サポート・サイエンス事業</t>
    <rPh sb="15" eb="17">
      <t>ジギョウ</t>
    </rPh>
    <phoneticPr fontId="3"/>
  </si>
  <si>
    <t>http://www.city.warabi.saitama.jp</t>
    <phoneticPr fontId="3"/>
  </si>
  <si>
    <t>http://www.city.wako.lg.jp/home/kyoiku/gakusyu.html</t>
  </si>
  <si>
    <t>新座市ホームページ（生涯学習スポーツ課）</t>
    <rPh sb="0" eb="3">
      <t>ニイザシ</t>
    </rPh>
    <rPh sb="10" eb="12">
      <t>ショウガイ</t>
    </rPh>
    <rPh sb="12" eb="14">
      <t>ガクシュウ</t>
    </rPh>
    <rPh sb="18" eb="19">
      <t>カ</t>
    </rPh>
    <phoneticPr fontId="13"/>
  </si>
  <si>
    <t>http://www.city.niiza.lg.jp/soshiki/44/</t>
  </si>
  <si>
    <t>北本市ホームページ</t>
    <rPh sb="0" eb="3">
      <t>キタモトシ</t>
    </rPh>
    <phoneticPr fontId="3"/>
  </si>
  <si>
    <t>1人ひとりの輝きでつなげる未来のまちづくり</t>
    <rPh sb="0" eb="2">
      <t>ヒトリ</t>
    </rPh>
    <rPh sb="6" eb="7">
      <t>カガヤ</t>
    </rPh>
    <rPh sb="13" eb="15">
      <t>ミライ</t>
    </rPh>
    <phoneticPr fontId="3"/>
  </si>
  <si>
    <t>神川町ホームページ</t>
    <rPh sb="0" eb="3">
      <t>カミカワマチ</t>
    </rPh>
    <phoneticPr fontId="3"/>
  </si>
  <si>
    <t>第5次上里町総合振興計画</t>
    <rPh sb="0" eb="1">
      <t>ダイ</t>
    </rPh>
    <rPh sb="2" eb="3">
      <t>ツギ</t>
    </rPh>
    <rPh sb="3" eb="6">
      <t>カミサトマチ</t>
    </rPh>
    <rPh sb="6" eb="8">
      <t>ソウゴウ</t>
    </rPh>
    <rPh sb="8" eb="10">
      <t>シンコウ</t>
    </rPh>
    <rPh sb="10" eb="12">
      <t>ケイカク</t>
    </rPh>
    <phoneticPr fontId="3"/>
  </si>
  <si>
    <t>寄居町ホームページ</t>
    <rPh sb="0" eb="3">
      <t>ヨリイマチ</t>
    </rPh>
    <phoneticPr fontId="3"/>
  </si>
  <si>
    <t>横瀬町ホームページ</t>
    <rPh sb="0" eb="3">
      <t>ヨコゼマチ</t>
    </rPh>
    <phoneticPr fontId="3"/>
  </si>
  <si>
    <t>H29</t>
    <phoneticPr fontId="3"/>
  </si>
  <si>
    <t>-</t>
  </si>
  <si>
    <t>宮代町ホームページ</t>
    <rPh sb="0" eb="2">
      <t>ミヤシロ</t>
    </rPh>
    <rPh sb="2" eb="3">
      <t>マチ</t>
    </rPh>
    <phoneticPr fontId="3"/>
  </si>
  <si>
    <t>http://www.town.miyashiro.lg.jp/</t>
  </si>
  <si>
    <t>伊奈町ホームページ</t>
    <rPh sb="0" eb="3">
      <t>イナマチ</t>
    </rPh>
    <phoneticPr fontId="3"/>
  </si>
  <si>
    <t>伊奈町生涯学習人材バンク</t>
    <rPh sb="0" eb="3">
      <t>イナマチ</t>
    </rPh>
    <rPh sb="3" eb="5">
      <t>ショウガイ</t>
    </rPh>
    <rPh sb="5" eb="7">
      <t>ガクシュウ</t>
    </rPh>
    <rPh sb="7" eb="9">
      <t>ジンザイ</t>
    </rPh>
    <phoneticPr fontId="3"/>
  </si>
  <si>
    <t>人材バンク登録講師によるパソコン関連講座を開催。</t>
    <rPh sb="0" eb="2">
      <t>ジンザイ</t>
    </rPh>
    <rPh sb="5" eb="7">
      <t>トウロク</t>
    </rPh>
    <rPh sb="7" eb="9">
      <t>コウシ</t>
    </rPh>
    <rPh sb="16" eb="18">
      <t>カンレン</t>
    </rPh>
    <rPh sb="18" eb="20">
      <t>コウザ</t>
    </rPh>
    <rPh sb="21" eb="23">
      <t>カイサイ</t>
    </rPh>
    <phoneticPr fontId="2"/>
  </si>
  <si>
    <t>http://www.city.asaka.lg.jp/site/kyoiku/</t>
  </si>
  <si>
    <t>放課後における子どもたちの安全・安心な居場所づくり</t>
    <rPh sb="0" eb="3">
      <t>ホウカゴ</t>
    </rPh>
    <rPh sb="7" eb="8">
      <t>コ</t>
    </rPh>
    <rPh sb="13" eb="15">
      <t>アンゼン</t>
    </rPh>
    <rPh sb="16" eb="18">
      <t>アンシン</t>
    </rPh>
    <rPh sb="19" eb="22">
      <t>イバショ</t>
    </rPh>
    <phoneticPr fontId="3"/>
  </si>
  <si>
    <t>ブックスタートの次のステップとして、小学校1年生に本を1冊送る事業。</t>
    <rPh sb="8" eb="9">
      <t>ツギ</t>
    </rPh>
    <rPh sb="18" eb="21">
      <t>ショウガッコウ</t>
    </rPh>
    <rPh sb="22" eb="24">
      <t>ネンセイ</t>
    </rPh>
    <rPh sb="25" eb="26">
      <t>ホン</t>
    </rPh>
    <rPh sb="28" eb="29">
      <t>サツ</t>
    </rPh>
    <rPh sb="29" eb="30">
      <t>オク</t>
    </rPh>
    <rPh sb="31" eb="33">
      <t>ジギョウ</t>
    </rPh>
    <phoneticPr fontId="2"/>
  </si>
  <si>
    <t>博物館学校団体見学の受け入れ</t>
    <rPh sb="0" eb="3">
      <t>ハクブツカン</t>
    </rPh>
    <rPh sb="3" eb="5">
      <t>ガッコウ</t>
    </rPh>
    <rPh sb="5" eb="7">
      <t>ダンタイ</t>
    </rPh>
    <rPh sb="7" eb="9">
      <t>ケンガク</t>
    </rPh>
    <rPh sb="10" eb="11">
      <t>ウ</t>
    </rPh>
    <rPh sb="12" eb="13">
      <t>イ</t>
    </rPh>
    <phoneticPr fontId="3"/>
  </si>
  <si>
    <t>小・中学校の授業における博物館見学の受け入れ</t>
    <rPh sb="0" eb="1">
      <t>ショウ</t>
    </rPh>
    <rPh sb="2" eb="5">
      <t>チュウガッコウ</t>
    </rPh>
    <rPh sb="6" eb="8">
      <t>ジュギョウ</t>
    </rPh>
    <rPh sb="12" eb="15">
      <t>ハクブツカン</t>
    </rPh>
    <rPh sb="15" eb="17">
      <t>ケンガク</t>
    </rPh>
    <rPh sb="18" eb="19">
      <t>ウ</t>
    </rPh>
    <rPh sb="20" eb="21">
      <t>イ</t>
    </rPh>
    <phoneticPr fontId="3"/>
  </si>
  <si>
    <t>H9</t>
    <phoneticPr fontId="3"/>
  </si>
  <si>
    <t>だれもが自由にいきいきと学び次代につながっていくまちおけがわ</t>
    <rPh sb="4" eb="6">
      <t>ジユウ</t>
    </rPh>
    <rPh sb="12" eb="13">
      <t>マナ</t>
    </rPh>
    <rPh sb="14" eb="16">
      <t>ジダイ</t>
    </rPh>
    <phoneticPr fontId="3"/>
  </si>
  <si>
    <t>まなぶ、いかす、つなぐ、ささえあう生涯学習</t>
    <rPh sb="17" eb="19">
      <t>ショウガイ</t>
    </rPh>
    <rPh sb="19" eb="21">
      <t>ガクシュウ</t>
    </rPh>
    <phoneticPr fontId="3"/>
  </si>
  <si>
    <t>H26</t>
    <phoneticPr fontId="3"/>
  </si>
  <si>
    <t>H16</t>
  </si>
  <si>
    <t>H11</t>
  </si>
  <si>
    <t>H28</t>
    <phoneticPr fontId="3"/>
  </si>
  <si>
    <t>障害者</t>
    <rPh sb="0" eb="3">
      <t>ショウガイシャ</t>
    </rPh>
    <phoneticPr fontId="3"/>
  </si>
  <si>
    <t>高齢者</t>
    <rPh sb="0" eb="3">
      <t>コウレイシャ</t>
    </rPh>
    <phoneticPr fontId="6"/>
  </si>
  <si>
    <t>女性</t>
    <rPh sb="0" eb="2">
      <t>ジョセイ</t>
    </rPh>
    <phoneticPr fontId="6"/>
  </si>
  <si>
    <t>青少年</t>
    <rPh sb="0" eb="1">
      <t>アオ</t>
    </rPh>
    <rPh sb="1" eb="3">
      <t>ショウネン</t>
    </rPh>
    <phoneticPr fontId="6"/>
  </si>
  <si>
    <t>(人)</t>
    <rPh sb="1" eb="2">
      <t>ニン</t>
    </rPh>
    <phoneticPr fontId="6"/>
  </si>
  <si>
    <t>○　学級生数及び受講者数の延べ人数</t>
    <rPh sb="2" eb="4">
      <t>ガッキュウ</t>
    </rPh>
    <rPh sb="4" eb="5">
      <t>セイ</t>
    </rPh>
    <rPh sb="5" eb="6">
      <t>カズ</t>
    </rPh>
    <rPh sb="6" eb="7">
      <t>オヨ</t>
    </rPh>
    <rPh sb="8" eb="10">
      <t>ジュコウ</t>
    </rPh>
    <rPh sb="10" eb="11">
      <t>シャ</t>
    </rPh>
    <rPh sb="11" eb="12">
      <t>スウ</t>
    </rPh>
    <rPh sb="13" eb="14">
      <t>ノ</t>
    </rPh>
    <rPh sb="15" eb="17">
      <t>ニンズウ</t>
    </rPh>
    <phoneticPr fontId="6"/>
  </si>
  <si>
    <t>（講座）</t>
    <phoneticPr fontId="3"/>
  </si>
  <si>
    <t>○　実施件数</t>
    <rPh sb="2" eb="4">
      <t>ジッシ</t>
    </rPh>
    <rPh sb="4" eb="6">
      <t>ケンスウ</t>
    </rPh>
    <phoneticPr fontId="6"/>
  </si>
  <si>
    <t>［対象別］</t>
    <rPh sb="1" eb="4">
      <t>タイショウベツ</t>
    </rPh>
    <phoneticPr fontId="6"/>
  </si>
  <si>
    <t>おおむね６０歳以上</t>
    <rPh sb="6" eb="7">
      <t>サイ</t>
    </rPh>
    <rPh sb="7" eb="9">
      <t>イジョウ</t>
    </rPh>
    <phoneticPr fontId="4"/>
  </si>
  <si>
    <t>※ H22調査は、開設当初の学級生数及び受講者数（文部科学省「平成23年度社会教育調査」より）</t>
  </si>
  <si>
    <t>開催回数や日数に関わりなく、単一の事業として計画し、実施したものを１件（同内容を異なる時期に実施した場合はそれぞれ１件）</t>
    <phoneticPr fontId="3"/>
  </si>
  <si>
    <t>緑にあふれた　学びとふれあいのまち　伊奈
ー学んで　広がる　夢空間ー</t>
    <rPh sb="0" eb="1">
      <t>ミドリ</t>
    </rPh>
    <rPh sb="7" eb="8">
      <t>マナ</t>
    </rPh>
    <rPh sb="18" eb="20">
      <t>イナ</t>
    </rPh>
    <rPh sb="22" eb="23">
      <t>マナ</t>
    </rPh>
    <rPh sb="26" eb="27">
      <t>ヒロ</t>
    </rPh>
    <rPh sb="30" eb="31">
      <t>ユメ</t>
    </rPh>
    <rPh sb="31" eb="33">
      <t>クウカン</t>
    </rPh>
    <phoneticPr fontId="2"/>
  </si>
  <si>
    <t>　５　講座等開設状況の推移</t>
    <phoneticPr fontId="2"/>
  </si>
  <si>
    <t>（１）生涯学習の推進体制</t>
    <phoneticPr fontId="3"/>
  </si>
  <si>
    <t>（２）生涯学習に関する普及・啓発事業</t>
    <phoneticPr fontId="3"/>
  </si>
  <si>
    <t>ホ-ムペ-ジ</t>
    <phoneticPr fontId="3"/>
  </si>
  <si>
    <t>学習
相談員</t>
    <rPh sb="0" eb="2">
      <t>ガクシュウ</t>
    </rPh>
    <rPh sb="3" eb="5">
      <t>ソウダン</t>
    </rPh>
    <rPh sb="5" eb="6">
      <t>イン</t>
    </rPh>
    <phoneticPr fontId="6"/>
  </si>
  <si>
    <t>（４）民間学習事業者との連携・協力、家庭教育</t>
    <phoneticPr fontId="3"/>
  </si>
  <si>
    <t>　７　生涯学習に関する学習機会の提供</t>
    <phoneticPr fontId="2"/>
  </si>
  <si>
    <t>　６　生涯学習推進体制</t>
    <phoneticPr fontId="2"/>
  </si>
  <si>
    <t>実施件数</t>
    <rPh sb="0" eb="2">
      <t>ジッシ</t>
    </rPh>
    <rPh sb="2" eb="4">
      <t>ケンスウ</t>
    </rPh>
    <phoneticPr fontId="3"/>
  </si>
  <si>
    <t>学校巡回展</t>
  </si>
  <si>
    <t>学校訪問・招待</t>
    <rPh sb="0" eb="2">
      <t>ガッコウ</t>
    </rPh>
    <rPh sb="2" eb="4">
      <t>ホウモン</t>
    </rPh>
    <rPh sb="5" eb="7">
      <t>ショウタイ</t>
    </rPh>
    <phoneticPr fontId="3"/>
  </si>
  <si>
    <t>保育園訪問・招待</t>
    <phoneticPr fontId="3"/>
  </si>
  <si>
    <t>サイエンスショー</t>
  </si>
  <si>
    <t>おはなし会</t>
  </si>
  <si>
    <t>さいたま市民大学</t>
  </si>
  <si>
    <t>http://soka.mypl.net/soka_life_learn/</t>
  </si>
  <si>
    <t>いつでも　どこでも　だれでも　学べるまち　学びがひらく明日の扉</t>
    <rPh sb="15" eb="16">
      <t>マナ</t>
    </rPh>
    <rPh sb="21" eb="22">
      <t>マナ</t>
    </rPh>
    <rPh sb="27" eb="29">
      <t>アス</t>
    </rPh>
    <rPh sb="30" eb="31">
      <t>トビラ</t>
    </rPh>
    <phoneticPr fontId="15"/>
  </si>
  <si>
    <t>志木市ホームページ（生涯学習課）</t>
    <rPh sb="0" eb="3">
      <t>シキシ</t>
    </rPh>
    <rPh sb="10" eb="15">
      <t>ショウガイガクシュウカ</t>
    </rPh>
    <phoneticPr fontId="15"/>
  </si>
  <si>
    <t>http://www.city.shiki.lg.jp/</t>
  </si>
  <si>
    <t>http://www.city.kawagoe.saitama.jp/kurashi/bunkakyoyo/shogaigakushu/index.html</t>
  </si>
  <si>
    <t>http://www.city.tokorozawa.saitama.jp/</t>
  </si>
  <si>
    <t>https://www.city.hanno.lg.jp</t>
  </si>
  <si>
    <t>きらめき出前講座</t>
  </si>
  <si>
    <t>http://www.city.iruma.saitama.jp/</t>
  </si>
  <si>
    <t>放課後子ども教室</t>
    <rPh sb="0" eb="3">
      <t>ホウカゴ</t>
    </rPh>
    <rPh sb="3" eb="4">
      <t>コ</t>
    </rPh>
    <rPh sb="6" eb="8">
      <t>キョウシツ</t>
    </rPh>
    <phoneticPr fontId="3"/>
  </si>
  <si>
    <t>H30</t>
  </si>
  <si>
    <t>ふじみ野市生きがい学習ガイドブック</t>
    <rPh sb="3" eb="4">
      <t>ノ</t>
    </rPh>
    <rPh sb="4" eb="5">
      <t>シ</t>
    </rPh>
    <rPh sb="5" eb="6">
      <t>イ</t>
    </rPh>
    <rPh sb="9" eb="11">
      <t>ガクシュウ</t>
    </rPh>
    <phoneticPr fontId="2"/>
  </si>
  <si>
    <t>放課後子ども教室</t>
  </si>
  <si>
    <t>http://www.town.ogawa.saitama.jp/category/1-8-1-0-0.html</t>
  </si>
  <si>
    <t>H5</t>
  </si>
  <si>
    <t>http://www.town.kawajima.saitama.jp/secure/2850/5th_syougai_sougou_plan.pdf</t>
  </si>
  <si>
    <t>http://www.town.hatoyama.saitama.jp</t>
  </si>
  <si>
    <t>秩父市ホームページ（生涯学習）</t>
    <rPh sb="0" eb="3">
      <t>チチブシ</t>
    </rPh>
    <rPh sb="10" eb="12">
      <t>ショウガイ</t>
    </rPh>
    <rPh sb="12" eb="14">
      <t>ガクシュウ</t>
    </rPh>
    <phoneticPr fontId="18"/>
  </si>
  <si>
    <t>http://www.city.chichibu.lg.jp/1050.html</t>
  </si>
  <si>
    <t>H31</t>
  </si>
  <si>
    <t>社会教育の一層の発展を目指して</t>
    <rPh sb="0" eb="2">
      <t>シャカイ</t>
    </rPh>
    <rPh sb="2" eb="4">
      <t>キョウイク</t>
    </rPh>
    <rPh sb="5" eb="7">
      <t>イッソウ</t>
    </rPh>
    <rPh sb="8" eb="10">
      <t>ハッテン</t>
    </rPh>
    <rPh sb="11" eb="13">
      <t>メザ</t>
    </rPh>
    <phoneticPr fontId="2"/>
  </si>
  <si>
    <t>http://www.town.yokoze.saitama.jp/</t>
  </si>
  <si>
    <t>http://www.town.nagatoro..saitama.jp/</t>
  </si>
  <si>
    <t>www.town.kamisato.saitama.jp/</t>
  </si>
  <si>
    <t>http://www.town.yorii.saitama.jp/</t>
  </si>
  <si>
    <t>S61</t>
  </si>
  <si>
    <t>よろい着付けボランティア、むかしのくらしボランティア、古文書ボランティア</t>
  </si>
  <si>
    <t>行田市生涯学習ボランティア人財情報バンク</t>
    <rPh sb="0" eb="3">
      <t>ギョウダシ</t>
    </rPh>
    <rPh sb="3" eb="5">
      <t>ショウガイ</t>
    </rPh>
    <rPh sb="5" eb="7">
      <t>ガクシュウ</t>
    </rPh>
    <rPh sb="13" eb="15">
      <t>ジンザイ</t>
    </rPh>
    <rPh sb="15" eb="17">
      <t>ジョウホウ</t>
    </rPh>
    <phoneticPr fontId="3"/>
  </si>
  <si>
    <t>保健センターでの10ヶ月児相談の際、絵本セットの贈呈とともに、読み聞かせ方や育児のアドバイスを行う。</t>
    <rPh sb="0" eb="2">
      <t>ホケン</t>
    </rPh>
    <rPh sb="11" eb="12">
      <t>ゲツ</t>
    </rPh>
    <rPh sb="12" eb="13">
      <t>ジ</t>
    </rPh>
    <rPh sb="13" eb="15">
      <t>ソウダン</t>
    </rPh>
    <rPh sb="16" eb="17">
      <t>サイ</t>
    </rPh>
    <rPh sb="18" eb="20">
      <t>エホン</t>
    </rPh>
    <rPh sb="24" eb="26">
      <t>ゾウテイ</t>
    </rPh>
    <rPh sb="31" eb="32">
      <t>ヨ</t>
    </rPh>
    <rPh sb="33" eb="34">
      <t>キ</t>
    </rPh>
    <rPh sb="36" eb="37">
      <t>カタ</t>
    </rPh>
    <rPh sb="38" eb="40">
      <t>イクジ</t>
    </rPh>
    <rPh sb="47" eb="48">
      <t>オコナ</t>
    </rPh>
    <phoneticPr fontId="3"/>
  </si>
  <si>
    <t>行田市</t>
    <rPh sb="0" eb="3">
      <t>ギョウダシ</t>
    </rPh>
    <phoneticPr fontId="3"/>
  </si>
  <si>
    <t>Ｈ20</t>
  </si>
  <si>
    <t>春日部市ホームページ・（公民館）</t>
  </si>
  <si>
    <t>R1</t>
    <phoneticPr fontId="3"/>
  </si>
  <si>
    <t>http://www.city.koshigaya.saitama.jp/index.html</t>
  </si>
  <si>
    <t>http://www.city.yashio.lg.jp/</t>
  </si>
  <si>
    <t>https://www.city.misato.lg.jp/7555.htm</t>
  </si>
  <si>
    <t>https://www.city.hasuda.saitama.jp/</t>
  </si>
  <si>
    <t>https://www.city.satte.lg.jp/sitetop/index.html</t>
  </si>
  <si>
    <t>http://www.city.yoshikawa.saitama.jp/</t>
  </si>
  <si>
    <t>学び、輝き、思いやり、ともに生きる人づくり</t>
  </si>
  <si>
    <t>まなびっちゃすぎと塾メニュー</t>
  </si>
  <si>
    <t>http://www.town.sugito.lg.jp/cms/index889.html</t>
  </si>
  <si>
    <t>松伏町ホームページ</t>
    <rPh sb="0" eb="3">
      <t>マツブシマチ</t>
    </rPh>
    <phoneticPr fontId="3"/>
  </si>
  <si>
    <t>大妻女子大学と市民スタッフとの協働により実施した「居場所型子ども食堂」。</t>
    <rPh sb="0" eb="2">
      <t>オオツマ</t>
    </rPh>
    <rPh sb="2" eb="4">
      <t>ジョシ</t>
    </rPh>
    <rPh sb="4" eb="6">
      <t>ダイガク</t>
    </rPh>
    <rPh sb="7" eb="9">
      <t>シミン</t>
    </rPh>
    <rPh sb="15" eb="17">
      <t>キョウドウ</t>
    </rPh>
    <rPh sb="20" eb="22">
      <t>ジッシ</t>
    </rPh>
    <rPh sb="25" eb="28">
      <t>イバショ</t>
    </rPh>
    <rPh sb="28" eb="29">
      <t>カタ</t>
    </rPh>
    <rPh sb="29" eb="30">
      <t>コ</t>
    </rPh>
    <rPh sb="32" eb="34">
      <t>ショクドウ</t>
    </rPh>
    <phoneticPr fontId="2"/>
  </si>
  <si>
    <t>東松山市ホームページ</t>
    <rPh sb="0" eb="3">
      <t>ヒガシマツヤマ</t>
    </rPh>
    <rPh sb="3" eb="4">
      <t>シ</t>
    </rPh>
    <phoneticPr fontId="3"/>
  </si>
  <si>
    <t>第3次さいたま市生涯学習推進計画の基本方針等について（答申）</t>
    <rPh sb="0" eb="1">
      <t>ダイ</t>
    </rPh>
    <rPh sb="2" eb="3">
      <t>ジ</t>
    </rPh>
    <rPh sb="7" eb="8">
      <t>シ</t>
    </rPh>
    <rPh sb="8" eb="10">
      <t>ショウガイ</t>
    </rPh>
    <rPh sb="10" eb="12">
      <t>ガクシュウ</t>
    </rPh>
    <rPh sb="12" eb="14">
      <t>スイシン</t>
    </rPh>
    <rPh sb="14" eb="16">
      <t>ケイカク</t>
    </rPh>
    <rPh sb="17" eb="19">
      <t>キホン</t>
    </rPh>
    <rPh sb="19" eb="22">
      <t>ホウシンナド</t>
    </rPh>
    <rPh sb="27" eb="29">
      <t>トウシン</t>
    </rPh>
    <phoneticPr fontId="3"/>
  </si>
  <si>
    <t>鴻巣市ホームページ（生涯学習課）</t>
    <rPh sb="0" eb="3">
      <t>コウノスシ</t>
    </rPh>
    <rPh sb="10" eb="12">
      <t>ショウガイ</t>
    </rPh>
    <rPh sb="12" eb="14">
      <t>ガクシュウ</t>
    </rPh>
    <rPh sb="14" eb="15">
      <t>カ</t>
    </rPh>
    <phoneticPr fontId="3"/>
  </si>
  <si>
    <t>学びを通して生きる力を育む生涯学習社会の推進</t>
    <rPh sb="0" eb="1">
      <t>マナ</t>
    </rPh>
    <rPh sb="3" eb="4">
      <t>トオ</t>
    </rPh>
    <rPh sb="6" eb="7">
      <t>イ</t>
    </rPh>
    <rPh sb="9" eb="10">
      <t>チカラ</t>
    </rPh>
    <rPh sb="11" eb="12">
      <t>ハグク</t>
    </rPh>
    <rPh sb="13" eb="15">
      <t>ショウガイ</t>
    </rPh>
    <rPh sb="15" eb="17">
      <t>ガクシュウ</t>
    </rPh>
    <rPh sb="17" eb="19">
      <t>シャカイ</t>
    </rPh>
    <rPh sb="20" eb="22">
      <t>スイシン</t>
    </rPh>
    <phoneticPr fontId="2"/>
  </si>
  <si>
    <t>R2</t>
    <phoneticPr fontId="3"/>
  </si>
  <si>
    <t>未集計</t>
    <rPh sb="0" eb="3">
      <t>ミシュウケイ</t>
    </rPh>
    <phoneticPr fontId="2"/>
  </si>
  <si>
    <t>川越市立博物館</t>
    <rPh sb="0" eb="4">
      <t>カワゴエシリツ</t>
    </rPh>
    <rPh sb="4" eb="7">
      <t>ハクブツカン</t>
    </rPh>
    <phoneticPr fontId="3"/>
  </si>
  <si>
    <t>https://www.city.kawagoe.saitama.jp/welcome/kankospot/hommarugotenzone/hakubutsukan/index.html</t>
  </si>
  <si>
    <t>坂戸市公式webサイト 生涯学習ページ</t>
    <rPh sb="0" eb="3">
      <t>サカドシ</t>
    </rPh>
    <rPh sb="3" eb="5">
      <t>コウシキ</t>
    </rPh>
    <rPh sb="12" eb="14">
      <t>ショウガイ</t>
    </rPh>
    <rPh sb="14" eb="16">
      <t>ガクシュウ</t>
    </rPh>
    <phoneticPr fontId="3"/>
  </si>
  <si>
    <t>〇</t>
    <phoneticPr fontId="3"/>
  </si>
  <si>
    <t>公民館運営審議会・図書館協議会・資料館協議会</t>
    <rPh sb="0" eb="2">
      <t>コウミン</t>
    </rPh>
    <rPh sb="2" eb="3">
      <t>カン</t>
    </rPh>
    <rPh sb="3" eb="5">
      <t>ウンエイ</t>
    </rPh>
    <rPh sb="5" eb="8">
      <t>シンギカイ</t>
    </rPh>
    <rPh sb="9" eb="11">
      <t>トショ</t>
    </rPh>
    <rPh sb="11" eb="12">
      <t>カン</t>
    </rPh>
    <rPh sb="12" eb="14">
      <t>キョウギ</t>
    </rPh>
    <rPh sb="14" eb="15">
      <t>カイ</t>
    </rPh>
    <rPh sb="16" eb="19">
      <t>シリョウカン</t>
    </rPh>
    <rPh sb="19" eb="22">
      <t>キョウギカイ</t>
    </rPh>
    <phoneticPr fontId="15"/>
  </si>
  <si>
    <t>生涯を通じた学びと伝統の継承の上に、新たな地域文化を築く</t>
    <rPh sb="0" eb="2">
      <t>ショウガイ</t>
    </rPh>
    <rPh sb="3" eb="4">
      <t>ツウ</t>
    </rPh>
    <rPh sb="6" eb="7">
      <t>マナ</t>
    </rPh>
    <rPh sb="9" eb="11">
      <t>デントウ</t>
    </rPh>
    <rPh sb="12" eb="14">
      <t>ケイショウ</t>
    </rPh>
    <rPh sb="15" eb="16">
      <t>ウエ</t>
    </rPh>
    <rPh sb="18" eb="19">
      <t>アラ</t>
    </rPh>
    <rPh sb="21" eb="23">
      <t>チイキ</t>
    </rPh>
    <rPh sb="23" eb="25">
      <t>ブンカ</t>
    </rPh>
    <rPh sb="26" eb="27">
      <t>キズ</t>
    </rPh>
    <phoneticPr fontId="3"/>
  </si>
  <si>
    <t>本庄市ホームページ</t>
    <rPh sb="0" eb="3">
      <t>ほんじょうし</t>
    </rPh>
    <phoneticPr fontId="24" type="Hiragana"/>
  </si>
  <si>
    <t>https://www.city.honjo.lg.jp/soshiki/kyoikuiinkai/shogaigakusyu/index.html</t>
  </si>
  <si>
    <t>長瀞町ホームページ</t>
    <rPh sb="0" eb="3">
      <t>ながとろまち</t>
    </rPh>
    <phoneticPr fontId="24" type="Hiragana"/>
  </si>
  <si>
    <t>H2</t>
    <phoneticPr fontId="3"/>
  </si>
  <si>
    <t>白岡市ホームページ（教育委員会）</t>
    <rPh sb="0" eb="3">
      <t>シラオカシ</t>
    </rPh>
    <rPh sb="10" eb="12">
      <t>キョウイク</t>
    </rPh>
    <rPh sb="12" eb="15">
      <t>イインカイ</t>
    </rPh>
    <phoneticPr fontId="2"/>
  </si>
  <si>
    <t>生涯学習のまち三芳
～創造の喜び・交流の喜び・感動の喜び～</t>
    <rPh sb="0" eb="2">
      <t>ショウガイ</t>
    </rPh>
    <rPh sb="2" eb="4">
      <t>ガクシュウ</t>
    </rPh>
    <rPh sb="7" eb="9">
      <t>ミヨシ</t>
    </rPh>
    <rPh sb="11" eb="13">
      <t>ソウゾウ</t>
    </rPh>
    <rPh sb="14" eb="15">
      <t>ヨロコ</t>
    </rPh>
    <rPh sb="17" eb="19">
      <t>コウリュウ</t>
    </rPh>
    <rPh sb="20" eb="21">
      <t>ヨロコ</t>
    </rPh>
    <rPh sb="23" eb="25">
      <t>カンドウ</t>
    </rPh>
    <rPh sb="26" eb="27">
      <t>ヨロコ</t>
    </rPh>
    <phoneticPr fontId="3"/>
  </si>
  <si>
    <t>学びと出会いをより深めていく場となるための川島町生涯学習町民ふれあいフェスティバルのあり方</t>
    <rPh sb="0" eb="1">
      <t>マナ</t>
    </rPh>
    <rPh sb="3" eb="5">
      <t>デア</t>
    </rPh>
    <rPh sb="9" eb="10">
      <t>フカ</t>
    </rPh>
    <rPh sb="14" eb="15">
      <t>バ</t>
    </rPh>
    <rPh sb="21" eb="24">
      <t>カワジママチ</t>
    </rPh>
    <rPh sb="24" eb="26">
      <t>ショウガイ</t>
    </rPh>
    <rPh sb="26" eb="28">
      <t>ガクシュウ</t>
    </rPh>
    <rPh sb="28" eb="30">
      <t>チョウミン</t>
    </rPh>
    <rPh sb="44" eb="45">
      <t>カタ</t>
    </rPh>
    <phoneticPr fontId="3"/>
  </si>
  <si>
    <t>美里町</t>
    <rPh sb="0" eb="3">
      <t>ミサトマチ</t>
    </rPh>
    <phoneticPr fontId="3"/>
  </si>
  <si>
    <t>［内容別］</t>
    <rPh sb="1" eb="3">
      <t>ナイヨウ</t>
    </rPh>
    <rPh sb="3" eb="4">
      <t>ベツ</t>
    </rPh>
    <phoneticPr fontId="6"/>
  </si>
  <si>
    <t>少年学級</t>
    <rPh sb="2" eb="4">
      <t>ガッキュウ</t>
    </rPh>
    <phoneticPr fontId="6"/>
  </si>
  <si>
    <t>青年学級</t>
    <rPh sb="2" eb="4">
      <t>ガッキュウ</t>
    </rPh>
    <phoneticPr fontId="6"/>
  </si>
  <si>
    <t>障害者学級</t>
    <rPh sb="0" eb="3">
      <t>ショウガイシャ</t>
    </rPh>
    <rPh sb="3" eb="5">
      <t>ガッキュウ</t>
    </rPh>
    <phoneticPr fontId="6"/>
  </si>
  <si>
    <t>H7</t>
    <phoneticPr fontId="3"/>
  </si>
  <si>
    <t>H8</t>
    <phoneticPr fontId="3"/>
  </si>
  <si>
    <t>H10</t>
    <phoneticPr fontId="3"/>
  </si>
  <si>
    <t>家　　　　庭　　　　教　　　　育　　　　学　　　　級</t>
  </si>
  <si>
    <t>明日の親のための学級</t>
  </si>
  <si>
    <t>その他の家庭教育講座</t>
  </si>
  <si>
    <t>R1</t>
    <phoneticPr fontId="3"/>
  </si>
  <si>
    <t>http://www.city.kawaguchi.lg.jp/sports_bunka/shogaigakushu/11195.html</t>
  </si>
  <si>
    <t>https://gakushu.city.saitama.jp/</t>
  </si>
  <si>
    <t>「縄文時代のさいたま市」など5つのテーマから小学校の希望に合わせ、写真・解説パネル・実物資料などを約1週間巡回展示した。</t>
  </si>
  <si>
    <t>さいたま市立小・中学校に職員を派遣し、理科の基礎的・基本的な内容を踏まえた授業や、天文に関する発展的な学習についての指導支援を行う。</t>
    <rPh sb="4" eb="6">
      <t>シリツ</t>
    </rPh>
    <rPh sb="6" eb="7">
      <t>ショウ</t>
    </rPh>
    <rPh sb="8" eb="11">
      <t>チュウガッコウ</t>
    </rPh>
    <rPh sb="12" eb="14">
      <t>ショクイン</t>
    </rPh>
    <rPh sb="15" eb="17">
      <t>ハケン</t>
    </rPh>
    <rPh sb="19" eb="21">
      <t>リカ</t>
    </rPh>
    <rPh sb="22" eb="25">
      <t>キソテキ</t>
    </rPh>
    <rPh sb="26" eb="29">
      <t>キホンテキ</t>
    </rPh>
    <rPh sb="30" eb="32">
      <t>ナイヨウ</t>
    </rPh>
    <rPh sb="33" eb="34">
      <t>フ</t>
    </rPh>
    <rPh sb="37" eb="39">
      <t>ジュギョウ</t>
    </rPh>
    <rPh sb="41" eb="43">
      <t>テンモン</t>
    </rPh>
    <rPh sb="44" eb="45">
      <t>カン</t>
    </rPh>
    <rPh sb="47" eb="50">
      <t>ハッテンテキ</t>
    </rPh>
    <rPh sb="51" eb="53">
      <t>ガクシュウ</t>
    </rPh>
    <rPh sb="58" eb="60">
      <t>シドウ</t>
    </rPh>
    <rPh sb="60" eb="62">
      <t>シエン</t>
    </rPh>
    <rPh sb="63" eb="64">
      <t>オコナ</t>
    </rPh>
    <phoneticPr fontId="3"/>
  </si>
  <si>
    <t>すばなし、本の読み聞かせ、本の紹介、図書館見学等を行う。</t>
    <rPh sb="5" eb="6">
      <t>ホン</t>
    </rPh>
    <rPh sb="7" eb="8">
      <t>ヨ</t>
    </rPh>
    <rPh sb="9" eb="10">
      <t>キ</t>
    </rPh>
    <rPh sb="13" eb="14">
      <t>ホン</t>
    </rPh>
    <rPh sb="15" eb="17">
      <t>ショウカイ</t>
    </rPh>
    <rPh sb="18" eb="21">
      <t>トショカン</t>
    </rPh>
    <rPh sb="21" eb="23">
      <t>ケンガク</t>
    </rPh>
    <rPh sb="23" eb="24">
      <t>トウ</t>
    </rPh>
    <rPh sb="25" eb="26">
      <t>オコナ</t>
    </rPh>
    <phoneticPr fontId="3"/>
  </si>
  <si>
    <t>すばなし、本の読み聞かせ、本の紹介、図書館見学等を行う。</t>
    <phoneticPr fontId="3"/>
  </si>
  <si>
    <t>介護予防 つるかめ塾 後期</t>
    <phoneticPr fontId="3"/>
  </si>
  <si>
    <t>介護予防普及啓発事業として、楽しく長生きするための様々なカリキュラムを実施。</t>
    <phoneticPr fontId="3"/>
  </si>
  <si>
    <t>子育てセミナー/ぷれひよこ学級１・２</t>
    <phoneticPr fontId="3"/>
  </si>
  <si>
    <t>乳児とその保護者が参加しての子育てセミナー。</t>
    <phoneticPr fontId="3"/>
  </si>
  <si>
    <t>科学のテーマに沿ったサイエンスショーを公開する。</t>
  </si>
  <si>
    <t>乳幼児・小学生・保護者を対象とした絵本の読み聞かせ・わらべうた等を行う。</t>
    <phoneticPr fontId="3"/>
  </si>
  <si>
    <t>高度で専門的多様な学習要求に応える、大学教授や専門家による講座である。</t>
  </si>
  <si>
    <t>ふれあって　学ぶ生涯　人づくり</t>
    <rPh sb="6" eb="7">
      <t>マナ</t>
    </rPh>
    <rPh sb="8" eb="10">
      <t>ショウガイ</t>
    </rPh>
    <rPh sb="11" eb="12">
      <t>ヒト</t>
    </rPh>
    <phoneticPr fontId="1"/>
  </si>
  <si>
    <t>川口市生涯学習講座情報</t>
    <rPh sb="0" eb="2">
      <t>カワグチ</t>
    </rPh>
    <rPh sb="2" eb="3">
      <t>シ</t>
    </rPh>
    <rPh sb="3" eb="5">
      <t>ショウガイ</t>
    </rPh>
    <rPh sb="5" eb="7">
      <t>ガクシュウ</t>
    </rPh>
    <rPh sb="7" eb="9">
      <t>コウザ</t>
    </rPh>
    <rPh sb="9" eb="11">
      <t>ジョウホウ</t>
    </rPh>
    <phoneticPr fontId="1"/>
  </si>
  <si>
    <t xml:space="preserve"> </t>
  </si>
  <si>
    <t>http://www.city.kounosu.saitama.jp/kosodate/gakushu/index.html</t>
  </si>
  <si>
    <t>R3</t>
    <phoneticPr fontId="3"/>
  </si>
  <si>
    <t>第5次上尾市生涯学習振興基本計画</t>
    <phoneticPr fontId="2"/>
  </si>
  <si>
    <t>http://www.city.ageo.lg.jp/site/iinkai/064121033101.html</t>
    <phoneticPr fontId="3"/>
  </si>
  <si>
    <t>R1</t>
  </si>
  <si>
    <t>R2</t>
  </si>
  <si>
    <t>http://www.city.toda.saitama.jp/soshiki/375/kyo-syogaigaku-guide.html</t>
  </si>
  <si>
    <t>一人一人が心豊かに　ともに学び　生きるまち　あさか</t>
    <rPh sb="0" eb="2">
      <t>ヒトリ</t>
    </rPh>
    <rPh sb="2" eb="4">
      <t>ヒトリ</t>
    </rPh>
    <rPh sb="5" eb="6">
      <t>ココロ</t>
    </rPh>
    <rPh sb="6" eb="7">
      <t>ユタ</t>
    </rPh>
    <rPh sb="13" eb="14">
      <t>マナ</t>
    </rPh>
    <rPh sb="16" eb="17">
      <t>イ</t>
    </rPh>
    <phoneticPr fontId="15"/>
  </si>
  <si>
    <t>朝霞市公式ホームページ（教育委員会）</t>
    <rPh sb="0" eb="3">
      <t>アサカシ</t>
    </rPh>
    <rPh sb="3" eb="5">
      <t>コウシキ</t>
    </rPh>
    <rPh sb="12" eb="14">
      <t>キョウイク</t>
    </rPh>
    <rPh sb="14" eb="17">
      <t>イインカイ</t>
    </rPh>
    <phoneticPr fontId="15"/>
  </si>
  <si>
    <t>学び育てる豊かな心　人が育てる豊かなまち　人間都市　和光</t>
    <rPh sb="0" eb="1">
      <t>マナ</t>
    </rPh>
    <rPh sb="2" eb="3">
      <t>ソダ</t>
    </rPh>
    <rPh sb="5" eb="6">
      <t>ユタ</t>
    </rPh>
    <rPh sb="8" eb="9">
      <t>ココロ</t>
    </rPh>
    <rPh sb="10" eb="11">
      <t>ヒト</t>
    </rPh>
    <rPh sb="12" eb="13">
      <t>ソダ</t>
    </rPh>
    <rPh sb="15" eb="16">
      <t>ユタ</t>
    </rPh>
    <rPh sb="21" eb="23">
      <t>ニンゲン</t>
    </rPh>
    <rPh sb="23" eb="25">
      <t>トシ</t>
    </rPh>
    <rPh sb="26" eb="28">
      <t>ワコウ</t>
    </rPh>
    <phoneticPr fontId="15"/>
  </si>
  <si>
    <t>和光市ホームページ（生涯学習）</t>
    <rPh sb="0" eb="3">
      <t>ワコウシ</t>
    </rPh>
    <rPh sb="10" eb="12">
      <t>ショウガイ</t>
    </rPh>
    <rPh sb="12" eb="14">
      <t>ガクシュウ</t>
    </rPh>
    <phoneticPr fontId="15"/>
  </si>
  <si>
    <t>https://www.city.okegawa.lg.jp/shiminkatsudo/shogaigakushu/syougaigakusyu/4018.html</t>
  </si>
  <si>
    <t>H1</t>
  </si>
  <si>
    <t>.</t>
  </si>
  <si>
    <t>学びを通じて人々がつながる社会の仕組みをいかにつくるか</t>
  </si>
  <si>
    <t>町内小中学校や高等学校・大学等と連携し、各種講座を開設。町民へ学習機会を提供。</t>
    <rPh sb="21" eb="22">
      <t>タネ</t>
    </rPh>
    <rPh sb="28" eb="30">
      <t>チョウミン</t>
    </rPh>
    <rPh sb="31" eb="33">
      <t>ガクシュウ</t>
    </rPh>
    <rPh sb="33" eb="35">
      <t>キカイ</t>
    </rPh>
    <rPh sb="36" eb="38">
      <t>テイキョウ</t>
    </rPh>
    <phoneticPr fontId="3"/>
  </si>
  <si>
    <t>学校開放講座（公開講座）</t>
    <rPh sb="0" eb="2">
      <t>ガッコウ</t>
    </rPh>
    <rPh sb="2" eb="4">
      <t>カイホウ</t>
    </rPh>
    <rPh sb="4" eb="6">
      <t>コウザ</t>
    </rPh>
    <rPh sb="7" eb="9">
      <t>コウカイ</t>
    </rPh>
    <rPh sb="9" eb="11">
      <t>コウザ</t>
    </rPh>
    <phoneticPr fontId="2"/>
  </si>
  <si>
    <t>第四次川越市生涯学習基本計画について（答申）</t>
  </si>
  <si>
    <t>R3</t>
  </si>
  <si>
    <t>川越市の生涯学習</t>
    <rPh sb="0" eb="3">
      <t>カワゴエシ</t>
    </rPh>
    <rPh sb="4" eb="6">
      <t>ショウガイ</t>
    </rPh>
    <rPh sb="6" eb="8">
      <t>ガクシュウ</t>
    </rPh>
    <phoneticPr fontId="15"/>
  </si>
  <si>
    <t>http://www.city.higashimatsuyama.lg.jp/</t>
  </si>
  <si>
    <t>地域のボランティアがサポーターとして協力し運営されている</t>
  </si>
  <si>
    <t>市民の求めに応じ、市職員等が講師として市民が主催する催し等に出向き、行政の仕組み等を説明することで、市民に様々な情報を提供する。</t>
  </si>
  <si>
    <t>https://www.city.sayama.saitama.jp/kosodate/shougai/shougaigakushu/joho-coner.html</t>
    <phoneticPr fontId="3"/>
  </si>
  <si>
    <t>H７</t>
  </si>
  <si>
    <t>放課後における子どもの居場所づくり</t>
  </si>
  <si>
    <t>自然かんさつ会</t>
  </si>
  <si>
    <t>身近な自然を観察することで自然環境を考え、自然保護の意識を啓発する機会とする会</t>
  </si>
  <si>
    <t>おもちゃ病院</t>
  </si>
  <si>
    <t>使い捨ての意識改善やごみ減量のため、子どもの目の前でおもちゃの修理を行う病院</t>
  </si>
  <si>
    <t>歩って！走って！漕いで！公民館・地区体育館スタンプラリー</t>
  </si>
  <si>
    <t>各地区公民館及び地区体育館をスタンプラリーの設置場所として、市民が気軽にスポーツに親しむ機会を提供する事業</t>
  </si>
  <si>
    <t>子育てほっとルーム</t>
  </si>
  <si>
    <t>子育て中の親子に憩いの場を提供し、相談も応じている事業</t>
  </si>
  <si>
    <t>赤ちゃんサロン</t>
  </si>
  <si>
    <t>同じ地域に住む親子の交流の場を提供する事業</t>
  </si>
  <si>
    <t>東藤沢生涯学習大学</t>
  </si>
  <si>
    <t>地域の運営スタッフの企画運営による地域大学</t>
  </si>
  <si>
    <t>まちの先生講座</t>
  </si>
  <si>
    <t>まちの先生として登録している市民を講師として行う講座（市民団体との連携事業）</t>
  </si>
  <si>
    <t>https://www.city.fujimi.saitama.jp/miru_tanoshimu/syougaigaku/index.html</t>
    <phoneticPr fontId="3"/>
  </si>
  <si>
    <t>https://www.city.sakado.lg.jp/life/1/16/84</t>
  </si>
  <si>
    <t>図書館児童サービスボランティア</t>
    <rPh sb="0" eb="3">
      <t>トショカン</t>
    </rPh>
    <rPh sb="3" eb="5">
      <t>ジドウ</t>
    </rPh>
    <phoneticPr fontId="3"/>
  </si>
  <si>
    <t>図書館高齢者サービスボランティア</t>
    <rPh sb="0" eb="3">
      <t>トショカン</t>
    </rPh>
    <rPh sb="3" eb="6">
      <t>コウレイシャ</t>
    </rPh>
    <phoneticPr fontId="3"/>
  </si>
  <si>
    <t>図書館行事サポートボランティア「清の実」</t>
    <rPh sb="0" eb="3">
      <t>トショカン</t>
    </rPh>
    <rPh sb="3" eb="5">
      <t>ギョウジ</t>
    </rPh>
    <rPh sb="16" eb="17">
      <t>キヨ</t>
    </rPh>
    <rPh sb="18" eb="19">
      <t>ミ</t>
    </rPh>
    <phoneticPr fontId="3"/>
  </si>
  <si>
    <t>図書館障害者サービスボランティア</t>
    <rPh sb="0" eb="3">
      <t>トショカン</t>
    </rPh>
    <rPh sb="3" eb="6">
      <t>ショウガイシャ</t>
    </rPh>
    <phoneticPr fontId="3"/>
  </si>
  <si>
    <t>図書館だより編集ボランティア</t>
    <rPh sb="0" eb="3">
      <t>トショカン</t>
    </rPh>
    <rPh sb="6" eb="8">
      <t>ヘンシュウ</t>
    </rPh>
    <phoneticPr fontId="3"/>
  </si>
  <si>
    <t>さかど市民塾</t>
    <rPh sb="3" eb="5">
      <t>シミン</t>
    </rPh>
    <rPh sb="5" eb="6">
      <t>ジュク</t>
    </rPh>
    <phoneticPr fontId="2"/>
  </si>
  <si>
    <t>講師が「教える生きがい」を持ちながら、併せて市民の学習機会を創造することを目的として、講師を広く公募し、講座を開講する。</t>
  </si>
  <si>
    <t>鶴ヶ島市ホームページ</t>
    <rPh sb="0" eb="4">
      <t>ツルガシマシ</t>
    </rPh>
    <phoneticPr fontId="3"/>
  </si>
  <si>
    <t>http://www.city.tsurugashima.lg.jp/</t>
    <phoneticPr fontId="3"/>
  </si>
  <si>
    <t>〇</t>
  </si>
  <si>
    <t>市民と行政の協働を基盤とした社会教育行政の推進・充実を図る施策について</t>
  </si>
  <si>
    <t xml:space="preserve">http://www.city.fujimino.saitama.jp/doc/2015080300122/ </t>
  </si>
  <si>
    <t>滑川町ホームページ</t>
    <rPh sb="0" eb="3">
      <t>ナメガワマチ</t>
    </rPh>
    <phoneticPr fontId="3"/>
  </si>
  <si>
    <t>https://www.town.namegawa.saitama.jp/index.html</t>
    <phoneticPr fontId="3"/>
  </si>
  <si>
    <t>嵐山町ホームページ</t>
  </si>
  <si>
    <t>http://www.town.ranzan.saitama.jp/</t>
  </si>
  <si>
    <t>http://www.town.yoshimi.saitama.jp/fresayoshimi/</t>
  </si>
  <si>
    <t>Ｈ30</t>
  </si>
  <si>
    <t>http://www.town.tokigawa.lg.jp/</t>
  </si>
  <si>
    <t>東秩父村ホームページ</t>
    <rPh sb="0" eb="4">
      <t>ヒガシチチブムラ</t>
    </rPh>
    <phoneticPr fontId="3"/>
  </si>
  <si>
    <t>https://www.vill.higashichichibu.saitama.jp/</t>
    <phoneticPr fontId="3"/>
  </si>
  <si>
    <t>http://www.town.saitama-misato.lg.jp/admini/mail.html</t>
  </si>
  <si>
    <t>生涯学習宣言のまち宣言</t>
  </si>
  <si>
    <t>http://www.town.kamikawa.saitama.jp/</t>
  </si>
  <si>
    <t>公民館運営審議委員と兼務</t>
    <rPh sb="0" eb="3">
      <t>コウミンカン</t>
    </rPh>
    <rPh sb="3" eb="5">
      <t>ウンエイ</t>
    </rPh>
    <rPh sb="5" eb="7">
      <t>シンギ</t>
    </rPh>
    <rPh sb="7" eb="9">
      <t>イイン</t>
    </rPh>
    <rPh sb="10" eb="12">
      <t>ケンム</t>
    </rPh>
    <phoneticPr fontId="3"/>
  </si>
  <si>
    <t>http://www.town.minano.saitama.jp/section/kyoiku/</t>
  </si>
  <si>
    <t>小鹿野町ホームページ</t>
  </si>
  <si>
    <t>https://www.town.ogano.lg.jp/</t>
  </si>
  <si>
    <t>中央小学校・秩父市吉田小学校合同展示</t>
    <rPh sb="0" eb="2">
      <t>チュウオウ</t>
    </rPh>
    <rPh sb="2" eb="5">
      <t>ショウガッコウ</t>
    </rPh>
    <rPh sb="6" eb="8">
      <t>チチブ</t>
    </rPh>
    <rPh sb="8" eb="9">
      <t>シ</t>
    </rPh>
    <rPh sb="9" eb="11">
      <t>ヨシダ</t>
    </rPh>
    <rPh sb="11" eb="14">
      <t>ショウガッコウ</t>
    </rPh>
    <rPh sb="14" eb="16">
      <t>ゴウドウ</t>
    </rPh>
    <rPh sb="16" eb="18">
      <t>テンジ</t>
    </rPh>
    <phoneticPr fontId="3"/>
  </si>
  <si>
    <t>令和元年度の両j校の子供パワーアップ事業の成果をパネル等で展示</t>
    <rPh sb="0" eb="2">
      <t>レイワ</t>
    </rPh>
    <rPh sb="2" eb="4">
      <t>ガンネン</t>
    </rPh>
    <rPh sb="4" eb="5">
      <t>ド</t>
    </rPh>
    <rPh sb="6" eb="7">
      <t>リョウ</t>
    </rPh>
    <rPh sb="8" eb="9">
      <t>コウ</t>
    </rPh>
    <rPh sb="10" eb="12">
      <t>コドモ</t>
    </rPh>
    <rPh sb="18" eb="20">
      <t>ジギョウ</t>
    </rPh>
    <rPh sb="21" eb="23">
      <t>セイカ</t>
    </rPh>
    <rPh sb="27" eb="28">
      <t>ナド</t>
    </rPh>
    <rPh sb="29" eb="31">
      <t>テンジ</t>
    </rPh>
    <phoneticPr fontId="3"/>
  </si>
  <si>
    <t>加須市生涯学習推進会議</t>
  </si>
  <si>
    <t>加須市ホームページ</t>
    <rPh sb="0" eb="3">
      <t>カゾシ</t>
    </rPh>
    <phoneticPr fontId="2"/>
  </si>
  <si>
    <t>http://ｗｗｗ.city.kazo.lg.jp</t>
  </si>
  <si>
    <t>・１</t>
    <phoneticPr fontId="3"/>
  </si>
  <si>
    <t>https://www.city.hanyu.lg.jp/docs/2017060100050/</t>
  </si>
  <si>
    <t>越谷市文化財ボランティア</t>
  </si>
  <si>
    <t>新成人へのお祝い</t>
    <rPh sb="0" eb="3">
      <t>シンセイジン</t>
    </rPh>
    <rPh sb="6" eb="7">
      <t>イワ</t>
    </rPh>
    <phoneticPr fontId="2"/>
  </si>
  <si>
    <t>成人式の形を替えて公民館を中心に記念品等贈呈及び会場内に記念写真撮影場所を設けた。１月１０日の成人式開催当日のみ市内４施設を無料解放した。３月３１日まで市内出身著名人を含めたお祝いメッセージを動画配信した。外出自粛もあったため、新成人への記念品等贈呈を５月３１日まで実施した。</t>
    <rPh sb="0" eb="3">
      <t>セイジンシキ</t>
    </rPh>
    <rPh sb="4" eb="5">
      <t>カタチ</t>
    </rPh>
    <rPh sb="6" eb="7">
      <t>カ</t>
    </rPh>
    <rPh sb="9" eb="12">
      <t>km</t>
    </rPh>
    <rPh sb="13" eb="15">
      <t>チュウシン</t>
    </rPh>
    <rPh sb="16" eb="19">
      <t>キネンヒン</t>
    </rPh>
    <rPh sb="19" eb="20">
      <t>トウ</t>
    </rPh>
    <rPh sb="20" eb="22">
      <t>ゾウテイ</t>
    </rPh>
    <rPh sb="22" eb="23">
      <t>オヨ</t>
    </rPh>
    <rPh sb="24" eb="27">
      <t>カイジョウナイ</t>
    </rPh>
    <rPh sb="28" eb="36">
      <t>キネンシャシンサツエイバショ</t>
    </rPh>
    <rPh sb="37" eb="38">
      <t>モウ</t>
    </rPh>
    <rPh sb="42" eb="43">
      <t>ガツ</t>
    </rPh>
    <rPh sb="45" eb="46">
      <t>ニチ</t>
    </rPh>
    <rPh sb="47" eb="50">
      <t>セイジンシキ</t>
    </rPh>
    <rPh sb="50" eb="52">
      <t>カイサイ</t>
    </rPh>
    <rPh sb="52" eb="54">
      <t>トウジツ</t>
    </rPh>
    <rPh sb="56" eb="58">
      <t>シナイ</t>
    </rPh>
    <rPh sb="59" eb="61">
      <t>シセツ</t>
    </rPh>
    <rPh sb="62" eb="64">
      <t>ムリョウ</t>
    </rPh>
    <rPh sb="64" eb="66">
      <t>カイホウ</t>
    </rPh>
    <rPh sb="70" eb="71">
      <t>ガツ</t>
    </rPh>
    <rPh sb="73" eb="74">
      <t>ニチ</t>
    </rPh>
    <rPh sb="76" eb="78">
      <t>シナイ</t>
    </rPh>
    <rPh sb="78" eb="80">
      <t>シュッシン</t>
    </rPh>
    <rPh sb="80" eb="83">
      <t>チョメイジン</t>
    </rPh>
    <rPh sb="84" eb="85">
      <t>フク</t>
    </rPh>
    <rPh sb="88" eb="89">
      <t>イワ</t>
    </rPh>
    <rPh sb="96" eb="98">
      <t>ドウガ</t>
    </rPh>
    <rPh sb="98" eb="100">
      <t>ハイシン</t>
    </rPh>
    <rPh sb="103" eb="105">
      <t>ガイシュツ</t>
    </rPh>
    <rPh sb="105" eb="107">
      <t>ジシュク</t>
    </rPh>
    <rPh sb="114" eb="117">
      <t>シンセイジン</t>
    </rPh>
    <rPh sb="127" eb="128">
      <t>ガツ</t>
    </rPh>
    <rPh sb="130" eb="131">
      <t>ニチ</t>
    </rPh>
    <rPh sb="133" eb="135">
      <t>ジッシ</t>
    </rPh>
    <phoneticPr fontId="2"/>
  </si>
  <si>
    <t>令和２年度市民能楽養成事業</t>
    <rPh sb="0" eb="2">
      <t>レイワ</t>
    </rPh>
    <rPh sb="3" eb="5">
      <t>ネンド</t>
    </rPh>
    <rPh sb="5" eb="7">
      <t>シミン</t>
    </rPh>
    <rPh sb="7" eb="9">
      <t>ノウガク</t>
    </rPh>
    <rPh sb="9" eb="11">
      <t>ヨウセイ</t>
    </rPh>
    <rPh sb="11" eb="13">
      <t>ジギョウ</t>
    </rPh>
    <phoneticPr fontId="3"/>
  </si>
  <si>
    <t>伝統文化に身近に接し、特色ある地域文化を育むため、能楽を愛好する人材育成の場として開催。</t>
    <rPh sb="0" eb="2">
      <t>デントウ</t>
    </rPh>
    <rPh sb="2" eb="4">
      <t>ブンカ</t>
    </rPh>
    <rPh sb="5" eb="7">
      <t>ミジカ</t>
    </rPh>
    <rPh sb="8" eb="9">
      <t>セッ</t>
    </rPh>
    <rPh sb="11" eb="13">
      <t>トクショク</t>
    </rPh>
    <rPh sb="15" eb="19">
      <t>チイキブンカ</t>
    </rPh>
    <rPh sb="20" eb="21">
      <t>ハグク</t>
    </rPh>
    <rPh sb="25" eb="27">
      <t>ノウガク</t>
    </rPh>
    <rPh sb="28" eb="30">
      <t>アイコウ</t>
    </rPh>
    <rPh sb="32" eb="34">
      <t>ジンザイ</t>
    </rPh>
    <rPh sb="34" eb="36">
      <t>イクセイ</t>
    </rPh>
    <rPh sb="37" eb="38">
      <t>バ</t>
    </rPh>
    <rPh sb="41" eb="43">
      <t>カイサイ</t>
    </rPh>
    <phoneticPr fontId="3"/>
  </si>
  <si>
    <t>https://www.city.kuki.lg.jp/shisei/seisaku_keikaku/plan/kyoiku/manabist_plan.html</t>
    <phoneticPr fontId="3"/>
  </si>
  <si>
    <t>『れきナビ―やしお歴史事典』</t>
  </si>
  <si>
    <t>yashio-rekinavi.com/reki-navi/index.php</t>
  </si>
  <si>
    <t>みさと学習情報ガイド、三郷市ホームページ</t>
    <rPh sb="3" eb="5">
      <t>ガクシュウ</t>
    </rPh>
    <rPh sb="5" eb="7">
      <t>ジョウホウ</t>
    </rPh>
    <rPh sb="11" eb="14">
      <t>ミサトシ</t>
    </rPh>
    <phoneticPr fontId="3"/>
  </si>
  <si>
    <t>公民館運営協議会</t>
  </si>
  <si>
    <t>「いつでも、どこでも、だれでも楽しく学ぶ」</t>
    <rPh sb="15" eb="16">
      <t>タノ</t>
    </rPh>
    <rPh sb="18" eb="19">
      <t>マナ</t>
    </rPh>
    <phoneticPr fontId="3"/>
  </si>
  <si>
    <t>http://www.city.shiraoka.lg.jp/kyouiku/</t>
  </si>
  <si>
    <t>http://www.town.matsubushi.lg.jp/</t>
  </si>
  <si>
    <t>　１　社会教育関係職員数（令和３年５月１日現在）</t>
    <rPh sb="13" eb="15">
      <t>レイワ</t>
    </rPh>
    <phoneticPr fontId="2"/>
  </si>
  <si>
    <t>　２　社会教育委員・社会教育指導員の設置状況（令和３年５月１日現在）</t>
    <rPh sb="23" eb="25">
      <t>レイワ</t>
    </rPh>
    <phoneticPr fontId="2"/>
  </si>
  <si>
    <t>　３　社会教育学級・講座の開設状況［対象別］（令和２年度実績）</t>
    <rPh sb="23" eb="25">
      <t>レイワ</t>
    </rPh>
    <rPh sb="26" eb="28">
      <t>ネンド</t>
    </rPh>
    <rPh sb="28" eb="30">
      <t>ジッセキ</t>
    </rPh>
    <phoneticPr fontId="2"/>
  </si>
  <si>
    <t>市町村教育委員会が令和２年度に実施した、一定期間にわたって組織的、継続的に行われた社会教育学級・講座（教育委員会の事務を市町村長部局が補助執行している場合を含む。）</t>
    <rPh sb="0" eb="3">
      <t>シチョウソン</t>
    </rPh>
    <rPh sb="3" eb="5">
      <t>キョウイク</t>
    </rPh>
    <rPh sb="5" eb="8">
      <t>イインカイ</t>
    </rPh>
    <rPh sb="9" eb="11">
      <t>レイワ</t>
    </rPh>
    <rPh sb="12" eb="14">
      <t>ネンド</t>
    </rPh>
    <rPh sb="14" eb="16">
      <t>ヘイネンド</t>
    </rPh>
    <rPh sb="15" eb="17">
      <t>ジッシ</t>
    </rPh>
    <rPh sb="20" eb="22">
      <t>イッテイ</t>
    </rPh>
    <rPh sb="22" eb="24">
      <t>キカン</t>
    </rPh>
    <rPh sb="29" eb="32">
      <t>ソシキテキ</t>
    </rPh>
    <rPh sb="33" eb="36">
      <t>ケイゾクテキ</t>
    </rPh>
    <rPh sb="37" eb="38">
      <t>オコナ</t>
    </rPh>
    <rPh sb="41" eb="43">
      <t>シャカイ</t>
    </rPh>
    <rPh sb="43" eb="45">
      <t>キョウイク</t>
    </rPh>
    <rPh sb="45" eb="47">
      <t>ガッキュウ</t>
    </rPh>
    <rPh sb="48" eb="50">
      <t>コウザ</t>
    </rPh>
    <phoneticPr fontId="4"/>
  </si>
  <si>
    <t>　４　社会教育学級・講座の開設状況［内容別］（令和２年度実績）</t>
    <rPh sb="23" eb="25">
      <t>レイワ</t>
    </rPh>
    <rPh sb="26" eb="28">
      <t>ネンド</t>
    </rPh>
    <rPh sb="28" eb="30">
      <t>ジッセキ</t>
    </rPh>
    <phoneticPr fontId="2"/>
  </si>
  <si>
    <t>ﾘ-ﾌﾚｯﾄ
（R2)</t>
    <phoneticPr fontId="3"/>
  </si>
  <si>
    <t>ﾌｪｽ
ﾃｨﾊﾞﾙ
（R2)</t>
    <phoneticPr fontId="3"/>
  </si>
  <si>
    <t>生涯の学びを通じて　自分とまちが輝く未来
人々が公民館活動を通して地域等との繋がりを深め合う文化祭</t>
    <phoneticPr fontId="3"/>
  </si>
  <si>
    <t>定期刊行物（R2)</t>
    <rPh sb="0" eb="2">
      <t>テイキ</t>
    </rPh>
    <rPh sb="2" eb="5">
      <t>カンコウブツ</t>
    </rPh>
    <phoneticPr fontId="6"/>
  </si>
  <si>
    <t>ｶﾞｲﾄﾞ
ﾌﾞｯｸ
（R2)</t>
    <phoneticPr fontId="3"/>
  </si>
  <si>
    <t>ｶﾚﾝﾀﾞｰ
ﾎﾟｽﾀ-
（R2)</t>
    <phoneticPr fontId="3"/>
  </si>
  <si>
    <t>https://www.city.kitamoto.lg.jp</t>
    <phoneticPr fontId="3"/>
  </si>
  <si>
    <r>
      <t xml:space="preserve">派遣件数
</t>
    </r>
    <r>
      <rPr>
        <sz val="8"/>
        <rFont val="ＭＳ Ｐゴシック"/>
        <family val="3"/>
        <charset val="128"/>
        <scheme val="minor"/>
      </rPr>
      <t>（R2)</t>
    </r>
    <phoneticPr fontId="3"/>
  </si>
  <si>
    <t>R2実績</t>
    <phoneticPr fontId="6"/>
  </si>
  <si>
    <t>R3予定</t>
    <phoneticPr fontId="6"/>
  </si>
  <si>
    <t>　（１）学社連携（学校教育と社会教育の連携）による事業（令和２年度実績）</t>
    <rPh sb="28" eb="30">
      <t>レイワ</t>
    </rPh>
    <rPh sb="31" eb="33">
      <t>ネンド</t>
    </rPh>
    <rPh sb="33" eb="35">
      <t>ジッセキ</t>
    </rPh>
    <phoneticPr fontId="3"/>
  </si>
  <si>
    <t>市内小学校3年生、6年生、中学校1年生各1回ずつ、博物館主催で博物館授業を実施。他市町村の小学生も博物館授業を実施。【新型コロナウイルス感染症の影響により中止あり】</t>
    <rPh sb="0" eb="2">
      <t>シナイ</t>
    </rPh>
    <rPh sb="2" eb="5">
      <t>ショウガッコウ</t>
    </rPh>
    <rPh sb="6" eb="8">
      <t>ネンセイ</t>
    </rPh>
    <rPh sb="10" eb="12">
      <t>ネンセイ</t>
    </rPh>
    <rPh sb="13" eb="16">
      <t>チュウガッコウ</t>
    </rPh>
    <rPh sb="17" eb="19">
      <t>ネンセイ</t>
    </rPh>
    <rPh sb="19" eb="20">
      <t>カク</t>
    </rPh>
    <rPh sb="21" eb="22">
      <t>カイ</t>
    </rPh>
    <rPh sb="25" eb="28">
      <t>ハクブツカン</t>
    </rPh>
    <rPh sb="28" eb="30">
      <t>シュサイ</t>
    </rPh>
    <rPh sb="31" eb="34">
      <t>ハクブツカン</t>
    </rPh>
    <rPh sb="34" eb="36">
      <t>ジュギョウ</t>
    </rPh>
    <rPh sb="37" eb="39">
      <t>ジッシ</t>
    </rPh>
    <rPh sb="40" eb="41">
      <t>タ</t>
    </rPh>
    <rPh sb="41" eb="44">
      <t>シチョウソン</t>
    </rPh>
    <rPh sb="45" eb="48">
      <t>ショウガクセイ</t>
    </rPh>
    <rPh sb="49" eb="52">
      <t>ハクブツカン</t>
    </rPh>
    <rPh sb="52" eb="54">
      <t>ジュギョウ</t>
    </rPh>
    <rPh sb="55" eb="57">
      <t>ジッシ</t>
    </rPh>
    <rPh sb="59" eb="61">
      <t>シンガタ</t>
    </rPh>
    <rPh sb="68" eb="71">
      <t>カンセンショウ</t>
    </rPh>
    <rPh sb="72" eb="74">
      <t>エイキョウ</t>
    </rPh>
    <rPh sb="77" eb="79">
      <t>チュウシ</t>
    </rPh>
    <phoneticPr fontId="2"/>
  </si>
  <si>
    <t>「カミングアウトした先生が語る自分らしい生き方」をテーマにした講座を開催。</t>
    <rPh sb="10" eb="12">
      <t>センセイ</t>
    </rPh>
    <rPh sb="13" eb="14">
      <t>カタ</t>
    </rPh>
    <rPh sb="15" eb="17">
      <t>ジブン</t>
    </rPh>
    <rPh sb="20" eb="21">
      <t>イ</t>
    </rPh>
    <rPh sb="22" eb="23">
      <t>カタ</t>
    </rPh>
    <phoneticPr fontId="3"/>
  </si>
  <si>
    <t>　（２）教育委員会と市町村長部局との連携による事業（令和２年度実績）</t>
    <rPh sb="26" eb="28">
      <t>レイワ</t>
    </rPh>
    <rPh sb="29" eb="31">
      <t>ネンド</t>
    </rPh>
    <rPh sb="31" eb="33">
      <t>ジッセキ</t>
    </rPh>
    <phoneticPr fontId="3"/>
  </si>
  <si>
    <t>（３）母子保健機関との連携による事業（令和２年度実績）</t>
    <rPh sb="19" eb="21">
      <t>レイワ</t>
    </rPh>
    <rPh sb="22" eb="24">
      <t>ネンド</t>
    </rPh>
    <rPh sb="24" eb="26">
      <t>ジッセキ</t>
    </rPh>
    <phoneticPr fontId="3"/>
  </si>
  <si>
    <t>（４）小中学校開放講座（令和２年度実績）</t>
    <rPh sb="12" eb="14">
      <t>レイワ</t>
    </rPh>
    <rPh sb="15" eb="17">
      <t>ネンド</t>
    </rPh>
    <rPh sb="17" eb="19">
      <t>ジッセキ</t>
    </rPh>
    <phoneticPr fontId="3"/>
  </si>
  <si>
    <t>（５）他市町村との連携による事業（令和２年度実績）</t>
    <rPh sb="17" eb="19">
      <t>レイワ</t>
    </rPh>
    <rPh sb="20" eb="22">
      <t>ネンド</t>
    </rPh>
    <rPh sb="22" eb="24">
      <t>ジッセキ</t>
    </rPh>
    <phoneticPr fontId="3"/>
  </si>
  <si>
    <t>（６）他市町村にも公開、参加を認めている事業（令和２年度実績）</t>
    <rPh sb="23" eb="25">
      <t>レイワ</t>
    </rPh>
    <rPh sb="26" eb="28">
      <t>ネンド</t>
    </rPh>
    <rPh sb="28" eb="30">
      <t>ジッセキ</t>
    </rPh>
    <phoneticPr fontId="3"/>
  </si>
  <si>
    <t>年間を通じて行う公開講座。お茶に関する様々なテーマや地域の歴史・文化財についての講座。【新型コロナウイルス感染症の影響による中止あり】</t>
    <rPh sb="44" eb="46">
      <t>シンガタ</t>
    </rPh>
    <rPh sb="53" eb="56">
      <t>カンセンショウ</t>
    </rPh>
    <rPh sb="57" eb="59">
      <t>エイキョウ</t>
    </rPh>
    <rPh sb="62" eb="64">
      <t>チュウシ</t>
    </rPh>
    <phoneticPr fontId="3"/>
  </si>
  <si>
    <t>（７）民間事業者との連携による事業（令和２年度実績）</t>
    <rPh sb="3" eb="5">
      <t>ミンカン</t>
    </rPh>
    <rPh sb="5" eb="7">
      <t>ジギョウ</t>
    </rPh>
    <rPh sb="7" eb="8">
      <t>シャ</t>
    </rPh>
    <rPh sb="10" eb="12">
      <t>レンケイ</t>
    </rPh>
    <rPh sb="18" eb="20">
      <t>レイワ</t>
    </rPh>
    <rPh sb="21" eb="23">
      <t>ネンド</t>
    </rPh>
    <rPh sb="23" eb="25">
      <t>ジッセキ</t>
    </rPh>
    <phoneticPr fontId="3"/>
  </si>
  <si>
    <t>（８）その他の生涯学習に関する事業（令和２年度実績）</t>
    <rPh sb="18" eb="20">
      <t>レイワ</t>
    </rPh>
    <rPh sb="21" eb="23">
      <t>ネンド</t>
    </rPh>
    <rPh sb="23" eb="25">
      <t>ジッセキ</t>
    </rPh>
    <phoneticPr fontId="3"/>
  </si>
  <si>
    <t>民間学習事業者との連携・協力（R2)</t>
    <rPh sb="0" eb="2">
      <t>ミンカン</t>
    </rPh>
    <rPh sb="2" eb="4">
      <t>ガクシュウ</t>
    </rPh>
    <rPh sb="4" eb="7">
      <t>ジギョウシャ</t>
    </rPh>
    <rPh sb="9" eb="11">
      <t>レンケイ</t>
    </rPh>
    <rPh sb="12" eb="14">
      <t>キョウリョク</t>
    </rPh>
    <phoneticPr fontId="6"/>
  </si>
  <si>
    <t>家庭教育（R2)</t>
    <rPh sb="0" eb="2">
      <t>カテイ</t>
    </rPh>
    <rPh sb="2" eb="4">
      <t>キョウイク</t>
    </rPh>
    <phoneticPr fontId="6"/>
  </si>
  <si>
    <t>（５）ボランティア（令和３年５月１日現在）</t>
    <phoneticPr fontId="3"/>
  </si>
  <si>
    <t>テーマ展「忍藩の武術」</t>
    <rPh sb="3" eb="4">
      <t>テン</t>
    </rPh>
    <rPh sb="5" eb="6">
      <t>オシ</t>
    </rPh>
    <rPh sb="6" eb="7">
      <t>ハン</t>
    </rPh>
    <rPh sb="8" eb="10">
      <t>ブジュツ</t>
    </rPh>
    <phoneticPr fontId="3"/>
  </si>
  <si>
    <t>忍藩で鍛錬されていた数々の武術にまつわる資料・作品を展示することによって、江戸時代の武術と忍藩のあゆみを辿った。</t>
  </si>
  <si>
    <t>収蔵品展「忍藩主松平下総守家」</t>
    <rPh sb="0" eb="2">
      <t>シュウゾウ</t>
    </rPh>
    <rPh sb="2" eb="3">
      <t>ヒン</t>
    </rPh>
    <rPh sb="3" eb="4">
      <t>テン</t>
    </rPh>
    <rPh sb="5" eb="6">
      <t>オシ</t>
    </rPh>
    <rPh sb="6" eb="8">
      <t>ハンシュ</t>
    </rPh>
    <rPh sb="8" eb="10">
      <t>マツダイラ</t>
    </rPh>
    <rPh sb="10" eb="12">
      <t>シモウサ</t>
    </rPh>
    <rPh sb="12" eb="13">
      <t>シュ</t>
    </rPh>
    <rPh sb="13" eb="14">
      <t>イエ</t>
    </rPh>
    <phoneticPr fontId="2"/>
  </si>
  <si>
    <t>最後の忍城主松平下総守家に関する館蔵収集資料や忍東照宮に伝来した資料を一堂に展示し、大名家の文化や松平家の歴史を紹介した。</t>
  </si>
  <si>
    <t>博学連携展示「行田市のうつりかわり」</t>
    <rPh sb="0" eb="2">
      <t>ハクガク</t>
    </rPh>
    <rPh sb="2" eb="4">
      <t>レンケイ</t>
    </rPh>
    <rPh sb="4" eb="6">
      <t>テンジ</t>
    </rPh>
    <rPh sb="7" eb="10">
      <t>ギョウダシ</t>
    </rPh>
    <phoneticPr fontId="3"/>
  </si>
  <si>
    <t>小学3年生の郷土学習授業に連携して、昭和を中心に行田市の移り変りの様子と当時使われていたくらしの道具を展示した。</t>
  </si>
  <si>
    <t>https://www.town.saitama-ina.lg.jp</t>
    <phoneticPr fontId="3"/>
  </si>
  <si>
    <t>飯能市ホームページ</t>
    <rPh sb="0" eb="3">
      <t>ハンノウシ</t>
    </rPh>
    <phoneticPr fontId="15"/>
  </si>
  <si>
    <t>https://www.city.hidaka.lg.jp/soshiki/kyoiku/shogaigakushu/index.html</t>
    <phoneticPr fontId="3"/>
  </si>
  <si>
    <t>https//www.city.gyoda.lg.jp/kanko_bunka_sports/shogai_gakushu/index.html</t>
    <phoneticPr fontId="3"/>
  </si>
  <si>
    <t>https://www.city.kasukabe.lg.jp/kosodate_kyoiku_bunka/kyoikuiinkai/shakaikyoiku_shogaigakushu/3/index.html</t>
  </si>
  <si>
    <t>https://www.city.kasukabe.lg.jp/soshikikarasagasu/chuokominkan/6398.html</t>
  </si>
  <si>
    <t>さいたま市</t>
    <rPh sb="4" eb="5">
      <t>シ</t>
    </rPh>
    <phoneticPr fontId="3"/>
  </si>
  <si>
    <t xml:space="preserve">人材バンク </t>
  </si>
  <si>
    <t>ボランティアシティさいたまWEB</t>
  </si>
  <si>
    <t>内野公民館託児ボランティア「ひまわり」</t>
  </si>
  <si>
    <t>大砂土公民館託児ボランティア「こりす」</t>
  </si>
  <si>
    <t>みなみ花クラブ</t>
    <rPh sb="3" eb="4">
      <t>ハナ</t>
    </rPh>
    <phoneticPr fontId="3"/>
  </si>
  <si>
    <t>おおみやきた花の会</t>
    <rPh sb="6" eb="7">
      <t>ハナ</t>
    </rPh>
    <rPh sb="8" eb="9">
      <t>カイ</t>
    </rPh>
    <phoneticPr fontId="3"/>
  </si>
  <si>
    <t>なかよし文庫</t>
  </si>
  <si>
    <t>東浦和公民館ボランティア</t>
  </si>
  <si>
    <t>さいたま市立博物館ボランティア</t>
  </si>
  <si>
    <t>民家園ボランティア</t>
  </si>
  <si>
    <t>与野郷土資料館ボランティア</t>
    <phoneticPr fontId="3"/>
  </si>
  <si>
    <t>図書館友の会中央支部</t>
  </si>
  <si>
    <t>さいたま市良い本を読む運動推進員会</t>
  </si>
  <si>
    <t>おはなしチュウチュウ</t>
  </si>
  <si>
    <t>浦和子どもの本連絡会</t>
  </si>
  <si>
    <t>おはなしの輪</t>
  </si>
  <si>
    <t>音訳グループ木曜会</t>
  </si>
  <si>
    <t>点訳グループこでまり</t>
  </si>
  <si>
    <t>点訳絵本グループかたつむり</t>
  </si>
  <si>
    <t>点訳絵本グループてんてん絵本の会</t>
  </si>
  <si>
    <t>図書館友の会北浦和支部</t>
  </si>
  <si>
    <t>ぽっぽの木</t>
  </si>
  <si>
    <t>図書館友の会東浦和支部</t>
  </si>
  <si>
    <t>おはなしグループどんぐり</t>
  </si>
  <si>
    <t>保育ボランティアひまわり</t>
  </si>
  <si>
    <t>布絵本作成グループさくら草</t>
    <phoneticPr fontId="3"/>
  </si>
  <si>
    <t>緑区子ども文化推進連絡会</t>
    <phoneticPr fontId="3"/>
  </si>
  <si>
    <t>大宮おはなし箱</t>
  </si>
  <si>
    <t>りんごの木</t>
  </si>
  <si>
    <t>二水会</t>
  </si>
  <si>
    <t>手づくり絵本の会</t>
    <phoneticPr fontId="3"/>
  </si>
  <si>
    <t>おはなしの家</t>
  </si>
  <si>
    <t>ゆめのはこ</t>
  </si>
  <si>
    <t>とまと</t>
  </si>
  <si>
    <t>ペチカ</t>
  </si>
  <si>
    <t>与野16ミリサークル</t>
    <rPh sb="0" eb="2">
      <t>ヨノ</t>
    </rPh>
    <phoneticPr fontId="3"/>
  </si>
  <si>
    <t>ひびき</t>
  </si>
  <si>
    <t>図書館友の会岩槻支部</t>
    <rPh sb="0" eb="3">
      <t>トショカン</t>
    </rPh>
    <rPh sb="3" eb="4">
      <t>トモ</t>
    </rPh>
    <rPh sb="5" eb="6">
      <t>カイ</t>
    </rPh>
    <rPh sb="6" eb="8">
      <t>イワツキ</t>
    </rPh>
    <rPh sb="8" eb="10">
      <t>シブ</t>
    </rPh>
    <phoneticPr fontId="3"/>
  </si>
  <si>
    <t>おはなしかご</t>
  </si>
  <si>
    <t>けやきの会</t>
    <rPh sb="4" eb="5">
      <t>カイ</t>
    </rPh>
    <phoneticPr fontId="3"/>
  </si>
  <si>
    <t>図書館友の会桜支部</t>
    <rPh sb="0" eb="3">
      <t>トショカン</t>
    </rPh>
    <rPh sb="3" eb="4">
      <t>トモ</t>
    </rPh>
    <rPh sb="5" eb="6">
      <t>カイ</t>
    </rPh>
    <rPh sb="6" eb="7">
      <t>サクラ</t>
    </rPh>
    <rPh sb="7" eb="9">
      <t>シブ</t>
    </rPh>
    <phoneticPr fontId="3"/>
  </si>
  <si>
    <t>おはなしの会「さくらんぼ」</t>
    <rPh sb="5" eb="6">
      <t>カイ</t>
    </rPh>
    <phoneticPr fontId="3"/>
  </si>
  <si>
    <t>さくらの会</t>
    <rPh sb="4" eb="5">
      <t>カイ</t>
    </rPh>
    <phoneticPr fontId="3"/>
  </si>
  <si>
    <t>おはなしの会「えくぼ」</t>
    <rPh sb="5" eb="6">
      <t>カイ</t>
    </rPh>
    <phoneticPr fontId="3"/>
  </si>
  <si>
    <t>ものいうなべ</t>
  </si>
  <si>
    <t>南区図書館おはなしボランティア「ひまわり」</t>
    <rPh sb="0" eb="2">
      <t>ミナミク</t>
    </rPh>
    <rPh sb="2" eb="5">
      <t>トショカン</t>
    </rPh>
    <phoneticPr fontId="3"/>
  </si>
  <si>
    <t>図書館友の会南支部</t>
    <rPh sb="0" eb="3">
      <t>トショカン</t>
    </rPh>
    <rPh sb="3" eb="4">
      <t>トモ</t>
    </rPh>
    <rPh sb="5" eb="6">
      <t>カイ</t>
    </rPh>
    <rPh sb="6" eb="7">
      <t>ミナミ</t>
    </rPh>
    <rPh sb="7" eb="9">
      <t>シブ</t>
    </rPh>
    <phoneticPr fontId="3"/>
  </si>
  <si>
    <t>おはなしボランティア</t>
  </si>
  <si>
    <t>南部教育事務所管内</t>
    <phoneticPr fontId="3"/>
  </si>
  <si>
    <t>人材バンク “魅学”</t>
  </si>
  <si>
    <t>上尾市まなびすと指導者バンク</t>
    <rPh sb="0" eb="3">
      <t>アゲオシ</t>
    </rPh>
    <rPh sb="8" eb="11">
      <t>シドウシャ</t>
    </rPh>
    <phoneticPr fontId="2"/>
  </si>
  <si>
    <t>草加市指導者バンク登録制度</t>
    <rPh sb="0" eb="3">
      <t>ソウカシ</t>
    </rPh>
    <rPh sb="3" eb="6">
      <t>シドウシャ</t>
    </rPh>
    <rPh sb="9" eb="11">
      <t>トウロク</t>
    </rPh>
    <rPh sb="11" eb="13">
      <t>セイド</t>
    </rPh>
    <phoneticPr fontId="3"/>
  </si>
  <si>
    <t>生涯学習体験講座</t>
    <rPh sb="0" eb="2">
      <t>ショウガイ</t>
    </rPh>
    <rPh sb="2" eb="4">
      <t>ガクシュウ</t>
    </rPh>
    <rPh sb="4" eb="6">
      <t>タイケン</t>
    </rPh>
    <rPh sb="6" eb="8">
      <t>コウザ</t>
    </rPh>
    <phoneticPr fontId="3"/>
  </si>
  <si>
    <t>戸田市生涯学習人材バンク「人材の森」</t>
    <rPh sb="0" eb="3">
      <t>トダシ</t>
    </rPh>
    <rPh sb="3" eb="7">
      <t>ショウガイガクシュウ</t>
    </rPh>
    <rPh sb="7" eb="9">
      <t>ジンザイ</t>
    </rPh>
    <rPh sb="13" eb="15">
      <t>ジンザイ</t>
    </rPh>
    <rPh sb="16" eb="17">
      <t>モリ</t>
    </rPh>
    <phoneticPr fontId="3"/>
  </si>
  <si>
    <t>まちづくり出前講座</t>
    <rPh sb="5" eb="7">
      <t>デマエ</t>
    </rPh>
    <rPh sb="7" eb="9">
      <t>コウザ</t>
    </rPh>
    <phoneticPr fontId="2"/>
  </si>
  <si>
    <t>朝霞市生涯学習ボランティアバンク</t>
    <rPh sb="0" eb="3">
      <t>アサカシ</t>
    </rPh>
    <rPh sb="3" eb="7">
      <t>ショウガイガクシュウ</t>
    </rPh>
    <phoneticPr fontId="15"/>
  </si>
  <si>
    <t>朝霞市生涯学習ボランティアバンク</t>
  </si>
  <si>
    <t>旧高橋家住宅央六ボランティア</t>
    <rPh sb="0" eb="1">
      <t>キュウ</t>
    </rPh>
    <rPh sb="1" eb="4">
      <t>タカハシケ</t>
    </rPh>
    <rPh sb="4" eb="6">
      <t>ジュウタク</t>
    </rPh>
    <rPh sb="6" eb="7">
      <t>オウ</t>
    </rPh>
    <rPh sb="7" eb="8">
      <t>ロク</t>
    </rPh>
    <phoneticPr fontId="18"/>
  </si>
  <si>
    <t>まちづくり推進バンク</t>
    <rPh sb="5" eb="7">
      <t>スイシンミンリョク</t>
    </rPh>
    <phoneticPr fontId="15"/>
  </si>
  <si>
    <t>いろは楽学塾</t>
    <rPh sb="3" eb="4">
      <t>ラク</t>
    </rPh>
    <rPh sb="4" eb="5">
      <t>ガク</t>
    </rPh>
    <rPh sb="5" eb="6">
      <t>ジュク</t>
    </rPh>
    <phoneticPr fontId="15"/>
  </si>
  <si>
    <t>生涯学習指導者紹介・登録制度</t>
    <rPh sb="0" eb="2">
      <t>ショウガイ</t>
    </rPh>
    <rPh sb="2" eb="4">
      <t>ガクシュウ</t>
    </rPh>
    <rPh sb="4" eb="6">
      <t>シドウ</t>
    </rPh>
    <rPh sb="6" eb="7">
      <t>シャ</t>
    </rPh>
    <rPh sb="7" eb="9">
      <t>ショウカイ</t>
    </rPh>
    <rPh sb="10" eb="12">
      <t>トウロク</t>
    </rPh>
    <rPh sb="12" eb="14">
      <t>セイド</t>
    </rPh>
    <phoneticPr fontId="15"/>
  </si>
  <si>
    <t>生涯学習指導者紹介・登録制度</t>
  </si>
  <si>
    <t>生涯学習ボランティアバンク</t>
    <rPh sb="0" eb="2">
      <t>ショウガイ</t>
    </rPh>
    <rPh sb="2" eb="4">
      <t>ガクシュウ</t>
    </rPh>
    <phoneticPr fontId="13"/>
  </si>
  <si>
    <t>生涯学習ボランティアバンク
※コロナのため休止</t>
    <rPh sb="0" eb="2">
      <t>ショウガイ</t>
    </rPh>
    <rPh sb="2" eb="4">
      <t>ガクシュウ</t>
    </rPh>
    <rPh sb="21" eb="23">
      <t>キュウシ</t>
    </rPh>
    <phoneticPr fontId="13"/>
  </si>
  <si>
    <t>新座市立図書館ボランティア</t>
  </si>
  <si>
    <t>桶川み・ら・い塾　人財バンク</t>
    <rPh sb="0" eb="2">
      <t>オケガワ</t>
    </rPh>
    <rPh sb="7" eb="8">
      <t>ジュク</t>
    </rPh>
    <rPh sb="9" eb="11">
      <t>ジンザイ</t>
    </rPh>
    <phoneticPr fontId="2"/>
  </si>
  <si>
    <t>市民大学きたもと学苑</t>
    <rPh sb="0" eb="4">
      <t>シミンダイガク</t>
    </rPh>
    <rPh sb="8" eb="10">
      <t>ガクエン</t>
    </rPh>
    <phoneticPr fontId="2"/>
  </si>
  <si>
    <t>職員出前講座</t>
    <rPh sb="0" eb="2">
      <t>ショクイン</t>
    </rPh>
    <rPh sb="2" eb="4">
      <t>デマエ</t>
    </rPh>
    <rPh sb="4" eb="6">
      <t>コウザ</t>
    </rPh>
    <phoneticPr fontId="3"/>
  </si>
  <si>
    <t>※読み聞かせボランティア、※布絵本ボランティア、※博物館市民ボランティア、※博物館ジュニアボランティア、川越市立美術館教育普及ボランティア【Ｋａｒｔ　サポート・スタッフ】　※は個人登録</t>
    <rPh sb="28" eb="30">
      <t>シミン</t>
    </rPh>
    <rPh sb="38" eb="41">
      <t>ハクブツカン</t>
    </rPh>
    <rPh sb="88" eb="90">
      <t>コジン</t>
    </rPh>
    <rPh sb="90" eb="92">
      <t>トウロク</t>
    </rPh>
    <phoneticPr fontId="1"/>
  </si>
  <si>
    <t>生涯学習ボランティア人材バンク制度</t>
    <rPh sb="15" eb="17">
      <t>セイド</t>
    </rPh>
    <phoneticPr fontId="2"/>
  </si>
  <si>
    <t>飯能市立図書館友の会</t>
    <rPh sb="0" eb="2">
      <t>ハンノウ</t>
    </rPh>
    <rPh sb="2" eb="3">
      <t>シ</t>
    </rPh>
    <rPh sb="3" eb="4">
      <t>タテ</t>
    </rPh>
    <rPh sb="4" eb="7">
      <t>トショカン</t>
    </rPh>
    <rPh sb="7" eb="8">
      <t>トモ</t>
    </rPh>
    <rPh sb="9" eb="10">
      <t>カイ</t>
    </rPh>
    <phoneticPr fontId="15"/>
  </si>
  <si>
    <t>朗読ボランティアひびき</t>
  </si>
  <si>
    <t>名栗図書の会</t>
    <rPh sb="0" eb="2">
      <t>なぐり</t>
    </rPh>
    <rPh sb="2" eb="4">
      <t>としょ</t>
    </rPh>
    <rPh sb="5" eb="6">
      <t>かい</t>
    </rPh>
    <phoneticPr fontId="38" type="Hiragana"/>
  </si>
  <si>
    <t>絵本とおはなしの会ぐるんぱ</t>
    <rPh sb="0" eb="2">
      <t>えほん</t>
    </rPh>
    <rPh sb="8" eb="9">
      <t>かい</t>
    </rPh>
    <phoneticPr fontId="38" type="Hiragana"/>
  </si>
  <si>
    <t>おはなしの会なんじゃもんじゃ</t>
    <rPh sb="5" eb="6">
      <t>かい</t>
    </rPh>
    <phoneticPr fontId="38" type="Hiragana"/>
  </si>
  <si>
    <t>よみきかせ勉強会トマト</t>
    <rPh sb="5" eb="8">
      <t>べんきょうかい</t>
    </rPh>
    <phoneticPr fontId="38" type="Hiragana"/>
  </si>
  <si>
    <t>博物館市民学芸員</t>
    <rPh sb="0" eb="3">
      <t>ハクブツカン</t>
    </rPh>
    <phoneticPr fontId="2"/>
  </si>
  <si>
    <t>生涯学習ボランティア制度　　　　　　　　　　　　　　　　　　　　　　　　　</t>
    <rPh sb="0" eb="2">
      <t>ショウガイ</t>
    </rPh>
    <rPh sb="2" eb="4">
      <t>ガクシュウ</t>
    </rPh>
    <rPh sb="10" eb="12">
      <t>セイド</t>
    </rPh>
    <phoneticPr fontId="2"/>
  </si>
  <si>
    <t>図書館ボランティア</t>
  </si>
  <si>
    <t>富士見市市民人材バンク</t>
    <rPh sb="0" eb="4">
      <t>フジミシ</t>
    </rPh>
    <rPh sb="4" eb="6">
      <t>シミン</t>
    </rPh>
    <rPh sb="6" eb="8">
      <t>ジンザイ</t>
    </rPh>
    <phoneticPr fontId="2"/>
  </si>
  <si>
    <t>富士見市市民人材バンク</t>
  </si>
  <si>
    <t>市民学芸員</t>
    <rPh sb="0" eb="2">
      <t>シミン</t>
    </rPh>
    <rPh sb="2" eb="5">
      <t>ガクゲイイン</t>
    </rPh>
    <phoneticPr fontId="3"/>
  </si>
  <si>
    <t xml:space="preserve">ふじみ野市生きがい学習ボランティア                                                                                                                                                                                                                                                                                                                                                       </t>
  </si>
  <si>
    <t>ふじみ野市生きがい学習ボランティア派遣事業</t>
  </si>
  <si>
    <t>資料館・文化財ボランティア 、文化財展示室ボランティア</t>
    <rPh sb="15" eb="18">
      <t>ブンカザイ</t>
    </rPh>
    <rPh sb="18" eb="21">
      <t>テンジシツ</t>
    </rPh>
    <phoneticPr fontId="3"/>
  </si>
  <si>
    <t>毛呂山町生涯学習ボランティア人材バンク</t>
    <rPh sb="0" eb="4">
      <t>モロヤママチ</t>
    </rPh>
    <rPh sb="4" eb="6">
      <t>ショウガイ</t>
    </rPh>
    <rPh sb="6" eb="8">
      <t>ガクシュウ</t>
    </rPh>
    <rPh sb="14" eb="16">
      <t>ジンザイ</t>
    </rPh>
    <phoneticPr fontId="15"/>
  </si>
  <si>
    <t>蝶の里町民講座</t>
  </si>
  <si>
    <t>嵐山町ボランティアセンター</t>
  </si>
  <si>
    <t>生涯学習指導者（あおいしいきいきサポーター）</t>
    <rPh sb="0" eb="2">
      <t>ショウガイ</t>
    </rPh>
    <rPh sb="2" eb="4">
      <t>ガクシュウ</t>
    </rPh>
    <rPh sb="4" eb="6">
      <t>シドウ</t>
    </rPh>
    <rPh sb="6" eb="7">
      <t>シャ</t>
    </rPh>
    <phoneticPr fontId="3"/>
  </si>
  <si>
    <t>フレサよしみサポーター委員会</t>
    <rPh sb="11" eb="14">
      <t>イインカイ</t>
    </rPh>
    <phoneticPr fontId="3"/>
  </si>
  <si>
    <t>吉見町文化財ボランティア</t>
    <rPh sb="0" eb="3">
      <t>ヨシミマチ</t>
    </rPh>
    <rPh sb="3" eb="6">
      <t>ブンカザイ</t>
    </rPh>
    <phoneticPr fontId="3"/>
  </si>
  <si>
    <t>松山城跡保存会</t>
    <rPh sb="0" eb="3">
      <t>マツヤマジョウ</t>
    </rPh>
    <rPh sb="3" eb="4">
      <t>アト</t>
    </rPh>
    <rPh sb="4" eb="7">
      <t>ホゾンカイ</t>
    </rPh>
    <phoneticPr fontId="3"/>
  </si>
  <si>
    <t>寄居生活学の達人</t>
    <rPh sb="0" eb="2">
      <t>ヨリイ</t>
    </rPh>
    <rPh sb="2" eb="4">
      <t>セイカツ</t>
    </rPh>
    <rPh sb="4" eb="5">
      <t>ガク</t>
    </rPh>
    <rPh sb="6" eb="8">
      <t>タツジン</t>
    </rPh>
    <phoneticPr fontId="2"/>
  </si>
  <si>
    <t>まちづくり出前講座</t>
    <rPh sb="5" eb="6">
      <t>デ</t>
    </rPh>
    <rPh sb="6" eb="7">
      <t>マエ</t>
    </rPh>
    <rPh sb="7" eb="9">
      <t>コウザ</t>
    </rPh>
    <phoneticPr fontId="2"/>
  </si>
  <si>
    <t>鉢形城ボランティア案内人</t>
    <rPh sb="0" eb="2">
      <t>ハチガタ</t>
    </rPh>
    <rPh sb="2" eb="3">
      <t>ジョウ</t>
    </rPh>
    <rPh sb="9" eb="12">
      <t>アンナイニン</t>
    </rPh>
    <phoneticPr fontId="2"/>
  </si>
  <si>
    <t>対面朗読/おはなし会/読み聞かせ/くれよん</t>
    <rPh sb="0" eb="2">
      <t>タイメン</t>
    </rPh>
    <rPh sb="2" eb="4">
      <t>ロウドク</t>
    </rPh>
    <rPh sb="9" eb="10">
      <t>カイ</t>
    </rPh>
    <rPh sb="11" eb="12">
      <t>ヨ</t>
    </rPh>
    <rPh sb="13" eb="14">
      <t>キ</t>
    </rPh>
    <phoneticPr fontId="18"/>
  </si>
  <si>
    <t>東部教育事務所管内</t>
    <phoneticPr fontId="3"/>
  </si>
  <si>
    <t>春日部市生涯学習人材情報登録制度</t>
  </si>
  <si>
    <t>指導者紹介、かすかべし出前講座、生涯学習市民塾、遊学１日体験教室</t>
    <rPh sb="0" eb="3">
      <t>シドウシャ</t>
    </rPh>
    <rPh sb="3" eb="5">
      <t>ショウカイ</t>
    </rPh>
    <rPh sb="11" eb="13">
      <t>デマエ</t>
    </rPh>
    <rPh sb="13" eb="15">
      <t>コウザ</t>
    </rPh>
    <rPh sb="16" eb="18">
      <t>ショウガイ</t>
    </rPh>
    <rPh sb="18" eb="20">
      <t>ガクシュウ</t>
    </rPh>
    <rPh sb="20" eb="22">
      <t>シミン</t>
    </rPh>
    <rPh sb="22" eb="23">
      <t>ジュク</t>
    </rPh>
    <rPh sb="24" eb="26">
      <t>ユウガク</t>
    </rPh>
    <rPh sb="27" eb="28">
      <t>ヒ</t>
    </rPh>
    <rPh sb="28" eb="30">
      <t>タイケン</t>
    </rPh>
    <rPh sb="30" eb="32">
      <t>キョウシツ</t>
    </rPh>
    <phoneticPr fontId="3"/>
  </si>
  <si>
    <t>生涯学習人材バンク</t>
    <rPh sb="0" eb="2">
      <t>ガクシュウ</t>
    </rPh>
    <rPh sb="2" eb="4">
      <t>ジンザイ</t>
    </rPh>
    <phoneticPr fontId="3"/>
  </si>
  <si>
    <t>生涯学習出前講座</t>
    <rPh sb="0" eb="2">
      <t>ショウガイ</t>
    </rPh>
    <rPh sb="2" eb="4">
      <t>ガクシュウ</t>
    </rPh>
    <rPh sb="4" eb="6">
      <t>デマエ</t>
    </rPh>
    <rPh sb="6" eb="8">
      <t>コウザ</t>
    </rPh>
    <phoneticPr fontId="3"/>
  </si>
  <si>
    <t>生涯学習人財バンク「やしお楽習塾」</t>
    <rPh sb="0" eb="2">
      <t>ショウガイ</t>
    </rPh>
    <rPh sb="2" eb="4">
      <t>ガクシュウ</t>
    </rPh>
    <rPh sb="4" eb="5">
      <t>ジン</t>
    </rPh>
    <rPh sb="5" eb="6">
      <t>ザイ</t>
    </rPh>
    <rPh sb="13" eb="14">
      <t>ラク</t>
    </rPh>
    <rPh sb="14" eb="15">
      <t>シュウ</t>
    </rPh>
    <rPh sb="15" eb="16">
      <t>ジュク</t>
    </rPh>
    <phoneticPr fontId="3"/>
  </si>
  <si>
    <t>生涯学習まちづくり出前講座</t>
    <rPh sb="0" eb="2">
      <t>ショウガイ</t>
    </rPh>
    <rPh sb="2" eb="4">
      <t>ガクシュウ</t>
    </rPh>
    <rPh sb="9" eb="11">
      <t>デマエ</t>
    </rPh>
    <rPh sb="11" eb="13">
      <t>コウザ</t>
    </rPh>
    <phoneticPr fontId="2"/>
  </si>
  <si>
    <t>八潮市立資料館ボランティア</t>
  </si>
  <si>
    <t>生涯学習支援者人材バンク</t>
  </si>
  <si>
    <t>幸手市民生きがい教授、ものづくり体験学習（機織り体験）ボランティア、郷土資料館収蔵資料調査ボランテイア</t>
    <rPh sb="0" eb="2">
      <t>サッテ</t>
    </rPh>
    <rPh sb="2" eb="4">
      <t>シミン</t>
    </rPh>
    <rPh sb="4" eb="5">
      <t>イ</t>
    </rPh>
    <rPh sb="8" eb="10">
      <t>キョウジュ</t>
    </rPh>
    <rPh sb="16" eb="18">
      <t>タイケン</t>
    </rPh>
    <rPh sb="18" eb="20">
      <t>ガクシュウ</t>
    </rPh>
    <rPh sb="21" eb="23">
      <t>ハタオ</t>
    </rPh>
    <rPh sb="24" eb="26">
      <t>タイケン</t>
    </rPh>
    <rPh sb="34" eb="36">
      <t>キョウド</t>
    </rPh>
    <rPh sb="36" eb="39">
      <t>シリョウカン</t>
    </rPh>
    <rPh sb="39" eb="41">
      <t>シュウゾウ</t>
    </rPh>
    <rPh sb="41" eb="43">
      <t>シリョウ</t>
    </rPh>
    <rPh sb="43" eb="45">
      <t>チョウサ</t>
    </rPh>
    <phoneticPr fontId="3"/>
  </si>
  <si>
    <t>幸手市民生きがい教授</t>
    <rPh sb="0" eb="2">
      <t>サッテ</t>
    </rPh>
    <rPh sb="2" eb="4">
      <t>シミン</t>
    </rPh>
    <rPh sb="4" eb="5">
      <t>イ</t>
    </rPh>
    <rPh sb="8" eb="10">
      <t>キョウジュ</t>
    </rPh>
    <phoneticPr fontId="3"/>
  </si>
  <si>
    <t>生涯学習人材バンク</t>
    <rPh sb="0" eb="2">
      <t>ショウガイ</t>
    </rPh>
    <rPh sb="2" eb="4">
      <t>ガクシュウ</t>
    </rPh>
    <rPh sb="4" eb="6">
      <t>ジンザイ</t>
    </rPh>
    <phoneticPr fontId="2"/>
  </si>
  <si>
    <t>ペアーズバンク</t>
  </si>
  <si>
    <t>ペアーズアカデミー、自然観察会、ウィークエンドいきいき体験教室</t>
    <rPh sb="10" eb="12">
      <t>シゼン</t>
    </rPh>
    <rPh sb="12" eb="14">
      <t>カンサツ</t>
    </rPh>
    <rPh sb="14" eb="15">
      <t>カイ</t>
    </rPh>
    <rPh sb="27" eb="28">
      <t>タイ</t>
    </rPh>
    <rPh sb="28" eb="29">
      <t>ケン</t>
    </rPh>
    <rPh sb="29" eb="31">
      <t>キョウシツ</t>
    </rPh>
    <phoneticPr fontId="3"/>
  </si>
  <si>
    <t>図書館ボランティア、読み聞かせボランティア</t>
    <rPh sb="0" eb="2">
      <t>トショ</t>
    </rPh>
    <rPh sb="2" eb="3">
      <t>カン</t>
    </rPh>
    <rPh sb="10" eb="11">
      <t>ヨ</t>
    </rPh>
    <rPh sb="12" eb="13">
      <t>キ</t>
    </rPh>
    <phoneticPr fontId="2"/>
  </si>
  <si>
    <t>杉戸町生涯学習リーダーバンク登録制度</t>
  </si>
  <si>
    <t>まなびっちゃすぎと塾</t>
  </si>
  <si>
    <t>まつぶし出前講座（町民編）</t>
    <rPh sb="4" eb="6">
      <t>デマエ</t>
    </rPh>
    <rPh sb="6" eb="8">
      <t>コウザ</t>
    </rPh>
    <rPh sb="9" eb="11">
      <t>チョウミン</t>
    </rPh>
    <rPh sb="11" eb="12">
      <t>ヘン</t>
    </rPh>
    <phoneticPr fontId="3"/>
  </si>
  <si>
    <t>まつぶし出前講座</t>
  </si>
  <si>
    <t>図書ボランティア、読み聞かせボランティア、お助け隊、サロンボランティア</t>
    <rPh sb="0" eb="2">
      <t>トショ</t>
    </rPh>
    <rPh sb="9" eb="10">
      <t>ヨ</t>
    </rPh>
    <rPh sb="11" eb="12">
      <t>キ</t>
    </rPh>
    <rPh sb="22" eb="23">
      <t>タス</t>
    </rPh>
    <rPh sb="24" eb="25">
      <t>タイ</t>
    </rPh>
    <phoneticPr fontId="2"/>
  </si>
  <si>
    <t>チャレンジスクール</t>
  </si>
  <si>
    <t>土曜や放課後等に学校の教室等を活用して、子どもたちの自主的な学習やスポーツ、文化活動、地域住民との交流活動等の取組を実施</t>
  </si>
  <si>
    <t>子どもたちの放課後の安全・安心な居場所づくり</t>
    <rPh sb="0" eb="1">
      <t>コ</t>
    </rPh>
    <rPh sb="6" eb="9">
      <t>ホウカゴ</t>
    </rPh>
    <rPh sb="10" eb="12">
      <t>アンゼン</t>
    </rPh>
    <rPh sb="13" eb="15">
      <t>アンシン</t>
    </rPh>
    <rPh sb="16" eb="19">
      <t>イバショ</t>
    </rPh>
    <phoneticPr fontId="3"/>
  </si>
  <si>
    <t>特別教室開放事業</t>
    <rPh sb="0" eb="2">
      <t>トクベツ</t>
    </rPh>
    <rPh sb="2" eb="4">
      <t>キョウシツ</t>
    </rPh>
    <rPh sb="4" eb="6">
      <t>カイホウ</t>
    </rPh>
    <rPh sb="6" eb="8">
      <t>ジギョウ</t>
    </rPh>
    <phoneticPr fontId="2"/>
  </si>
  <si>
    <t>サークル活動、市民講座を実施しているが、新型コロナウイルス感染症拡大防止のため中止</t>
    <rPh sb="4" eb="6">
      <t>カツドウ</t>
    </rPh>
    <rPh sb="7" eb="9">
      <t>シミン</t>
    </rPh>
    <rPh sb="9" eb="11">
      <t>コウザ</t>
    </rPh>
    <rPh sb="12" eb="14">
      <t>ジッシ</t>
    </rPh>
    <rPh sb="20" eb="22">
      <t>シンガタ</t>
    </rPh>
    <rPh sb="29" eb="36">
      <t>カンセンショウカクダイボウシ</t>
    </rPh>
    <rPh sb="39" eb="41">
      <t>チュウシ</t>
    </rPh>
    <phoneticPr fontId="2"/>
  </si>
  <si>
    <t>平成塾、土曜寺子屋</t>
    <rPh sb="0" eb="2">
      <t>ヘイセイ</t>
    </rPh>
    <rPh sb="2" eb="3">
      <t>ジュク</t>
    </rPh>
    <rPh sb="4" eb="6">
      <t>ドヨウ</t>
    </rPh>
    <rPh sb="6" eb="9">
      <t>テラコヤ</t>
    </rPh>
    <phoneticPr fontId="2"/>
  </si>
  <si>
    <t>世代間交流、サークル活動、学習活動</t>
    <rPh sb="0" eb="3">
      <t>セダイカン</t>
    </rPh>
    <rPh sb="3" eb="5">
      <t>コウリュウ</t>
    </rPh>
    <rPh sb="10" eb="12">
      <t>カツドウ</t>
    </rPh>
    <rPh sb="13" eb="15">
      <t>ガクシュウ</t>
    </rPh>
    <rPh sb="15" eb="17">
      <t>カツドウ</t>
    </rPh>
    <phoneticPr fontId="2"/>
  </si>
  <si>
    <t>放課後子ども教室</t>
    <rPh sb="0" eb="3">
      <t>ホウカゴ</t>
    </rPh>
    <rPh sb="3" eb="4">
      <t>コ</t>
    </rPh>
    <rPh sb="6" eb="8">
      <t>キョウシツ</t>
    </rPh>
    <phoneticPr fontId="15"/>
  </si>
  <si>
    <t>土曜日に空き教室等を利用し、地域の方々の協力を得ながら、子どもたちの安心安全な居場所づくりと地域交流を目的として実施する。</t>
    <rPh sb="0" eb="3">
      <t>ドヨウビ</t>
    </rPh>
    <rPh sb="4" eb="5">
      <t>ア</t>
    </rPh>
    <rPh sb="6" eb="8">
      <t>キョウシツ</t>
    </rPh>
    <rPh sb="8" eb="9">
      <t>ナド</t>
    </rPh>
    <rPh sb="10" eb="12">
      <t>リヨウ</t>
    </rPh>
    <rPh sb="14" eb="16">
      <t>チイキ</t>
    </rPh>
    <rPh sb="17" eb="19">
      <t>カタガタ</t>
    </rPh>
    <rPh sb="20" eb="22">
      <t>キョウリョク</t>
    </rPh>
    <rPh sb="23" eb="24">
      <t>エ</t>
    </rPh>
    <rPh sb="28" eb="29">
      <t>コ</t>
    </rPh>
    <rPh sb="34" eb="36">
      <t>アンシン</t>
    </rPh>
    <rPh sb="36" eb="38">
      <t>アンゼン</t>
    </rPh>
    <rPh sb="39" eb="42">
      <t>イバショ</t>
    </rPh>
    <rPh sb="46" eb="48">
      <t>チイキ</t>
    </rPh>
    <rPh sb="48" eb="50">
      <t>コウリュウ</t>
    </rPh>
    <rPh sb="51" eb="53">
      <t>モクテキ</t>
    </rPh>
    <rPh sb="56" eb="58">
      <t>ジッシ</t>
    </rPh>
    <phoneticPr fontId="15"/>
  </si>
  <si>
    <t>ふれあい館「もくせい」</t>
    <rPh sb="4" eb="5">
      <t>カン</t>
    </rPh>
    <phoneticPr fontId="15"/>
  </si>
  <si>
    <t>学童保育クラブ、放課後子ども教室、地域活動スペース、多世代交流スペースを活用し、子どもから高齢者まで、様々な世代が集い、触れ合える施設として開放している。</t>
    <rPh sb="0" eb="2">
      <t>ガクドウ</t>
    </rPh>
    <rPh sb="2" eb="4">
      <t>ホイク</t>
    </rPh>
    <rPh sb="8" eb="11">
      <t>ホウカゴ</t>
    </rPh>
    <rPh sb="11" eb="12">
      <t>コ</t>
    </rPh>
    <rPh sb="14" eb="16">
      <t>キョウシツ</t>
    </rPh>
    <rPh sb="17" eb="19">
      <t>チイキ</t>
    </rPh>
    <rPh sb="19" eb="21">
      <t>カツドウ</t>
    </rPh>
    <rPh sb="26" eb="27">
      <t>タ</t>
    </rPh>
    <rPh sb="27" eb="29">
      <t>セダイ</t>
    </rPh>
    <rPh sb="29" eb="31">
      <t>コウリュウ</t>
    </rPh>
    <rPh sb="36" eb="38">
      <t>カツヨウ</t>
    </rPh>
    <rPh sb="40" eb="41">
      <t>コ</t>
    </rPh>
    <rPh sb="45" eb="48">
      <t>コウレイシャ</t>
    </rPh>
    <rPh sb="51" eb="53">
      <t>サマザマ</t>
    </rPh>
    <rPh sb="54" eb="56">
      <t>セダイ</t>
    </rPh>
    <rPh sb="57" eb="58">
      <t>ツド</t>
    </rPh>
    <rPh sb="60" eb="61">
      <t>フ</t>
    </rPh>
    <rPh sb="62" eb="63">
      <t>ア</t>
    </rPh>
    <rPh sb="65" eb="67">
      <t>シセツ</t>
    </rPh>
    <rPh sb="70" eb="72">
      <t>カイホウ</t>
    </rPh>
    <phoneticPr fontId="15"/>
  </si>
  <si>
    <r>
      <t>子</t>
    </r>
    <r>
      <rPr>
        <sz val="9"/>
        <rFont val="ＭＳ Ｐゴシック"/>
        <family val="3"/>
        <charset val="128"/>
      </rPr>
      <t>ども教室、わこうっこクラブ、学校開放講座</t>
    </r>
    <rPh sb="0" eb="1">
      <t>コ</t>
    </rPh>
    <rPh sb="3" eb="5">
      <t>キョウシツ</t>
    </rPh>
    <rPh sb="15" eb="17">
      <t>ガッコウ</t>
    </rPh>
    <rPh sb="17" eb="19">
      <t>カイホウ</t>
    </rPh>
    <rPh sb="19" eb="21">
      <t>コウザ</t>
    </rPh>
    <phoneticPr fontId="15"/>
  </si>
  <si>
    <t>放課後における子どもの居場所づくり、学習活動</t>
    <rPh sb="18" eb="20">
      <t>ガクシュウ</t>
    </rPh>
    <rPh sb="20" eb="22">
      <t>カツドウ</t>
    </rPh>
    <phoneticPr fontId="15"/>
  </si>
  <si>
    <t>新座市子どもの放課後居場所づくり事業</t>
    <rPh sb="16" eb="18">
      <t>ジギョウ</t>
    </rPh>
    <phoneticPr fontId="39"/>
  </si>
  <si>
    <t>放課後における子どもの居場所づくり、学習、体験、地域間交流</t>
    <rPh sb="18" eb="20">
      <t>ガクシュウ</t>
    </rPh>
    <phoneticPr fontId="3"/>
  </si>
  <si>
    <t>桶川市放課後子供教室</t>
    <rPh sb="0" eb="3">
      <t>オケガワシ</t>
    </rPh>
    <rPh sb="3" eb="6">
      <t>ホウカゴ</t>
    </rPh>
    <rPh sb="6" eb="8">
      <t>コドモ</t>
    </rPh>
    <rPh sb="8" eb="10">
      <t>キョウシツ</t>
    </rPh>
    <phoneticPr fontId="2"/>
  </si>
  <si>
    <t>小学生を対象として、放課後、小学校の一部を借用し、子供たちの安全・安心な活動拠点（居場所）をつくることを目的とし実施。</t>
  </si>
  <si>
    <t>地域活動室</t>
    <rPh sb="0" eb="2">
      <t>チイキ</t>
    </rPh>
    <rPh sb="2" eb="4">
      <t>カツドウ</t>
    </rPh>
    <rPh sb="4" eb="5">
      <t>シツ</t>
    </rPh>
    <phoneticPr fontId="2"/>
  </si>
  <si>
    <t>地域学習活動、放課後子ども教室　ほか</t>
    <rPh sb="0" eb="2">
      <t>チイキ</t>
    </rPh>
    <rPh sb="2" eb="4">
      <t>ガクシュウ</t>
    </rPh>
    <rPh sb="4" eb="6">
      <t>カツドウ</t>
    </rPh>
    <rPh sb="7" eb="10">
      <t>ホウカゴ</t>
    </rPh>
    <rPh sb="10" eb="11">
      <t>コ</t>
    </rPh>
    <rPh sb="13" eb="15">
      <t>キョウシツ</t>
    </rPh>
    <phoneticPr fontId="2"/>
  </si>
  <si>
    <t>西部教育事務所管内</t>
    <phoneticPr fontId="3"/>
  </si>
  <si>
    <t>開放教室</t>
    <rPh sb="0" eb="2">
      <t>カイホウ</t>
    </rPh>
    <rPh sb="2" eb="4">
      <t>キョウシツ</t>
    </rPh>
    <phoneticPr fontId="3"/>
  </si>
  <si>
    <t>利用の無い部屋を学習スペースとして利用</t>
    <rPh sb="8" eb="10">
      <t>ガクシュウ</t>
    </rPh>
    <phoneticPr fontId="3"/>
  </si>
  <si>
    <t>放課後のびのび算数教室</t>
    <rPh sb="0" eb="3">
      <t>ホウカゴ</t>
    </rPh>
    <rPh sb="7" eb="9">
      <t>サンスウ</t>
    </rPh>
    <rPh sb="9" eb="11">
      <t>キョウシツ</t>
    </rPh>
    <phoneticPr fontId="2"/>
  </si>
  <si>
    <t>放課後に特別教室を活用して、算数の基礎学習を行う。</t>
    <rPh sb="0" eb="3">
      <t>ホウカゴ</t>
    </rPh>
    <rPh sb="4" eb="6">
      <t>トクベツ</t>
    </rPh>
    <rPh sb="6" eb="8">
      <t>キョウシツ</t>
    </rPh>
    <rPh sb="9" eb="11">
      <t>カツヨウ</t>
    </rPh>
    <rPh sb="14" eb="16">
      <t>サンスウ</t>
    </rPh>
    <rPh sb="17" eb="19">
      <t>キソ</t>
    </rPh>
    <rPh sb="19" eb="21">
      <t>ガクシュウ</t>
    </rPh>
    <rPh sb="22" eb="23">
      <t>オコナ</t>
    </rPh>
    <phoneticPr fontId="3"/>
  </si>
  <si>
    <t>放課後子供教室</t>
    <rPh sb="0" eb="3">
      <t>ホウカゴ</t>
    </rPh>
    <rPh sb="3" eb="4">
      <t>コ</t>
    </rPh>
    <rPh sb="4" eb="5">
      <t>トモ</t>
    </rPh>
    <rPh sb="5" eb="7">
      <t>キョウシツ</t>
    </rPh>
    <phoneticPr fontId="3"/>
  </si>
  <si>
    <t>放課後における子供の居場所づくり、学習活動（町内3校で実施）</t>
    <rPh sb="0" eb="3">
      <t>ホウカゴ</t>
    </rPh>
    <rPh sb="7" eb="9">
      <t>コドモ</t>
    </rPh>
    <rPh sb="10" eb="13">
      <t>イバショ</t>
    </rPh>
    <rPh sb="17" eb="19">
      <t>ガクシュウ</t>
    </rPh>
    <rPh sb="19" eb="21">
      <t>カツドウ</t>
    </rPh>
    <rPh sb="22" eb="24">
      <t>チョウナイ</t>
    </rPh>
    <rPh sb="25" eb="26">
      <t>コウ</t>
    </rPh>
    <rPh sb="27" eb="29">
      <t>ジッシ</t>
    </rPh>
    <phoneticPr fontId="3"/>
  </si>
  <si>
    <t>生涯学習教室の開催</t>
    <rPh sb="0" eb="2">
      <t>ショウガイ</t>
    </rPh>
    <rPh sb="2" eb="4">
      <t>ガクシュウ</t>
    </rPh>
    <rPh sb="4" eb="6">
      <t>キョウシツ</t>
    </rPh>
    <rPh sb="7" eb="9">
      <t>カイサイ</t>
    </rPh>
    <phoneticPr fontId="3"/>
  </si>
  <si>
    <t>廃校の空き教室を利用した講座・教室の開催</t>
    <rPh sb="0" eb="2">
      <t>ハイコウ</t>
    </rPh>
    <rPh sb="3" eb="4">
      <t>ア</t>
    </rPh>
    <rPh sb="5" eb="7">
      <t>キョウシツ</t>
    </rPh>
    <rPh sb="8" eb="10">
      <t>リヨウ</t>
    </rPh>
    <rPh sb="12" eb="14">
      <t>コウザ</t>
    </rPh>
    <rPh sb="15" eb="17">
      <t>キョウシツ</t>
    </rPh>
    <rPh sb="18" eb="20">
      <t>カイサイ</t>
    </rPh>
    <phoneticPr fontId="3"/>
  </si>
  <si>
    <t>鳩ヶ丘のびのびプラザ</t>
    <rPh sb="0" eb="1">
      <t>ハト</t>
    </rPh>
    <rPh sb="2" eb="3">
      <t>オカ</t>
    </rPh>
    <phoneticPr fontId="2"/>
  </si>
  <si>
    <t>高齢者のための施設開放（閉じこもり防止）</t>
    <rPh sb="0" eb="3">
      <t>コウレイシャ</t>
    </rPh>
    <rPh sb="7" eb="9">
      <t>シセツ</t>
    </rPh>
    <rPh sb="9" eb="10">
      <t>ヒラ</t>
    </rPh>
    <rPh sb="10" eb="11">
      <t>ホウ</t>
    </rPh>
    <rPh sb="12" eb="13">
      <t>ト</t>
    </rPh>
    <rPh sb="17" eb="19">
      <t>ボウシ</t>
    </rPh>
    <phoneticPr fontId="2"/>
  </si>
  <si>
    <t>北部教育事務所管内</t>
    <phoneticPr fontId="3"/>
  </si>
  <si>
    <t>放課後子供教室・ウィークエンドサイエンス</t>
    <rPh sb="0" eb="3">
      <t>ホウカゴ</t>
    </rPh>
    <rPh sb="3" eb="5">
      <t>コドモ</t>
    </rPh>
    <rPh sb="5" eb="7">
      <t>キョウシツ</t>
    </rPh>
    <phoneticPr fontId="39"/>
  </si>
  <si>
    <t>学習支援・体験活動等</t>
    <rPh sb="0" eb="2">
      <t>ガクシュウ</t>
    </rPh>
    <rPh sb="2" eb="4">
      <t>シエン</t>
    </rPh>
    <rPh sb="5" eb="7">
      <t>タイケン</t>
    </rPh>
    <rPh sb="7" eb="9">
      <t>カツドウ</t>
    </rPh>
    <rPh sb="9" eb="10">
      <t>トウ</t>
    </rPh>
    <phoneticPr fontId="39"/>
  </si>
  <si>
    <t>小学生学習支援事業「がんばル～ム」</t>
    <rPh sb="0" eb="3">
      <t>ショウガクセイ</t>
    </rPh>
    <rPh sb="3" eb="5">
      <t>ガクシュウ</t>
    </rPh>
    <rPh sb="5" eb="7">
      <t>シエン</t>
    </rPh>
    <rPh sb="7" eb="9">
      <t>ジギョウ</t>
    </rPh>
    <phoneticPr fontId="2"/>
  </si>
  <si>
    <t>学習支援</t>
    <rPh sb="0" eb="2">
      <t>ガクシュウ</t>
    </rPh>
    <rPh sb="2" eb="4">
      <t>シエン</t>
    </rPh>
    <phoneticPr fontId="2"/>
  </si>
  <si>
    <t>平日放課後子ども教室</t>
    <rPh sb="0" eb="2">
      <t>ヘイジツ</t>
    </rPh>
    <rPh sb="2" eb="5">
      <t>ホウカゴ</t>
    </rPh>
    <rPh sb="5" eb="6">
      <t>コ</t>
    </rPh>
    <rPh sb="8" eb="10">
      <t>キョウシツ</t>
    </rPh>
    <phoneticPr fontId="3"/>
  </si>
  <si>
    <t>放課後における子どもの居場所づくり、体験学習（市内３校で実施）</t>
    <rPh sb="0" eb="3">
      <t>ホウカゴ</t>
    </rPh>
    <rPh sb="7" eb="8">
      <t>コ</t>
    </rPh>
    <rPh sb="11" eb="14">
      <t>イバショ</t>
    </rPh>
    <rPh sb="18" eb="20">
      <t>タイケン</t>
    </rPh>
    <rPh sb="20" eb="22">
      <t>ガクシュウ</t>
    </rPh>
    <rPh sb="23" eb="25">
      <t>シナイ</t>
    </rPh>
    <rPh sb="26" eb="27">
      <t>コウ</t>
    </rPh>
    <rPh sb="28" eb="30">
      <t>ジッシ</t>
    </rPh>
    <phoneticPr fontId="3"/>
  </si>
  <si>
    <t>上里町放課後子供教室</t>
    <rPh sb="0" eb="2">
      <t>カミサト</t>
    </rPh>
    <rPh sb="2" eb="3">
      <t>マチ</t>
    </rPh>
    <rPh sb="3" eb="6">
      <t>ホウカゴ</t>
    </rPh>
    <rPh sb="6" eb="8">
      <t>コドモ</t>
    </rPh>
    <rPh sb="8" eb="10">
      <t>キョウシツ</t>
    </rPh>
    <phoneticPr fontId="2"/>
  </si>
  <si>
    <t>体験活動　地域交流等</t>
    <rPh sb="0" eb="2">
      <t>タイケン</t>
    </rPh>
    <rPh sb="2" eb="4">
      <t>カツドウ</t>
    </rPh>
    <rPh sb="5" eb="7">
      <t>チイキ</t>
    </rPh>
    <rPh sb="7" eb="9">
      <t>コウリュウ</t>
    </rPh>
    <rPh sb="9" eb="10">
      <t>ナド</t>
    </rPh>
    <phoneticPr fontId="2"/>
  </si>
  <si>
    <t>寄居町</t>
    <rPh sb="0" eb="3">
      <t>ヨリイマチ</t>
    </rPh>
    <phoneticPr fontId="3"/>
  </si>
  <si>
    <t>放課後子供教室</t>
    <rPh sb="0" eb="3">
      <t>ホウカゴ</t>
    </rPh>
    <rPh sb="3" eb="5">
      <t>コドモ</t>
    </rPh>
    <rPh sb="5" eb="7">
      <t>キョウシツ</t>
    </rPh>
    <phoneticPr fontId="3"/>
  </si>
  <si>
    <t>学習支援</t>
    <rPh sb="0" eb="2">
      <t>ガクシュウ</t>
    </rPh>
    <rPh sb="2" eb="4">
      <t>シエン</t>
    </rPh>
    <phoneticPr fontId="3"/>
  </si>
  <si>
    <t>放課後子供教室</t>
    <rPh sb="0" eb="3">
      <t>ホウカゴ</t>
    </rPh>
    <rPh sb="3" eb="5">
      <t>コドモ</t>
    </rPh>
    <rPh sb="5" eb="7">
      <t>キョウシツ</t>
    </rPh>
    <phoneticPr fontId="24"/>
  </si>
  <si>
    <t>放課後における子どもたちの安全・安心な居場所づくり・体験活動等</t>
  </si>
  <si>
    <t>余裕教室の活用</t>
    <rPh sb="0" eb="2">
      <t>ヨユウ</t>
    </rPh>
    <rPh sb="2" eb="4">
      <t>キョウシツ</t>
    </rPh>
    <rPh sb="5" eb="7">
      <t>カツヨウ</t>
    </rPh>
    <phoneticPr fontId="4"/>
  </si>
  <si>
    <t>地域学習活動</t>
    <rPh sb="0" eb="2">
      <t>チイキ</t>
    </rPh>
    <rPh sb="2" eb="4">
      <t>ガクシュウ</t>
    </rPh>
    <rPh sb="4" eb="6">
      <t>カツドウ</t>
    </rPh>
    <phoneticPr fontId="2"/>
  </si>
  <si>
    <t>羽生市</t>
    <rPh sb="0" eb="3">
      <t>ハニュウシ</t>
    </rPh>
    <phoneticPr fontId="3"/>
  </si>
  <si>
    <t>放課後子ども教室、いきいきデイサービス等</t>
    <rPh sb="0" eb="3">
      <t>ホウカゴ</t>
    </rPh>
    <rPh sb="3" eb="4">
      <t>コ</t>
    </rPh>
    <rPh sb="6" eb="8">
      <t>キョウシツ</t>
    </rPh>
    <rPh sb="19" eb="20">
      <t>ナド</t>
    </rPh>
    <phoneticPr fontId="3"/>
  </si>
  <si>
    <t>子どもたちの自主的な学習やスポーツ・文化活動・地域住民との交流活動等を行う「放課後子ども教室」や、会場に通いながら健康体操や趣味活動を行うことで、孤独感の解消や心身機能の維持向上を図り、要介護状態への進行を予防する「いきいきデイサービス」等を実施している。</t>
    <rPh sb="35" eb="36">
      <t>オコナ</t>
    </rPh>
    <rPh sb="38" eb="41">
      <t>ホウカゴ</t>
    </rPh>
    <rPh sb="41" eb="42">
      <t>コ</t>
    </rPh>
    <rPh sb="44" eb="46">
      <t>キョウシツ</t>
    </rPh>
    <rPh sb="49" eb="51">
      <t>カイジョウ</t>
    </rPh>
    <rPh sb="52" eb="53">
      <t>カヨ</t>
    </rPh>
    <rPh sb="57" eb="59">
      <t>ケンコウ</t>
    </rPh>
    <rPh sb="59" eb="61">
      <t>タイソウ</t>
    </rPh>
    <rPh sb="62" eb="64">
      <t>シュミ</t>
    </rPh>
    <rPh sb="64" eb="66">
      <t>カツドウ</t>
    </rPh>
    <rPh sb="67" eb="68">
      <t>オコナ</t>
    </rPh>
    <rPh sb="73" eb="76">
      <t>コドクカン</t>
    </rPh>
    <rPh sb="77" eb="79">
      <t>カイショウ</t>
    </rPh>
    <rPh sb="80" eb="82">
      <t>シンシン</t>
    </rPh>
    <rPh sb="82" eb="84">
      <t>キノウ</t>
    </rPh>
    <rPh sb="85" eb="87">
      <t>イジ</t>
    </rPh>
    <rPh sb="87" eb="89">
      <t>コウジョウ</t>
    </rPh>
    <rPh sb="90" eb="91">
      <t>ハカ</t>
    </rPh>
    <rPh sb="93" eb="94">
      <t>ヨウ</t>
    </rPh>
    <rPh sb="94" eb="96">
      <t>カイゴ</t>
    </rPh>
    <rPh sb="96" eb="98">
      <t>ジョウタイ</t>
    </rPh>
    <rPh sb="100" eb="102">
      <t>シンコウ</t>
    </rPh>
    <rPh sb="103" eb="105">
      <t>ヨボウ</t>
    </rPh>
    <rPh sb="119" eb="120">
      <t>ナド</t>
    </rPh>
    <rPh sb="121" eb="123">
      <t>ジッシ</t>
    </rPh>
    <phoneticPr fontId="3"/>
  </si>
  <si>
    <t>放課後子供教室</t>
    <rPh sb="0" eb="3">
      <t>ホウカゴ</t>
    </rPh>
    <rPh sb="3" eb="5">
      <t>コドモ</t>
    </rPh>
    <rPh sb="5" eb="7">
      <t>キョウシツ</t>
    </rPh>
    <phoneticPr fontId="2"/>
  </si>
  <si>
    <t>地域の人々による、学習支援、スポーツ・文化体験活動</t>
    <rPh sb="0" eb="2">
      <t>チイキ</t>
    </rPh>
    <rPh sb="3" eb="5">
      <t>ヒトビト</t>
    </rPh>
    <rPh sb="9" eb="11">
      <t>ガクシュウ</t>
    </rPh>
    <rPh sb="11" eb="13">
      <t>シエン</t>
    </rPh>
    <rPh sb="19" eb="21">
      <t>ブンカ</t>
    </rPh>
    <rPh sb="21" eb="23">
      <t>タイケン</t>
    </rPh>
    <rPh sb="23" eb="25">
      <t>カツドウ</t>
    </rPh>
    <phoneticPr fontId="2"/>
  </si>
  <si>
    <t>放課後に子どもが安心して活動できる場の確保を図る。</t>
  </si>
  <si>
    <t>放課後子供教室</t>
  </si>
  <si>
    <t>学習、スポーツ、レクリエーション</t>
  </si>
  <si>
    <t>地域の人々による、学習支援、運動、世代間交流等による子育て支援</t>
    <rPh sb="0" eb="2">
      <t>チイキ</t>
    </rPh>
    <rPh sb="3" eb="5">
      <t>ヒトビト</t>
    </rPh>
    <rPh sb="9" eb="11">
      <t>ガクシュウ</t>
    </rPh>
    <rPh sb="11" eb="13">
      <t>シエン</t>
    </rPh>
    <rPh sb="14" eb="16">
      <t>ウンドウ</t>
    </rPh>
    <rPh sb="17" eb="20">
      <t>セダイカン</t>
    </rPh>
    <rPh sb="20" eb="22">
      <t>コウリュウ</t>
    </rPh>
    <rPh sb="22" eb="23">
      <t>ナド</t>
    </rPh>
    <rPh sb="26" eb="28">
      <t>コソダ</t>
    </rPh>
    <rPh sb="29" eb="31">
      <t>シエン</t>
    </rPh>
    <phoneticPr fontId="2"/>
  </si>
  <si>
    <t>学習投影</t>
    <rPh sb="0" eb="2">
      <t>ガクシュウ</t>
    </rPh>
    <rPh sb="2" eb="4">
      <t>トウエイ</t>
    </rPh>
    <phoneticPr fontId="1"/>
  </si>
  <si>
    <t>主に市内保育所・幼稚園、市立小学校4年生と希望した中学の1年生及び市内の高校生がプラネタリウム天文学習を行う。</t>
    <rPh sb="2" eb="4">
      <t>シナイ</t>
    </rPh>
    <rPh sb="4" eb="6">
      <t>ホイク</t>
    </rPh>
    <rPh sb="6" eb="7">
      <t>ショ</t>
    </rPh>
    <rPh sb="8" eb="11">
      <t>ヨウチエン</t>
    </rPh>
    <rPh sb="31" eb="32">
      <t>オヨ</t>
    </rPh>
    <rPh sb="33" eb="35">
      <t>シナイ</t>
    </rPh>
    <rPh sb="36" eb="39">
      <t>コウコウセイ</t>
    </rPh>
    <phoneticPr fontId="2"/>
  </si>
  <si>
    <t>歴史教室</t>
    <rPh sb="0" eb="2">
      <t>レキシ</t>
    </rPh>
    <rPh sb="2" eb="4">
      <t>キョウシツ</t>
    </rPh>
    <phoneticPr fontId="1"/>
  </si>
  <si>
    <t>文化財課収蔵資料等を用い、小学校3年生から中学3年生対象に出前授業等を実施した。</t>
  </si>
  <si>
    <t>上尾市</t>
    <phoneticPr fontId="3"/>
  </si>
  <si>
    <t>公民館と日本薬科大学との連携講座</t>
    <rPh sb="0" eb="3">
      <t>コウミンカン</t>
    </rPh>
    <rPh sb="4" eb="6">
      <t>ニホン</t>
    </rPh>
    <rPh sb="6" eb="8">
      <t>ヤッカ</t>
    </rPh>
    <rPh sb="8" eb="10">
      <t>ダイガク</t>
    </rPh>
    <rPh sb="12" eb="14">
      <t>レンケイ</t>
    </rPh>
    <rPh sb="14" eb="16">
      <t>コウザ</t>
    </rPh>
    <phoneticPr fontId="2"/>
  </si>
  <si>
    <t>深く知ることを目的とし、日本薬科大学と公民館が連携し専門的な講座を行った。</t>
    <rPh sb="0" eb="1">
      <t>フカ</t>
    </rPh>
    <rPh sb="2" eb="3">
      <t>シ</t>
    </rPh>
    <rPh sb="7" eb="9">
      <t>モクテキ</t>
    </rPh>
    <rPh sb="12" eb="14">
      <t>ニホン</t>
    </rPh>
    <rPh sb="14" eb="16">
      <t>ヤッカ</t>
    </rPh>
    <rPh sb="16" eb="18">
      <t>ダイガク</t>
    </rPh>
    <rPh sb="19" eb="22">
      <t>コウミンカン</t>
    </rPh>
    <rPh sb="23" eb="25">
      <t>レンケイ</t>
    </rPh>
    <rPh sb="26" eb="29">
      <t>センモンテキ</t>
    </rPh>
    <rPh sb="30" eb="32">
      <t>コウザ</t>
    </rPh>
    <rPh sb="33" eb="34">
      <t>オコナ</t>
    </rPh>
    <phoneticPr fontId="2"/>
  </si>
  <si>
    <t>セカンドブックスタート事業</t>
    <rPh sb="11" eb="13">
      <t>ジギョウ</t>
    </rPh>
    <phoneticPr fontId="2"/>
  </si>
  <si>
    <t>市内の全小学校1年生を対象に、読書パスポートを配布した。</t>
    <rPh sb="0" eb="2">
      <t>シナイ</t>
    </rPh>
    <rPh sb="3" eb="4">
      <t>ゼン</t>
    </rPh>
    <rPh sb="4" eb="7">
      <t>ショウガッコウ</t>
    </rPh>
    <rPh sb="8" eb="10">
      <t>ネンセイ</t>
    </rPh>
    <rPh sb="11" eb="13">
      <t>タイショウ</t>
    </rPh>
    <rPh sb="15" eb="17">
      <t>ドクショ</t>
    </rPh>
    <rPh sb="23" eb="25">
      <t>ハイフ</t>
    </rPh>
    <phoneticPr fontId="3"/>
  </si>
  <si>
    <t>草加市</t>
    <rPh sb="0" eb="3">
      <t>ソウカシ</t>
    </rPh>
    <phoneticPr fontId="3"/>
  </si>
  <si>
    <t>謎解きゲーム</t>
    <phoneticPr fontId="3"/>
  </si>
  <si>
    <t>普段と異なった友人とチームを組むことにより新たな交流や感動を創出する。</t>
    <phoneticPr fontId="3"/>
  </si>
  <si>
    <t>戸田市</t>
    <rPh sb="0" eb="3">
      <t>トダシ</t>
    </rPh>
    <phoneticPr fontId="3"/>
  </si>
  <si>
    <t>彩湖自然学習センターサイエンスサポートプログラム</t>
    <rPh sb="0" eb="10">
      <t>サ</t>
    </rPh>
    <phoneticPr fontId="3"/>
  </si>
  <si>
    <t>小・中学校の理科、総合的な学習の時間、小学校生活科の教育振興のために植物・動物を中心にした学習・自然体験活動の支援を行った。</t>
    <rPh sb="0" eb="1">
      <t>ショウ</t>
    </rPh>
    <rPh sb="2" eb="5">
      <t>チュウガッコウ</t>
    </rPh>
    <rPh sb="6" eb="8">
      <t>リカ</t>
    </rPh>
    <rPh sb="9" eb="12">
      <t>ソウゴウテキ</t>
    </rPh>
    <rPh sb="13" eb="15">
      <t>ガクシュウ</t>
    </rPh>
    <rPh sb="16" eb="18">
      <t>ジカン</t>
    </rPh>
    <rPh sb="19" eb="22">
      <t>ショウガッコウ</t>
    </rPh>
    <rPh sb="22" eb="25">
      <t>セイカツカ</t>
    </rPh>
    <rPh sb="26" eb="28">
      <t>キョウイク</t>
    </rPh>
    <rPh sb="28" eb="30">
      <t>シンコウ</t>
    </rPh>
    <rPh sb="34" eb="36">
      <t>ショクブツ</t>
    </rPh>
    <rPh sb="37" eb="39">
      <t>ドウブツ</t>
    </rPh>
    <rPh sb="40" eb="42">
      <t>チュウシン</t>
    </rPh>
    <rPh sb="45" eb="47">
      <t>ガクシュウ</t>
    </rPh>
    <rPh sb="48" eb="50">
      <t>シゼン</t>
    </rPh>
    <rPh sb="50" eb="52">
      <t>タイケン</t>
    </rPh>
    <rPh sb="52" eb="54">
      <t>カツドウ</t>
    </rPh>
    <rPh sb="55" eb="57">
      <t>シエン</t>
    </rPh>
    <rPh sb="58" eb="59">
      <t>オコナ</t>
    </rPh>
    <phoneticPr fontId="3"/>
  </si>
  <si>
    <t>小学校1年生博物館利用授業</t>
    <rPh sb="0" eb="3">
      <t>ショウガッコウ</t>
    </rPh>
    <rPh sb="4" eb="5">
      <t>ネン</t>
    </rPh>
    <rPh sb="5" eb="6">
      <t>セイ</t>
    </rPh>
    <rPh sb="6" eb="9">
      <t>ハクブツカン</t>
    </rPh>
    <rPh sb="9" eb="11">
      <t>リヨウ</t>
    </rPh>
    <rPh sb="11" eb="13">
      <t>ジュギョウ</t>
    </rPh>
    <phoneticPr fontId="15"/>
  </si>
  <si>
    <t>国語科「たぬきの糸車」における糸車を学習する小学1年生を対象に、授業による博物館利用を促進する。学習に当たっては各小学校・博物館利用検討委員会・教育指導課とともに検討し実施した。</t>
    <rPh sb="0" eb="2">
      <t>コクゴ</t>
    </rPh>
    <rPh sb="2" eb="3">
      <t>カ</t>
    </rPh>
    <rPh sb="8" eb="10">
      <t>イトグルマ</t>
    </rPh>
    <rPh sb="15" eb="17">
      <t>イトグルマ</t>
    </rPh>
    <rPh sb="18" eb="20">
      <t>ガクシュウ</t>
    </rPh>
    <rPh sb="22" eb="24">
      <t>ショウガク</t>
    </rPh>
    <rPh sb="25" eb="27">
      <t>ネンセイ</t>
    </rPh>
    <rPh sb="28" eb="30">
      <t>タイショウ</t>
    </rPh>
    <rPh sb="32" eb="34">
      <t>ジュギョウ</t>
    </rPh>
    <rPh sb="37" eb="40">
      <t>ハクブツカン</t>
    </rPh>
    <rPh sb="40" eb="42">
      <t>リヨウ</t>
    </rPh>
    <rPh sb="43" eb="45">
      <t>ソクシン</t>
    </rPh>
    <rPh sb="48" eb="50">
      <t>ガクシュウ</t>
    </rPh>
    <rPh sb="51" eb="52">
      <t>ア</t>
    </rPh>
    <rPh sb="56" eb="57">
      <t>カク</t>
    </rPh>
    <rPh sb="57" eb="60">
      <t>ショウガッコウ</t>
    </rPh>
    <rPh sb="61" eb="64">
      <t>ハクブツカン</t>
    </rPh>
    <rPh sb="64" eb="66">
      <t>リヨウ</t>
    </rPh>
    <rPh sb="66" eb="68">
      <t>ケントウ</t>
    </rPh>
    <rPh sb="68" eb="71">
      <t>イインカイ</t>
    </rPh>
    <rPh sb="72" eb="74">
      <t>キョウイク</t>
    </rPh>
    <rPh sb="74" eb="76">
      <t>シドウ</t>
    </rPh>
    <rPh sb="76" eb="77">
      <t>カ</t>
    </rPh>
    <rPh sb="81" eb="83">
      <t>ケントウ</t>
    </rPh>
    <rPh sb="84" eb="86">
      <t>ジッシ</t>
    </rPh>
    <phoneticPr fontId="15"/>
  </si>
  <si>
    <t>いのちを学ぶ人権講座</t>
    <rPh sb="4" eb="5">
      <t>マナ</t>
    </rPh>
    <rPh sb="6" eb="8">
      <t>ジンケン</t>
    </rPh>
    <rPh sb="8" eb="10">
      <t>コウザ</t>
    </rPh>
    <phoneticPr fontId="24"/>
  </si>
  <si>
    <t>志木小学校3年生児童を対象に「いのちを学ぶ」をテーマとした人権講座の実施</t>
    <rPh sb="0" eb="2">
      <t>シキ</t>
    </rPh>
    <rPh sb="2" eb="3">
      <t>ショウ</t>
    </rPh>
    <rPh sb="3" eb="5">
      <t>ガッコウ</t>
    </rPh>
    <rPh sb="6" eb="8">
      <t>ネンセイ</t>
    </rPh>
    <rPh sb="8" eb="10">
      <t>ジドウ</t>
    </rPh>
    <rPh sb="11" eb="13">
      <t>タイショウ</t>
    </rPh>
    <rPh sb="19" eb="20">
      <t>マナ</t>
    </rPh>
    <rPh sb="29" eb="31">
      <t>ジンケン</t>
    </rPh>
    <rPh sb="31" eb="33">
      <t>コウザ</t>
    </rPh>
    <rPh sb="34" eb="36">
      <t>ジッシ</t>
    </rPh>
    <phoneticPr fontId="24"/>
  </si>
  <si>
    <t>志木小学校さくら学級との連携授業</t>
    <rPh sb="0" eb="2">
      <t>シキ</t>
    </rPh>
    <rPh sb="2" eb="5">
      <t>ショウガッコウ</t>
    </rPh>
    <rPh sb="8" eb="10">
      <t>ガッキュウ</t>
    </rPh>
    <rPh sb="12" eb="14">
      <t>レンケイ</t>
    </rPh>
    <rPh sb="14" eb="16">
      <t>ジュギョウ</t>
    </rPh>
    <phoneticPr fontId="24"/>
  </si>
  <si>
    <t>さくら学級児童が、ハロウィンカードを作成し、作品を太陽展に出展</t>
    <rPh sb="3" eb="5">
      <t>ガッキュウ</t>
    </rPh>
    <rPh sb="5" eb="7">
      <t>ジドウ</t>
    </rPh>
    <rPh sb="18" eb="20">
      <t>サクセイ</t>
    </rPh>
    <rPh sb="22" eb="24">
      <t>サクヒン</t>
    </rPh>
    <rPh sb="25" eb="27">
      <t>タイヨウ</t>
    </rPh>
    <rPh sb="27" eb="28">
      <t>テン</t>
    </rPh>
    <rPh sb="29" eb="31">
      <t>シュッテン</t>
    </rPh>
    <phoneticPr fontId="24"/>
  </si>
  <si>
    <t>子ども教室</t>
    <rPh sb="0" eb="1">
      <t>コ</t>
    </rPh>
    <rPh sb="3" eb="5">
      <t>キョウシツ</t>
    </rPh>
    <phoneticPr fontId="15"/>
  </si>
  <si>
    <t>放課後に小学校の余裕教室等を活用し、安全・安心な子供の活動拠点(居場所)を設け、地域の方々の参画を得て、子供たちに勉強やスポーツ・文化芸術活動、地域住民との交流活動等の機会を提供した。</t>
  </si>
  <si>
    <t>わこうっこクラブ</t>
  </si>
  <si>
    <t>放課後に小学校の余裕教室等を活用し、安全・安心な子どもの活動拠点(居場所)を提供した。</t>
  </si>
  <si>
    <t>新座っ子ぱわーあっぷくらぶ事業</t>
  </si>
  <si>
    <t>子どもたちの様々な体験活動と学習活動の充実を目指し、地域の教育力を活用したクラブ活動を実施。</t>
  </si>
  <si>
    <t>新座市内大学公開講座</t>
    <rPh sb="0" eb="4">
      <t>ニイザシナイ</t>
    </rPh>
    <rPh sb="4" eb="6">
      <t>ダイガク</t>
    </rPh>
    <rPh sb="6" eb="8">
      <t>コウカイ</t>
    </rPh>
    <rPh sb="8" eb="10">
      <t>コウザ</t>
    </rPh>
    <phoneticPr fontId="13"/>
  </si>
  <si>
    <t>十文字学園女子大学の協力の下、各大学の持つ人材・施設を活用するとともに、個々の大学の特性を生かし専門的で質の高い講座を開設。</t>
    <rPh sb="0" eb="3">
      <t>ジュウモンジ</t>
    </rPh>
    <rPh sb="3" eb="5">
      <t>ガクエン</t>
    </rPh>
    <rPh sb="5" eb="7">
      <t>ジョシ</t>
    </rPh>
    <rPh sb="7" eb="9">
      <t>ダイガク</t>
    </rPh>
    <rPh sb="10" eb="12">
      <t>キョウリョク</t>
    </rPh>
    <rPh sb="13" eb="14">
      <t>シタ</t>
    </rPh>
    <rPh sb="15" eb="18">
      <t>カクダイガク</t>
    </rPh>
    <rPh sb="19" eb="20">
      <t>モ</t>
    </rPh>
    <rPh sb="21" eb="23">
      <t>ジンザイ</t>
    </rPh>
    <rPh sb="24" eb="26">
      <t>シセツ</t>
    </rPh>
    <rPh sb="27" eb="29">
      <t>カツヨウ</t>
    </rPh>
    <rPh sb="36" eb="38">
      <t>ココ</t>
    </rPh>
    <rPh sb="39" eb="41">
      <t>ダイガク</t>
    </rPh>
    <rPh sb="42" eb="44">
      <t>トクセイ</t>
    </rPh>
    <rPh sb="45" eb="46">
      <t>ナマ</t>
    </rPh>
    <rPh sb="48" eb="51">
      <t>センモンテキ</t>
    </rPh>
    <rPh sb="52" eb="53">
      <t>シツ</t>
    </rPh>
    <rPh sb="54" eb="55">
      <t>タカ</t>
    </rPh>
    <rPh sb="56" eb="58">
      <t>コウザ</t>
    </rPh>
    <rPh sb="59" eb="61">
      <t>カイセツ</t>
    </rPh>
    <phoneticPr fontId="13"/>
  </si>
  <si>
    <t>生涯学習人権講座研修会</t>
    <rPh sb="0" eb="2">
      <t>ショウガイ</t>
    </rPh>
    <rPh sb="2" eb="4">
      <t>ガクシュウ</t>
    </rPh>
    <rPh sb="4" eb="6">
      <t>ジンケン</t>
    </rPh>
    <rPh sb="6" eb="8">
      <t>コウザ</t>
    </rPh>
    <rPh sb="8" eb="11">
      <t>ケンシュウカイ</t>
    </rPh>
    <phoneticPr fontId="2"/>
  </si>
  <si>
    <t>地域や職場における人権教育推進者の養成を目的として実施。教職員の研修も兼ねる。</t>
    <rPh sb="0" eb="2">
      <t>チイキ</t>
    </rPh>
    <rPh sb="3" eb="5">
      <t>ショクバ</t>
    </rPh>
    <rPh sb="9" eb="11">
      <t>ジンケン</t>
    </rPh>
    <rPh sb="11" eb="13">
      <t>キョウイク</t>
    </rPh>
    <rPh sb="13" eb="15">
      <t>スイシン</t>
    </rPh>
    <rPh sb="15" eb="16">
      <t>シャ</t>
    </rPh>
    <rPh sb="17" eb="19">
      <t>ヨウセイ</t>
    </rPh>
    <rPh sb="20" eb="22">
      <t>モクテキ</t>
    </rPh>
    <rPh sb="25" eb="27">
      <t>ジッシ</t>
    </rPh>
    <rPh sb="28" eb="31">
      <t>キョウショクイン</t>
    </rPh>
    <rPh sb="32" eb="34">
      <t>ケンシュウ</t>
    </rPh>
    <rPh sb="35" eb="36">
      <t>カ</t>
    </rPh>
    <phoneticPr fontId="2"/>
  </si>
  <si>
    <t>川越・地域子どもサポート推進事業</t>
    <rPh sb="0" eb="2">
      <t>カワゴエ</t>
    </rPh>
    <rPh sb="3" eb="5">
      <t>チイキ</t>
    </rPh>
    <rPh sb="5" eb="6">
      <t>コ</t>
    </rPh>
    <rPh sb="12" eb="14">
      <t>スイシン</t>
    </rPh>
    <rPh sb="14" eb="16">
      <t>ジギョウ</t>
    </rPh>
    <phoneticPr fontId="4"/>
  </si>
  <si>
    <t>子ども達の豊かな人間性や社会性など「生きる力」を育むため、学校、家庭、地域及び社会教育施設が連携・協力し、人と人とのネットワークを構築しながら、地域ぐるみで子ども達を育てる体制を作る。</t>
    <rPh sb="0" eb="1">
      <t>コ</t>
    </rPh>
    <rPh sb="3" eb="4">
      <t>タチ</t>
    </rPh>
    <rPh sb="5" eb="6">
      <t>ユタ</t>
    </rPh>
    <rPh sb="8" eb="11">
      <t>ニンゲンセイ</t>
    </rPh>
    <rPh sb="12" eb="14">
      <t>シャカイ</t>
    </rPh>
    <rPh sb="14" eb="15">
      <t>セイ</t>
    </rPh>
    <rPh sb="18" eb="19">
      <t>イ</t>
    </rPh>
    <rPh sb="21" eb="22">
      <t>チカラ</t>
    </rPh>
    <rPh sb="24" eb="25">
      <t>ハグク</t>
    </rPh>
    <rPh sb="29" eb="31">
      <t>ガッコウ</t>
    </rPh>
    <rPh sb="32" eb="34">
      <t>カテイ</t>
    </rPh>
    <rPh sb="35" eb="37">
      <t>チイキ</t>
    </rPh>
    <rPh sb="37" eb="38">
      <t>オヨ</t>
    </rPh>
    <rPh sb="39" eb="41">
      <t>シャカイ</t>
    </rPh>
    <rPh sb="41" eb="43">
      <t>キョウイク</t>
    </rPh>
    <rPh sb="43" eb="45">
      <t>シセツ</t>
    </rPh>
    <rPh sb="46" eb="48">
      <t>レンケイ</t>
    </rPh>
    <rPh sb="49" eb="51">
      <t>キョウリョク</t>
    </rPh>
    <rPh sb="53" eb="54">
      <t>ヒト</t>
    </rPh>
    <rPh sb="55" eb="56">
      <t>ヒト</t>
    </rPh>
    <rPh sb="65" eb="67">
      <t>コウチク</t>
    </rPh>
    <rPh sb="72" eb="74">
      <t>チイキ</t>
    </rPh>
    <rPh sb="78" eb="79">
      <t>コ</t>
    </rPh>
    <rPh sb="81" eb="82">
      <t>タチ</t>
    </rPh>
    <rPh sb="83" eb="84">
      <t>ソダ</t>
    </rPh>
    <rPh sb="86" eb="88">
      <t>タイセイ</t>
    </rPh>
    <rPh sb="89" eb="90">
      <t>ツク</t>
    </rPh>
    <phoneticPr fontId="4"/>
  </si>
  <si>
    <t>学校連携事業「ミュージアム×スクール」</t>
    <rPh sb="0" eb="2">
      <t>ガッコウ</t>
    </rPh>
    <rPh sb="2" eb="4">
      <t>レンケイ</t>
    </rPh>
    <rPh sb="4" eb="6">
      <t>ジギョウ</t>
    </rPh>
    <phoneticPr fontId="2"/>
  </si>
  <si>
    <t>市内学校への作家を含めた協力授業</t>
    <rPh sb="0" eb="2">
      <t>シナイ</t>
    </rPh>
    <rPh sb="2" eb="4">
      <t>ガッコウ</t>
    </rPh>
    <rPh sb="6" eb="8">
      <t>サッカ</t>
    </rPh>
    <rPh sb="9" eb="10">
      <t>フク</t>
    </rPh>
    <rPh sb="12" eb="14">
      <t>キョウリョク</t>
    </rPh>
    <rPh sb="14" eb="16">
      <t>ジュギョウ</t>
    </rPh>
    <phoneticPr fontId="2"/>
  </si>
  <si>
    <t>川越市立中学校美術部第3学年WEB作品展</t>
    <rPh sb="0" eb="4">
      <t>カワゴエシリツ</t>
    </rPh>
    <rPh sb="4" eb="7">
      <t>チュウガッコウ</t>
    </rPh>
    <rPh sb="7" eb="9">
      <t>ビジュツ</t>
    </rPh>
    <rPh sb="9" eb="10">
      <t>ブ</t>
    </rPh>
    <rPh sb="10" eb="11">
      <t>ダイ</t>
    </rPh>
    <rPh sb="12" eb="14">
      <t>ガクネン</t>
    </rPh>
    <rPh sb="17" eb="19">
      <t>サクヒン</t>
    </rPh>
    <rPh sb="19" eb="20">
      <t>テン</t>
    </rPh>
    <phoneticPr fontId="3"/>
  </si>
  <si>
    <t>会場展示ができなかったため、川越市立美術館ホームページ上で卒業制作を公開。</t>
    <rPh sb="0" eb="2">
      <t>カイジョウ</t>
    </rPh>
    <rPh sb="2" eb="4">
      <t>テンジ</t>
    </rPh>
    <rPh sb="14" eb="21">
      <t>カワゴエシリツビジュツカン</t>
    </rPh>
    <rPh sb="27" eb="28">
      <t>ジョウ</t>
    </rPh>
    <rPh sb="29" eb="31">
      <t>ソツギョウ</t>
    </rPh>
    <rPh sb="31" eb="33">
      <t>セイサク</t>
    </rPh>
    <rPh sb="34" eb="36">
      <t>コウカイ</t>
    </rPh>
    <phoneticPr fontId="3"/>
  </si>
  <si>
    <t>わたしたちの郷土川越展</t>
  </si>
  <si>
    <t>川越市内の歴史・文化・自然を対象とした児童生徒の絵画作品100点を展示。</t>
  </si>
  <si>
    <t>放課後子供教室試行的実施</t>
  </si>
  <si>
    <t>子ども達が放課後を安全・安心に過ごし、多様な体験・活動ができるよう、地域住民等の参画を得て、放課後等に全ての児童を対象として、学習や体験・交流活動などを行う事業</t>
  </si>
  <si>
    <t>就学時健診等を活用した子育て講座</t>
    <rPh sb="0" eb="2">
      <t>シュウガク</t>
    </rPh>
    <rPh sb="2" eb="3">
      <t>ジ</t>
    </rPh>
    <rPh sb="3" eb="5">
      <t>ケンシン</t>
    </rPh>
    <rPh sb="5" eb="6">
      <t>トウ</t>
    </rPh>
    <rPh sb="7" eb="9">
      <t>カツヨウ</t>
    </rPh>
    <rPh sb="11" eb="13">
      <t>コソダ</t>
    </rPh>
    <rPh sb="14" eb="16">
      <t>コウザ</t>
    </rPh>
    <phoneticPr fontId="2"/>
  </si>
  <si>
    <t>人権教育推進事業</t>
    <rPh sb="0" eb="2">
      <t>ジンケン</t>
    </rPh>
    <rPh sb="2" eb="4">
      <t>キョウイク</t>
    </rPh>
    <rPh sb="4" eb="6">
      <t>スイシン</t>
    </rPh>
    <rPh sb="6" eb="8">
      <t>ジギョウ</t>
    </rPh>
    <phoneticPr fontId="3"/>
  </si>
  <si>
    <t>学級訪問</t>
    <phoneticPr fontId="3"/>
  </si>
  <si>
    <t>巡回ホッケー教室</t>
    <rPh sb="0" eb="2">
      <t>ジュンカイ</t>
    </rPh>
    <rPh sb="6" eb="8">
      <t>キョウシツ</t>
    </rPh>
    <phoneticPr fontId="2"/>
  </si>
  <si>
    <t>各小・中学校の授業やクラブ活動にホッケーを取り入れるため指導者を派遣し、ホッケーの普及を図る。</t>
    <rPh sb="0" eb="1">
      <t>カク</t>
    </rPh>
    <rPh sb="1" eb="2">
      <t>ショウ</t>
    </rPh>
    <rPh sb="3" eb="6">
      <t>チュウガッコウ</t>
    </rPh>
    <rPh sb="7" eb="9">
      <t>ジュギョウ</t>
    </rPh>
    <rPh sb="13" eb="15">
      <t>カツドウ</t>
    </rPh>
    <rPh sb="21" eb="22">
      <t>ト</t>
    </rPh>
    <rPh sb="23" eb="24">
      <t>イ</t>
    </rPh>
    <rPh sb="28" eb="31">
      <t>シドウシャ</t>
    </rPh>
    <rPh sb="32" eb="34">
      <t>ハケン</t>
    </rPh>
    <rPh sb="41" eb="43">
      <t>フキュウ</t>
    </rPh>
    <rPh sb="44" eb="45">
      <t>ハカ</t>
    </rPh>
    <phoneticPr fontId="2"/>
  </si>
  <si>
    <t>学校への団体貸出</t>
  </si>
  <si>
    <t>授業テーマに合わせた図書を選定し、学年単位で団体貸出を実施</t>
  </si>
  <si>
    <t>図書館訪問学習受入</t>
    <rPh sb="0" eb="3">
      <t>トショカン</t>
    </rPh>
    <rPh sb="3" eb="5">
      <t>ホウモン</t>
    </rPh>
    <rPh sb="5" eb="7">
      <t>ガクシュウ</t>
    </rPh>
    <rPh sb="7" eb="9">
      <t>ウケイレ</t>
    </rPh>
    <phoneticPr fontId="3"/>
  </si>
  <si>
    <t>図書館見学（おはなし会、２階自由見学）</t>
  </si>
  <si>
    <t>図書館出前事業「ブックトーク」</t>
  </si>
  <si>
    <t>学校の依頼を受けて出前事業「ブックトーク」を実施</t>
    <phoneticPr fontId="3"/>
  </si>
  <si>
    <t>富士見市</t>
    <rPh sb="0" eb="4">
      <t>フジミシ</t>
    </rPh>
    <phoneticPr fontId="3"/>
  </si>
  <si>
    <t>平和憲法啓発事業</t>
  </si>
  <si>
    <t>戦争体験者から戦争体験を聞き、命を尊ぶ平和学習事業を実施</t>
    <rPh sb="0" eb="2">
      <t>センソウ</t>
    </rPh>
    <rPh sb="2" eb="4">
      <t>タイケン</t>
    </rPh>
    <rPh sb="4" eb="5">
      <t>シャ</t>
    </rPh>
    <rPh sb="7" eb="9">
      <t>センソウ</t>
    </rPh>
    <rPh sb="9" eb="11">
      <t>タイケン</t>
    </rPh>
    <rPh sb="12" eb="13">
      <t>キ</t>
    </rPh>
    <rPh sb="15" eb="16">
      <t>イノチ</t>
    </rPh>
    <rPh sb="17" eb="18">
      <t>トウト</t>
    </rPh>
    <rPh sb="19" eb="21">
      <t>ヘイワ</t>
    </rPh>
    <rPh sb="21" eb="23">
      <t>ガクシュウ</t>
    </rPh>
    <rPh sb="23" eb="25">
      <t>ジギョウ</t>
    </rPh>
    <rPh sb="26" eb="28">
      <t>ジッシ</t>
    </rPh>
    <phoneticPr fontId="2"/>
  </si>
  <si>
    <t>南畑公民館だより発行事業</t>
    <phoneticPr fontId="3"/>
  </si>
  <si>
    <t>地域の小学校6年生による特集ページ「将来の夢」の制作</t>
    <phoneticPr fontId="3"/>
  </si>
  <si>
    <t>なんばた青空市場「かかしコンテスト」</t>
    <rPh sb="4" eb="6">
      <t>アオゾラ</t>
    </rPh>
    <rPh sb="6" eb="8">
      <t>イチバ</t>
    </rPh>
    <phoneticPr fontId="3"/>
  </si>
  <si>
    <t>地域の小学校5年生による田んぼ学習の一環としてのかかし作り</t>
    <rPh sb="0" eb="2">
      <t>チイキ</t>
    </rPh>
    <rPh sb="3" eb="6">
      <t>ショウガッコウ</t>
    </rPh>
    <rPh sb="7" eb="9">
      <t>ネンセイ</t>
    </rPh>
    <rPh sb="12" eb="13">
      <t>タ</t>
    </rPh>
    <rPh sb="15" eb="17">
      <t>ガクシュウ</t>
    </rPh>
    <rPh sb="18" eb="20">
      <t>イッカン</t>
    </rPh>
    <rPh sb="27" eb="28">
      <t>ツク</t>
    </rPh>
    <phoneticPr fontId="3"/>
  </si>
  <si>
    <t>社会科展</t>
    <rPh sb="0" eb="3">
      <t>シャカイカ</t>
    </rPh>
    <rPh sb="3" eb="4">
      <t>テン</t>
    </rPh>
    <phoneticPr fontId="3"/>
  </si>
  <si>
    <t>市立資料館が、市立小・中学校で選出された社会科自由研究作品を展示</t>
    <rPh sb="0" eb="2">
      <t>イチリツ</t>
    </rPh>
    <rPh sb="2" eb="5">
      <t>シリョウカン</t>
    </rPh>
    <rPh sb="7" eb="9">
      <t>イチリツ</t>
    </rPh>
    <rPh sb="9" eb="10">
      <t>ショウ</t>
    </rPh>
    <rPh sb="11" eb="14">
      <t>チュウガッコウ</t>
    </rPh>
    <rPh sb="15" eb="17">
      <t>センシュツ</t>
    </rPh>
    <rPh sb="20" eb="23">
      <t>シャカイカ</t>
    </rPh>
    <rPh sb="23" eb="25">
      <t>ジユウ</t>
    </rPh>
    <rPh sb="25" eb="27">
      <t>ケンキュウ</t>
    </rPh>
    <rPh sb="27" eb="29">
      <t>サクヒン</t>
    </rPh>
    <rPh sb="30" eb="32">
      <t>テンジ</t>
    </rPh>
    <phoneticPr fontId="3"/>
  </si>
  <si>
    <t>鶴ヶ島市</t>
    <rPh sb="0" eb="4">
      <t>ツルガシマシ</t>
    </rPh>
    <phoneticPr fontId="3"/>
  </si>
  <si>
    <t>親の学習</t>
    <rPh sb="0" eb="1">
      <t>オヤ</t>
    </rPh>
    <rPh sb="2" eb="4">
      <t>ガクシュウ</t>
    </rPh>
    <phoneticPr fontId="3"/>
  </si>
  <si>
    <t>就学時検診の際に、保護者を対象に子育てに関する講座を実施。</t>
    <rPh sb="0" eb="2">
      <t>シュウガク</t>
    </rPh>
    <rPh sb="2" eb="3">
      <t>ジ</t>
    </rPh>
    <rPh sb="3" eb="5">
      <t>ケンシン</t>
    </rPh>
    <rPh sb="6" eb="7">
      <t>サイ</t>
    </rPh>
    <rPh sb="9" eb="12">
      <t>ホゴシャ</t>
    </rPh>
    <rPh sb="13" eb="15">
      <t>タイショウ</t>
    </rPh>
    <rPh sb="16" eb="18">
      <t>コソダ</t>
    </rPh>
    <rPh sb="20" eb="21">
      <t>カン</t>
    </rPh>
    <rPh sb="23" eb="25">
      <t>コウザ</t>
    </rPh>
    <rPh sb="26" eb="28">
      <t>ジッシ</t>
    </rPh>
    <phoneticPr fontId="3"/>
  </si>
  <si>
    <t>小学校3年生対象社会科体験学習</t>
    <rPh sb="0" eb="3">
      <t>ショウガッコウ</t>
    </rPh>
    <rPh sb="4" eb="6">
      <t>ネンセイ</t>
    </rPh>
    <rPh sb="6" eb="8">
      <t>タイショウ</t>
    </rPh>
    <rPh sb="8" eb="11">
      <t>シャカイカ</t>
    </rPh>
    <rPh sb="11" eb="13">
      <t>タイケン</t>
    </rPh>
    <rPh sb="13" eb="15">
      <t>ガクシュウ</t>
    </rPh>
    <phoneticPr fontId="2"/>
  </si>
  <si>
    <t>社会科の学習指導要領に基づき、資料館において地域の歴史などを学習・体験する。</t>
    <rPh sb="0" eb="3">
      <t>シャカイカ</t>
    </rPh>
    <rPh sb="4" eb="6">
      <t>ガクシュウ</t>
    </rPh>
    <rPh sb="6" eb="8">
      <t>シドウ</t>
    </rPh>
    <rPh sb="8" eb="10">
      <t>ヨウリョウ</t>
    </rPh>
    <rPh sb="11" eb="12">
      <t>モト</t>
    </rPh>
    <rPh sb="15" eb="17">
      <t>シリョウ</t>
    </rPh>
    <rPh sb="17" eb="18">
      <t>カン</t>
    </rPh>
    <rPh sb="22" eb="24">
      <t>チイキ</t>
    </rPh>
    <rPh sb="25" eb="27">
      <t>レキシ</t>
    </rPh>
    <rPh sb="30" eb="32">
      <t>ガクシュウ</t>
    </rPh>
    <rPh sb="33" eb="35">
      <t>タイケン</t>
    </rPh>
    <phoneticPr fontId="2"/>
  </si>
  <si>
    <t>小学生就学時検診に合わせて保護者を対象に講演会を実施するものである。</t>
    <rPh sb="0" eb="3">
      <t>ショウガクセイ</t>
    </rPh>
    <rPh sb="3" eb="6">
      <t>シュウガクジ</t>
    </rPh>
    <rPh sb="6" eb="8">
      <t>ケンシン</t>
    </rPh>
    <rPh sb="9" eb="10">
      <t>ア</t>
    </rPh>
    <rPh sb="13" eb="16">
      <t>ホゴシャ</t>
    </rPh>
    <rPh sb="17" eb="19">
      <t>タイショウ</t>
    </rPh>
    <rPh sb="20" eb="23">
      <t>コウエンカイ</t>
    </rPh>
    <rPh sb="24" eb="26">
      <t>ジッシ</t>
    </rPh>
    <phoneticPr fontId="2"/>
  </si>
  <si>
    <t>チャレンジキッズ！なめがわ</t>
  </si>
  <si>
    <t>町内小学生を対象とした様々な体験活動を実施。</t>
    <rPh sb="0" eb="2">
      <t>チョウナイ</t>
    </rPh>
    <rPh sb="2" eb="5">
      <t>ショウガクセイ</t>
    </rPh>
    <rPh sb="6" eb="8">
      <t>タイショウ</t>
    </rPh>
    <rPh sb="11" eb="13">
      <t>サマザマ</t>
    </rPh>
    <rPh sb="14" eb="16">
      <t>タイケン</t>
    </rPh>
    <rPh sb="16" eb="18">
      <t>カツドウ</t>
    </rPh>
    <rPh sb="19" eb="21">
      <t>ジッシ</t>
    </rPh>
    <phoneticPr fontId="2"/>
  </si>
  <si>
    <t>家庭教育学級</t>
    <rPh sb="0" eb="2">
      <t>カテイ</t>
    </rPh>
    <rPh sb="2" eb="4">
      <t>キョウイク</t>
    </rPh>
    <rPh sb="4" eb="6">
      <t>ガッキュウ</t>
    </rPh>
    <phoneticPr fontId="2"/>
  </si>
  <si>
    <t>就学児の子どもをもつ親を対象にした「親の学級」講話を実施。</t>
    <rPh sb="0" eb="2">
      <t>シュウガク</t>
    </rPh>
    <rPh sb="2" eb="3">
      <t>ジ</t>
    </rPh>
    <rPh sb="4" eb="5">
      <t>コ</t>
    </rPh>
    <rPh sb="10" eb="11">
      <t>オヤ</t>
    </rPh>
    <rPh sb="12" eb="14">
      <t>タイショウ</t>
    </rPh>
    <rPh sb="18" eb="19">
      <t>オヤ</t>
    </rPh>
    <rPh sb="20" eb="22">
      <t>ガッキュウ</t>
    </rPh>
    <rPh sb="23" eb="25">
      <t>コウワ</t>
    </rPh>
    <rPh sb="26" eb="28">
      <t>ジッシ</t>
    </rPh>
    <phoneticPr fontId="2"/>
  </si>
  <si>
    <t>親の学習</t>
    <rPh sb="0" eb="1">
      <t>オヤ</t>
    </rPh>
    <rPh sb="2" eb="4">
      <t>ガクシュウ</t>
    </rPh>
    <phoneticPr fontId="2"/>
  </si>
  <si>
    <t>幼児の保護者を対象に親子のふれあいや家庭の教育に関する講座を実施。</t>
    <rPh sb="0" eb="2">
      <t>ヨウジ</t>
    </rPh>
    <rPh sb="3" eb="6">
      <t>ホゴシャ</t>
    </rPh>
    <rPh sb="7" eb="9">
      <t>タイショウ</t>
    </rPh>
    <rPh sb="10" eb="12">
      <t>オヤコ</t>
    </rPh>
    <rPh sb="18" eb="20">
      <t>カテイ</t>
    </rPh>
    <rPh sb="21" eb="23">
      <t>キョウイク</t>
    </rPh>
    <rPh sb="24" eb="25">
      <t>カン</t>
    </rPh>
    <rPh sb="27" eb="29">
      <t>コウザ</t>
    </rPh>
    <rPh sb="30" eb="32">
      <t>ジッシ</t>
    </rPh>
    <phoneticPr fontId="2"/>
  </si>
  <si>
    <t>北部管内</t>
    <phoneticPr fontId="3"/>
  </si>
  <si>
    <t>新入学児童就学時健診時に、保護者を対象に家庭教育アドバイザーによる子育てに関する講座を実施。</t>
    <rPh sb="0" eb="3">
      <t>シンニュウガク</t>
    </rPh>
    <rPh sb="3" eb="5">
      <t>ジドウ</t>
    </rPh>
    <phoneticPr fontId="3"/>
  </si>
  <si>
    <t>家庭教育学級</t>
  </si>
  <si>
    <t>各小中学校、幼稚園の保護者を対象。合同講演会、各校での教室を開催。</t>
  </si>
  <si>
    <t>すこやか子育て講座</t>
    <rPh sb="4" eb="6">
      <t>コソダ</t>
    </rPh>
    <rPh sb="7" eb="9">
      <t>コウザ</t>
    </rPh>
    <phoneticPr fontId="2"/>
  </si>
  <si>
    <t>小学校入学前の子供を持つ保護者を対象に、小学校入学に向けた準備について学ぶ講話や実習を行う。</t>
    <rPh sb="38" eb="39">
      <t>ハナシ</t>
    </rPh>
    <phoneticPr fontId="2"/>
  </si>
  <si>
    <t>各小学校に通う児童の保護者を対象に家庭教育に関する講話や実習、相互の交流機会を提供する。</t>
    <rPh sb="25" eb="27">
      <t>コウワ</t>
    </rPh>
    <phoneticPr fontId="2"/>
  </si>
  <si>
    <t>寄居町健全育成町民会議道徳講演会・実践発表会</t>
    <phoneticPr fontId="3"/>
  </si>
  <si>
    <t>「道徳のまち・寄居」を目指した取り組みとして、児童生徒が社会の一員としての在り方を考え、保護者が子どもたちの手本であることを再認識する機会を設けることで、子どもたちの道徳性を養うと共に、学校と地域が連携して子どもたちを育成する環境を整えることを目的とする。（R2は講演会中止。録画したDVDを各学校へ配布し、実践発表会とした。参加人数は発表者数）</t>
    <rPh sb="132" eb="135">
      <t>コウエンカイ</t>
    </rPh>
    <rPh sb="135" eb="137">
      <t>チュウシ</t>
    </rPh>
    <rPh sb="138" eb="140">
      <t>ロクガ</t>
    </rPh>
    <rPh sb="146" eb="147">
      <t>カク</t>
    </rPh>
    <rPh sb="147" eb="149">
      <t>ガッコウ</t>
    </rPh>
    <rPh sb="150" eb="152">
      <t>ハイフ</t>
    </rPh>
    <rPh sb="154" eb="156">
      <t>ジッセン</t>
    </rPh>
    <rPh sb="156" eb="159">
      <t>ハッピョウカイ</t>
    </rPh>
    <rPh sb="163" eb="165">
      <t>サンカ</t>
    </rPh>
    <rPh sb="165" eb="167">
      <t>ニンズウ</t>
    </rPh>
    <rPh sb="168" eb="171">
      <t>ハッピョウシャ</t>
    </rPh>
    <rPh sb="171" eb="172">
      <t>スウ</t>
    </rPh>
    <phoneticPr fontId="3"/>
  </si>
  <si>
    <t>秩父市</t>
    <rPh sb="0" eb="3">
      <t>チチブシ</t>
    </rPh>
    <phoneticPr fontId="18"/>
  </si>
  <si>
    <t>出張おはなし会</t>
    <rPh sb="0" eb="2">
      <t>シュッチョウ</t>
    </rPh>
    <rPh sb="6" eb="7">
      <t>カイ</t>
    </rPh>
    <phoneticPr fontId="18"/>
  </si>
  <si>
    <t>小・中学生で生徒にお話し会を実施する。</t>
    <rPh sb="0" eb="1">
      <t>ショウ</t>
    </rPh>
    <rPh sb="2" eb="5">
      <t>チュウガクセイ</t>
    </rPh>
    <rPh sb="6" eb="8">
      <t>セイト</t>
    </rPh>
    <rPh sb="10" eb="11">
      <t>ハナ</t>
    </rPh>
    <rPh sb="12" eb="13">
      <t>カイ</t>
    </rPh>
    <rPh sb="14" eb="16">
      <t>ジッシ</t>
    </rPh>
    <phoneticPr fontId="18"/>
  </si>
  <si>
    <t>出張ブックトーク</t>
    <rPh sb="0" eb="2">
      <t>シュッチョウ</t>
    </rPh>
    <phoneticPr fontId="18"/>
  </si>
  <si>
    <t>小・中学生で生徒にブックトークを実施する。</t>
    <rPh sb="0" eb="1">
      <t>ショウ</t>
    </rPh>
    <rPh sb="2" eb="5">
      <t>チュウガクセイ</t>
    </rPh>
    <rPh sb="6" eb="8">
      <t>セイト</t>
    </rPh>
    <rPh sb="16" eb="18">
      <t>ジッシ</t>
    </rPh>
    <phoneticPr fontId="18"/>
  </si>
  <si>
    <t>出張読み聞かせ授業</t>
    <rPh sb="0" eb="2">
      <t>シュッチョウ</t>
    </rPh>
    <rPh sb="2" eb="3">
      <t>ヨ</t>
    </rPh>
    <rPh sb="4" eb="5">
      <t>キ</t>
    </rPh>
    <rPh sb="7" eb="9">
      <t>ジュギョウ</t>
    </rPh>
    <phoneticPr fontId="18"/>
  </si>
  <si>
    <t>中学校で生徒に読み聞かせを実施。</t>
    <rPh sb="0" eb="3">
      <t>チュウガッコウ</t>
    </rPh>
    <rPh sb="4" eb="6">
      <t>セイト</t>
    </rPh>
    <rPh sb="7" eb="8">
      <t>ヨ</t>
    </rPh>
    <rPh sb="9" eb="10">
      <t>キ</t>
    </rPh>
    <rPh sb="13" eb="15">
      <t>ジッシ</t>
    </rPh>
    <phoneticPr fontId="18"/>
  </si>
  <si>
    <t>新入学児童就学時健診時に、保護者を対象に家庭教育アドバイザーによる子育てに関する講座を実施した。</t>
    <rPh sb="0" eb="3">
      <t>シンニュウガク</t>
    </rPh>
    <rPh sb="3" eb="5">
      <t>ジドウ</t>
    </rPh>
    <rPh sb="5" eb="7">
      <t>シュウガク</t>
    </rPh>
    <rPh sb="7" eb="8">
      <t>ジ</t>
    </rPh>
    <rPh sb="8" eb="10">
      <t>ケンシン</t>
    </rPh>
    <rPh sb="10" eb="11">
      <t>ジ</t>
    </rPh>
    <rPh sb="13" eb="16">
      <t>ホゴシャ</t>
    </rPh>
    <rPh sb="17" eb="19">
      <t>タイショウ</t>
    </rPh>
    <rPh sb="20" eb="22">
      <t>カテイ</t>
    </rPh>
    <rPh sb="22" eb="24">
      <t>キョウイク</t>
    </rPh>
    <rPh sb="33" eb="35">
      <t>コソダ</t>
    </rPh>
    <rPh sb="37" eb="38">
      <t>カン</t>
    </rPh>
    <rPh sb="40" eb="42">
      <t>コウザ</t>
    </rPh>
    <rPh sb="43" eb="45">
      <t>ジッシ</t>
    </rPh>
    <phoneticPr fontId="2"/>
  </si>
  <si>
    <t>古秩父湾出前授業</t>
    <rPh sb="0" eb="1">
      <t>コ</t>
    </rPh>
    <rPh sb="1" eb="3">
      <t>チチブ</t>
    </rPh>
    <rPh sb="3" eb="4">
      <t>ワン</t>
    </rPh>
    <rPh sb="4" eb="8">
      <t>デマエジュギョウ</t>
    </rPh>
    <phoneticPr fontId="2"/>
  </si>
  <si>
    <t>町内にある国指定天然記念物新田橋の礫岩露頭についての学習機会を設けるため、埼玉県立自然の博物館職員を招き、横瀬小学校６年生を対象に出前授業を実施した。</t>
    <rPh sb="0" eb="2">
      <t>チョウナイ</t>
    </rPh>
    <rPh sb="5" eb="6">
      <t>クニ</t>
    </rPh>
    <rPh sb="6" eb="8">
      <t>シテイ</t>
    </rPh>
    <rPh sb="8" eb="13">
      <t>テンネンキネンブツ</t>
    </rPh>
    <rPh sb="13" eb="16">
      <t>アラタバシ</t>
    </rPh>
    <rPh sb="17" eb="21">
      <t>レキガンロトウ</t>
    </rPh>
    <rPh sb="26" eb="28">
      <t>ガクシュウ</t>
    </rPh>
    <rPh sb="28" eb="30">
      <t>キカイ</t>
    </rPh>
    <rPh sb="31" eb="32">
      <t>モウ</t>
    </rPh>
    <rPh sb="37" eb="39">
      <t>サイタマ</t>
    </rPh>
    <rPh sb="39" eb="40">
      <t>ケン</t>
    </rPh>
    <rPh sb="40" eb="41">
      <t>リツ</t>
    </rPh>
    <rPh sb="41" eb="43">
      <t>シゼン</t>
    </rPh>
    <rPh sb="44" eb="47">
      <t>ハクブツカン</t>
    </rPh>
    <rPh sb="47" eb="49">
      <t>ショクイン</t>
    </rPh>
    <rPh sb="50" eb="51">
      <t>マネ</t>
    </rPh>
    <rPh sb="53" eb="55">
      <t>ヨコゼ</t>
    </rPh>
    <rPh sb="55" eb="58">
      <t>ショウガッコウ</t>
    </rPh>
    <rPh sb="59" eb="61">
      <t>ネンセイ</t>
    </rPh>
    <rPh sb="62" eb="64">
      <t>タイショウ</t>
    </rPh>
    <rPh sb="65" eb="67">
      <t>デマエ</t>
    </rPh>
    <rPh sb="67" eb="69">
      <t>ジュギョウ</t>
    </rPh>
    <rPh sb="70" eb="72">
      <t>ジッシ</t>
    </rPh>
    <phoneticPr fontId="3"/>
  </si>
  <si>
    <t>地域人材活用事業</t>
  </si>
  <si>
    <t>地域にあって豊かな経験・技術・知識を持った人材を学校教育に活用し、児童に郷土の歴史や文化、自然などについて理解や関心を高めてもらう。</t>
  </si>
  <si>
    <t>長瀞町</t>
    <rPh sb="0" eb="3">
      <t>ナガトロマチ</t>
    </rPh>
    <phoneticPr fontId="24"/>
  </si>
  <si>
    <t>家庭教育事業</t>
    <rPh sb="0" eb="2">
      <t>カテイ</t>
    </rPh>
    <rPh sb="2" eb="4">
      <t>キョウイク</t>
    </rPh>
    <rPh sb="4" eb="6">
      <t>ジギョウ</t>
    </rPh>
    <phoneticPr fontId="24"/>
  </si>
  <si>
    <t>新入学児童就学時健診時に、保護者を対象に栄養教諭と教育相談員による子育てに関する講演会を実施。
中学生２年生向けに産婦人科の先生による性教育の講演会を実施。</t>
    <rPh sb="20" eb="22">
      <t>エイヨウ</t>
    </rPh>
    <rPh sb="22" eb="24">
      <t>キョウユ</t>
    </rPh>
    <rPh sb="25" eb="27">
      <t>キョウイク</t>
    </rPh>
    <rPh sb="27" eb="30">
      <t>ソウダンイン</t>
    </rPh>
    <rPh sb="40" eb="43">
      <t>コウエンカイ</t>
    </rPh>
    <rPh sb="48" eb="51">
      <t>チュウガクセイ</t>
    </rPh>
    <rPh sb="52" eb="54">
      <t>ネンセイ</t>
    </rPh>
    <rPh sb="54" eb="55">
      <t>ム</t>
    </rPh>
    <rPh sb="57" eb="61">
      <t>サンフジンカ</t>
    </rPh>
    <rPh sb="62" eb="64">
      <t>センセイ</t>
    </rPh>
    <rPh sb="67" eb="70">
      <t>セイキョウイク</t>
    </rPh>
    <rPh sb="71" eb="74">
      <t>コウエンカイ</t>
    </rPh>
    <rPh sb="75" eb="77">
      <t>ジッシ</t>
    </rPh>
    <phoneticPr fontId="24"/>
  </si>
  <si>
    <t>春日部市</t>
    <rPh sb="0" eb="4">
      <t>カスカベシ</t>
    </rPh>
    <phoneticPr fontId="3"/>
  </si>
  <si>
    <t>小学校地域学習展</t>
    <rPh sb="0" eb="3">
      <t>ショウガッコウ</t>
    </rPh>
    <rPh sb="3" eb="5">
      <t>チイキ</t>
    </rPh>
    <rPh sb="5" eb="7">
      <t>ガクシュウ</t>
    </rPh>
    <rPh sb="7" eb="8">
      <t>テン</t>
    </rPh>
    <phoneticPr fontId="3"/>
  </si>
  <si>
    <t>小学校第3学年の社会科地域学習に即して、民具等を展示するとともに、体験コーナーを設置した。</t>
    <rPh sb="3" eb="4">
      <t>ダイ</t>
    </rPh>
    <rPh sb="5" eb="7">
      <t>ガクネン</t>
    </rPh>
    <rPh sb="8" eb="11">
      <t>シャカイカ</t>
    </rPh>
    <rPh sb="11" eb="13">
      <t>チイキ</t>
    </rPh>
    <rPh sb="13" eb="15">
      <t>ガクシュウ</t>
    </rPh>
    <rPh sb="16" eb="17">
      <t>ソク</t>
    </rPh>
    <rPh sb="20" eb="22">
      <t>ミング</t>
    </rPh>
    <rPh sb="22" eb="23">
      <t>トウ</t>
    </rPh>
    <rPh sb="24" eb="26">
      <t>テンジ</t>
    </rPh>
    <rPh sb="33" eb="35">
      <t>タイケン</t>
    </rPh>
    <rPh sb="40" eb="42">
      <t>セッチ</t>
    </rPh>
    <phoneticPr fontId="3"/>
  </si>
  <si>
    <t>でばりぃ資料館</t>
    <rPh sb="4" eb="7">
      <t>シリョウカン</t>
    </rPh>
    <phoneticPr fontId="3"/>
  </si>
  <si>
    <t>コロナ禍において、小学校地域学習展の団体見学が困難な学校に対し、出張授業を行った。</t>
    <rPh sb="3" eb="4">
      <t>カ</t>
    </rPh>
    <rPh sb="9" eb="17">
      <t>ショウガッコウチイキガクシュウテン</t>
    </rPh>
    <rPh sb="18" eb="22">
      <t>ダンタイケンガク</t>
    </rPh>
    <rPh sb="23" eb="25">
      <t>コンナン</t>
    </rPh>
    <rPh sb="26" eb="28">
      <t>ガッコウ</t>
    </rPh>
    <rPh sb="29" eb="30">
      <t>タイ</t>
    </rPh>
    <phoneticPr fontId="3"/>
  </si>
  <si>
    <t>子どもメディア体験講座</t>
    <rPh sb="0" eb="1">
      <t>コ</t>
    </rPh>
    <rPh sb="7" eb="11">
      <t>タイケンコウザ</t>
    </rPh>
    <phoneticPr fontId="3"/>
  </si>
  <si>
    <t>スタジオ、調整室を使用したテレビ番組制作体験。</t>
    <phoneticPr fontId="3"/>
  </si>
  <si>
    <t>子育て中の保護者を対象に家庭教育に関する学習機会を提供し、子育てに必要な知識やスキルを学ぶ機会を提供する。</t>
    <rPh sb="0" eb="2">
      <t>コソダ</t>
    </rPh>
    <rPh sb="3" eb="4">
      <t>チュウ</t>
    </rPh>
    <rPh sb="5" eb="8">
      <t>ホゴシャ</t>
    </rPh>
    <rPh sb="9" eb="11">
      <t>タイショウ</t>
    </rPh>
    <rPh sb="12" eb="14">
      <t>カテイ</t>
    </rPh>
    <rPh sb="14" eb="16">
      <t>キョウイク</t>
    </rPh>
    <rPh sb="17" eb="18">
      <t>カン</t>
    </rPh>
    <rPh sb="20" eb="24">
      <t>ガクシュウキカイ</t>
    </rPh>
    <rPh sb="25" eb="27">
      <t>テイキョウ</t>
    </rPh>
    <rPh sb="29" eb="31">
      <t>コソダ</t>
    </rPh>
    <rPh sb="33" eb="35">
      <t>ヒツヨウ</t>
    </rPh>
    <rPh sb="36" eb="38">
      <t>チシキ</t>
    </rPh>
    <rPh sb="43" eb="44">
      <t>マナ</t>
    </rPh>
    <rPh sb="45" eb="47">
      <t>キカイ</t>
    </rPh>
    <rPh sb="48" eb="50">
      <t>テイキョウ</t>
    </rPh>
    <phoneticPr fontId="2"/>
  </si>
  <si>
    <t>学校訪問おはなし会・ブックトーク</t>
  </si>
  <si>
    <t>図書館職員が、市内の小学校を訪問し、おはなし会や本の紹介（ブックトーク）を行う。</t>
    <rPh sb="0" eb="3">
      <t>トショカン</t>
    </rPh>
    <rPh sb="3" eb="5">
      <t>ショクイン</t>
    </rPh>
    <rPh sb="7" eb="9">
      <t>シナイ</t>
    </rPh>
    <rPh sb="10" eb="13">
      <t>ショウガッコウ</t>
    </rPh>
    <rPh sb="14" eb="16">
      <t>ホウモン</t>
    </rPh>
    <rPh sb="22" eb="23">
      <t>カイ</t>
    </rPh>
    <rPh sb="24" eb="25">
      <t>ホン</t>
    </rPh>
    <rPh sb="26" eb="28">
      <t>ショウカイ</t>
    </rPh>
    <rPh sb="37" eb="38">
      <t>オコナ</t>
    </rPh>
    <phoneticPr fontId="3"/>
  </si>
  <si>
    <t>小学校の余裕教室等を活用して、子供たちの安全・安心な活動拠点（居場所）を設け、地域の方々の参画を得て、子供たちとともに勉強やスポーツ・文化活動、地域住民との交流活動等の取組を実施する。</t>
  </si>
  <si>
    <t>多くの親の集まる機会を活用して、家庭教育支援のための学習機会を提供する。</t>
    <rPh sb="0" eb="1">
      <t>オオ</t>
    </rPh>
    <rPh sb="3" eb="4">
      <t>オヤ</t>
    </rPh>
    <rPh sb="5" eb="6">
      <t>アツ</t>
    </rPh>
    <rPh sb="8" eb="10">
      <t>キカイ</t>
    </rPh>
    <rPh sb="11" eb="13">
      <t>カツヨウ</t>
    </rPh>
    <rPh sb="16" eb="18">
      <t>カテイ</t>
    </rPh>
    <rPh sb="18" eb="20">
      <t>キョウイク</t>
    </rPh>
    <rPh sb="20" eb="22">
      <t>シエン</t>
    </rPh>
    <rPh sb="26" eb="28">
      <t>ガクシュウ</t>
    </rPh>
    <rPh sb="28" eb="30">
      <t>キカイ</t>
    </rPh>
    <rPh sb="31" eb="33">
      <t>テイキョウ</t>
    </rPh>
    <phoneticPr fontId="2"/>
  </si>
  <si>
    <t>「親の学習（親になるための学習）」講座</t>
    <rPh sb="1" eb="2">
      <t>オヤ</t>
    </rPh>
    <rPh sb="3" eb="5">
      <t>ガクシュウ</t>
    </rPh>
    <rPh sb="6" eb="7">
      <t>オヤ</t>
    </rPh>
    <rPh sb="13" eb="15">
      <t>ガクシュウ</t>
    </rPh>
    <rPh sb="17" eb="19">
      <t>コウザ</t>
    </rPh>
    <phoneticPr fontId="2"/>
  </si>
  <si>
    <t>親になるための学習として、外部講師を招き、中学3年生を対象に講座を実施した。</t>
    <rPh sb="0" eb="1">
      <t>オヤ</t>
    </rPh>
    <rPh sb="7" eb="9">
      <t>ガクシュウ</t>
    </rPh>
    <rPh sb="13" eb="15">
      <t>ガイブ</t>
    </rPh>
    <rPh sb="15" eb="17">
      <t>コウシ</t>
    </rPh>
    <rPh sb="18" eb="19">
      <t>マネ</t>
    </rPh>
    <rPh sb="21" eb="23">
      <t>チュウガク</t>
    </rPh>
    <rPh sb="24" eb="26">
      <t>ネンセイ</t>
    </rPh>
    <rPh sb="27" eb="29">
      <t>タイショウ</t>
    </rPh>
    <rPh sb="30" eb="32">
      <t>コウザ</t>
    </rPh>
    <rPh sb="33" eb="35">
      <t>ジッシ</t>
    </rPh>
    <phoneticPr fontId="2"/>
  </si>
  <si>
    <t>家庭教育に関する講座を実施。</t>
    <rPh sb="0" eb="2">
      <t>カテイ</t>
    </rPh>
    <rPh sb="2" eb="4">
      <t>キョウイク</t>
    </rPh>
    <rPh sb="5" eb="6">
      <t>カン</t>
    </rPh>
    <rPh sb="8" eb="10">
      <t>コウザ</t>
    </rPh>
    <rPh sb="11" eb="13">
      <t>ジッシ</t>
    </rPh>
    <phoneticPr fontId="2"/>
  </si>
  <si>
    <t>子ども司書養成講座</t>
    <rPh sb="0" eb="1">
      <t>コ</t>
    </rPh>
    <rPh sb="3" eb="5">
      <t>シショ</t>
    </rPh>
    <rPh sb="5" eb="7">
      <t>ヨウセイ</t>
    </rPh>
    <rPh sb="7" eb="9">
      <t>コウザ</t>
    </rPh>
    <phoneticPr fontId="2"/>
  </si>
  <si>
    <t>子どもたちの読書活動のリーダーを育成するため、小学６年生の応募者に学校や公共図書館で司書の仕事を学んでもらう。</t>
    <rPh sb="0" eb="1">
      <t>コ</t>
    </rPh>
    <rPh sb="6" eb="8">
      <t>ドクショ</t>
    </rPh>
    <rPh sb="8" eb="10">
      <t>カツドウ</t>
    </rPh>
    <rPh sb="16" eb="18">
      <t>イクセイ</t>
    </rPh>
    <rPh sb="23" eb="25">
      <t>ショウガク</t>
    </rPh>
    <rPh sb="26" eb="28">
      <t>ネンセイ</t>
    </rPh>
    <rPh sb="29" eb="32">
      <t>オウボシャ</t>
    </rPh>
    <rPh sb="33" eb="35">
      <t>ガッコウ</t>
    </rPh>
    <rPh sb="36" eb="38">
      <t>コウキョウ</t>
    </rPh>
    <rPh sb="38" eb="41">
      <t>トショカン</t>
    </rPh>
    <rPh sb="42" eb="44">
      <t>シショ</t>
    </rPh>
    <rPh sb="45" eb="47">
      <t>シゴト</t>
    </rPh>
    <rPh sb="48" eb="49">
      <t>マナ</t>
    </rPh>
    <phoneticPr fontId="2"/>
  </si>
  <si>
    <t>らんどせるブックよもよも</t>
  </si>
  <si>
    <t>小学１年生に読み聞かせと本のプレゼントを行い、読書意欲を高め、公共図書館の利用法用を案内し、資料利用券を配布する。</t>
    <rPh sb="0" eb="2">
      <t>ショウガク</t>
    </rPh>
    <rPh sb="3" eb="5">
      <t>ネンセイ</t>
    </rPh>
    <rPh sb="6" eb="7">
      <t>ヨ</t>
    </rPh>
    <rPh sb="8" eb="9">
      <t>キ</t>
    </rPh>
    <rPh sb="12" eb="13">
      <t>ホン</t>
    </rPh>
    <rPh sb="20" eb="21">
      <t>オコナ</t>
    </rPh>
    <rPh sb="23" eb="25">
      <t>ドクショ</t>
    </rPh>
    <rPh sb="25" eb="27">
      <t>イヨク</t>
    </rPh>
    <rPh sb="28" eb="29">
      <t>タカ</t>
    </rPh>
    <rPh sb="31" eb="33">
      <t>コウキョウ</t>
    </rPh>
    <rPh sb="33" eb="36">
      <t>トショカン</t>
    </rPh>
    <rPh sb="37" eb="40">
      <t>リヨウホウ</t>
    </rPh>
    <rPh sb="40" eb="41">
      <t>ヨウ</t>
    </rPh>
    <rPh sb="42" eb="44">
      <t>アンナイ</t>
    </rPh>
    <rPh sb="46" eb="48">
      <t>シリョウ</t>
    </rPh>
    <rPh sb="48" eb="50">
      <t>リヨウ</t>
    </rPh>
    <rPh sb="50" eb="51">
      <t>ケン</t>
    </rPh>
    <rPh sb="52" eb="54">
      <t>ハイフ</t>
    </rPh>
    <phoneticPr fontId="2"/>
  </si>
  <si>
    <t>としょかんトーク</t>
  </si>
  <si>
    <t>小学３年生に親しみやすい多角的な法右方で本の紹介を行い、各学級に1か月間団体貸出を行う。</t>
    <rPh sb="0" eb="2">
      <t>ショウガク</t>
    </rPh>
    <rPh sb="3" eb="5">
      <t>ネンセイ</t>
    </rPh>
    <rPh sb="6" eb="7">
      <t>シタ</t>
    </rPh>
    <rPh sb="12" eb="15">
      <t>タカクテキ</t>
    </rPh>
    <rPh sb="16" eb="17">
      <t>ホウ</t>
    </rPh>
    <rPh sb="17" eb="19">
      <t>ウホウ</t>
    </rPh>
    <rPh sb="20" eb="21">
      <t>ホン</t>
    </rPh>
    <rPh sb="22" eb="24">
      <t>ショウカイ</t>
    </rPh>
    <rPh sb="25" eb="26">
      <t>オコナ</t>
    </rPh>
    <rPh sb="28" eb="31">
      <t>カクガッキュウ</t>
    </rPh>
    <rPh sb="34" eb="36">
      <t>ゲツカン</t>
    </rPh>
    <rPh sb="36" eb="38">
      <t>ダンタイ</t>
    </rPh>
    <rPh sb="38" eb="40">
      <t>カシダシ</t>
    </rPh>
    <rPh sb="41" eb="42">
      <t>オコナ</t>
    </rPh>
    <phoneticPr fontId="2"/>
  </si>
  <si>
    <t>ブックトーク（小学生）</t>
    <rPh sb="7" eb="10">
      <t>ショウガクセイ</t>
    </rPh>
    <phoneticPr fontId="3"/>
  </si>
  <si>
    <t>読書を喚起するようなテーマに沿って本の紹介をした。</t>
    <rPh sb="0" eb="2">
      <t>ドクショ</t>
    </rPh>
    <rPh sb="3" eb="5">
      <t>カンキ</t>
    </rPh>
    <rPh sb="14" eb="15">
      <t>ソ</t>
    </rPh>
    <rPh sb="17" eb="18">
      <t>ホン</t>
    </rPh>
    <rPh sb="19" eb="21">
      <t>ショウカイ</t>
    </rPh>
    <phoneticPr fontId="3"/>
  </si>
  <si>
    <t>図書バッグ＆図書利用者カードプレゼント事業</t>
    <rPh sb="0" eb="2">
      <t>トショ</t>
    </rPh>
    <rPh sb="6" eb="8">
      <t>トショ</t>
    </rPh>
    <rPh sb="8" eb="11">
      <t>リヨウシャ</t>
    </rPh>
    <rPh sb="19" eb="21">
      <t>ジギョウ</t>
    </rPh>
    <phoneticPr fontId="3"/>
  </si>
  <si>
    <t>新小学1年生に対し、図書館オリジナルトートバッグと、図書館利用カードを渡し、読み聞かせや図書館クイズを行い、図書館や本に親しみをもってもらう事業</t>
    <rPh sb="0" eb="1">
      <t>シン</t>
    </rPh>
    <rPh sb="1" eb="3">
      <t>ショウガク</t>
    </rPh>
    <rPh sb="4" eb="6">
      <t>ネンセイ</t>
    </rPh>
    <rPh sb="7" eb="8">
      <t>タイ</t>
    </rPh>
    <rPh sb="10" eb="13">
      <t>トショカン</t>
    </rPh>
    <rPh sb="26" eb="29">
      <t>トショカン</t>
    </rPh>
    <rPh sb="29" eb="31">
      <t>リヨウ</t>
    </rPh>
    <rPh sb="35" eb="36">
      <t>ワタ</t>
    </rPh>
    <rPh sb="38" eb="39">
      <t>ヨ</t>
    </rPh>
    <rPh sb="40" eb="41">
      <t>キ</t>
    </rPh>
    <rPh sb="44" eb="47">
      <t>トショカン</t>
    </rPh>
    <rPh sb="51" eb="52">
      <t>オコナ</t>
    </rPh>
    <rPh sb="54" eb="57">
      <t>トショカン</t>
    </rPh>
    <rPh sb="58" eb="59">
      <t>ホン</t>
    </rPh>
    <rPh sb="60" eb="61">
      <t>シタ</t>
    </rPh>
    <rPh sb="70" eb="72">
      <t>ジギョウ</t>
    </rPh>
    <phoneticPr fontId="3"/>
  </si>
  <si>
    <t>本との出会い事業</t>
    <rPh sb="0" eb="1">
      <t>ホン</t>
    </rPh>
    <rPh sb="3" eb="5">
      <t>デア</t>
    </rPh>
    <rPh sb="6" eb="8">
      <t>ジギョウ</t>
    </rPh>
    <phoneticPr fontId="2"/>
  </si>
  <si>
    <t>学童クラブ巡回図書（町内５か所の学童クラブへの図書の貸出）</t>
    <rPh sb="0" eb="2">
      <t>ガクドウ</t>
    </rPh>
    <rPh sb="5" eb="7">
      <t>ジュンカイ</t>
    </rPh>
    <rPh sb="7" eb="9">
      <t>トショ</t>
    </rPh>
    <rPh sb="10" eb="12">
      <t>チョウナイ</t>
    </rPh>
    <rPh sb="14" eb="15">
      <t>ショ</t>
    </rPh>
    <rPh sb="16" eb="18">
      <t>ガクドウ</t>
    </rPh>
    <rPh sb="23" eb="25">
      <t>トショ</t>
    </rPh>
    <rPh sb="26" eb="28">
      <t>カシダシ</t>
    </rPh>
    <phoneticPr fontId="2"/>
  </si>
  <si>
    <t>川口市市産品フェア2020</t>
    <phoneticPr fontId="3"/>
  </si>
  <si>
    <t>科学展示室・プラネタリウム・天文台特別無料公開、科学ものづくりを実施する。</t>
  </si>
  <si>
    <t>自然観察教室</t>
  </si>
  <si>
    <t>野鳥や植物、昆虫等の観察する生きもの調査会を実施する。</t>
    <rPh sb="0" eb="2">
      <t>ヤチョウ</t>
    </rPh>
    <rPh sb="3" eb="5">
      <t>ショクブツ</t>
    </rPh>
    <rPh sb="6" eb="8">
      <t>コンチュウ</t>
    </rPh>
    <rPh sb="8" eb="9">
      <t>トウ</t>
    </rPh>
    <rPh sb="10" eb="12">
      <t>カンサツ</t>
    </rPh>
    <rPh sb="14" eb="15">
      <t>イ</t>
    </rPh>
    <rPh sb="18" eb="21">
      <t>チョウサカイ</t>
    </rPh>
    <rPh sb="22" eb="24">
      <t>ジッシ</t>
    </rPh>
    <phoneticPr fontId="3"/>
  </si>
  <si>
    <t>企業内人権・同和問題研修会</t>
    <rPh sb="0" eb="3">
      <t>キギョウナイ</t>
    </rPh>
    <rPh sb="3" eb="5">
      <t>ジンケン</t>
    </rPh>
    <rPh sb="6" eb="8">
      <t>ドウワ</t>
    </rPh>
    <rPh sb="8" eb="10">
      <t>モンダイ</t>
    </rPh>
    <rPh sb="10" eb="13">
      <t>ケンシュウカイ</t>
    </rPh>
    <phoneticPr fontId="3"/>
  </si>
  <si>
    <t>市内の企業内における人権・同和問題啓発事業の一環として、研修会を開催する。</t>
    <rPh sb="0" eb="2">
      <t>シナイ</t>
    </rPh>
    <rPh sb="3" eb="6">
      <t>キギョウナイ</t>
    </rPh>
    <rPh sb="10" eb="12">
      <t>ジンケン</t>
    </rPh>
    <rPh sb="13" eb="15">
      <t>ドウワ</t>
    </rPh>
    <rPh sb="15" eb="17">
      <t>モンダイ</t>
    </rPh>
    <rPh sb="17" eb="19">
      <t>ケイハツ</t>
    </rPh>
    <rPh sb="19" eb="21">
      <t>ジギョウ</t>
    </rPh>
    <rPh sb="22" eb="24">
      <t>イッカン</t>
    </rPh>
    <rPh sb="28" eb="31">
      <t>ケンシュウカイ</t>
    </rPh>
    <rPh sb="32" eb="34">
      <t>カイサイ</t>
    </rPh>
    <phoneticPr fontId="3"/>
  </si>
  <si>
    <t>夏休み子ども平和映画会「対馬丸」上演</t>
    <rPh sb="0" eb="2">
      <t>ナツヤス</t>
    </rPh>
    <rPh sb="3" eb="4">
      <t>コ</t>
    </rPh>
    <rPh sb="6" eb="8">
      <t>ヘイワ</t>
    </rPh>
    <rPh sb="8" eb="11">
      <t>エイガカイ</t>
    </rPh>
    <rPh sb="12" eb="14">
      <t>ツシマ</t>
    </rPh>
    <rPh sb="14" eb="15">
      <t>マル</t>
    </rPh>
    <rPh sb="16" eb="18">
      <t>ジョウエン</t>
    </rPh>
    <phoneticPr fontId="3"/>
  </si>
  <si>
    <t>小、中学生を対象に、戦争をテーマにした映画会を開催し、戦争の悲惨さを伝える。</t>
    <phoneticPr fontId="3"/>
  </si>
  <si>
    <t>南町コミュニティ委員会事業</t>
    <phoneticPr fontId="3"/>
  </si>
  <si>
    <t>地域コミュニティ事業</t>
    <phoneticPr fontId="3"/>
  </si>
  <si>
    <t>きたコミＤＥハロウィン</t>
  </si>
  <si>
    <t>幼児親子を対象に工作等を併設の児童館・体育館と共催で行う</t>
    <phoneticPr fontId="3"/>
  </si>
  <si>
    <t>さつまいもほりにいこう</t>
    <phoneticPr fontId="3"/>
  </si>
  <si>
    <t>幼児親子を対象にさつまいも掘りを併設の児童館と共催で行う</t>
  </si>
  <si>
    <t>あさか学習おとどけ講座</t>
    <rPh sb="3" eb="5">
      <t>ガクシュウ</t>
    </rPh>
    <rPh sb="9" eb="11">
      <t>コウザ</t>
    </rPh>
    <phoneticPr fontId="15"/>
  </si>
  <si>
    <t>市の情報や身近な情報などを市民の学習の場で講座として実施することにより、市民の主体的な学習機会の拡充と市政への理解を深める。</t>
    <rPh sb="0" eb="1">
      <t>シ</t>
    </rPh>
    <rPh sb="2" eb="4">
      <t>ジョウホウ</t>
    </rPh>
    <rPh sb="5" eb="7">
      <t>ミジカ</t>
    </rPh>
    <rPh sb="8" eb="10">
      <t>ジョウホウ</t>
    </rPh>
    <rPh sb="13" eb="15">
      <t>シミン</t>
    </rPh>
    <rPh sb="16" eb="18">
      <t>ガクシュウ</t>
    </rPh>
    <rPh sb="19" eb="20">
      <t>バ</t>
    </rPh>
    <rPh sb="21" eb="23">
      <t>コウザ</t>
    </rPh>
    <rPh sb="26" eb="28">
      <t>ジッシ</t>
    </rPh>
    <rPh sb="36" eb="38">
      <t>シミン</t>
    </rPh>
    <rPh sb="39" eb="42">
      <t>シュタイテキ</t>
    </rPh>
    <rPh sb="43" eb="45">
      <t>ガクシュウ</t>
    </rPh>
    <rPh sb="45" eb="47">
      <t>キカイ</t>
    </rPh>
    <rPh sb="48" eb="50">
      <t>カクジュウ</t>
    </rPh>
    <rPh sb="51" eb="53">
      <t>シセイ</t>
    </rPh>
    <rPh sb="55" eb="57">
      <t>リカイ</t>
    </rPh>
    <rPh sb="58" eb="59">
      <t>フカ</t>
    </rPh>
    <phoneticPr fontId="15"/>
  </si>
  <si>
    <t>わこう市政おとどけ講座</t>
  </si>
  <si>
    <t>市民の学習意欲にこたえ、市政への理解を深めてもらうために、市職員等が講師として出向き、講座を実施する。</t>
  </si>
  <si>
    <t>出前講座</t>
    <rPh sb="0" eb="2">
      <t>デマエ</t>
    </rPh>
    <rPh sb="2" eb="4">
      <t>コウザ</t>
    </rPh>
    <phoneticPr fontId="13"/>
  </si>
  <si>
    <t>市民の生涯学習意欲に応えるとともに、市政への理解を深めてもらうため、市職員等により、行政の仕事の説明や職員が持つ専門知識を提供するための講座を開設。</t>
    <phoneticPr fontId="3"/>
  </si>
  <si>
    <t>秋の野草観察講座</t>
    <rPh sb="0" eb="1">
      <t>アキ</t>
    </rPh>
    <rPh sb="2" eb="4">
      <t>ヤソウ</t>
    </rPh>
    <rPh sb="4" eb="6">
      <t>カンサツ</t>
    </rPh>
    <rPh sb="6" eb="8">
      <t>コウザ</t>
    </rPh>
    <phoneticPr fontId="13"/>
  </si>
  <si>
    <t>市長部局が事務局の観光ボランティアガイド協会と連携し実施</t>
    <rPh sb="0" eb="2">
      <t>シチョウ</t>
    </rPh>
    <rPh sb="2" eb="4">
      <t>ブキョク</t>
    </rPh>
    <rPh sb="5" eb="8">
      <t>ジムキョク</t>
    </rPh>
    <rPh sb="9" eb="11">
      <t>カンコウ</t>
    </rPh>
    <rPh sb="20" eb="22">
      <t>キョウカイ</t>
    </rPh>
    <rPh sb="23" eb="25">
      <t>レンケイ</t>
    </rPh>
    <rPh sb="26" eb="28">
      <t>ジッシ</t>
    </rPh>
    <phoneticPr fontId="3"/>
  </si>
  <si>
    <t>人権マンガパネル展
（「人権を守る市民の集い」の代替事業）</t>
    <rPh sb="0" eb="2">
      <t>ジンケン</t>
    </rPh>
    <rPh sb="8" eb="9">
      <t>テン</t>
    </rPh>
    <rPh sb="12" eb="14">
      <t>ジンケン</t>
    </rPh>
    <rPh sb="15" eb="16">
      <t>マモ</t>
    </rPh>
    <rPh sb="17" eb="19">
      <t>シミン</t>
    </rPh>
    <rPh sb="20" eb="21">
      <t>ツド</t>
    </rPh>
    <rPh sb="24" eb="26">
      <t>ダイタイ</t>
    </rPh>
    <rPh sb="26" eb="28">
      <t>ジギョウ</t>
    </rPh>
    <phoneticPr fontId="2"/>
  </si>
  <si>
    <t>人権マンガパネル及び小中学校人権メッセージ等を展示した。</t>
    <rPh sb="0" eb="2">
      <t>ジンケン</t>
    </rPh>
    <rPh sb="8" eb="9">
      <t>オヨ</t>
    </rPh>
    <rPh sb="10" eb="14">
      <t>ショウチュウガッコウ</t>
    </rPh>
    <rPh sb="14" eb="16">
      <t>ジンケン</t>
    </rPh>
    <rPh sb="21" eb="22">
      <t>トウ</t>
    </rPh>
    <rPh sb="23" eb="25">
      <t>テンジ</t>
    </rPh>
    <phoneticPr fontId="2"/>
  </si>
  <si>
    <t>（把握していない）</t>
    <rPh sb="1" eb="3">
      <t>ハアク</t>
    </rPh>
    <phoneticPr fontId="3"/>
  </si>
  <si>
    <t>親子で農業体験</t>
  </si>
  <si>
    <t>農政課と共催。親子で農業体験を通して、自然環境の大切さを学ぶ。</t>
  </si>
  <si>
    <t>ひだまり教室</t>
    <rPh sb="4" eb="6">
      <t>キョウシツ</t>
    </rPh>
    <phoneticPr fontId="1"/>
  </si>
  <si>
    <t>こども家庭課と共催。行動療法を基礎とするプログラムを行った暴力、暴言を使わずに子どもを育てる技術の学習。</t>
    <rPh sb="3" eb="5">
      <t>カテイ</t>
    </rPh>
    <rPh sb="5" eb="6">
      <t>カ</t>
    </rPh>
    <rPh sb="7" eb="9">
      <t>キョウサイ</t>
    </rPh>
    <rPh sb="10" eb="12">
      <t>コウドウ</t>
    </rPh>
    <rPh sb="12" eb="14">
      <t>リョウホウ</t>
    </rPh>
    <rPh sb="15" eb="17">
      <t>キソ</t>
    </rPh>
    <rPh sb="26" eb="27">
      <t>オコナ</t>
    </rPh>
    <rPh sb="29" eb="31">
      <t>ボウリョク</t>
    </rPh>
    <rPh sb="32" eb="34">
      <t>ボウゲン</t>
    </rPh>
    <rPh sb="35" eb="36">
      <t>ツカ</t>
    </rPh>
    <rPh sb="39" eb="40">
      <t>コ</t>
    </rPh>
    <rPh sb="43" eb="44">
      <t>ソダ</t>
    </rPh>
    <rPh sb="46" eb="48">
      <t>ギジュツ</t>
    </rPh>
    <rPh sb="49" eb="51">
      <t>ガクシュウ</t>
    </rPh>
    <phoneticPr fontId="2"/>
  </si>
  <si>
    <t>所沢市</t>
    <rPh sb="0" eb="3">
      <t>トコロザワシ</t>
    </rPh>
    <phoneticPr fontId="3"/>
  </si>
  <si>
    <t>人権教育ブロック別研修会</t>
    <phoneticPr fontId="3"/>
  </si>
  <si>
    <t>人権問題に対する理解と認識を深めることを目的とする。</t>
    <phoneticPr fontId="3"/>
  </si>
  <si>
    <t>世界アルツハイマー月間映画会「ケアニン～あなたでよかった～」</t>
    <rPh sb="0" eb="2">
      <t>セカイ</t>
    </rPh>
    <rPh sb="9" eb="11">
      <t>ゲッカン</t>
    </rPh>
    <rPh sb="11" eb="13">
      <t>エイガ</t>
    </rPh>
    <rPh sb="13" eb="14">
      <t>カイ</t>
    </rPh>
    <phoneticPr fontId="15"/>
  </si>
  <si>
    <t>世界アルツハイマー月間にあわせて、介護福祉課と共催で、認知症に関する内容の映画を図書館で上映した。</t>
    <rPh sb="17" eb="19">
      <t>カイゴ</t>
    </rPh>
    <rPh sb="19" eb="21">
      <t>フクシ</t>
    </rPh>
    <rPh sb="21" eb="22">
      <t>カ</t>
    </rPh>
    <rPh sb="23" eb="25">
      <t>キョウサイ</t>
    </rPh>
    <rPh sb="27" eb="30">
      <t>ニンチショウ</t>
    </rPh>
    <rPh sb="31" eb="32">
      <t>カン</t>
    </rPh>
    <rPh sb="34" eb="36">
      <t>ナイヨウ</t>
    </rPh>
    <rPh sb="37" eb="39">
      <t>エイガ</t>
    </rPh>
    <rPh sb="40" eb="43">
      <t>トショカン</t>
    </rPh>
    <rPh sb="44" eb="46">
      <t>ジョウエイ</t>
    </rPh>
    <phoneticPr fontId="15"/>
  </si>
  <si>
    <t>人権パネル展</t>
  </si>
  <si>
    <t>人権に関わる多くの分野で活躍する人たちの写真パネル展示</t>
  </si>
  <si>
    <t>残しておきたい狭山の風景</t>
  </si>
  <si>
    <t>市の昭和～平成期の写真を展示し、郷土愛醸成等を図った</t>
  </si>
  <si>
    <t>防災講座</t>
  </si>
  <si>
    <t>新型コロナを踏まえた災害への備えとしてテキスト配布型の事業を実施</t>
  </si>
  <si>
    <t>デートＤＶ予防講座</t>
  </si>
  <si>
    <t>中学３年生を対象とした、若年層におけるデートＤＶを予防するための出前講座</t>
  </si>
  <si>
    <t>ふじみ野市平和祈念展</t>
    <rPh sb="3" eb="4">
      <t>ノ</t>
    </rPh>
    <rPh sb="4" eb="5">
      <t>シ</t>
    </rPh>
    <rPh sb="5" eb="7">
      <t>ヘイワ</t>
    </rPh>
    <rPh sb="7" eb="9">
      <t>キネン</t>
    </rPh>
    <rPh sb="9" eb="10">
      <t>テン</t>
    </rPh>
    <phoneticPr fontId="2"/>
  </si>
  <si>
    <t>実行委員会形式で開催。新型コロナウイルス感染症拡大防止対策によりフェスティバルではなく、市内戦争体験者の語りの映像上映。長崎原爆資料館所蔵の写真パネルを展示、市民から折り鶴を募集し、千羽鶴を作成。広島・長崎に届けることを実施。</t>
    <rPh sb="0" eb="2">
      <t>ジッコウ</t>
    </rPh>
    <rPh sb="2" eb="5">
      <t>イインカイ</t>
    </rPh>
    <rPh sb="5" eb="7">
      <t>ケイシキ</t>
    </rPh>
    <rPh sb="8" eb="10">
      <t>カイサイ</t>
    </rPh>
    <rPh sb="11" eb="13">
      <t>シンガタ</t>
    </rPh>
    <rPh sb="20" eb="23">
      <t>カンセンショウ</t>
    </rPh>
    <rPh sb="27" eb="29">
      <t>タイサク</t>
    </rPh>
    <rPh sb="44" eb="46">
      <t>シナイ</t>
    </rPh>
    <rPh sb="46" eb="48">
      <t>センソウ</t>
    </rPh>
    <rPh sb="48" eb="51">
      <t>タイケンシャ</t>
    </rPh>
    <rPh sb="52" eb="53">
      <t>カタ</t>
    </rPh>
    <rPh sb="55" eb="57">
      <t>エイゾウ</t>
    </rPh>
    <rPh sb="57" eb="59">
      <t>ジョウエイ</t>
    </rPh>
    <rPh sb="60" eb="62">
      <t>ナガサキ</t>
    </rPh>
    <rPh sb="62" eb="64">
      <t>ゲンバク</t>
    </rPh>
    <rPh sb="64" eb="67">
      <t>シリョウカン</t>
    </rPh>
    <rPh sb="67" eb="69">
      <t>ショゾウ</t>
    </rPh>
    <rPh sb="70" eb="72">
      <t>シャシン</t>
    </rPh>
    <rPh sb="76" eb="78">
      <t>テンジ</t>
    </rPh>
    <rPh sb="79" eb="81">
      <t>シミン</t>
    </rPh>
    <rPh sb="83" eb="84">
      <t>オ</t>
    </rPh>
    <rPh sb="85" eb="86">
      <t>ヅル</t>
    </rPh>
    <rPh sb="87" eb="89">
      <t>ボシュウ</t>
    </rPh>
    <rPh sb="91" eb="93">
      <t>センバ</t>
    </rPh>
    <rPh sb="93" eb="94">
      <t>ツル</t>
    </rPh>
    <rPh sb="95" eb="97">
      <t>サクセイ</t>
    </rPh>
    <rPh sb="98" eb="100">
      <t>ヒロシマ</t>
    </rPh>
    <rPh sb="101" eb="103">
      <t>ナガサキ</t>
    </rPh>
    <rPh sb="104" eb="105">
      <t>トド</t>
    </rPh>
    <rPh sb="110" eb="112">
      <t>ジッシ</t>
    </rPh>
    <phoneticPr fontId="2"/>
  </si>
  <si>
    <t>人権実践交流会</t>
  </si>
  <si>
    <t>人権尊重を基板とした明るい地域社会づくりを考えあうことを目的として実施。</t>
    <rPh sb="0" eb="2">
      <t>ジンケン</t>
    </rPh>
    <rPh sb="2" eb="4">
      <t>ソンチョウ</t>
    </rPh>
    <phoneticPr fontId="2"/>
  </si>
  <si>
    <t>ヒューマンフェスタ</t>
  </si>
  <si>
    <t>様々な人権問題の解決のために啓発事業の一環として町民・町内の各種団体・企業などを対象に実施。</t>
    <rPh sb="0" eb="10">
      <t>サマザマナジンケンモンダイノカイケツ</t>
    </rPh>
    <rPh sb="14" eb="18">
      <t>ケイハツジギョウ</t>
    </rPh>
    <rPh sb="19" eb="21">
      <t>イッカン</t>
    </rPh>
    <rPh sb="24" eb="26">
      <t>チョウミン</t>
    </rPh>
    <rPh sb="27" eb="29">
      <t>チョウナイ</t>
    </rPh>
    <rPh sb="30" eb="34">
      <t>カクシュダンタイ</t>
    </rPh>
    <rPh sb="35" eb="37">
      <t>キギョウ</t>
    </rPh>
    <rPh sb="40" eb="42">
      <t>タイショウ</t>
    </rPh>
    <rPh sb="43" eb="45">
      <t>ジッシ</t>
    </rPh>
    <phoneticPr fontId="2"/>
  </si>
  <si>
    <t>毛呂山町</t>
    <rPh sb="0" eb="4">
      <t>もろやっまち</t>
    </rPh>
    <phoneticPr fontId="38" type="Hiragana"/>
  </si>
  <si>
    <t>成人のつどい</t>
    <rPh sb="0" eb="2">
      <t>せいじん</t>
    </rPh>
    <phoneticPr fontId="38" type="Hiragana"/>
  </si>
  <si>
    <t>式典を実施し、成人としての新しい門出を祝福した。</t>
    <rPh sb="0" eb="2">
      <t>しきてん</t>
    </rPh>
    <rPh sb="3" eb="5">
      <t>じっし</t>
    </rPh>
    <rPh sb="7" eb="9">
      <t>せいじん</t>
    </rPh>
    <rPh sb="13" eb="14">
      <t>あたら</t>
    </rPh>
    <rPh sb="16" eb="18">
      <t>かどで</t>
    </rPh>
    <rPh sb="19" eb="21">
      <t>しゅくふく</t>
    </rPh>
    <phoneticPr fontId="38" type="Hiragana"/>
  </si>
  <si>
    <t>人権問題講演会</t>
    <rPh sb="0" eb="2">
      <t>ジンケン</t>
    </rPh>
    <rPh sb="2" eb="4">
      <t>モンダイ</t>
    </rPh>
    <rPh sb="4" eb="7">
      <t>コウエンカイ</t>
    </rPh>
    <phoneticPr fontId="2"/>
  </si>
  <si>
    <t>人権問題・人権教育について講演会及び啓発映画の鑑賞を実施するものである。</t>
    <rPh sb="0" eb="2">
      <t>ジンケン</t>
    </rPh>
    <rPh sb="2" eb="4">
      <t>モンダイ</t>
    </rPh>
    <rPh sb="5" eb="7">
      <t>ジンケン</t>
    </rPh>
    <rPh sb="7" eb="9">
      <t>キョウイク</t>
    </rPh>
    <rPh sb="13" eb="16">
      <t>コウエンカイ</t>
    </rPh>
    <rPh sb="16" eb="17">
      <t>オヨ</t>
    </rPh>
    <rPh sb="18" eb="20">
      <t>ケイハツ</t>
    </rPh>
    <rPh sb="20" eb="22">
      <t>エイガ</t>
    </rPh>
    <rPh sb="23" eb="25">
      <t>カンショウ</t>
    </rPh>
    <rPh sb="26" eb="28">
      <t>ジッシ</t>
    </rPh>
    <phoneticPr fontId="2"/>
  </si>
  <si>
    <t>平和啓発事業</t>
    <rPh sb="0" eb="2">
      <t>ヘイワ</t>
    </rPh>
    <rPh sb="2" eb="4">
      <t>ケイハツ</t>
    </rPh>
    <rPh sb="4" eb="6">
      <t>ジギョウ</t>
    </rPh>
    <phoneticPr fontId="2"/>
  </si>
  <si>
    <t>現在の平和が多くの尊い命の上に成り立っている事を後世に伝えるため、パネル展、戦跡や資料館へのバスツアー又は講演会を実施。</t>
    <rPh sb="0" eb="2">
      <t>ゲンザイ</t>
    </rPh>
    <rPh sb="3" eb="5">
      <t>ヘイワ</t>
    </rPh>
    <rPh sb="6" eb="7">
      <t>オオ</t>
    </rPh>
    <rPh sb="9" eb="10">
      <t>トウト</t>
    </rPh>
    <rPh sb="11" eb="12">
      <t>イノチ</t>
    </rPh>
    <rPh sb="13" eb="14">
      <t>ウエ</t>
    </rPh>
    <rPh sb="15" eb="16">
      <t>ナ</t>
    </rPh>
    <rPh sb="17" eb="18">
      <t>タ</t>
    </rPh>
    <rPh sb="22" eb="23">
      <t>コト</t>
    </rPh>
    <rPh sb="24" eb="26">
      <t>コウセイ</t>
    </rPh>
    <rPh sb="27" eb="28">
      <t>ツタ</t>
    </rPh>
    <rPh sb="36" eb="37">
      <t>テン</t>
    </rPh>
    <rPh sb="38" eb="40">
      <t>センセキ</t>
    </rPh>
    <rPh sb="41" eb="43">
      <t>シリョウ</t>
    </rPh>
    <rPh sb="43" eb="44">
      <t>カン</t>
    </rPh>
    <rPh sb="51" eb="52">
      <t>マタ</t>
    </rPh>
    <rPh sb="53" eb="56">
      <t>コウエンカイ</t>
    </rPh>
    <rPh sb="57" eb="59">
      <t>ジッシ</t>
    </rPh>
    <phoneticPr fontId="2"/>
  </si>
  <si>
    <t>生涯学習出前講座</t>
  </si>
  <si>
    <t>町民のグループ・サークル等が主催する集会に町職員が伺い、行政等に関する助言を行う。</t>
  </si>
  <si>
    <t>東秩父村</t>
    <rPh sb="0" eb="4">
      <t>ヒガシチチブムラ</t>
    </rPh>
    <phoneticPr fontId="2"/>
  </si>
  <si>
    <t>人権・同和問題啓発指導者養成講座</t>
  </si>
  <si>
    <t>村長部局も含めた役場新規採用職員、教職員、地域住民や民間企業等を対象に講座を実施した。（書面開催）</t>
    <rPh sb="0" eb="2">
      <t>ソンチョウ</t>
    </rPh>
    <rPh sb="2" eb="4">
      <t>ブキョク</t>
    </rPh>
    <rPh sb="5" eb="6">
      <t>フク</t>
    </rPh>
    <rPh sb="8" eb="10">
      <t>ヤクバ</t>
    </rPh>
    <rPh sb="10" eb="12">
      <t>シンキ</t>
    </rPh>
    <rPh sb="12" eb="14">
      <t>サイヨウ</t>
    </rPh>
    <rPh sb="14" eb="16">
      <t>ショクイン</t>
    </rPh>
    <rPh sb="17" eb="20">
      <t>キョウショクイン</t>
    </rPh>
    <rPh sb="21" eb="23">
      <t>チイキ</t>
    </rPh>
    <rPh sb="23" eb="25">
      <t>ジュウミン</t>
    </rPh>
    <rPh sb="26" eb="30">
      <t>ミンカンキギョウ</t>
    </rPh>
    <rPh sb="30" eb="31">
      <t>トウ</t>
    </rPh>
    <rPh sb="32" eb="34">
      <t>タイショウ</t>
    </rPh>
    <rPh sb="35" eb="37">
      <t>コウザ</t>
    </rPh>
    <rPh sb="38" eb="40">
      <t>ジッシ</t>
    </rPh>
    <rPh sb="44" eb="46">
      <t>ショメン</t>
    </rPh>
    <rPh sb="46" eb="48">
      <t>カイサイ</t>
    </rPh>
    <phoneticPr fontId="2"/>
  </si>
  <si>
    <t>熊谷市</t>
    <rPh sb="0" eb="2">
      <t>クマガヤ</t>
    </rPh>
    <rPh sb="2" eb="3">
      <t>シ</t>
    </rPh>
    <phoneticPr fontId="3"/>
  </si>
  <si>
    <t>熊谷市スポーツ教室</t>
    <rPh sb="0" eb="3">
      <t>クマガヤシ</t>
    </rPh>
    <rPh sb="7" eb="9">
      <t>キョウシツ</t>
    </rPh>
    <phoneticPr fontId="3"/>
  </si>
  <si>
    <t>市内在住・在学・在勤の方を対象としたスポーツ教室を開催</t>
    <rPh sb="0" eb="2">
      <t>シナイ</t>
    </rPh>
    <rPh sb="2" eb="4">
      <t>ザイジュウ</t>
    </rPh>
    <rPh sb="5" eb="7">
      <t>ザイガク</t>
    </rPh>
    <rPh sb="8" eb="10">
      <t>ザイキン</t>
    </rPh>
    <rPh sb="11" eb="12">
      <t>カタ</t>
    </rPh>
    <rPh sb="13" eb="15">
      <t>タイショウ</t>
    </rPh>
    <rPh sb="22" eb="24">
      <t>キョウシツ</t>
    </rPh>
    <rPh sb="25" eb="27">
      <t>カイサイ</t>
    </rPh>
    <phoneticPr fontId="3"/>
  </si>
  <si>
    <t>本庄市</t>
    <rPh sb="0" eb="3">
      <t>ホンジョウシ</t>
    </rPh>
    <phoneticPr fontId="24"/>
  </si>
  <si>
    <t>本庄市人権教育セミナー</t>
    <rPh sb="0" eb="3">
      <t>ホンジョウシ</t>
    </rPh>
    <rPh sb="3" eb="5">
      <t>ジンケン</t>
    </rPh>
    <rPh sb="5" eb="7">
      <t>キョウイク</t>
    </rPh>
    <phoneticPr fontId="15"/>
  </si>
  <si>
    <t>ピーター・フランクル氏講演会を実施した。</t>
  </si>
  <si>
    <t>本庄市人権教育研究集会</t>
    <rPh sb="0" eb="3">
      <t>ホンジョウシ</t>
    </rPh>
    <rPh sb="3" eb="5">
      <t>ジンケン</t>
    </rPh>
    <rPh sb="5" eb="7">
      <t>キョウイク</t>
    </rPh>
    <rPh sb="7" eb="9">
      <t>ケンキュウ</t>
    </rPh>
    <rPh sb="9" eb="11">
      <t>シュウカイ</t>
    </rPh>
    <phoneticPr fontId="15"/>
  </si>
  <si>
    <t>名越　康文氏講演会を実施した。</t>
    <rPh sb="0" eb="2">
      <t>なこし</t>
    </rPh>
    <rPh sb="3" eb="5">
      <t>やすふみ</t>
    </rPh>
    <phoneticPr fontId="40" type="Hiragana"/>
  </si>
  <si>
    <t>運動教室</t>
    <rPh sb="0" eb="2">
      <t>ウンドウ</t>
    </rPh>
    <rPh sb="2" eb="4">
      <t>キョウシツ</t>
    </rPh>
    <phoneticPr fontId="3"/>
  </si>
  <si>
    <t>町長部局（保健センター）と連携して運動教室、ウォーキング教室、介護予防及び認知症予防を目的とした教室、ヨガ・エアロビ等の教室を開催した。</t>
    <rPh sb="0" eb="2">
      <t>チョウチョウ</t>
    </rPh>
    <rPh sb="2" eb="4">
      <t>ブキョク</t>
    </rPh>
    <rPh sb="5" eb="7">
      <t>ホケン</t>
    </rPh>
    <rPh sb="13" eb="15">
      <t>レンケイ</t>
    </rPh>
    <rPh sb="17" eb="19">
      <t>ウンドウ</t>
    </rPh>
    <rPh sb="19" eb="21">
      <t>キョウシツ</t>
    </rPh>
    <rPh sb="28" eb="30">
      <t>キョウシツ</t>
    </rPh>
    <rPh sb="31" eb="33">
      <t>カイゴ</t>
    </rPh>
    <rPh sb="33" eb="35">
      <t>ヨボウ</t>
    </rPh>
    <rPh sb="35" eb="36">
      <t>オヨ</t>
    </rPh>
    <rPh sb="37" eb="40">
      <t>ニンチショウ</t>
    </rPh>
    <rPh sb="40" eb="42">
      <t>ヨボウ</t>
    </rPh>
    <rPh sb="43" eb="45">
      <t>モクテキ</t>
    </rPh>
    <rPh sb="48" eb="50">
      <t>キョウシツ</t>
    </rPh>
    <rPh sb="58" eb="59">
      <t>トウ</t>
    </rPh>
    <rPh sb="60" eb="62">
      <t>キョウシツ</t>
    </rPh>
    <rPh sb="63" eb="65">
      <t>カイサイ</t>
    </rPh>
    <phoneticPr fontId="3"/>
  </si>
  <si>
    <t>神川町</t>
    <phoneticPr fontId="3"/>
  </si>
  <si>
    <t>まちづくり講座</t>
  </si>
  <si>
    <t>町政や制度への理解を深めてもらうため、町職員が各地区で行う講座。</t>
  </si>
  <si>
    <t>安心と豊かさのあるまちづくり出前講座</t>
    <rPh sb="0" eb="2">
      <t>アンシン</t>
    </rPh>
    <rPh sb="3" eb="4">
      <t>ユタ</t>
    </rPh>
    <rPh sb="14" eb="15">
      <t>デ</t>
    </rPh>
    <rPh sb="15" eb="16">
      <t>マエ</t>
    </rPh>
    <rPh sb="16" eb="18">
      <t>コウザ</t>
    </rPh>
    <phoneticPr fontId="3"/>
  </si>
  <si>
    <t>町民が主催する生涯学習の場へ、寄居町職員等が講師として出向き、町政の説明や専門的知識を活かした実習等を行うことで、町民の学習機会の拡充を図るとともに町政への理解を深め、生涯学習の推進と町民参加のまちづくりに寄与することを目的とする。</t>
    <rPh sb="49" eb="50">
      <t>トウ</t>
    </rPh>
    <phoneticPr fontId="3"/>
  </si>
  <si>
    <t>かすかべし出前講座</t>
  </si>
  <si>
    <t>市職員・市民講師を市民の生涯学習の場に派遣し、講義・実技等を行う。</t>
  </si>
  <si>
    <t>第5回障がい者作品展</t>
    <rPh sb="0" eb="1">
      <t>ダイ</t>
    </rPh>
    <rPh sb="2" eb="3">
      <t>カイ</t>
    </rPh>
    <rPh sb="3" eb="4">
      <t>ショウ</t>
    </rPh>
    <rPh sb="6" eb="7">
      <t>シャ</t>
    </rPh>
    <rPh sb="7" eb="9">
      <t>サクヒン</t>
    </rPh>
    <rPh sb="9" eb="10">
      <t>テン</t>
    </rPh>
    <phoneticPr fontId="2"/>
  </si>
  <si>
    <t>障がい者の団体、個人による作品展示会、一週間開催する。</t>
    <rPh sb="0" eb="1">
      <t>ショウ</t>
    </rPh>
    <rPh sb="3" eb="4">
      <t>シャ</t>
    </rPh>
    <rPh sb="5" eb="7">
      <t>ダンタイ</t>
    </rPh>
    <rPh sb="8" eb="10">
      <t>コジン</t>
    </rPh>
    <rPh sb="13" eb="15">
      <t>サクヒン</t>
    </rPh>
    <rPh sb="15" eb="18">
      <t>テンジカイ</t>
    </rPh>
    <rPh sb="19" eb="22">
      <t>イッシュウカン</t>
    </rPh>
    <rPh sb="22" eb="24">
      <t>カイサイ</t>
    </rPh>
    <phoneticPr fontId="2"/>
  </si>
  <si>
    <t>子育てサロン（内牧プレイルーム）</t>
    <rPh sb="0" eb="2">
      <t>コソダ</t>
    </rPh>
    <rPh sb="7" eb="9">
      <t>ウチマキ</t>
    </rPh>
    <phoneticPr fontId="2"/>
  </si>
  <si>
    <t>乳幼児を抱える親子が、気軽に遊べるスペースとして、原則毎月第1木曜日に全室を開放し、保護者同士のコミュニケーションの場とする。</t>
    <rPh sb="0" eb="3">
      <t>ニュウヨウジ</t>
    </rPh>
    <rPh sb="4" eb="5">
      <t>カカ</t>
    </rPh>
    <rPh sb="7" eb="9">
      <t>オヤコ</t>
    </rPh>
    <rPh sb="11" eb="13">
      <t>キガル</t>
    </rPh>
    <rPh sb="14" eb="15">
      <t>アソ</t>
    </rPh>
    <rPh sb="25" eb="27">
      <t>ゲンソク</t>
    </rPh>
    <rPh sb="27" eb="29">
      <t>マイツキ</t>
    </rPh>
    <rPh sb="29" eb="30">
      <t>ダイ</t>
    </rPh>
    <rPh sb="31" eb="34">
      <t>モクヨウビ</t>
    </rPh>
    <rPh sb="35" eb="37">
      <t>ゼンシツ</t>
    </rPh>
    <rPh sb="38" eb="40">
      <t>カイホウ</t>
    </rPh>
    <rPh sb="42" eb="45">
      <t>ホゴシャ</t>
    </rPh>
    <rPh sb="45" eb="47">
      <t>ドウシ</t>
    </rPh>
    <rPh sb="58" eb="59">
      <t>バ</t>
    </rPh>
    <phoneticPr fontId="2"/>
  </si>
  <si>
    <t>羽生市生涯学習出前講座</t>
    <rPh sb="0" eb="3">
      <t>ハニュウシ</t>
    </rPh>
    <rPh sb="3" eb="5">
      <t>ショウガイ</t>
    </rPh>
    <rPh sb="5" eb="7">
      <t>ガクシュウ</t>
    </rPh>
    <rPh sb="7" eb="9">
      <t>デマエ</t>
    </rPh>
    <rPh sb="9" eb="11">
      <t>コウザ</t>
    </rPh>
    <phoneticPr fontId="2"/>
  </si>
  <si>
    <t>市職員が講師となって、市民の市政に関する知識を深める。</t>
    <rPh sb="0" eb="1">
      <t>シ</t>
    </rPh>
    <rPh sb="1" eb="3">
      <t>ショクイン</t>
    </rPh>
    <rPh sb="4" eb="6">
      <t>コウシ</t>
    </rPh>
    <rPh sb="11" eb="13">
      <t>シミン</t>
    </rPh>
    <rPh sb="14" eb="16">
      <t>シセイ</t>
    </rPh>
    <rPh sb="17" eb="18">
      <t>カン</t>
    </rPh>
    <rPh sb="20" eb="22">
      <t>チシキ</t>
    </rPh>
    <rPh sb="23" eb="24">
      <t>フカ</t>
    </rPh>
    <phoneticPr fontId="2"/>
  </si>
  <si>
    <t>羽生市人権教育オンライン研修会</t>
    <rPh sb="0" eb="3">
      <t>ハニュウシ</t>
    </rPh>
    <rPh sb="3" eb="5">
      <t>ジンケン</t>
    </rPh>
    <rPh sb="5" eb="7">
      <t>キョウイク</t>
    </rPh>
    <rPh sb="12" eb="15">
      <t>ケンシュウカイ</t>
    </rPh>
    <phoneticPr fontId="2"/>
  </si>
  <si>
    <t>市内団体等に向けて、人権問題に対する正しい認識と理解を深める。</t>
    <rPh sb="0" eb="2">
      <t>シナイ</t>
    </rPh>
    <rPh sb="2" eb="4">
      <t>ダンタイ</t>
    </rPh>
    <rPh sb="4" eb="5">
      <t>ナド</t>
    </rPh>
    <rPh sb="6" eb="7">
      <t>ム</t>
    </rPh>
    <phoneticPr fontId="2"/>
  </si>
  <si>
    <t>久喜市</t>
    <rPh sb="0" eb="3">
      <t>クキシ</t>
    </rPh>
    <phoneticPr fontId="3"/>
  </si>
  <si>
    <t>LGBTに関する資料展示</t>
    <rPh sb="5" eb="6">
      <t>カン</t>
    </rPh>
    <rPh sb="8" eb="10">
      <t>シリョウ</t>
    </rPh>
    <rPh sb="10" eb="12">
      <t>テンジ</t>
    </rPh>
    <phoneticPr fontId="3"/>
  </si>
  <si>
    <t>人権尊重社会をめざす県民運動強調月間に合わせLGBTに関する資料の展示を行う。（市立図書館４館で開催）</t>
    <rPh sb="0" eb="2">
      <t>ジンケン</t>
    </rPh>
    <rPh sb="2" eb="4">
      <t>ソンチョウ</t>
    </rPh>
    <rPh sb="4" eb="6">
      <t>シャカイ</t>
    </rPh>
    <rPh sb="10" eb="12">
      <t>ケンミン</t>
    </rPh>
    <rPh sb="12" eb="14">
      <t>ウンドウ</t>
    </rPh>
    <rPh sb="14" eb="16">
      <t>キョウチョウ</t>
    </rPh>
    <rPh sb="16" eb="18">
      <t>ゲッカン</t>
    </rPh>
    <rPh sb="19" eb="20">
      <t>ア</t>
    </rPh>
    <rPh sb="27" eb="28">
      <t>カン</t>
    </rPh>
    <rPh sb="30" eb="32">
      <t>シリョウ</t>
    </rPh>
    <rPh sb="33" eb="35">
      <t>テンジ</t>
    </rPh>
    <rPh sb="36" eb="37">
      <t>オコナ</t>
    </rPh>
    <rPh sb="40" eb="42">
      <t>シリツ</t>
    </rPh>
    <rPh sb="42" eb="45">
      <t>トショカン</t>
    </rPh>
    <rPh sb="46" eb="47">
      <t>カン</t>
    </rPh>
    <rPh sb="48" eb="50">
      <t>カイサイ</t>
    </rPh>
    <phoneticPr fontId="3"/>
  </si>
  <si>
    <t>成人式</t>
    <rPh sb="0" eb="3">
      <t>セイジンシキ</t>
    </rPh>
    <phoneticPr fontId="3"/>
  </si>
  <si>
    <t>新成人の門出を祝福するとともに、市発展のために貢献する人づくりを目的として式典を開催。</t>
    <rPh sb="0" eb="3">
      <t>シンセイジン</t>
    </rPh>
    <rPh sb="4" eb="6">
      <t>カドデ</t>
    </rPh>
    <rPh sb="7" eb="9">
      <t>シュクフク</t>
    </rPh>
    <rPh sb="16" eb="17">
      <t>シ</t>
    </rPh>
    <rPh sb="17" eb="19">
      <t>ハッテン</t>
    </rPh>
    <rPh sb="23" eb="25">
      <t>コウケン</t>
    </rPh>
    <rPh sb="27" eb="28">
      <t>ヒト</t>
    </rPh>
    <rPh sb="32" eb="34">
      <t>モクテキ</t>
    </rPh>
    <rPh sb="37" eb="39">
      <t>シキテン</t>
    </rPh>
    <rPh sb="40" eb="42">
      <t>カイサイ</t>
    </rPh>
    <phoneticPr fontId="3"/>
  </si>
  <si>
    <t>幸手市</t>
    <rPh sb="0" eb="3">
      <t>サッテシ</t>
    </rPh>
    <phoneticPr fontId="3"/>
  </si>
  <si>
    <t>吉川市</t>
    <rPh sb="0" eb="2">
      <t>ヨシカワ</t>
    </rPh>
    <rPh sb="2" eb="3">
      <t>シ</t>
    </rPh>
    <phoneticPr fontId="3"/>
  </si>
  <si>
    <t>人権セミナー</t>
    <rPh sb="0" eb="2">
      <t>ジンケン</t>
    </rPh>
    <phoneticPr fontId="2"/>
  </si>
  <si>
    <t>同和問題をはじめとする様々な人権問題に対する理解を深めるための研修会を実施。</t>
  </si>
  <si>
    <t>白岡市</t>
    <rPh sb="0" eb="3">
      <t>シラオカシ</t>
    </rPh>
    <phoneticPr fontId="3"/>
  </si>
  <si>
    <t>成人式</t>
    <rPh sb="0" eb="3">
      <t>セイジンシキ</t>
    </rPh>
    <phoneticPr fontId="2"/>
  </si>
  <si>
    <t>希望に満ちた人生の門出をお祝いするとともに、自らの行動に自覚と責任を持ち、ふるさとの伝統や文化、歴史などを大切にし、家族や仲間、地域との絆を深めることを目的に開催。</t>
    <rPh sb="79" eb="81">
      <t>カイサイ</t>
    </rPh>
    <phoneticPr fontId="3"/>
  </si>
  <si>
    <t>杉戸町</t>
    <rPh sb="0" eb="2">
      <t>スギト</t>
    </rPh>
    <rPh sb="2" eb="3">
      <t>マチ</t>
    </rPh>
    <phoneticPr fontId="3"/>
  </si>
  <si>
    <t>まなびっちゃ杉戸塾～まちづくり出前講座～</t>
    <rPh sb="6" eb="8">
      <t>スギト</t>
    </rPh>
    <rPh sb="8" eb="9">
      <t>ジュク</t>
    </rPh>
    <rPh sb="15" eb="17">
      <t>デマエ</t>
    </rPh>
    <rPh sb="17" eb="19">
      <t>コウザ</t>
    </rPh>
    <phoneticPr fontId="2"/>
  </si>
  <si>
    <t>講座一覧の中から、住民からの申込により、町職員や町民講師が住民の所へ伺って講義や学習・体験の支援を行う。</t>
    <rPh sb="0" eb="2">
      <t>コウザ</t>
    </rPh>
    <rPh sb="2" eb="4">
      <t>イチラン</t>
    </rPh>
    <rPh sb="5" eb="6">
      <t>ナカ</t>
    </rPh>
    <rPh sb="9" eb="11">
      <t>ジュウミン</t>
    </rPh>
    <rPh sb="14" eb="16">
      <t>モウシコミ</t>
    </rPh>
    <rPh sb="20" eb="21">
      <t>マチ</t>
    </rPh>
    <rPh sb="29" eb="31">
      <t>ジュウミン</t>
    </rPh>
    <rPh sb="37" eb="39">
      <t>コウギ</t>
    </rPh>
    <rPh sb="43" eb="45">
      <t>タイケン</t>
    </rPh>
    <rPh sb="46" eb="48">
      <t>シエン</t>
    </rPh>
    <rPh sb="49" eb="50">
      <t>オコナ</t>
    </rPh>
    <phoneticPr fontId="2"/>
  </si>
  <si>
    <t>あかちゃんおはなし会（子育て支援センター）</t>
    <phoneticPr fontId="3"/>
  </si>
  <si>
    <t>絵本の読み聞かせ、手遊び等を行う。</t>
    <phoneticPr fontId="3"/>
  </si>
  <si>
    <t>子育てぷらっとサロン</t>
    <phoneticPr fontId="3"/>
  </si>
  <si>
    <t>手遊びや歌、工作などで親子のコミュニケーションを図る。保健指導やクリスマス会も行う。</t>
    <phoneticPr fontId="3"/>
  </si>
  <si>
    <t>子育てサロンぽっかぽか</t>
    <phoneticPr fontId="3"/>
  </si>
  <si>
    <t>子育て中の保護者が自由に交流できる集いの場である。</t>
    <rPh sb="0" eb="2">
      <t>コソダ</t>
    </rPh>
    <rPh sb="3" eb="4">
      <t>チュウ</t>
    </rPh>
    <rPh sb="5" eb="8">
      <t>ホゴシャ</t>
    </rPh>
    <rPh sb="9" eb="11">
      <t>ジユウ</t>
    </rPh>
    <rPh sb="12" eb="14">
      <t>コウリュウ</t>
    </rPh>
    <rPh sb="17" eb="18">
      <t>ツド</t>
    </rPh>
    <rPh sb="20" eb="21">
      <t>バ</t>
    </rPh>
    <phoneticPr fontId="3"/>
  </si>
  <si>
    <t>上尾市</t>
    <rPh sb="0" eb="3">
      <t>アゲオシ</t>
    </rPh>
    <phoneticPr fontId="3"/>
  </si>
  <si>
    <t>ブックスタート事業</t>
  </si>
  <si>
    <t>4か月検診時に、絵本を配布した。</t>
    <rPh sb="2" eb="3">
      <t>ゲツ</t>
    </rPh>
    <rPh sb="3" eb="5">
      <t>ケンシン</t>
    </rPh>
    <rPh sb="5" eb="6">
      <t>ジ</t>
    </rPh>
    <rPh sb="8" eb="10">
      <t>エホン</t>
    </rPh>
    <rPh sb="11" eb="13">
      <t>ハイフ</t>
    </rPh>
    <phoneticPr fontId="3"/>
  </si>
  <si>
    <t>朝霞市子育て講座</t>
    <rPh sb="0" eb="3">
      <t>アサカシ</t>
    </rPh>
    <rPh sb="3" eb="5">
      <t>コソダ</t>
    </rPh>
    <rPh sb="6" eb="8">
      <t>コウザ</t>
    </rPh>
    <phoneticPr fontId="15"/>
  </si>
  <si>
    <t>主に40歳以上の高齢初産婦・妊娠の子育ての悩みや不安を解消し、家庭教育の在り方等を学習すると共に補助金の概要などについても説明する。</t>
    <rPh sb="0" eb="1">
      <t>オモ</t>
    </rPh>
    <rPh sb="4" eb="7">
      <t>サイイジョウ</t>
    </rPh>
    <rPh sb="8" eb="10">
      <t>コウレイ</t>
    </rPh>
    <rPh sb="10" eb="13">
      <t>ショサンプ</t>
    </rPh>
    <rPh sb="14" eb="16">
      <t>ニンシン</t>
    </rPh>
    <rPh sb="17" eb="19">
      <t>コソダ</t>
    </rPh>
    <rPh sb="21" eb="22">
      <t>ナヤ</t>
    </rPh>
    <rPh sb="24" eb="26">
      <t>フアン</t>
    </rPh>
    <rPh sb="27" eb="29">
      <t>カイショウ</t>
    </rPh>
    <rPh sb="31" eb="33">
      <t>カテイ</t>
    </rPh>
    <rPh sb="33" eb="35">
      <t>キョウイク</t>
    </rPh>
    <rPh sb="36" eb="37">
      <t>ア</t>
    </rPh>
    <rPh sb="38" eb="39">
      <t>カタ</t>
    </rPh>
    <rPh sb="39" eb="40">
      <t>トウ</t>
    </rPh>
    <rPh sb="41" eb="43">
      <t>ガクシュウ</t>
    </rPh>
    <rPh sb="46" eb="47">
      <t>トモ</t>
    </rPh>
    <rPh sb="48" eb="51">
      <t>ホジョキン</t>
    </rPh>
    <rPh sb="52" eb="54">
      <t>ガイヨウ</t>
    </rPh>
    <rPh sb="61" eb="63">
      <t>セツメイ</t>
    </rPh>
    <phoneticPr fontId="15"/>
  </si>
  <si>
    <t>和光市</t>
    <rPh sb="0" eb="3">
      <t>ワコウシ</t>
    </rPh>
    <phoneticPr fontId="24"/>
  </si>
  <si>
    <t>4か月健診の対象者に案内を送り、図書館を会場に赤ちゃんへの語りかけの大切さを伝え、絵本を配布した。</t>
    <rPh sb="2" eb="3">
      <t>ツキ</t>
    </rPh>
    <rPh sb="3" eb="5">
      <t>ケンシン</t>
    </rPh>
    <rPh sb="6" eb="9">
      <t>タイショウシャ</t>
    </rPh>
    <rPh sb="10" eb="12">
      <t>アンナイ</t>
    </rPh>
    <rPh sb="13" eb="14">
      <t>オク</t>
    </rPh>
    <rPh sb="16" eb="19">
      <t>トショカン</t>
    </rPh>
    <rPh sb="20" eb="22">
      <t>カイジョウ</t>
    </rPh>
    <rPh sb="23" eb="24">
      <t>アカ</t>
    </rPh>
    <rPh sb="29" eb="30">
      <t>カタ</t>
    </rPh>
    <rPh sb="34" eb="36">
      <t>タイセツ</t>
    </rPh>
    <rPh sb="38" eb="39">
      <t>ツタ</t>
    </rPh>
    <rPh sb="41" eb="43">
      <t>エホン</t>
    </rPh>
    <rPh sb="44" eb="46">
      <t>ハイフ</t>
    </rPh>
    <phoneticPr fontId="15"/>
  </si>
  <si>
    <t>新座市</t>
    <rPh sb="0" eb="3">
      <t>ニイザシ</t>
    </rPh>
    <phoneticPr fontId="3"/>
  </si>
  <si>
    <t>ブックスタート事業（はじめてブック）</t>
    <rPh sb="7" eb="9">
      <t>ジギョウ</t>
    </rPh>
    <phoneticPr fontId="3"/>
  </si>
  <si>
    <t>3・4か月児健康診査に該当する家庭に、絵本とリーフレットを郵送した（新型コロナウイルス感染症拡大のため、実施方法を変更）。</t>
    <rPh sb="4" eb="5">
      <t>ゲツ</t>
    </rPh>
    <rPh sb="5" eb="6">
      <t>ジ</t>
    </rPh>
    <rPh sb="6" eb="8">
      <t>ケンコウ</t>
    </rPh>
    <rPh sb="8" eb="10">
      <t>シンサ</t>
    </rPh>
    <rPh sb="11" eb="13">
      <t>ガイトウ</t>
    </rPh>
    <rPh sb="15" eb="17">
      <t>カテイ</t>
    </rPh>
    <rPh sb="19" eb="21">
      <t>エホン</t>
    </rPh>
    <rPh sb="29" eb="31">
      <t>ユウソウ</t>
    </rPh>
    <rPh sb="34" eb="36">
      <t>シンガタ</t>
    </rPh>
    <rPh sb="43" eb="46">
      <t>カンセンショウ</t>
    </rPh>
    <rPh sb="46" eb="48">
      <t>カクダイ</t>
    </rPh>
    <rPh sb="52" eb="54">
      <t>ジッシ</t>
    </rPh>
    <rPh sb="54" eb="56">
      <t>ホウホウ</t>
    </rPh>
    <rPh sb="57" eb="59">
      <t>ヘンコウ</t>
    </rPh>
    <phoneticPr fontId="41"/>
  </si>
  <si>
    <t>川越市</t>
    <rPh sb="0" eb="3">
      <t>カワゴエシ</t>
    </rPh>
    <phoneticPr fontId="3"/>
  </si>
  <si>
    <t>４か月児健診の会場において絵本を通して親子の関わりを深める手立てを伝え、子育て支援の一端を担う。</t>
  </si>
  <si>
    <t>あかちゃんワイワイ広場</t>
  </si>
  <si>
    <t>子育て中の保護者及び妊娠中の方の育児の孤立化や育児不安を軽減するため、外に出て仲間づくりや情報交換できる場を提供する</t>
    <phoneticPr fontId="3"/>
  </si>
  <si>
    <t>ぱくぱくベビー</t>
  </si>
  <si>
    <t>保健センターにおいて、読み聞かせや図書館の利用についてのレクチャーを実施</t>
  </si>
  <si>
    <t>ゆりかご教室</t>
  </si>
  <si>
    <t>妊婦に乳幼児への読書案内や図書館利用案内を行う。</t>
  </si>
  <si>
    <t>ふじみ野市</t>
    <rPh sb="3" eb="5">
      <t>ノシ</t>
    </rPh>
    <phoneticPr fontId="3"/>
  </si>
  <si>
    <t>離乳食づくり講座</t>
    <rPh sb="0" eb="3">
      <t>リニュウショク</t>
    </rPh>
    <rPh sb="6" eb="8">
      <t>コウザ</t>
    </rPh>
    <phoneticPr fontId="3"/>
  </si>
  <si>
    <t>成長・発達段階に沿った離乳食の進め方の講話・離乳食実習・試食を実施。</t>
    <rPh sb="0" eb="2">
      <t>セイチョウ</t>
    </rPh>
    <rPh sb="3" eb="5">
      <t>ハッタツ</t>
    </rPh>
    <rPh sb="5" eb="7">
      <t>ダンカイ</t>
    </rPh>
    <rPh sb="8" eb="9">
      <t>ソ</t>
    </rPh>
    <rPh sb="11" eb="14">
      <t>リニュウショク</t>
    </rPh>
    <rPh sb="15" eb="16">
      <t>スス</t>
    </rPh>
    <rPh sb="17" eb="18">
      <t>カタ</t>
    </rPh>
    <rPh sb="19" eb="21">
      <t>コウワ</t>
    </rPh>
    <rPh sb="22" eb="25">
      <t>リニュウショク</t>
    </rPh>
    <rPh sb="25" eb="27">
      <t>ジッシュウ</t>
    </rPh>
    <rPh sb="28" eb="30">
      <t>シショク</t>
    </rPh>
    <rPh sb="31" eb="33">
      <t>ジッシ</t>
    </rPh>
    <phoneticPr fontId="3"/>
  </si>
  <si>
    <t>パパママセミナー</t>
    <phoneticPr fontId="3"/>
  </si>
  <si>
    <t>妊婦やそのパートナー同士の情報交換や交流をはかるとともに妊娠・出産に関する実習や講義を行っている。</t>
    <rPh sb="0" eb="2">
      <t>ニンプ</t>
    </rPh>
    <rPh sb="10" eb="12">
      <t>ドウシ</t>
    </rPh>
    <rPh sb="13" eb="15">
      <t>ジョウホウ</t>
    </rPh>
    <rPh sb="15" eb="17">
      <t>コウカン</t>
    </rPh>
    <rPh sb="18" eb="20">
      <t>コウリュウ</t>
    </rPh>
    <rPh sb="28" eb="30">
      <t>ニンシン</t>
    </rPh>
    <rPh sb="31" eb="33">
      <t>シュッサン</t>
    </rPh>
    <rPh sb="34" eb="35">
      <t>カン</t>
    </rPh>
    <rPh sb="37" eb="39">
      <t>ジッシュウ</t>
    </rPh>
    <rPh sb="40" eb="42">
      <t>コウギ</t>
    </rPh>
    <rPh sb="43" eb="44">
      <t>オコナ</t>
    </rPh>
    <phoneticPr fontId="3"/>
  </si>
  <si>
    <t>4ヶ月児健診の後、1組ごとに絵本を読み、絵本1冊進呈。家庭での読み聞かせを推奨。</t>
  </si>
  <si>
    <t>ブックスタートプラス</t>
  </si>
  <si>
    <t>2歳歯科健診の後に、1組ごとに絵本を読み、絵本1冊進呈。読み聞かせの継続を推奨。</t>
  </si>
  <si>
    <t>保健センター親子教室</t>
  </si>
  <si>
    <t>保健センター主催「親子教室」に参加の親子向けのおはなし会</t>
  </si>
  <si>
    <t>YOSHIMIブックスタート</t>
  </si>
  <si>
    <t>図書館職員とボランティアが4・10か月乳児健診時に図書館の利用案内と読み聞かせを行う。</t>
    <rPh sb="0" eb="3">
      <t>トショカン</t>
    </rPh>
    <rPh sb="3" eb="5">
      <t>ショクイン</t>
    </rPh>
    <rPh sb="18" eb="19">
      <t>ゲツ</t>
    </rPh>
    <rPh sb="19" eb="21">
      <t>ニュウジ</t>
    </rPh>
    <rPh sb="21" eb="23">
      <t>ケンシン</t>
    </rPh>
    <rPh sb="23" eb="24">
      <t>トキ</t>
    </rPh>
    <rPh sb="25" eb="28">
      <t>トショカン</t>
    </rPh>
    <rPh sb="29" eb="31">
      <t>リヨウ</t>
    </rPh>
    <rPh sb="31" eb="33">
      <t>アンナイ</t>
    </rPh>
    <rPh sb="34" eb="35">
      <t>ヨ</t>
    </rPh>
    <rPh sb="36" eb="37">
      <t>キ</t>
    </rPh>
    <rPh sb="40" eb="41">
      <t>オコナ</t>
    </rPh>
    <phoneticPr fontId="2"/>
  </si>
  <si>
    <t>ときがわ町</t>
    <rPh sb="4" eb="5">
      <t>マチ</t>
    </rPh>
    <phoneticPr fontId="3"/>
  </si>
  <si>
    <t>保健センターの4ヶ月健診に合わせて実施。</t>
    <rPh sb="0" eb="2">
      <t>ホケン</t>
    </rPh>
    <rPh sb="9" eb="10">
      <t>ゲツ</t>
    </rPh>
    <rPh sb="10" eb="12">
      <t>ケンシン</t>
    </rPh>
    <rPh sb="13" eb="14">
      <t>ア</t>
    </rPh>
    <rPh sb="17" eb="19">
      <t>ジッシ</t>
    </rPh>
    <phoneticPr fontId="2"/>
  </si>
  <si>
    <t>町の子育て支援課・児童館での事業において、乳幼児期の子どもとの関わり、親としての心構えなどについて講座を開催した。</t>
    <rPh sb="0" eb="1">
      <t>マチ</t>
    </rPh>
    <rPh sb="2" eb="4">
      <t>コソダ</t>
    </rPh>
    <rPh sb="5" eb="7">
      <t>シエン</t>
    </rPh>
    <rPh sb="7" eb="8">
      <t>カ</t>
    </rPh>
    <rPh sb="9" eb="12">
      <t>ジドウカン</t>
    </rPh>
    <rPh sb="14" eb="16">
      <t>ジギョウ</t>
    </rPh>
    <rPh sb="21" eb="24">
      <t>ニュウヨウジ</t>
    </rPh>
    <rPh sb="24" eb="25">
      <t>キ</t>
    </rPh>
    <rPh sb="26" eb="27">
      <t>コ</t>
    </rPh>
    <rPh sb="31" eb="32">
      <t>カカ</t>
    </rPh>
    <rPh sb="35" eb="36">
      <t>オヤ</t>
    </rPh>
    <rPh sb="40" eb="42">
      <t>ココロガマ</t>
    </rPh>
    <rPh sb="49" eb="51">
      <t>コウザ</t>
    </rPh>
    <rPh sb="52" eb="54">
      <t>カイサイ</t>
    </rPh>
    <phoneticPr fontId="3"/>
  </si>
  <si>
    <t>3～4か月児健診時の健診前約20分を利用し、絵本とおした親子のふれあいの大切さや楽しさ、選び方などについての話をする。</t>
    <rPh sb="10" eb="12">
      <t>ケンシン</t>
    </rPh>
    <rPh sb="12" eb="13">
      <t>マエ</t>
    </rPh>
    <rPh sb="13" eb="14">
      <t>ヤク</t>
    </rPh>
    <rPh sb="16" eb="17">
      <t>フン</t>
    </rPh>
    <rPh sb="18" eb="20">
      <t>リヨウ</t>
    </rPh>
    <rPh sb="22" eb="24">
      <t>エホン</t>
    </rPh>
    <rPh sb="28" eb="30">
      <t>オヤコ</t>
    </rPh>
    <rPh sb="36" eb="38">
      <t>タイセツ</t>
    </rPh>
    <rPh sb="40" eb="41">
      <t>タノ</t>
    </rPh>
    <rPh sb="44" eb="45">
      <t>エラ</t>
    </rPh>
    <rPh sb="46" eb="47">
      <t>カタ</t>
    </rPh>
    <rPh sb="54" eb="55">
      <t>ハナシ</t>
    </rPh>
    <phoneticPr fontId="2"/>
  </si>
  <si>
    <t>小鹿野町</t>
    <rPh sb="0" eb="3">
      <t>オガノ</t>
    </rPh>
    <rPh sb="3" eb="4">
      <t>マチ</t>
    </rPh>
    <phoneticPr fontId="3"/>
  </si>
  <si>
    <t>６ヶ月児を対象に、乳幼児に健診時に絵本のプレゼントし、赤ちゃんと保護者が絵本を介して心ふれあう時間を持つきっかけづくりを行う。</t>
  </si>
  <si>
    <t>ブックチャレンジ</t>
  </si>
  <si>
    <t>１歳児及び２歳児を対象に、乳幼児健診時に絵本をプレゼントし、読み聞かせの大切さや、家庭での読書環境の継続と充実を図り、親子で絵本を楽しみ健やかに子育てを行える環境を育むことを目的とする。</t>
  </si>
  <si>
    <t>10ケ月児検診時、赤ちゃんと保護者との触れ合いのきっかけづくりとして絵本等を配布。</t>
    <rPh sb="3" eb="4">
      <t>ツキ</t>
    </rPh>
    <rPh sb="4" eb="5">
      <t>ジ</t>
    </rPh>
    <rPh sb="5" eb="7">
      <t>ケンシン</t>
    </rPh>
    <rPh sb="7" eb="8">
      <t>ジ</t>
    </rPh>
    <rPh sb="9" eb="10">
      <t>アカ</t>
    </rPh>
    <rPh sb="14" eb="17">
      <t>ホゴシャ</t>
    </rPh>
    <rPh sb="19" eb="20">
      <t>フ</t>
    </rPh>
    <rPh sb="21" eb="22">
      <t>ア</t>
    </rPh>
    <rPh sb="34" eb="36">
      <t>エホン</t>
    </rPh>
    <rPh sb="36" eb="37">
      <t>トウ</t>
    </rPh>
    <rPh sb="38" eb="40">
      <t>ハイフ</t>
    </rPh>
    <phoneticPr fontId="2"/>
  </si>
  <si>
    <t>乳幼児期から肌のぬくもりを感じながらことばと心を通わす、そのかけがえのないひとときを「絵本」を介して持つことを応援する運動（事業）で、乳幼児健康診査に受診にこられた保護者に絵本・絵本のリスト・図書館の利用案内・子育てに役立つ資料などをセットにしてバッグなどにいれてお渡しし、あわせて絵本の読み聞かせや絵本の紹介などを実施する。</t>
  </si>
  <si>
    <t>子育て支援０歳児ファーストブック事業</t>
    <rPh sb="0" eb="2">
      <t>コソダ</t>
    </rPh>
    <rPh sb="3" eb="5">
      <t>シエン</t>
    </rPh>
    <rPh sb="6" eb="8">
      <t>サイジ</t>
    </rPh>
    <rPh sb="16" eb="18">
      <t>ジギョウ</t>
    </rPh>
    <phoneticPr fontId="2"/>
  </si>
  <si>
    <t>保健センターにおいて、絵本の読み聞かせを通して、親子のふれあいを深める。</t>
    <rPh sb="0" eb="2">
      <t>ホケン</t>
    </rPh>
    <rPh sb="11" eb="13">
      <t>エホン</t>
    </rPh>
    <rPh sb="14" eb="15">
      <t>ヨ</t>
    </rPh>
    <rPh sb="16" eb="17">
      <t>キ</t>
    </rPh>
    <rPh sb="20" eb="21">
      <t>トオ</t>
    </rPh>
    <rPh sb="24" eb="26">
      <t>オヤコ</t>
    </rPh>
    <rPh sb="32" eb="33">
      <t>フカ</t>
    </rPh>
    <phoneticPr fontId="2"/>
  </si>
  <si>
    <t>保護者と赤ちゃんに絵本をプレゼントし、家庭で楽しい時間を共有することの大切さを伝える。</t>
    <rPh sb="0" eb="3">
      <t>ホゴシャ</t>
    </rPh>
    <rPh sb="4" eb="5">
      <t>アカ</t>
    </rPh>
    <rPh sb="9" eb="11">
      <t>エホン</t>
    </rPh>
    <rPh sb="19" eb="21">
      <t>カテイ</t>
    </rPh>
    <rPh sb="22" eb="23">
      <t>タノ</t>
    </rPh>
    <rPh sb="25" eb="27">
      <t>ジカン</t>
    </rPh>
    <rPh sb="28" eb="30">
      <t>キョウユウ</t>
    </rPh>
    <rPh sb="35" eb="37">
      <t>タイセツ</t>
    </rPh>
    <rPh sb="39" eb="40">
      <t>ツタ</t>
    </rPh>
    <phoneticPr fontId="2"/>
  </si>
  <si>
    <t>はすぴいのふれあい子育て「はじめての絵本」</t>
    <rPh sb="9" eb="11">
      <t>コソダ</t>
    </rPh>
    <rPh sb="18" eb="20">
      <t>エホン</t>
    </rPh>
    <phoneticPr fontId="2"/>
  </si>
  <si>
    <t>乳幼児健康診査時に絵本・ブックリスト等配布、絵本の読み聞かせ</t>
    <rPh sb="0" eb="3">
      <t>ニュウヨウジ</t>
    </rPh>
    <rPh sb="3" eb="5">
      <t>ケンコウ</t>
    </rPh>
    <rPh sb="5" eb="7">
      <t>シンサ</t>
    </rPh>
    <rPh sb="7" eb="8">
      <t>ジ</t>
    </rPh>
    <rPh sb="9" eb="11">
      <t>エホン</t>
    </rPh>
    <rPh sb="18" eb="19">
      <t>トウ</t>
    </rPh>
    <rPh sb="19" eb="21">
      <t>ハイフ</t>
    </rPh>
    <rPh sb="22" eb="24">
      <t>エホン</t>
    </rPh>
    <rPh sb="25" eb="26">
      <t>ヨ</t>
    </rPh>
    <rPh sb="27" eb="28">
      <t>キ</t>
    </rPh>
    <phoneticPr fontId="2"/>
  </si>
  <si>
    <t>毎月開催される４カ月検診時に、乳幼児向け絵本２冊、専用布袋等を配布し、乳幼児にも読み聞かせが有効であることをＰＲする。</t>
  </si>
  <si>
    <t>7ヵ月児健康相談会場にコーナーを設け、読み聞かせを通じた心のふれあいの大切さを伝える。</t>
    <rPh sb="2" eb="3">
      <t>ゲツ</t>
    </rPh>
    <rPh sb="3" eb="4">
      <t>ジ</t>
    </rPh>
    <rPh sb="4" eb="6">
      <t>ケンコウ</t>
    </rPh>
    <rPh sb="6" eb="8">
      <t>ソウダン</t>
    </rPh>
    <rPh sb="8" eb="10">
      <t>カイジョウ</t>
    </rPh>
    <rPh sb="16" eb="17">
      <t>モウ</t>
    </rPh>
    <rPh sb="19" eb="20">
      <t>ヨ</t>
    </rPh>
    <rPh sb="21" eb="22">
      <t>キ</t>
    </rPh>
    <rPh sb="25" eb="26">
      <t>ツウ</t>
    </rPh>
    <rPh sb="28" eb="29">
      <t>ココロ</t>
    </rPh>
    <rPh sb="35" eb="37">
      <t>タイセツ</t>
    </rPh>
    <rPh sb="39" eb="40">
      <t>ツタ</t>
    </rPh>
    <phoneticPr fontId="2"/>
  </si>
  <si>
    <t>ブックスタート事業</t>
    <rPh sb="7" eb="9">
      <t>ジギョウ</t>
    </rPh>
    <phoneticPr fontId="3"/>
  </si>
  <si>
    <t>赤ちゃんと保護者が絵本を介してゆったりと心ふれあうひとときを持つきっかけをつくるため、生後１０か月児健康検査において、絵本を開く楽しい体験とともに絵本等を手渡す。</t>
    <rPh sb="0" eb="1">
      <t>アカ</t>
    </rPh>
    <rPh sb="5" eb="8">
      <t>ホゴシャ</t>
    </rPh>
    <rPh sb="9" eb="11">
      <t>エホン</t>
    </rPh>
    <rPh sb="12" eb="13">
      <t>カイ</t>
    </rPh>
    <rPh sb="20" eb="21">
      <t>ココロ</t>
    </rPh>
    <rPh sb="30" eb="31">
      <t>モ</t>
    </rPh>
    <rPh sb="43" eb="45">
      <t>セイゴ</t>
    </rPh>
    <rPh sb="48" eb="49">
      <t>ゲツ</t>
    </rPh>
    <rPh sb="49" eb="50">
      <t>ジ</t>
    </rPh>
    <rPh sb="50" eb="52">
      <t>ケンコウ</t>
    </rPh>
    <rPh sb="52" eb="54">
      <t>ケンサ</t>
    </rPh>
    <rPh sb="59" eb="61">
      <t>エホン</t>
    </rPh>
    <rPh sb="62" eb="63">
      <t>ヒラ</t>
    </rPh>
    <rPh sb="64" eb="65">
      <t>タノ</t>
    </rPh>
    <rPh sb="67" eb="69">
      <t>タイケン</t>
    </rPh>
    <rPh sb="73" eb="75">
      <t>エホン</t>
    </rPh>
    <rPh sb="75" eb="76">
      <t>トウ</t>
    </rPh>
    <rPh sb="77" eb="79">
      <t>テワタ</t>
    </rPh>
    <phoneticPr fontId="3"/>
  </si>
  <si>
    <t>宮代町</t>
    <rPh sb="0" eb="3">
      <t>ミヤシロマチ</t>
    </rPh>
    <phoneticPr fontId="3"/>
  </si>
  <si>
    <t>4か月児健診時に実施。参加する親子に、絵本の読み聞かせを行い、絵本をプレゼントする。</t>
    <rPh sb="2" eb="4">
      <t>ゲツジ</t>
    </rPh>
    <rPh sb="4" eb="6">
      <t>ケンシン</t>
    </rPh>
    <rPh sb="6" eb="7">
      <t>ジ</t>
    </rPh>
    <rPh sb="8" eb="10">
      <t>ジッシ</t>
    </rPh>
    <rPh sb="11" eb="13">
      <t>サンカ</t>
    </rPh>
    <rPh sb="15" eb="17">
      <t>オヤコ</t>
    </rPh>
    <rPh sb="19" eb="21">
      <t>エホン</t>
    </rPh>
    <rPh sb="22" eb="23">
      <t>ヨ</t>
    </rPh>
    <rPh sb="24" eb="25">
      <t>キ</t>
    </rPh>
    <rPh sb="28" eb="29">
      <t>オコナ</t>
    </rPh>
    <rPh sb="31" eb="33">
      <t>エホン</t>
    </rPh>
    <phoneticPr fontId="3"/>
  </si>
  <si>
    <t>保護者と赤ちゃんに絵本をプレゼントし、家庭で楽しい時間を共有することの大切さを伝える。毎月１回、保健センターの3～4ヶ月児健診に併せて実施</t>
  </si>
  <si>
    <t>お囃子体験教室</t>
  </si>
  <si>
    <t>染谷八雲神社夏祭りでの実演を目指し、お囃子の体験をした。</t>
  </si>
  <si>
    <t>まなびすと市民講座</t>
  </si>
  <si>
    <t>例年、市内3小学校の特別教室を会場に、多くの市民に多様な学びの場を提供しているが、新型コロナウイルス感染症対策のため、会場を文化センターへ変更し、実施した。</t>
    <rPh sb="0" eb="2">
      <t>レイネン</t>
    </rPh>
    <rPh sb="41" eb="43">
      <t>シンガタ</t>
    </rPh>
    <rPh sb="50" eb="53">
      <t>カンセンショウ</t>
    </rPh>
    <rPh sb="53" eb="55">
      <t>タイサク</t>
    </rPh>
    <rPh sb="59" eb="61">
      <t>カイジョウ</t>
    </rPh>
    <rPh sb="62" eb="64">
      <t>ブンカ</t>
    </rPh>
    <rPh sb="69" eb="71">
      <t>ヘンコウ</t>
    </rPh>
    <rPh sb="73" eb="75">
      <t>ジッシ</t>
    </rPh>
    <phoneticPr fontId="3"/>
  </si>
  <si>
    <t>草加寺子屋（土曜学習）</t>
  </si>
  <si>
    <t>児童生徒の基礎学力定着の為、全小学校及び公立施設4か所で希望者を対象に主に国語・算数・数学の学習支援を行う。</t>
    <rPh sb="20" eb="22">
      <t>コウリツ</t>
    </rPh>
    <phoneticPr fontId="3"/>
  </si>
  <si>
    <t>学校開放講座</t>
    <rPh sb="0" eb="2">
      <t>ガッコウ</t>
    </rPh>
    <rPh sb="2" eb="4">
      <t>カイホウ</t>
    </rPh>
    <rPh sb="4" eb="6">
      <t>コウザ</t>
    </rPh>
    <phoneticPr fontId="15"/>
  </si>
  <si>
    <t>学校が有する教育機能を地域に開放し、学校と地域の連携を深め、地域から信頼される学校づくりを推進した。</t>
  </si>
  <si>
    <t>新座市子どもの放課後居場所づくり事業</t>
  </si>
  <si>
    <t>放課後等に学校施設を活用して、子どもたちの安全・安心な活動拠点（居場所）を提供し、子供たちが心穏やかで健やかに育まれる環境づくりを推進した。</t>
  </si>
  <si>
    <t>桶川市</t>
    <rPh sb="0" eb="3">
      <t>オケガワシ</t>
    </rPh>
    <phoneticPr fontId="3"/>
  </si>
  <si>
    <t>小学校入学を5か月後に控えた子供の保護者及び中学校入学を2か月後に控えた児童の保護者全員に「親の学習」講座を各小・中学校で実施。(令和2年度は小学校のみ）</t>
    <rPh sb="65" eb="67">
      <t>レイワ</t>
    </rPh>
    <rPh sb="68" eb="70">
      <t>ネンド</t>
    </rPh>
    <rPh sb="71" eb="74">
      <t>ショウガッコウ</t>
    </rPh>
    <phoneticPr fontId="3"/>
  </si>
  <si>
    <t>西部管内</t>
    <phoneticPr fontId="3"/>
  </si>
  <si>
    <t>剣道教室</t>
    <rPh sb="0" eb="4">
      <t>ケンドウキョウシツ</t>
    </rPh>
    <phoneticPr fontId="3"/>
  </si>
  <si>
    <t>初心者を対象とした剣道教室</t>
    <rPh sb="0" eb="3">
      <t>ショシンシャ</t>
    </rPh>
    <rPh sb="4" eb="6">
      <t>タイショウ</t>
    </rPh>
    <rPh sb="9" eb="11">
      <t>ケンドウ</t>
    </rPh>
    <rPh sb="11" eb="13">
      <t>キョウシツ</t>
    </rPh>
    <phoneticPr fontId="3"/>
  </si>
  <si>
    <t>学校体育施設開放事業</t>
    <rPh sb="2" eb="6">
      <t>タイイクシセツ</t>
    </rPh>
    <phoneticPr fontId="2"/>
  </si>
  <si>
    <t>住民スポーツ・レクリエーション活動の場を確保するために、学校体育施設を開放している。</t>
    <rPh sb="0" eb="2">
      <t>ジュウミン</t>
    </rPh>
    <rPh sb="15" eb="17">
      <t>カツドウ</t>
    </rPh>
    <rPh sb="18" eb="19">
      <t>バ</t>
    </rPh>
    <rPh sb="20" eb="22">
      <t>カクホ</t>
    </rPh>
    <rPh sb="28" eb="34">
      <t>ガッコウタイイクシセツ</t>
    </rPh>
    <rPh sb="35" eb="37">
      <t>カイホウ</t>
    </rPh>
    <phoneticPr fontId="2"/>
  </si>
  <si>
    <t>本庄市立小学校PTA家庭教育学級</t>
    <rPh sb="0" eb="2">
      <t>ホンジョウ</t>
    </rPh>
    <rPh sb="2" eb="4">
      <t>シリツ</t>
    </rPh>
    <rPh sb="4" eb="7">
      <t>ショウガッコウ</t>
    </rPh>
    <rPh sb="10" eb="12">
      <t>カテイ</t>
    </rPh>
    <rPh sb="12" eb="14">
      <t>キョウイク</t>
    </rPh>
    <rPh sb="14" eb="16">
      <t>ガッキュウ</t>
    </rPh>
    <phoneticPr fontId="15"/>
  </si>
  <si>
    <t>人権教育、親の学習、情報セキュリティー講座等を実施した。</t>
    <rPh sb="0" eb="2">
      <t>ジンケン</t>
    </rPh>
    <rPh sb="2" eb="4">
      <t>キョウイク</t>
    </rPh>
    <rPh sb="5" eb="6">
      <t>オヤ</t>
    </rPh>
    <rPh sb="7" eb="9">
      <t>ガクシュウ</t>
    </rPh>
    <rPh sb="10" eb="12">
      <t>ジョウホウ</t>
    </rPh>
    <rPh sb="19" eb="21">
      <t>コウザ</t>
    </rPh>
    <rPh sb="21" eb="22">
      <t>トウ</t>
    </rPh>
    <rPh sb="23" eb="25">
      <t>ジッシ</t>
    </rPh>
    <phoneticPr fontId="15"/>
  </si>
  <si>
    <t>本庄市立中学校開放講座</t>
    <rPh sb="0" eb="2">
      <t>ホンジョウ</t>
    </rPh>
    <rPh sb="2" eb="4">
      <t>シリツ</t>
    </rPh>
    <rPh sb="4" eb="7">
      <t>チュウガッコウ</t>
    </rPh>
    <rPh sb="7" eb="9">
      <t>カイホウ</t>
    </rPh>
    <rPh sb="9" eb="11">
      <t>コウザ</t>
    </rPh>
    <phoneticPr fontId="15"/>
  </si>
  <si>
    <t>親の学習等を実施した。</t>
    <rPh sb="0" eb="1">
      <t>オヤ</t>
    </rPh>
    <rPh sb="2" eb="4">
      <t>ガクシュウ</t>
    </rPh>
    <rPh sb="4" eb="5">
      <t>トウ</t>
    </rPh>
    <rPh sb="6" eb="8">
      <t>ジッシ</t>
    </rPh>
    <phoneticPr fontId="15"/>
  </si>
  <si>
    <t>就学時健診時に小学生になる子どもを持つ保護者を対象に親としての学習を行う。</t>
    <rPh sb="0" eb="2">
      <t>シュウガク</t>
    </rPh>
    <rPh sb="2" eb="3">
      <t>ジ</t>
    </rPh>
    <rPh sb="3" eb="5">
      <t>ケンシン</t>
    </rPh>
    <rPh sb="4" eb="5">
      <t>シン</t>
    </rPh>
    <rPh sb="5" eb="6">
      <t>ジ</t>
    </rPh>
    <rPh sb="7" eb="10">
      <t>ショウガクセイ</t>
    </rPh>
    <rPh sb="13" eb="14">
      <t>コ</t>
    </rPh>
    <rPh sb="17" eb="18">
      <t>モ</t>
    </rPh>
    <rPh sb="19" eb="22">
      <t>ホゴシャ</t>
    </rPh>
    <rPh sb="23" eb="25">
      <t>タイショウ</t>
    </rPh>
    <rPh sb="26" eb="27">
      <t>オヤ</t>
    </rPh>
    <rPh sb="31" eb="33">
      <t>ガクシュウ</t>
    </rPh>
    <rPh sb="34" eb="35">
      <t>オコナ</t>
    </rPh>
    <phoneticPr fontId="2"/>
  </si>
  <si>
    <t>東部管内</t>
    <phoneticPr fontId="3"/>
  </si>
  <si>
    <t>生涯学習学校開放講座</t>
    <rPh sb="0" eb="2">
      <t>ショウガイ</t>
    </rPh>
    <rPh sb="2" eb="4">
      <t>ガクシュウ</t>
    </rPh>
    <rPh sb="4" eb="6">
      <t>ガッコウ</t>
    </rPh>
    <rPh sb="6" eb="8">
      <t>カイホウ</t>
    </rPh>
    <rPh sb="8" eb="10">
      <t>コウザ</t>
    </rPh>
    <phoneticPr fontId="2"/>
  </si>
  <si>
    <t>学校が講師を手配し、学校の施設を利用して、文化、芸術、趣味等の講座を実施。</t>
    <rPh sb="0" eb="2">
      <t>ガッコウ</t>
    </rPh>
    <rPh sb="3" eb="5">
      <t>コウシ</t>
    </rPh>
    <rPh sb="6" eb="8">
      <t>テハイ</t>
    </rPh>
    <rPh sb="10" eb="12">
      <t>ガッコウ</t>
    </rPh>
    <rPh sb="13" eb="15">
      <t>シセツ</t>
    </rPh>
    <rPh sb="16" eb="18">
      <t>リヨウ</t>
    </rPh>
    <rPh sb="21" eb="23">
      <t>ブンカ</t>
    </rPh>
    <rPh sb="24" eb="26">
      <t>ゲイジュツ</t>
    </rPh>
    <rPh sb="27" eb="29">
      <t>シュミ</t>
    </rPh>
    <rPh sb="29" eb="30">
      <t>トウ</t>
    </rPh>
    <rPh sb="31" eb="33">
      <t>コウザ</t>
    </rPh>
    <rPh sb="34" eb="36">
      <t>ジッシ</t>
    </rPh>
    <phoneticPr fontId="2"/>
  </si>
  <si>
    <t>松伏町</t>
    <rPh sb="0" eb="3">
      <t>マツブシマチ</t>
    </rPh>
    <phoneticPr fontId="3"/>
  </si>
  <si>
    <t>学校開放講座</t>
    <rPh sb="0" eb="2">
      <t>ガッコウ</t>
    </rPh>
    <phoneticPr fontId="3"/>
  </si>
  <si>
    <t>教職員の有する優れた技能を地域住民に提供し、地域の文化水準を高める</t>
    <rPh sb="0" eb="3">
      <t>キョウショクイン</t>
    </rPh>
    <rPh sb="4" eb="5">
      <t>ユウ</t>
    </rPh>
    <rPh sb="7" eb="8">
      <t>スグ</t>
    </rPh>
    <rPh sb="10" eb="12">
      <t>ギノウ</t>
    </rPh>
    <rPh sb="13" eb="15">
      <t>チイキ</t>
    </rPh>
    <rPh sb="15" eb="17">
      <t>ジュウミン</t>
    </rPh>
    <rPh sb="18" eb="20">
      <t>テイキョウ</t>
    </rPh>
    <rPh sb="22" eb="24">
      <t>チイキ</t>
    </rPh>
    <rPh sb="25" eb="27">
      <t>ブンカ</t>
    </rPh>
    <rPh sb="27" eb="29">
      <t>スイジュン</t>
    </rPh>
    <rPh sb="30" eb="31">
      <t>タカ</t>
    </rPh>
    <phoneticPr fontId="3"/>
  </si>
  <si>
    <t>「宇宙の日」作文絵画コンテスト</t>
  </si>
  <si>
    <t>宇宙に関するテーマで作文を書いたり、絵画を描いたりすることによって、宇宙に対する興味・関心を高める。</t>
  </si>
  <si>
    <t>東秩父村</t>
    <rPh sb="0" eb="4">
      <t>ヒガシチチブムラ</t>
    </rPh>
    <phoneticPr fontId="3"/>
  </si>
  <si>
    <t>子ども和紙大学おがわ・ひがしちちぶ</t>
    <rPh sb="0" eb="1">
      <t>コ</t>
    </rPh>
    <rPh sb="3" eb="5">
      <t>ワシ</t>
    </rPh>
    <rPh sb="5" eb="7">
      <t>ダイガク</t>
    </rPh>
    <phoneticPr fontId="3"/>
  </si>
  <si>
    <t>東秩父村、小川町にて実行委員会を実施。和紙についての学習。</t>
    <rPh sb="5" eb="8">
      <t>オガワマチ</t>
    </rPh>
    <phoneticPr fontId="2"/>
  </si>
  <si>
    <t>八潮市</t>
    <rPh sb="0" eb="3">
      <t>ヤシオシ</t>
    </rPh>
    <phoneticPr fontId="3"/>
  </si>
  <si>
    <t>埼葛人権を考えるつどい</t>
    <rPh sb="0" eb="2">
      <t>サイカツ</t>
    </rPh>
    <rPh sb="2" eb="4">
      <t>ジンケン</t>
    </rPh>
    <rPh sb="5" eb="6">
      <t>カンガ</t>
    </rPh>
    <phoneticPr fontId="2"/>
  </si>
  <si>
    <t>埼葛12市町主催による人権啓発事業。</t>
    <rPh sb="0" eb="2">
      <t>サイカツ</t>
    </rPh>
    <rPh sb="4" eb="5">
      <t>シ</t>
    </rPh>
    <rPh sb="5" eb="6">
      <t>マチ</t>
    </rPh>
    <rPh sb="6" eb="8">
      <t>シュサイ</t>
    </rPh>
    <rPh sb="11" eb="13">
      <t>ジンケン</t>
    </rPh>
    <rPh sb="13" eb="15">
      <t>ケイハツ</t>
    </rPh>
    <rPh sb="15" eb="17">
      <t>ジギョウ</t>
    </rPh>
    <phoneticPr fontId="2"/>
  </si>
  <si>
    <t>蓮田市</t>
    <rPh sb="0" eb="3">
      <t>ハスダシ</t>
    </rPh>
    <phoneticPr fontId="3"/>
  </si>
  <si>
    <t>埼葛人権を考えるつどい</t>
  </si>
  <si>
    <t>埼葛12市町主催による人権啓発事業。</t>
  </si>
  <si>
    <t>わくわくワーク（一般来館者向け）</t>
  </si>
  <si>
    <t>一般来館者を対象に、身の回りにある素材を使った科学ものづくりを実施する。</t>
  </si>
  <si>
    <t>夏休み科学教室</t>
  </si>
  <si>
    <t>夏休み期間に、テーマのある科学教室を申込制で開催する。</t>
  </si>
  <si>
    <t>そうか市民大学</t>
    <rPh sb="3" eb="5">
      <t>シミン</t>
    </rPh>
    <rPh sb="5" eb="7">
      <t>ダイガク</t>
    </rPh>
    <phoneticPr fontId="3"/>
  </si>
  <si>
    <t>市民が求める高度な学習・講座を提供するため、専門家を講師に招き、魅力ある講座を開催している</t>
    <rPh sb="0" eb="2">
      <t>シミン</t>
    </rPh>
    <rPh sb="3" eb="4">
      <t>モト</t>
    </rPh>
    <rPh sb="6" eb="8">
      <t>コウド</t>
    </rPh>
    <rPh sb="9" eb="11">
      <t>ガクシュウ</t>
    </rPh>
    <rPh sb="12" eb="14">
      <t>コウザ</t>
    </rPh>
    <rPh sb="15" eb="17">
      <t>テイキョウ</t>
    </rPh>
    <rPh sb="22" eb="25">
      <t>センモンカ</t>
    </rPh>
    <rPh sb="26" eb="28">
      <t>コウシ</t>
    </rPh>
    <rPh sb="29" eb="30">
      <t>マネ</t>
    </rPh>
    <rPh sb="32" eb="34">
      <t>ミリョク</t>
    </rPh>
    <rPh sb="36" eb="38">
      <t>コウザ</t>
    </rPh>
    <rPh sb="39" eb="41">
      <t>カイサイ</t>
    </rPh>
    <phoneticPr fontId="3"/>
  </si>
  <si>
    <t>大学公開講座</t>
    <rPh sb="0" eb="2">
      <t>ダイガク</t>
    </rPh>
    <rPh sb="2" eb="4">
      <t>コウカイ</t>
    </rPh>
    <rPh sb="4" eb="6">
      <t>コウザ</t>
    </rPh>
    <phoneticPr fontId="3"/>
  </si>
  <si>
    <t>獨協大学オープカレッジによる公開講座。</t>
    <rPh sb="0" eb="2">
      <t>ドッキョウ</t>
    </rPh>
    <rPh sb="2" eb="4">
      <t>ダイガク</t>
    </rPh>
    <rPh sb="14" eb="16">
      <t>コウカイ</t>
    </rPh>
    <rPh sb="16" eb="18">
      <t>コウザ</t>
    </rPh>
    <phoneticPr fontId="3"/>
  </si>
  <si>
    <t>だれでも参加できる美術展</t>
    <phoneticPr fontId="3"/>
  </si>
  <si>
    <t>だれでも参加できる無鑑査の美術展</t>
    <phoneticPr fontId="3"/>
  </si>
  <si>
    <t>絵本と紙芝居</t>
    <phoneticPr fontId="3"/>
  </si>
  <si>
    <t>絵本の読み聞かせと紙芝居の実演</t>
    <phoneticPr fontId="3"/>
  </si>
  <si>
    <t>コンサート事業</t>
    <phoneticPr fontId="3"/>
  </si>
  <si>
    <t>年に３回程度、地域に音楽を広めるため、様々なコンサートを行ってる。</t>
    <phoneticPr fontId="3"/>
  </si>
  <si>
    <t>朝霞市</t>
    <rPh sb="0" eb="3">
      <t>アサカシ</t>
    </rPh>
    <phoneticPr fontId="18"/>
  </si>
  <si>
    <t>旧高橋家住宅活用事業</t>
    <rPh sb="0" eb="1">
      <t>キュウ</t>
    </rPh>
    <rPh sb="1" eb="4">
      <t>タカハシケ</t>
    </rPh>
    <rPh sb="4" eb="6">
      <t>ジュウタク</t>
    </rPh>
    <rPh sb="6" eb="8">
      <t>カツヨウ</t>
    </rPh>
    <rPh sb="8" eb="10">
      <t>ジギョウ</t>
    </rPh>
    <phoneticPr fontId="18"/>
  </si>
  <si>
    <t>郷土への理解を図るため、重要文化財「旧高橋家住宅」を活用し、地域の郷土食や年中行事に関する事業記録の写真展を実施した。</t>
    <rPh sb="0" eb="2">
      <t>キョウド</t>
    </rPh>
    <rPh sb="4" eb="6">
      <t>リカイ</t>
    </rPh>
    <rPh sb="7" eb="8">
      <t>ハカ</t>
    </rPh>
    <rPh sb="12" eb="14">
      <t>ジュウヨウ</t>
    </rPh>
    <rPh sb="14" eb="17">
      <t>ブンカザイ</t>
    </rPh>
    <rPh sb="18" eb="19">
      <t>キュウ</t>
    </rPh>
    <rPh sb="19" eb="22">
      <t>タカハシケ</t>
    </rPh>
    <rPh sb="22" eb="24">
      <t>ジュウタク</t>
    </rPh>
    <rPh sb="26" eb="28">
      <t>カツヨウ</t>
    </rPh>
    <rPh sb="30" eb="32">
      <t>チイキ</t>
    </rPh>
    <rPh sb="33" eb="35">
      <t>キョウド</t>
    </rPh>
    <rPh sb="35" eb="36">
      <t>ショク</t>
    </rPh>
    <rPh sb="37" eb="39">
      <t>ネンチュウ</t>
    </rPh>
    <rPh sb="39" eb="41">
      <t>ギョウジ</t>
    </rPh>
    <rPh sb="42" eb="43">
      <t>カン</t>
    </rPh>
    <rPh sb="45" eb="49">
      <t>ジギョウキロク</t>
    </rPh>
    <rPh sb="50" eb="53">
      <t>シャシンテン</t>
    </rPh>
    <rPh sb="54" eb="56">
      <t>ジッシ</t>
    </rPh>
    <phoneticPr fontId="18"/>
  </si>
  <si>
    <t>ギャラリー展示</t>
    <rPh sb="5" eb="7">
      <t>テンジ</t>
    </rPh>
    <phoneticPr fontId="18"/>
  </si>
  <si>
    <t>博物館ギャラリーを使用した資料・写真・パネル等の展示。</t>
    <rPh sb="0" eb="3">
      <t>ハクブツカン</t>
    </rPh>
    <rPh sb="9" eb="11">
      <t>シヨウ</t>
    </rPh>
    <rPh sb="13" eb="15">
      <t>シリョウ</t>
    </rPh>
    <rPh sb="16" eb="18">
      <t>シャシン</t>
    </rPh>
    <rPh sb="22" eb="23">
      <t>トウ</t>
    </rPh>
    <rPh sb="24" eb="26">
      <t>テンジ</t>
    </rPh>
    <phoneticPr fontId="18"/>
  </si>
  <si>
    <t>古文書講座</t>
    <rPh sb="0" eb="3">
      <t>コモンジョ</t>
    </rPh>
    <rPh sb="3" eb="5">
      <t>コウザ</t>
    </rPh>
    <phoneticPr fontId="18"/>
  </si>
  <si>
    <t>市内に残された古文書を読み解き、地域の歴史を学習した。</t>
    <rPh sb="0" eb="2">
      <t>シナイ</t>
    </rPh>
    <rPh sb="3" eb="4">
      <t>ノコ</t>
    </rPh>
    <rPh sb="7" eb="10">
      <t>コモンジョ</t>
    </rPh>
    <rPh sb="11" eb="12">
      <t>ヨ</t>
    </rPh>
    <rPh sb="13" eb="14">
      <t>ト</t>
    </rPh>
    <rPh sb="16" eb="18">
      <t>チイキ</t>
    </rPh>
    <rPh sb="19" eb="21">
      <t>レキシ</t>
    </rPh>
    <rPh sb="22" eb="24">
      <t>ガクシュウ</t>
    </rPh>
    <phoneticPr fontId="18"/>
  </si>
  <si>
    <t>収蔵資料紹介展示</t>
    <rPh sb="0" eb="6">
      <t>しゅうぞうしりょうしょうかい</t>
    </rPh>
    <rPh sb="6" eb="8">
      <t>てんじ</t>
    </rPh>
    <phoneticPr fontId="18" type="Hiragana"/>
  </si>
  <si>
    <t>博物館収蔵資料の紹介展示をした。</t>
    <rPh sb="0" eb="3">
      <t>はくぶつかん</t>
    </rPh>
    <rPh sb="3" eb="5">
      <t>しゅうぞう</t>
    </rPh>
    <rPh sb="5" eb="7">
      <t>しりょう</t>
    </rPh>
    <rPh sb="8" eb="10">
      <t>しょうかい</t>
    </rPh>
    <rPh sb="10" eb="12">
      <t>てんじ</t>
    </rPh>
    <phoneticPr fontId="18" type="Hiragana"/>
  </si>
  <si>
    <t>歴史講座</t>
    <rPh sb="0" eb="4">
      <t>れきしこうざ</t>
    </rPh>
    <phoneticPr fontId="18" type="Hiragana"/>
  </si>
  <si>
    <t>朝霞や周辺地域における郷土史について学習した。</t>
    <rPh sb="0" eb="2">
      <t>あさか</t>
    </rPh>
    <rPh sb="3" eb="5">
      <t>しゅうへん</t>
    </rPh>
    <rPh sb="5" eb="7">
      <t>ちいき</t>
    </rPh>
    <rPh sb="11" eb="14">
      <t>きょうどし</t>
    </rPh>
    <rPh sb="18" eb="20">
      <t>がくしゅう</t>
    </rPh>
    <phoneticPr fontId="18" type="Hiragana"/>
  </si>
  <si>
    <t>十文字学園女子大学の協力の下、各大学の持つ人材・施設を活用するとともに、個々の大学の特性をいかし、専門的で質の高い講座を開設。</t>
    <rPh sb="0" eb="3">
      <t>ジュウモンジ</t>
    </rPh>
    <rPh sb="3" eb="5">
      <t>ガクエン</t>
    </rPh>
    <rPh sb="5" eb="7">
      <t>ジョシ</t>
    </rPh>
    <rPh sb="7" eb="9">
      <t>ダイガク</t>
    </rPh>
    <rPh sb="10" eb="12">
      <t>キョウリョク</t>
    </rPh>
    <rPh sb="13" eb="14">
      <t>シタ</t>
    </rPh>
    <rPh sb="15" eb="18">
      <t>カクダイガク</t>
    </rPh>
    <rPh sb="19" eb="20">
      <t>モ</t>
    </rPh>
    <rPh sb="21" eb="23">
      <t>ジンザイ</t>
    </rPh>
    <rPh sb="24" eb="26">
      <t>シセツ</t>
    </rPh>
    <rPh sb="27" eb="29">
      <t>カツヨウ</t>
    </rPh>
    <rPh sb="36" eb="38">
      <t>ココ</t>
    </rPh>
    <rPh sb="39" eb="41">
      <t>ダイガク</t>
    </rPh>
    <rPh sb="42" eb="44">
      <t>トクセイ</t>
    </rPh>
    <rPh sb="49" eb="52">
      <t>センモンテキ</t>
    </rPh>
    <rPh sb="53" eb="54">
      <t>シツ</t>
    </rPh>
    <rPh sb="55" eb="56">
      <t>タカ</t>
    </rPh>
    <rPh sb="57" eb="59">
      <t>コウザ</t>
    </rPh>
    <rPh sb="60" eb="62">
      <t>カイセツ</t>
    </rPh>
    <phoneticPr fontId="13"/>
  </si>
  <si>
    <t>子ども大学にいざ</t>
    <rPh sb="0" eb="1">
      <t>コ</t>
    </rPh>
    <rPh sb="3" eb="5">
      <t>ダイガク</t>
    </rPh>
    <phoneticPr fontId="13"/>
  </si>
  <si>
    <t>市内大学や市民団体などの協力の下、子どもの知的好奇心を刺激する学びの機会を提供するために開校。</t>
    <rPh sb="0" eb="2">
      <t>シナイ</t>
    </rPh>
    <rPh sb="2" eb="4">
      <t>ダイガク</t>
    </rPh>
    <rPh sb="5" eb="7">
      <t>シミン</t>
    </rPh>
    <rPh sb="7" eb="9">
      <t>ダンタイ</t>
    </rPh>
    <rPh sb="12" eb="14">
      <t>キョウリョク</t>
    </rPh>
    <rPh sb="15" eb="16">
      <t>モト</t>
    </rPh>
    <rPh sb="17" eb="18">
      <t>コ</t>
    </rPh>
    <rPh sb="21" eb="23">
      <t>チテキ</t>
    </rPh>
    <rPh sb="23" eb="26">
      <t>コウキシン</t>
    </rPh>
    <rPh sb="27" eb="29">
      <t>シゲキ</t>
    </rPh>
    <rPh sb="31" eb="32">
      <t>マナ</t>
    </rPh>
    <rPh sb="34" eb="36">
      <t>キカイ</t>
    </rPh>
    <rPh sb="37" eb="39">
      <t>テイキョウ</t>
    </rPh>
    <rPh sb="44" eb="46">
      <t>カイコウ</t>
    </rPh>
    <phoneticPr fontId="13"/>
  </si>
  <si>
    <t>大学公開講座</t>
    <rPh sb="0" eb="2">
      <t>ダイガク</t>
    </rPh>
    <rPh sb="2" eb="4">
      <t>コウカイ</t>
    </rPh>
    <rPh sb="4" eb="6">
      <t>コウザ</t>
    </rPh>
    <phoneticPr fontId="2"/>
  </si>
  <si>
    <t>日本薬科大学（オンライン配信のため参加者不明）、武蔵丘短期大学の公開講座。</t>
    <rPh sb="0" eb="2">
      <t>ニホン</t>
    </rPh>
    <rPh sb="2" eb="4">
      <t>ヤッカ</t>
    </rPh>
    <rPh sb="4" eb="6">
      <t>ダイガク</t>
    </rPh>
    <rPh sb="12" eb="14">
      <t>ハイシン</t>
    </rPh>
    <rPh sb="17" eb="20">
      <t>サンカシャ</t>
    </rPh>
    <rPh sb="20" eb="22">
      <t>フメイ</t>
    </rPh>
    <rPh sb="24" eb="27">
      <t>ムサシガオカ</t>
    </rPh>
    <rPh sb="27" eb="29">
      <t>タンキ</t>
    </rPh>
    <rPh sb="29" eb="31">
      <t>ダイガク</t>
    </rPh>
    <rPh sb="32" eb="34">
      <t>コウカイ</t>
    </rPh>
    <rPh sb="34" eb="36">
      <t>コウザ</t>
    </rPh>
    <phoneticPr fontId="2"/>
  </si>
  <si>
    <t>金沢健一展</t>
    <rPh sb="0" eb="2">
      <t>カナザワ</t>
    </rPh>
    <rPh sb="2" eb="4">
      <t>ケンイチ</t>
    </rPh>
    <rPh sb="4" eb="5">
      <t>テン</t>
    </rPh>
    <phoneticPr fontId="3"/>
  </si>
  <si>
    <t>市内にアトリエを構える彫刻家との共催展。会期中、ワークショップやパフォーマンスを実施。</t>
    <rPh sb="0" eb="2">
      <t>シナイ</t>
    </rPh>
    <rPh sb="8" eb="9">
      <t>カマ</t>
    </rPh>
    <rPh sb="11" eb="14">
      <t>チョウコクカ</t>
    </rPh>
    <rPh sb="16" eb="18">
      <t>キョウサイ</t>
    </rPh>
    <rPh sb="18" eb="19">
      <t>テン</t>
    </rPh>
    <rPh sb="20" eb="23">
      <t>カイキチュウ</t>
    </rPh>
    <rPh sb="40" eb="42">
      <t>ジッシ</t>
    </rPh>
    <phoneticPr fontId="3"/>
  </si>
  <si>
    <t>彩の国教育週間　図工・美術わくわくフェスタ</t>
    <rPh sb="0" eb="1">
      <t>サイ</t>
    </rPh>
    <rPh sb="2" eb="3">
      <t>クニ</t>
    </rPh>
    <rPh sb="3" eb="5">
      <t>キョウイク</t>
    </rPh>
    <rPh sb="5" eb="7">
      <t>シュウカン</t>
    </rPh>
    <rPh sb="8" eb="10">
      <t>ズコウ</t>
    </rPh>
    <rPh sb="11" eb="13">
      <t>ビジュツ</t>
    </rPh>
    <phoneticPr fontId="3"/>
  </si>
  <si>
    <t>小中学生の立体作品展、小中学生による共同作品、美術館レポートの展示。</t>
    <rPh sb="0" eb="4">
      <t>ショウチュウガクセイ</t>
    </rPh>
    <rPh sb="5" eb="7">
      <t>リッタイ</t>
    </rPh>
    <rPh sb="7" eb="9">
      <t>サクヒン</t>
    </rPh>
    <rPh sb="9" eb="10">
      <t>テン</t>
    </rPh>
    <rPh sb="11" eb="12">
      <t>ショウ</t>
    </rPh>
    <rPh sb="12" eb="15">
      <t>チュウガクセイ</t>
    </rPh>
    <rPh sb="18" eb="20">
      <t>キョウドウ</t>
    </rPh>
    <rPh sb="20" eb="22">
      <t>サクヒン</t>
    </rPh>
    <rPh sb="23" eb="26">
      <t>ビジュツカン</t>
    </rPh>
    <rPh sb="31" eb="33">
      <t>テンジ</t>
    </rPh>
    <phoneticPr fontId="3"/>
  </si>
  <si>
    <t>生活の中に花を飾ろう　ハーバリウム講座</t>
    <rPh sb="0" eb="2">
      <t>セイカツ</t>
    </rPh>
    <rPh sb="3" eb="4">
      <t>ナカ</t>
    </rPh>
    <rPh sb="5" eb="6">
      <t>ハナ</t>
    </rPh>
    <rPh sb="7" eb="8">
      <t>カザ</t>
    </rPh>
    <rPh sb="17" eb="19">
      <t>コウザ</t>
    </rPh>
    <phoneticPr fontId="3"/>
  </si>
  <si>
    <t>ハーバリウム作成</t>
    <phoneticPr fontId="3"/>
  </si>
  <si>
    <t>所沢歴史講座Ⅲふるさと再発見所沢市政70年と山口</t>
    <phoneticPr fontId="3"/>
  </si>
  <si>
    <t>戦後の所沢と山口の歴史</t>
    <phoneticPr fontId="3"/>
  </si>
  <si>
    <t>「山口ほほえみウォーキングマップ」で歴史と自然を散策してみませんか</t>
    <phoneticPr fontId="3"/>
  </si>
  <si>
    <t>山口地域の歴史自然を散策</t>
    <rPh sb="0" eb="2">
      <t>ヤマグチ</t>
    </rPh>
    <rPh sb="2" eb="4">
      <t>チイキ</t>
    </rPh>
    <rPh sb="5" eb="7">
      <t>レキシ</t>
    </rPh>
    <rPh sb="7" eb="9">
      <t>シゼン</t>
    </rPh>
    <rPh sb="10" eb="12">
      <t>サンサク</t>
    </rPh>
    <phoneticPr fontId="3"/>
  </si>
  <si>
    <t>狭山市</t>
    <phoneticPr fontId="3"/>
  </si>
  <si>
    <t>メッセージギャラリー(平和を語り合う)</t>
  </si>
  <si>
    <t>平和について考えてもらう契機となるようロビーに展示、メッセージをもらう</t>
  </si>
  <si>
    <t>階段展</t>
  </si>
  <si>
    <t>サークルの作成した作品を階段に展示し、様々な人に見てもらう</t>
  </si>
  <si>
    <t>ランニング教室</t>
  </si>
  <si>
    <t>クロスカントリーin Sayamaのコースを走るランニング教室</t>
  </si>
  <si>
    <t>セミナー「ハラスメントのない職場づくり」</t>
    <rPh sb="14" eb="16">
      <t>ショクバ</t>
    </rPh>
    <phoneticPr fontId="3"/>
  </si>
  <si>
    <t>地域事業所の経営者、管理者、人事担当者などを対象とした女性活躍のためのセミナー</t>
    <rPh sb="0" eb="5">
      <t>チイキジギョウショ</t>
    </rPh>
    <rPh sb="6" eb="9">
      <t>ケイエイシャ</t>
    </rPh>
    <rPh sb="10" eb="13">
      <t>カンリシャ</t>
    </rPh>
    <rPh sb="14" eb="19">
      <t>ジンジタントウシャ</t>
    </rPh>
    <rPh sb="22" eb="24">
      <t>タイショウ</t>
    </rPh>
    <rPh sb="27" eb="31">
      <t>ジョセイカツヤク</t>
    </rPh>
    <phoneticPr fontId="3"/>
  </si>
  <si>
    <t>展示事業</t>
    <rPh sb="0" eb="1">
      <t>テン</t>
    </rPh>
    <rPh sb="1" eb="2">
      <t>ジ</t>
    </rPh>
    <rPh sb="2" eb="4">
      <t>ジギョウ</t>
    </rPh>
    <phoneticPr fontId="2"/>
  </si>
  <si>
    <t>テーマを決めて資料紹介をする特別展・企画展、季節に合わせた季節展示などを実施。</t>
    <rPh sb="4" eb="5">
      <t>キ</t>
    </rPh>
    <rPh sb="7" eb="9">
      <t>シリョウ</t>
    </rPh>
    <rPh sb="9" eb="11">
      <t>ショウカイ</t>
    </rPh>
    <rPh sb="14" eb="17">
      <t>トクベツテン</t>
    </rPh>
    <rPh sb="18" eb="20">
      <t>キカク</t>
    </rPh>
    <rPh sb="20" eb="21">
      <t>テン</t>
    </rPh>
    <rPh sb="22" eb="24">
      <t>キセツ</t>
    </rPh>
    <rPh sb="25" eb="26">
      <t>ア</t>
    </rPh>
    <rPh sb="29" eb="31">
      <t>キセツ</t>
    </rPh>
    <rPh sb="31" eb="32">
      <t>テン</t>
    </rPh>
    <rPh sb="32" eb="33">
      <t>ジ</t>
    </rPh>
    <rPh sb="36" eb="38">
      <t>ジッシ</t>
    </rPh>
    <phoneticPr fontId="2"/>
  </si>
  <si>
    <t>プリザーブドフラワー教室</t>
    <rPh sb="10" eb="12">
      <t>キョウシツ</t>
    </rPh>
    <phoneticPr fontId="18"/>
  </si>
  <si>
    <t>クリスマスにオリジナルのプリザーブドフラワーはいかがですか？と題し、講座を開催した。</t>
    <rPh sb="31" eb="32">
      <t>ダイ</t>
    </rPh>
    <rPh sb="34" eb="36">
      <t>コウザ</t>
    </rPh>
    <rPh sb="37" eb="39">
      <t>カイサイ</t>
    </rPh>
    <phoneticPr fontId="18"/>
  </si>
  <si>
    <t>陶芸教室</t>
    <rPh sb="0" eb="2">
      <t>とうげい</t>
    </rPh>
    <rPh sb="2" eb="4">
      <t>きょうしつ</t>
    </rPh>
    <phoneticPr fontId="18" type="Hiragana"/>
  </si>
  <si>
    <t>初心者の陶芸教室を開催。手びねりで湯飲みやカップを作成した。</t>
    <rPh sb="0" eb="3">
      <t>しょしんしゃ</t>
    </rPh>
    <rPh sb="4" eb="6">
      <t>とうげい</t>
    </rPh>
    <rPh sb="6" eb="8">
      <t>きょうしつ</t>
    </rPh>
    <rPh sb="9" eb="11">
      <t>かいさい</t>
    </rPh>
    <rPh sb="12" eb="13">
      <t>て</t>
    </rPh>
    <rPh sb="17" eb="18">
      <t>ゆ</t>
    </rPh>
    <rPh sb="18" eb="19">
      <t>の</t>
    </rPh>
    <rPh sb="25" eb="27">
      <t>さくせい</t>
    </rPh>
    <phoneticPr fontId="18" type="Hiragana"/>
  </si>
  <si>
    <t>着付け教室</t>
    <rPh sb="0" eb="2">
      <t>キツ</t>
    </rPh>
    <rPh sb="3" eb="5">
      <t>キョウシツ</t>
    </rPh>
    <phoneticPr fontId="18"/>
  </si>
  <si>
    <t>新年を着物で迎えてみませんか？と題し、ひとりで着物が着れるように教室を実施した。</t>
    <rPh sb="0" eb="2">
      <t>シンネン</t>
    </rPh>
    <rPh sb="3" eb="5">
      <t>キモノ</t>
    </rPh>
    <rPh sb="6" eb="7">
      <t>ムカ</t>
    </rPh>
    <rPh sb="16" eb="17">
      <t>ダイ</t>
    </rPh>
    <rPh sb="23" eb="25">
      <t>キモノ</t>
    </rPh>
    <rPh sb="26" eb="27">
      <t>キ</t>
    </rPh>
    <rPh sb="32" eb="34">
      <t>キョウシツ</t>
    </rPh>
    <rPh sb="35" eb="37">
      <t>ジッシ</t>
    </rPh>
    <phoneticPr fontId="18"/>
  </si>
  <si>
    <t>夏休み子ども公民館</t>
    <rPh sb="0" eb="2">
      <t>ナツヤス</t>
    </rPh>
    <rPh sb="3" eb="4">
      <t>コ</t>
    </rPh>
    <rPh sb="6" eb="9">
      <t>コウミンカン</t>
    </rPh>
    <phoneticPr fontId="18"/>
  </si>
  <si>
    <t>小学生を対象に、陶芸の粘土でコップや皿を作成する講座を開催した。</t>
    <rPh sb="0" eb="3">
      <t>ショウガクセイ</t>
    </rPh>
    <rPh sb="4" eb="6">
      <t>タイショウ</t>
    </rPh>
    <rPh sb="8" eb="10">
      <t>トウゲイ</t>
    </rPh>
    <rPh sb="11" eb="13">
      <t>ネンド</t>
    </rPh>
    <rPh sb="18" eb="19">
      <t>サラ</t>
    </rPh>
    <rPh sb="20" eb="22">
      <t>サクセイ</t>
    </rPh>
    <rPh sb="24" eb="26">
      <t>コウザ</t>
    </rPh>
    <rPh sb="27" eb="29">
      <t>カイサイ</t>
    </rPh>
    <phoneticPr fontId="18"/>
  </si>
  <si>
    <t>親子ふれあいコンサート</t>
    <rPh sb="0" eb="2">
      <t>おやこ</t>
    </rPh>
    <phoneticPr fontId="18" type="Hiragana"/>
  </si>
  <si>
    <t>子育て支援の一環として、小さな子どもが大人と一緒に楽しめるようなコンサートを開催した。</t>
    <rPh sb="0" eb="2">
      <t>こそだ</t>
    </rPh>
    <rPh sb="3" eb="5">
      <t>しえん</t>
    </rPh>
    <rPh sb="6" eb="8">
      <t>いっかん</t>
    </rPh>
    <rPh sb="12" eb="13">
      <t>ちい</t>
    </rPh>
    <rPh sb="15" eb="16">
      <t>こ</t>
    </rPh>
    <rPh sb="19" eb="21">
      <t>おとな</t>
    </rPh>
    <rPh sb="22" eb="24">
      <t>いっしょ</t>
    </rPh>
    <rPh sb="25" eb="26">
      <t>たの</t>
    </rPh>
    <rPh sb="38" eb="40">
      <t>かいさい</t>
    </rPh>
    <phoneticPr fontId="18" type="Hiragana"/>
  </si>
  <si>
    <t>人財バンク登録講師企画講座</t>
    <rPh sb="0" eb="1">
      <t>ヒト</t>
    </rPh>
    <rPh sb="1" eb="2">
      <t>ザイ</t>
    </rPh>
    <rPh sb="5" eb="7">
      <t>トウロク</t>
    </rPh>
    <rPh sb="7" eb="9">
      <t>コウシ</t>
    </rPh>
    <rPh sb="9" eb="11">
      <t>キカク</t>
    </rPh>
    <rPh sb="11" eb="13">
      <t>コウザ</t>
    </rPh>
    <phoneticPr fontId="2"/>
  </si>
  <si>
    <t>市民版人財バンク「やしお楽習館」をはじめとする市の人財バンクに登録しているボランティア講師が企画した講座を開催した。</t>
    <rPh sb="0" eb="2">
      <t>シミン</t>
    </rPh>
    <rPh sb="2" eb="3">
      <t>バン</t>
    </rPh>
    <rPh sb="3" eb="4">
      <t>ジン</t>
    </rPh>
    <rPh sb="4" eb="5">
      <t>ザイ</t>
    </rPh>
    <rPh sb="12" eb="14">
      <t>ラクシュウ</t>
    </rPh>
    <rPh sb="14" eb="15">
      <t>カン</t>
    </rPh>
    <rPh sb="23" eb="24">
      <t>シ</t>
    </rPh>
    <rPh sb="25" eb="26">
      <t>ヒト</t>
    </rPh>
    <rPh sb="26" eb="27">
      <t>ザイ</t>
    </rPh>
    <rPh sb="31" eb="33">
      <t>トウロク</t>
    </rPh>
    <rPh sb="43" eb="45">
      <t>コウシ</t>
    </rPh>
    <rPh sb="46" eb="48">
      <t>キカク</t>
    </rPh>
    <rPh sb="50" eb="52">
      <t>コウザ</t>
    </rPh>
    <rPh sb="53" eb="55">
      <t>カイサイ</t>
    </rPh>
    <phoneticPr fontId="2"/>
  </si>
  <si>
    <t>体験講座</t>
  </si>
  <si>
    <t>地域の生活文化や伝統工芸技術の保存と継承を図るため、幅広い年齢層を対象に収蔵資料や古民家を活用し、食文化体験や藍染め体験等の講座を１１回実施。</t>
  </si>
  <si>
    <t>資料館講座</t>
    <rPh sb="0" eb="2">
      <t>シリョウ</t>
    </rPh>
    <rPh sb="2" eb="3">
      <t>カン</t>
    </rPh>
    <phoneticPr fontId="3"/>
  </si>
  <si>
    <t>まちの歴史を資料から読み解く歴史講座や古文書講座を実施した。</t>
    <rPh sb="25" eb="27">
      <t>ジッシ</t>
    </rPh>
    <phoneticPr fontId="3"/>
  </si>
  <si>
    <t>市民ボランティア学芸員養成講座（蓮田市歴史講座）</t>
    <rPh sb="0" eb="2">
      <t>シミン</t>
    </rPh>
    <phoneticPr fontId="2"/>
  </si>
  <si>
    <t>蓮田市や周辺の歴史を学びながら、様々なイベントにボランティアとして協力していただき、市民協働により文化財保護行政を推進する。</t>
  </si>
  <si>
    <t>町民パソコン講座</t>
  </si>
  <si>
    <t>パソコンの基本操作や、オフィスアプリケーション等の基本操作を習得する。</t>
  </si>
  <si>
    <t>夏休み子ども博物館</t>
    <phoneticPr fontId="3"/>
  </si>
  <si>
    <t>夏休みの自由研究等の学習に役立つ、郷土の歴史や文化を「さいたま市リーディングエッジ企業」の協力のもと、５つのテーマで展示。</t>
    <phoneticPr fontId="3"/>
  </si>
  <si>
    <t>畑であそぼ！～秋のさつまいも編～</t>
    <phoneticPr fontId="3"/>
  </si>
  <si>
    <t>地元農園と連携し、親子で農作物の収穫を楽しんだ。</t>
    <phoneticPr fontId="3"/>
  </si>
  <si>
    <t>創業相談会</t>
    <rPh sb="2" eb="4">
      <t>ソウダン</t>
    </rPh>
    <rPh sb="4" eb="5">
      <t>カイ</t>
    </rPh>
    <phoneticPr fontId="3"/>
  </si>
  <si>
    <t>創業に関する個別相談会である。</t>
    <rPh sb="3" eb="4">
      <t>カン</t>
    </rPh>
    <rPh sb="6" eb="8">
      <t>コベツ</t>
    </rPh>
    <rPh sb="8" eb="10">
      <t>ソウダン</t>
    </rPh>
    <rPh sb="10" eb="11">
      <t>カイ</t>
    </rPh>
    <phoneticPr fontId="3"/>
  </si>
  <si>
    <t>スマートフォン体験教室</t>
    <phoneticPr fontId="3"/>
  </si>
  <si>
    <t>スマートフォンの操作方法を学び、情報収集能力を高め、それを活用することで、生活の質の向上を図る。</t>
    <rPh sb="8" eb="10">
      <t>ソウサ</t>
    </rPh>
    <rPh sb="10" eb="12">
      <t>ホウホウ</t>
    </rPh>
    <rPh sb="13" eb="14">
      <t>マナ</t>
    </rPh>
    <rPh sb="16" eb="18">
      <t>ジョウホウ</t>
    </rPh>
    <rPh sb="18" eb="20">
      <t>シュウシュウ</t>
    </rPh>
    <rPh sb="20" eb="22">
      <t>ノウリョク</t>
    </rPh>
    <rPh sb="23" eb="24">
      <t>タカ</t>
    </rPh>
    <rPh sb="29" eb="31">
      <t>カツヨウ</t>
    </rPh>
    <rPh sb="37" eb="39">
      <t>セイカツ</t>
    </rPh>
    <rPh sb="40" eb="41">
      <t>シツ</t>
    </rPh>
    <rPh sb="42" eb="44">
      <t>コウジョウ</t>
    </rPh>
    <rPh sb="45" eb="46">
      <t>ハカ</t>
    </rPh>
    <phoneticPr fontId="3"/>
  </si>
  <si>
    <t>成人文化講座「はじめてのオンライン（ビデオ通話）「Zoom」体験教室」</t>
    <rPh sb="21" eb="23">
      <t>ツウワ</t>
    </rPh>
    <rPh sb="30" eb="32">
      <t>タイケン</t>
    </rPh>
    <rPh sb="32" eb="34">
      <t>キョウシツ</t>
    </rPh>
    <phoneticPr fontId="3"/>
  </si>
  <si>
    <t>趣味や時事など、暮らしを豊かにするための学習を行う。</t>
    <rPh sb="0" eb="2">
      <t>シュミ</t>
    </rPh>
    <rPh sb="3" eb="5">
      <t>ジジ</t>
    </rPh>
    <rPh sb="8" eb="9">
      <t>ク</t>
    </rPh>
    <rPh sb="12" eb="13">
      <t>ユタ</t>
    </rPh>
    <rPh sb="20" eb="22">
      <t>ガクシュウ</t>
    </rPh>
    <rPh sb="23" eb="24">
      <t>オコナ</t>
    </rPh>
    <phoneticPr fontId="3"/>
  </si>
  <si>
    <t>県民の日体験事業
日光さる軍団新田西公演</t>
    <rPh sb="0" eb="2">
      <t>ケンミン</t>
    </rPh>
    <rPh sb="3" eb="4">
      <t>ヒ</t>
    </rPh>
    <rPh sb="4" eb="6">
      <t>タイケン</t>
    </rPh>
    <rPh sb="6" eb="8">
      <t>ジギョウ</t>
    </rPh>
    <rPh sb="9" eb="11">
      <t>ニッコウ</t>
    </rPh>
    <rPh sb="13" eb="15">
      <t>グンダン</t>
    </rPh>
    <rPh sb="15" eb="17">
      <t>シンデン</t>
    </rPh>
    <rPh sb="17" eb="18">
      <t>ニシ</t>
    </rPh>
    <rPh sb="18" eb="20">
      <t>コウエン</t>
    </rPh>
    <phoneticPr fontId="3"/>
  </si>
  <si>
    <t>学校が休みの県民の日に地域のこども達の交流を図る。</t>
    <rPh sb="0" eb="2">
      <t>ガッコウ</t>
    </rPh>
    <rPh sb="3" eb="4">
      <t>ヤス</t>
    </rPh>
    <rPh sb="6" eb="8">
      <t>ケンミン</t>
    </rPh>
    <rPh sb="9" eb="10">
      <t>ヒ</t>
    </rPh>
    <rPh sb="11" eb="13">
      <t>チイキ</t>
    </rPh>
    <rPh sb="17" eb="18">
      <t>タチ</t>
    </rPh>
    <rPh sb="19" eb="21">
      <t>コウリュウ</t>
    </rPh>
    <rPh sb="22" eb="23">
      <t>ハカ</t>
    </rPh>
    <phoneticPr fontId="3"/>
  </si>
  <si>
    <t>蕨市</t>
    <rPh sb="0" eb="1">
      <t>ワラビ</t>
    </rPh>
    <rPh sb="1" eb="2">
      <t>シ</t>
    </rPh>
    <phoneticPr fontId="3"/>
  </si>
  <si>
    <t>初めてのスマホとPayPay体験</t>
    <phoneticPr fontId="3"/>
  </si>
  <si>
    <t>１０月から蕨市とPayPayの提携イベントが始まるため、市民に利用方法などを教える</t>
    <phoneticPr fontId="3"/>
  </si>
  <si>
    <t>子育てママのおしゃべりサロン</t>
    <phoneticPr fontId="3"/>
  </si>
  <si>
    <t>ＮＰＯ法人と連携し、乳幼児の母親が気軽に立ち寄り、仲間作りを行える場所を提供</t>
    <phoneticPr fontId="3"/>
  </si>
  <si>
    <t>高齢者学級「下蕨学園」</t>
  </si>
  <si>
    <t>全6コマのうち２コマを森永乳業㈱、アキレス㈱の出前講座を行った。</t>
    <phoneticPr fontId="3"/>
  </si>
  <si>
    <t>子ども大学あさか</t>
    <rPh sb="0" eb="1">
      <t>コ</t>
    </rPh>
    <rPh sb="3" eb="5">
      <t>ダイガク</t>
    </rPh>
    <phoneticPr fontId="15"/>
  </si>
  <si>
    <t>地域の複数の大学や市町村、企業・団体が連携して、子どもの知的好奇心を満足させる学びの機会を提供する。</t>
  </si>
  <si>
    <t>子ども大学わこう</t>
    <rPh sb="0" eb="1">
      <t>コ</t>
    </rPh>
    <rPh sb="3" eb="5">
      <t>ダイガク</t>
    </rPh>
    <phoneticPr fontId="15"/>
  </si>
  <si>
    <t>地域の大学、病院、国の機関から講師を招き、「はてな学」「ふるさと学」「生き方学」の講義や体験を提供した。</t>
    <rPh sb="6" eb="8">
      <t>ビョウイン</t>
    </rPh>
    <rPh sb="9" eb="10">
      <t>クニ</t>
    </rPh>
    <rPh sb="11" eb="13">
      <t>キカン</t>
    </rPh>
    <rPh sb="15" eb="17">
      <t>コウシ</t>
    </rPh>
    <rPh sb="18" eb="19">
      <t>マネ</t>
    </rPh>
    <rPh sb="25" eb="26">
      <t>ガク</t>
    </rPh>
    <rPh sb="32" eb="33">
      <t>ガク</t>
    </rPh>
    <rPh sb="35" eb="36">
      <t>イ</t>
    </rPh>
    <rPh sb="37" eb="38">
      <t>カタ</t>
    </rPh>
    <rPh sb="38" eb="39">
      <t>ガク</t>
    </rPh>
    <rPh sb="41" eb="43">
      <t>コウギ</t>
    </rPh>
    <rPh sb="44" eb="46">
      <t>タイケン</t>
    </rPh>
    <rPh sb="47" eb="49">
      <t>テイキョウ</t>
    </rPh>
    <phoneticPr fontId="15"/>
  </si>
  <si>
    <t>新座市</t>
    <rPh sb="0" eb="2">
      <t>ニイザ</t>
    </rPh>
    <rPh sb="2" eb="3">
      <t>シ</t>
    </rPh>
    <phoneticPr fontId="3"/>
  </si>
  <si>
    <t>おなか元気教室～腸トレで免疫力を高めよう～</t>
  </si>
  <si>
    <t>東京ヤクルト販売（株）健康サポーとユニットによる免疫力にUPのや目のに必要な腸について学ぶ教室</t>
  </si>
  <si>
    <t>子ども電気教室（レモン電池を作ろう）</t>
  </si>
  <si>
    <t>（財）関東電気保安協会　電気の基礎知識と安全、電気エネルギーの発生メカニズムなどを学ぶ</t>
  </si>
  <si>
    <t>あなたの知らないニュースの裏側</t>
  </si>
  <si>
    <t>スマホ・タブレット講座</t>
    <rPh sb="9" eb="11">
      <t>コウザ</t>
    </rPh>
    <phoneticPr fontId="3"/>
  </si>
  <si>
    <t>スマートフォン・タブレットの基本操作を学ぶ。</t>
  </si>
  <si>
    <t>資格・技能取得講座</t>
  </si>
  <si>
    <t>資格技能取得など市民のキャリアアップをめざした「資格技能取得講座」</t>
    <rPh sb="0" eb="2">
      <t>シカク</t>
    </rPh>
    <rPh sb="2" eb="4">
      <t>ギノウ</t>
    </rPh>
    <rPh sb="4" eb="6">
      <t>シュトク</t>
    </rPh>
    <rPh sb="8" eb="10">
      <t>シミン</t>
    </rPh>
    <rPh sb="24" eb="26">
      <t>シカク</t>
    </rPh>
    <rPh sb="26" eb="28">
      <t>ギノウ</t>
    </rPh>
    <rPh sb="28" eb="30">
      <t>シュトク</t>
    </rPh>
    <rPh sb="30" eb="32">
      <t>コウザ</t>
    </rPh>
    <phoneticPr fontId="2"/>
  </si>
  <si>
    <t>飯能市</t>
    <rPh sb="0" eb="3">
      <t>ハンノウシ</t>
    </rPh>
    <phoneticPr fontId="3"/>
  </si>
  <si>
    <t>コオーディネーショントレーニング体験会・実践講座</t>
    <rPh sb="16" eb="18">
      <t>タイケン</t>
    </rPh>
    <rPh sb="18" eb="19">
      <t>カイ</t>
    </rPh>
    <rPh sb="20" eb="22">
      <t>ジッセン</t>
    </rPh>
    <rPh sb="22" eb="24">
      <t>コウザ</t>
    </rPh>
    <phoneticPr fontId="2"/>
  </si>
  <si>
    <t>運動学習能力を高めることを目的に行うトレーニングである。</t>
    <rPh sb="0" eb="2">
      <t>ウンドウ</t>
    </rPh>
    <rPh sb="2" eb="4">
      <t>ガクシュウ</t>
    </rPh>
    <rPh sb="4" eb="6">
      <t>ノウリョク</t>
    </rPh>
    <rPh sb="7" eb="8">
      <t>タカ</t>
    </rPh>
    <rPh sb="13" eb="15">
      <t>モクテキ</t>
    </rPh>
    <rPh sb="16" eb="17">
      <t>オコナ</t>
    </rPh>
    <phoneticPr fontId="2"/>
  </si>
  <si>
    <t>狭山市</t>
    <rPh sb="0" eb="2">
      <t>サヤマ</t>
    </rPh>
    <rPh sb="2" eb="3">
      <t>シ</t>
    </rPh>
    <phoneticPr fontId="3"/>
  </si>
  <si>
    <t>初心者スマホ講座</t>
  </si>
  <si>
    <t>スマホに関し、通話機能以外の機能を習得してもらい、機能を有意義に使ってもらう事を狙いとして実施。</t>
  </si>
  <si>
    <t>スマホって何？基本講座</t>
    <phoneticPr fontId="3"/>
  </si>
  <si>
    <t>スマートフォンの仕組みを学習し、日常生活に役立てる</t>
  </si>
  <si>
    <t>硬式テニス教室</t>
  </si>
  <si>
    <t>初心者から中級者を対象とした硬式テニス教室</t>
    <rPh sb="0" eb="3">
      <t>ショシンシャ</t>
    </rPh>
    <rPh sb="5" eb="8">
      <t>チュウキュウシャ</t>
    </rPh>
    <rPh sb="9" eb="11">
      <t>タイショウ</t>
    </rPh>
    <rPh sb="14" eb="16">
      <t>コウシキ</t>
    </rPh>
    <rPh sb="19" eb="21">
      <t>キョウシツ</t>
    </rPh>
    <phoneticPr fontId="3"/>
  </si>
  <si>
    <t>市民大学ふじみ野：スマホの基礎（入門編）</t>
    <rPh sb="0" eb="2">
      <t>シミン</t>
    </rPh>
    <rPh sb="2" eb="4">
      <t>ダイガク</t>
    </rPh>
    <rPh sb="7" eb="8">
      <t>ノ</t>
    </rPh>
    <rPh sb="13" eb="15">
      <t>キソ</t>
    </rPh>
    <rPh sb="16" eb="18">
      <t>ニュウモン</t>
    </rPh>
    <rPh sb="18" eb="19">
      <t>ヘン</t>
    </rPh>
    <phoneticPr fontId="42"/>
  </si>
  <si>
    <t>スマホを買ったばかりの人向けの操作を基本とする講座。</t>
    <rPh sb="4" eb="5">
      <t>カ</t>
    </rPh>
    <rPh sb="11" eb="12">
      <t>ヒト</t>
    </rPh>
    <rPh sb="12" eb="13">
      <t>ム</t>
    </rPh>
    <rPh sb="15" eb="17">
      <t>ソウサ</t>
    </rPh>
    <rPh sb="18" eb="20">
      <t>キホン</t>
    </rPh>
    <rPh sb="23" eb="25">
      <t>コウザ</t>
    </rPh>
    <phoneticPr fontId="3"/>
  </si>
  <si>
    <t>市民大学ふじみ野：スマホの活用（活用編）</t>
    <rPh sb="0" eb="2">
      <t>シミン</t>
    </rPh>
    <rPh sb="2" eb="4">
      <t>ダイガク</t>
    </rPh>
    <rPh sb="7" eb="8">
      <t>ノ</t>
    </rPh>
    <rPh sb="13" eb="15">
      <t>カツヨウ</t>
    </rPh>
    <rPh sb="16" eb="18">
      <t>カツヨウ</t>
    </rPh>
    <rPh sb="18" eb="19">
      <t>ヘン</t>
    </rPh>
    <phoneticPr fontId="42"/>
  </si>
  <si>
    <t>スマホの基本的な使い方を習得した人向けの、地図や電子申請、その他アプリケーションを使いこなすことを目的とした講座。</t>
    <rPh sb="4" eb="7">
      <t>キホンテキ</t>
    </rPh>
    <rPh sb="8" eb="9">
      <t>ツカ</t>
    </rPh>
    <rPh sb="10" eb="11">
      <t>カタ</t>
    </rPh>
    <rPh sb="12" eb="14">
      <t>シュウトク</t>
    </rPh>
    <rPh sb="16" eb="17">
      <t>ヒト</t>
    </rPh>
    <rPh sb="17" eb="18">
      <t>ム</t>
    </rPh>
    <rPh sb="21" eb="23">
      <t>チズ</t>
    </rPh>
    <rPh sb="24" eb="26">
      <t>デンシ</t>
    </rPh>
    <rPh sb="26" eb="28">
      <t>シンセイ</t>
    </rPh>
    <rPh sb="31" eb="32">
      <t>タ</t>
    </rPh>
    <rPh sb="41" eb="42">
      <t>ツカ</t>
    </rPh>
    <rPh sb="49" eb="51">
      <t>モクテキ</t>
    </rPh>
    <rPh sb="54" eb="56">
      <t>コウザ</t>
    </rPh>
    <phoneticPr fontId="3"/>
  </si>
  <si>
    <t>市民大学ふじみ野：市民健康づくり講座</t>
    <rPh sb="0" eb="2">
      <t>シミン</t>
    </rPh>
    <rPh sb="2" eb="4">
      <t>ダイガク</t>
    </rPh>
    <rPh sb="7" eb="8">
      <t>ノ</t>
    </rPh>
    <rPh sb="9" eb="11">
      <t>シミン</t>
    </rPh>
    <rPh sb="11" eb="13">
      <t>ケンコウ</t>
    </rPh>
    <rPh sb="16" eb="18">
      <t>コウザ</t>
    </rPh>
    <phoneticPr fontId="42"/>
  </si>
  <si>
    <t>カイエー薬局グループによる、体・食事に関する健康維持のための知識を学ぶ講座。</t>
    <rPh sb="4" eb="6">
      <t>ヤッキョク</t>
    </rPh>
    <rPh sb="14" eb="15">
      <t>カラダ</t>
    </rPh>
    <rPh sb="16" eb="18">
      <t>ショクジ</t>
    </rPh>
    <rPh sb="19" eb="20">
      <t>カン</t>
    </rPh>
    <rPh sb="22" eb="24">
      <t>ケンコウ</t>
    </rPh>
    <rPh sb="24" eb="26">
      <t>イジ</t>
    </rPh>
    <rPh sb="30" eb="32">
      <t>チシキ</t>
    </rPh>
    <rPh sb="33" eb="34">
      <t>マナ</t>
    </rPh>
    <rPh sb="35" eb="37">
      <t>コウザ</t>
    </rPh>
    <phoneticPr fontId="3"/>
  </si>
  <si>
    <t>ふじみ野市</t>
    <phoneticPr fontId="3"/>
  </si>
  <si>
    <t>市民大学ふじみ野：ペアレント・サポート講座</t>
    <rPh sb="0" eb="2">
      <t>シミン</t>
    </rPh>
    <rPh sb="2" eb="4">
      <t>ダイガク</t>
    </rPh>
    <rPh sb="7" eb="8">
      <t>ノ</t>
    </rPh>
    <rPh sb="19" eb="21">
      <t>コウザ</t>
    </rPh>
    <phoneticPr fontId="42"/>
  </si>
  <si>
    <t>発達が気になる子どもの保護者を対象とした、子どもとの関わり方やストレスマネジメントを学ぶ講座。</t>
    <rPh sb="0" eb="2">
      <t>ハッタツ</t>
    </rPh>
    <rPh sb="3" eb="4">
      <t>キ</t>
    </rPh>
    <rPh sb="7" eb="8">
      <t>コ</t>
    </rPh>
    <rPh sb="11" eb="14">
      <t>ホゴシャ</t>
    </rPh>
    <rPh sb="15" eb="17">
      <t>タイショウ</t>
    </rPh>
    <rPh sb="21" eb="22">
      <t>コ</t>
    </rPh>
    <rPh sb="26" eb="27">
      <t>カカ</t>
    </rPh>
    <rPh sb="29" eb="30">
      <t>カタ</t>
    </rPh>
    <rPh sb="42" eb="43">
      <t>マナ</t>
    </rPh>
    <rPh sb="44" eb="46">
      <t>コウザ</t>
    </rPh>
    <phoneticPr fontId="3"/>
  </si>
  <si>
    <t>市民大学ふじみ野：ふじみ野歴史散歩</t>
    <rPh sb="0" eb="2">
      <t>シミン</t>
    </rPh>
    <rPh sb="2" eb="4">
      <t>ダイガク</t>
    </rPh>
    <rPh sb="7" eb="8">
      <t>ノ</t>
    </rPh>
    <rPh sb="12" eb="13">
      <t>ノ</t>
    </rPh>
    <rPh sb="13" eb="15">
      <t>レキシ</t>
    </rPh>
    <rPh sb="15" eb="17">
      <t>サンポ</t>
    </rPh>
    <phoneticPr fontId="42"/>
  </si>
  <si>
    <t>ふじみ野市内を実際に歩き、ふじみ野市の歴史を学ぶ講座。</t>
    <rPh sb="3" eb="5">
      <t>ノシ</t>
    </rPh>
    <rPh sb="5" eb="6">
      <t>ナイ</t>
    </rPh>
    <rPh sb="7" eb="9">
      <t>ジッサイ</t>
    </rPh>
    <rPh sb="10" eb="11">
      <t>アル</t>
    </rPh>
    <rPh sb="16" eb="18">
      <t>ノシ</t>
    </rPh>
    <rPh sb="19" eb="21">
      <t>レキシ</t>
    </rPh>
    <rPh sb="22" eb="23">
      <t>マナ</t>
    </rPh>
    <rPh sb="24" eb="26">
      <t>コウザ</t>
    </rPh>
    <phoneticPr fontId="3"/>
  </si>
  <si>
    <t>市民大学ふじみ野：ふじみ野の歴史再入門（ボランティア養成講座）</t>
    <rPh sb="0" eb="2">
      <t>シミン</t>
    </rPh>
    <rPh sb="2" eb="4">
      <t>ダイガク</t>
    </rPh>
    <rPh sb="7" eb="8">
      <t>ノ</t>
    </rPh>
    <rPh sb="12" eb="13">
      <t>ノ</t>
    </rPh>
    <rPh sb="14" eb="16">
      <t>レキシ</t>
    </rPh>
    <rPh sb="16" eb="19">
      <t>サイニュウモン</t>
    </rPh>
    <rPh sb="26" eb="28">
      <t>ヨウセイ</t>
    </rPh>
    <rPh sb="28" eb="30">
      <t>コウザ</t>
    </rPh>
    <phoneticPr fontId="42"/>
  </si>
  <si>
    <t>ふじみ野市の歴史に関する資料を閲覧しながら講義を行い、ふじみ野市の資料館で案内ガイドを務めてもらうボランティアを養成する講座。</t>
    <rPh sb="3" eb="5">
      <t>ノシ</t>
    </rPh>
    <rPh sb="6" eb="8">
      <t>レキシ</t>
    </rPh>
    <rPh sb="9" eb="10">
      <t>カン</t>
    </rPh>
    <rPh sb="12" eb="14">
      <t>シリョウ</t>
    </rPh>
    <rPh sb="15" eb="17">
      <t>エツラン</t>
    </rPh>
    <rPh sb="21" eb="23">
      <t>コウギ</t>
    </rPh>
    <rPh sb="24" eb="25">
      <t>オコナ</t>
    </rPh>
    <rPh sb="30" eb="32">
      <t>ノシ</t>
    </rPh>
    <rPh sb="33" eb="36">
      <t>シリョウカン</t>
    </rPh>
    <rPh sb="37" eb="39">
      <t>アンナイ</t>
    </rPh>
    <rPh sb="43" eb="44">
      <t>ツト</t>
    </rPh>
    <rPh sb="56" eb="58">
      <t>ヨウセイ</t>
    </rPh>
    <rPh sb="60" eb="62">
      <t>コウザ</t>
    </rPh>
    <phoneticPr fontId="3"/>
  </si>
  <si>
    <t>市民大学ふじみ野：から、よろしくお願いします。」映画・講演会</t>
    <rPh sb="0" eb="2">
      <t>シミン</t>
    </rPh>
    <rPh sb="2" eb="4">
      <t>ダイガク</t>
    </rPh>
    <rPh sb="7" eb="8">
      <t>ノ</t>
    </rPh>
    <phoneticPr fontId="42"/>
  </si>
  <si>
    <t>ふじみ野市アルツハイマー月間共催イベントとして、認知症に関する映画を上映し、監督の講演を行った。</t>
    <rPh sb="3" eb="5">
      <t>ノシ</t>
    </rPh>
    <rPh sb="12" eb="14">
      <t>ゲッカン</t>
    </rPh>
    <rPh sb="14" eb="16">
      <t>キョウサイ</t>
    </rPh>
    <rPh sb="24" eb="27">
      <t>ニンチショウ</t>
    </rPh>
    <rPh sb="28" eb="29">
      <t>カン</t>
    </rPh>
    <rPh sb="31" eb="33">
      <t>エイガ</t>
    </rPh>
    <rPh sb="34" eb="36">
      <t>ジョウエイ</t>
    </rPh>
    <rPh sb="38" eb="40">
      <t>カントク</t>
    </rPh>
    <rPh sb="41" eb="43">
      <t>コウエン</t>
    </rPh>
    <rPh sb="44" eb="45">
      <t>オコナ</t>
    </rPh>
    <phoneticPr fontId="3"/>
  </si>
  <si>
    <t>市民大学ふじみ野シェイクスピア朗読ワークショップ</t>
    <rPh sb="0" eb="2">
      <t>シミン</t>
    </rPh>
    <rPh sb="2" eb="4">
      <t>ダイガク</t>
    </rPh>
    <rPh sb="7" eb="8">
      <t>ノ</t>
    </rPh>
    <rPh sb="15" eb="17">
      <t>ロウドク</t>
    </rPh>
    <phoneticPr fontId="42"/>
  </si>
  <si>
    <t>シェイクスピアの作品を通じて、英文読みや発声を行い、作品への理解を深めていく講座。</t>
    <rPh sb="8" eb="10">
      <t>サクヒン</t>
    </rPh>
    <rPh sb="11" eb="12">
      <t>ツウ</t>
    </rPh>
    <rPh sb="15" eb="17">
      <t>エイブン</t>
    </rPh>
    <rPh sb="17" eb="18">
      <t>ヨ</t>
    </rPh>
    <rPh sb="20" eb="22">
      <t>ハッセイ</t>
    </rPh>
    <rPh sb="23" eb="24">
      <t>オコナ</t>
    </rPh>
    <rPh sb="26" eb="28">
      <t>サクヒン</t>
    </rPh>
    <rPh sb="30" eb="32">
      <t>リカイ</t>
    </rPh>
    <rPh sb="33" eb="34">
      <t>フカ</t>
    </rPh>
    <rPh sb="38" eb="40">
      <t>コウザ</t>
    </rPh>
    <phoneticPr fontId="3"/>
  </si>
  <si>
    <t>家庭教育支援事業</t>
    <rPh sb="0" eb="2">
      <t>カテイ</t>
    </rPh>
    <rPh sb="2" eb="4">
      <t>キョウイク</t>
    </rPh>
    <rPh sb="4" eb="6">
      <t>シエン</t>
    </rPh>
    <rPh sb="6" eb="8">
      <t>ジギョウ</t>
    </rPh>
    <phoneticPr fontId="2"/>
  </si>
  <si>
    <t>家庭や保護者の教育力の向上を支援するため、家庭教育アドバイザーによる講座を開催。</t>
  </si>
  <si>
    <t>子ども大学くき</t>
    <rPh sb="0" eb="1">
      <t>コ</t>
    </rPh>
    <rPh sb="3" eb="5">
      <t>ダイガク</t>
    </rPh>
    <phoneticPr fontId="3"/>
  </si>
  <si>
    <t>大学・青年会議所との連携により、子どもの知的好奇心を刺激し、学ぶ力・生きる力の向上を図った。</t>
    <rPh sb="0" eb="2">
      <t>ダイガク</t>
    </rPh>
    <rPh sb="3" eb="5">
      <t>セイネン</t>
    </rPh>
    <rPh sb="5" eb="8">
      <t>カイギショ</t>
    </rPh>
    <rPh sb="10" eb="12">
      <t>レンケイ</t>
    </rPh>
    <rPh sb="32" eb="33">
      <t>チカラ</t>
    </rPh>
    <rPh sb="34" eb="35">
      <t>イ</t>
    </rPh>
    <rPh sb="37" eb="38">
      <t>チカラ</t>
    </rPh>
    <rPh sb="39" eb="41">
      <t>コウジョウ</t>
    </rPh>
    <rPh sb="42" eb="43">
      <t>ハカ</t>
    </rPh>
    <phoneticPr fontId="3"/>
  </si>
  <si>
    <t>伝統文化　おこと教室</t>
  </si>
  <si>
    <t>伝統音楽である筝曲を継承し、次世代の子供たちの育成に努めようと、４～２月の第１土曜日に「伝統文化　おこと教室」を開催。</t>
  </si>
  <si>
    <t>三郷市</t>
    <rPh sb="0" eb="3">
      <t>ミサトシ</t>
    </rPh>
    <phoneticPr fontId="3"/>
  </si>
  <si>
    <t>パソコン講座</t>
    <rPh sb="4" eb="6">
      <t>コウザ</t>
    </rPh>
    <phoneticPr fontId="2"/>
  </si>
  <si>
    <t>NPOの方が講師となって、初心者向けからやや上級者向けまで多岐にわたるパソコン講座を開催する。</t>
    <rPh sb="4" eb="5">
      <t>カタ</t>
    </rPh>
    <rPh sb="6" eb="8">
      <t>コウシ</t>
    </rPh>
    <rPh sb="13" eb="16">
      <t>ショシンシャ</t>
    </rPh>
    <rPh sb="16" eb="17">
      <t>ム</t>
    </rPh>
    <rPh sb="22" eb="25">
      <t>ジョウキュウシャ</t>
    </rPh>
    <rPh sb="25" eb="26">
      <t>ム</t>
    </rPh>
    <rPh sb="29" eb="31">
      <t>タキ</t>
    </rPh>
    <rPh sb="39" eb="41">
      <t>コウザ</t>
    </rPh>
    <rPh sb="42" eb="44">
      <t>カイサイ</t>
    </rPh>
    <phoneticPr fontId="2"/>
  </si>
  <si>
    <t>ペアーズアカデミー</t>
  </si>
  <si>
    <t>日本貸金業協会から講師を招き、「金融トラブルの事例と防止策」の講座を開催。東京ヤクルト販売㈱から講師を招き、「健康教室」の講座を開催。</t>
    <rPh sb="0" eb="2">
      <t>ニホン</t>
    </rPh>
    <rPh sb="2" eb="4">
      <t>カシキン</t>
    </rPh>
    <rPh sb="4" eb="5">
      <t>ギョウ</t>
    </rPh>
    <rPh sb="5" eb="7">
      <t>キョウカイ</t>
    </rPh>
    <rPh sb="9" eb="11">
      <t>コウシ</t>
    </rPh>
    <rPh sb="12" eb="13">
      <t>マネ</t>
    </rPh>
    <rPh sb="16" eb="18">
      <t>キンユウ</t>
    </rPh>
    <rPh sb="23" eb="25">
      <t>ジレイ</t>
    </rPh>
    <rPh sb="26" eb="28">
      <t>ボウシ</t>
    </rPh>
    <rPh sb="28" eb="29">
      <t>サク</t>
    </rPh>
    <rPh sb="31" eb="33">
      <t>コウザ</t>
    </rPh>
    <rPh sb="34" eb="36">
      <t>カイサイ</t>
    </rPh>
    <rPh sb="37" eb="39">
      <t>トウキョウ</t>
    </rPh>
    <rPh sb="43" eb="45">
      <t>ハンバイ</t>
    </rPh>
    <rPh sb="48" eb="50">
      <t>コウシ</t>
    </rPh>
    <rPh sb="51" eb="52">
      <t>マネ</t>
    </rPh>
    <rPh sb="55" eb="57">
      <t>ケンコウ</t>
    </rPh>
    <rPh sb="57" eb="59">
      <t>キョウシツ</t>
    </rPh>
    <rPh sb="61" eb="63">
      <t>コウザ</t>
    </rPh>
    <rPh sb="64" eb="66">
      <t>カイサイ</t>
    </rPh>
    <phoneticPr fontId="3"/>
  </si>
  <si>
    <t>温泉＆宿泊図書館</t>
    <rPh sb="0" eb="2">
      <t>オンセン</t>
    </rPh>
    <rPh sb="3" eb="5">
      <t>シュクハク</t>
    </rPh>
    <rPh sb="5" eb="8">
      <t>トショカン</t>
    </rPh>
    <phoneticPr fontId="2"/>
  </si>
  <si>
    <t>読書週間に図書館に宿泊し、読書と地元の温泉を利用しながら秋の夜長を楽しく過ごす。</t>
  </si>
  <si>
    <t>聴覚障害者のための社会教養講座</t>
  </si>
  <si>
    <t>聴覚障害者を対象として、社会生活に必要な知識の習得や情報交換をすることを目的として、社会教養講座を実施。</t>
  </si>
  <si>
    <t>大学公開講座</t>
  </si>
  <si>
    <t>大学の持つ機能を地域に開放し、地域と大学の連携を図るとともに、市民の持つ高度かつ専門的な学習意欲に応えることを目的として実施。</t>
  </si>
  <si>
    <t>生涯学習相談えらベル</t>
    <phoneticPr fontId="3"/>
  </si>
  <si>
    <t>学習相談を実施し、生涯学習情報の提供を行う。</t>
    <phoneticPr fontId="3"/>
  </si>
  <si>
    <t>読み聞かせボランティア養成講座</t>
  </si>
  <si>
    <t>読み聞かせボランティアを多数養成し、地域や学校と連携し、活動することで子どもの心の成長に欠かせない読書活動を推進することを目的として実施。</t>
  </si>
  <si>
    <t>生涯学習体験講座</t>
  </si>
  <si>
    <t>指導者バンク制度の周知・活用と市民の学びのきっかけ作りため、指導者自らが講座を企画し、講座を開催した。</t>
  </si>
  <si>
    <t>うさちゃん学級</t>
    <phoneticPr fontId="3"/>
  </si>
  <si>
    <t>3歳児の親子を対象に、様々な講座を通して仲間づくりや親子の絆を深めることを目的としている。</t>
    <phoneticPr fontId="3"/>
  </si>
  <si>
    <t>いきいき学級</t>
    <phoneticPr fontId="3"/>
  </si>
  <si>
    <t>高齢者を対象に「いきいき・元気に」をテーマとして、1年を通して関連テーマの学習を行う</t>
    <phoneticPr fontId="3"/>
  </si>
  <si>
    <t>ぽっかぽっかステーション</t>
  </si>
  <si>
    <t>1歳～２歳児の親子を対象に、親子の絆を深めることを目的とし季節に応じた工作やイベントを行っている。</t>
    <phoneticPr fontId="3"/>
  </si>
  <si>
    <t>和光市民大学</t>
    <rPh sb="0" eb="2">
      <t>ワコウ</t>
    </rPh>
    <rPh sb="2" eb="4">
      <t>シミン</t>
    </rPh>
    <rPh sb="4" eb="6">
      <t>ダイガク</t>
    </rPh>
    <phoneticPr fontId="15"/>
  </si>
  <si>
    <t>例年３コース１０回の市民大学を実施してきたが、R2年度は新型コロナウィルス感染拡大防止のため、国の機関の講座は中止とし、個人では受講が難しいと思われる、県・市の出前講座を活用。</t>
    <rPh sb="25" eb="27">
      <t>ネンド</t>
    </rPh>
    <phoneticPr fontId="15"/>
  </si>
  <si>
    <t>YouTube講座</t>
    <rPh sb="7" eb="9">
      <t>コウザ</t>
    </rPh>
    <phoneticPr fontId="3"/>
  </si>
  <si>
    <t>郷土への理解を深める事を目的に「県指定史跡野火止用水」及び「にいざの民話」に関する動画を作成し、YouTube市公式チャンネルで配信した。</t>
    <phoneticPr fontId="3"/>
  </si>
  <si>
    <t>パソコン講座</t>
    <rPh sb="4" eb="6">
      <t>コウザ</t>
    </rPh>
    <phoneticPr fontId="3"/>
  </si>
  <si>
    <t>パソコン技術の向上を目的として、ボランティア団体である桶川ＩＴネットの協力を得て、市民を対象とするパソコン講座を行った。また、パソコンサポートセンターを開設し、市民からの疑問や相談に応じた。</t>
  </si>
  <si>
    <t>特技や技能を持つ市民が講師となって行う生涯学習講座を実施。</t>
    <rPh sb="0" eb="2">
      <t>トクギ</t>
    </rPh>
    <rPh sb="3" eb="5">
      <t>ギノウ</t>
    </rPh>
    <rPh sb="6" eb="7">
      <t>モ</t>
    </rPh>
    <rPh sb="8" eb="10">
      <t>シミン</t>
    </rPh>
    <rPh sb="11" eb="13">
      <t>コウシ</t>
    </rPh>
    <rPh sb="17" eb="18">
      <t>オコナ</t>
    </rPh>
    <rPh sb="19" eb="21">
      <t>ショウガイ</t>
    </rPh>
    <rPh sb="21" eb="23">
      <t>ガクシュウ</t>
    </rPh>
    <rPh sb="23" eb="25">
      <t>コウザ</t>
    </rPh>
    <rPh sb="26" eb="28">
      <t>ジッシ</t>
    </rPh>
    <phoneticPr fontId="2"/>
  </si>
  <si>
    <t>ジュニアアートスクエア</t>
  </si>
  <si>
    <t>小学生を対象に、アートの芽を育むワークショッププログラム。毎月1回実施の予定が、令和2年度は5回実施。</t>
  </si>
  <si>
    <t>実技講座「仏画を描く」</t>
  </si>
  <si>
    <t>日本画の伝統的技法を解説し、仏画に日本画材で着色する。</t>
  </si>
  <si>
    <t>ちびぞうクラブ</t>
  </si>
  <si>
    <t>親子（３歳くらいまでを対象とした絵本の読み聞かせ、紙芝居、わらべうた等を行う。</t>
  </si>
  <si>
    <t>各種スポーツ教室</t>
  </si>
  <si>
    <t>かけっこ教室、バドミントン教室、硬式テニス教室</t>
  </si>
  <si>
    <t>シールラリー</t>
  </si>
  <si>
    <t>読書週間特集展示にあわせシールラリーを行った。</t>
  </si>
  <si>
    <t>パパと一緒にチャレンジクッキング</t>
  </si>
  <si>
    <t>父親（祖父）が子どもと料理をすることで、余暇、子育て、家庭生活を楽しむきっかけとする講座</t>
    <rPh sb="3" eb="5">
      <t>ソフ</t>
    </rPh>
    <phoneticPr fontId="3"/>
  </si>
  <si>
    <t>障がい者アート絵画展</t>
  </si>
  <si>
    <t>障がい者アーティストによる素晴らしい感性で描かれた、オリジナルティ溢れるアート作品を絵画展として展示することで、障がい者に対する理解を深める。</t>
  </si>
  <si>
    <t>裂織で作る小敷物</t>
    <rPh sb="0" eb="1">
      <t>サ</t>
    </rPh>
    <rPh sb="1" eb="2">
      <t>オリ</t>
    </rPh>
    <rPh sb="3" eb="4">
      <t>ツク</t>
    </rPh>
    <rPh sb="5" eb="6">
      <t>コ</t>
    </rPh>
    <rPh sb="6" eb="8">
      <t>シキモノ</t>
    </rPh>
    <phoneticPr fontId="43"/>
  </si>
  <si>
    <t>文化財の建物を活用し、地域文化の継承として、はたおりの体験を行う。</t>
    <rPh sb="0" eb="3">
      <t>ブンカザイ</t>
    </rPh>
    <rPh sb="4" eb="6">
      <t>タテモノ</t>
    </rPh>
    <rPh sb="7" eb="9">
      <t>カツヨウ</t>
    </rPh>
    <rPh sb="11" eb="13">
      <t>チイキ</t>
    </rPh>
    <rPh sb="13" eb="15">
      <t>ブンカ</t>
    </rPh>
    <rPh sb="16" eb="18">
      <t>ケイショウ</t>
    </rPh>
    <rPh sb="27" eb="29">
      <t>タイケン</t>
    </rPh>
    <rPh sb="30" eb="31">
      <t>オコナ</t>
    </rPh>
    <phoneticPr fontId="3"/>
  </si>
  <si>
    <t>水引でつくるストラップ</t>
    <rPh sb="0" eb="2">
      <t>ミズヒキ</t>
    </rPh>
    <phoneticPr fontId="43"/>
  </si>
  <si>
    <t>文化財の建物を活用し、伝統文化を学ぶ機会として水引の体験を行う。</t>
    <rPh sb="0" eb="3">
      <t>ブンカザイ</t>
    </rPh>
    <rPh sb="4" eb="6">
      <t>タテモノ</t>
    </rPh>
    <rPh sb="7" eb="9">
      <t>カツヨウ</t>
    </rPh>
    <rPh sb="11" eb="13">
      <t>デントウ</t>
    </rPh>
    <rPh sb="13" eb="15">
      <t>ブンカ</t>
    </rPh>
    <rPh sb="16" eb="17">
      <t>マナ</t>
    </rPh>
    <rPh sb="18" eb="20">
      <t>キカイ</t>
    </rPh>
    <rPh sb="23" eb="25">
      <t>ミズヒキ</t>
    </rPh>
    <rPh sb="26" eb="28">
      <t>タイケン</t>
    </rPh>
    <rPh sb="29" eb="30">
      <t>オコナ</t>
    </rPh>
    <phoneticPr fontId="3"/>
  </si>
  <si>
    <t>父親（祖父）が子どもと料理をすることで、余暇、子育て、家庭生活を楽しむきっかけとする講座</t>
  </si>
  <si>
    <t>大人のためのストーリーテリング&amp;フルート演奏</t>
  </si>
  <si>
    <t>ストーリーテリングとフルートを中心にしたミニコンサート</t>
  </si>
  <si>
    <t>大人のための朗読会&amp;サックス演奏</t>
  </si>
  <si>
    <t>文芸作品の朗読とサックスを中心としたミニコンサート</t>
  </si>
  <si>
    <t>中高年の読書会（ビブリオバトル）</t>
  </si>
  <si>
    <t>みよし読書愛好会と共催で、ビブリオバトル方式の読書会を実施</t>
  </si>
  <si>
    <t>寿学級</t>
    <rPh sb="0" eb="1">
      <t>コトブキ</t>
    </rPh>
    <rPh sb="1" eb="3">
      <t>ガッキュウ</t>
    </rPh>
    <phoneticPr fontId="2"/>
  </si>
  <si>
    <t>町内高齢者を対象にして、生きがいと仲間つくりを目的に様々な学習形態で実施。</t>
    <rPh sb="0" eb="2">
      <t>チョウナイ</t>
    </rPh>
    <rPh sb="2" eb="5">
      <t>コウレイシャ</t>
    </rPh>
    <rPh sb="6" eb="8">
      <t>タイショウ</t>
    </rPh>
    <rPh sb="12" eb="13">
      <t>イ</t>
    </rPh>
    <rPh sb="17" eb="19">
      <t>ナカマ</t>
    </rPh>
    <rPh sb="23" eb="25">
      <t>モクテキ</t>
    </rPh>
    <rPh sb="26" eb="28">
      <t>サマザマ</t>
    </rPh>
    <rPh sb="29" eb="31">
      <t>ガクシュウ</t>
    </rPh>
    <rPh sb="31" eb="33">
      <t>ケイタイ</t>
    </rPh>
    <rPh sb="34" eb="36">
      <t>ジッシ</t>
    </rPh>
    <phoneticPr fontId="2"/>
  </si>
  <si>
    <t>ふれあい交流センター講座</t>
  </si>
  <si>
    <t>町民を対象とした多様な講座を開催</t>
  </si>
  <si>
    <t>蝶の里町民講座</t>
    <phoneticPr fontId="3"/>
  </si>
  <si>
    <t>ボランティア講師や町の職員が町民グループ等からの依頼により講座を実施</t>
  </si>
  <si>
    <t>川島町</t>
    <rPh sb="0" eb="2">
      <t>カワジマ</t>
    </rPh>
    <rPh sb="2" eb="3">
      <t>マチ</t>
    </rPh>
    <phoneticPr fontId="3"/>
  </si>
  <si>
    <t>生涯学習フェスティバル</t>
    <rPh sb="0" eb="2">
      <t>ショウガイ</t>
    </rPh>
    <rPh sb="2" eb="4">
      <t>ガクシュウ</t>
    </rPh>
    <phoneticPr fontId="2"/>
  </si>
  <si>
    <t>社会教育団体や、文化協会等がステージ発表や教室を開講し、日頃の成果を発表。</t>
    <rPh sb="0" eb="2">
      <t>シャカイ</t>
    </rPh>
    <rPh sb="2" eb="4">
      <t>キョウイク</t>
    </rPh>
    <rPh sb="4" eb="6">
      <t>ダンタイ</t>
    </rPh>
    <rPh sb="8" eb="10">
      <t>ブンカ</t>
    </rPh>
    <rPh sb="10" eb="12">
      <t>キョウカイ</t>
    </rPh>
    <rPh sb="12" eb="13">
      <t>トウ</t>
    </rPh>
    <rPh sb="18" eb="20">
      <t>ハッピョウ</t>
    </rPh>
    <rPh sb="21" eb="23">
      <t>キョウシツ</t>
    </rPh>
    <rPh sb="24" eb="26">
      <t>カイコウ</t>
    </rPh>
    <rPh sb="28" eb="30">
      <t>ヒゴロ</t>
    </rPh>
    <rPh sb="31" eb="33">
      <t>セイカ</t>
    </rPh>
    <rPh sb="34" eb="36">
      <t>ハッピョウ</t>
    </rPh>
    <phoneticPr fontId="2"/>
  </si>
  <si>
    <t>川島町中央文化展</t>
    <rPh sb="0" eb="3">
      <t>カワジママチ</t>
    </rPh>
    <rPh sb="3" eb="5">
      <t>チュウオウ</t>
    </rPh>
    <rPh sb="5" eb="7">
      <t>ブンカ</t>
    </rPh>
    <rPh sb="7" eb="8">
      <t>テン</t>
    </rPh>
    <phoneticPr fontId="2"/>
  </si>
  <si>
    <t>学生や一般団体の、絵画、書道、俳句、川柳、写真、陶芸、手芸等の作品展示会。</t>
    <rPh sb="0" eb="2">
      <t>ガクセイ</t>
    </rPh>
    <rPh sb="3" eb="5">
      <t>イッパン</t>
    </rPh>
    <rPh sb="5" eb="7">
      <t>ダンタイ</t>
    </rPh>
    <rPh sb="9" eb="11">
      <t>カイガ</t>
    </rPh>
    <rPh sb="12" eb="14">
      <t>ショドウ</t>
    </rPh>
    <rPh sb="15" eb="17">
      <t>ハイク</t>
    </rPh>
    <rPh sb="18" eb="20">
      <t>センリュウ</t>
    </rPh>
    <rPh sb="21" eb="23">
      <t>シャシン</t>
    </rPh>
    <rPh sb="24" eb="26">
      <t>トウゲイ</t>
    </rPh>
    <rPh sb="27" eb="29">
      <t>シュゲイ</t>
    </rPh>
    <rPh sb="29" eb="30">
      <t>トウ</t>
    </rPh>
    <rPh sb="31" eb="33">
      <t>サクヒン</t>
    </rPh>
    <rPh sb="33" eb="36">
      <t>テンジカイ</t>
    </rPh>
    <phoneticPr fontId="2"/>
  </si>
  <si>
    <t>新成人の記念式典・記念撮影の実施。新成人の企画による二次会の実施。</t>
    <rPh sb="0" eb="3">
      <t>シンセイジン</t>
    </rPh>
    <rPh sb="4" eb="6">
      <t>キネン</t>
    </rPh>
    <rPh sb="6" eb="8">
      <t>シキテン</t>
    </rPh>
    <rPh sb="9" eb="11">
      <t>キネン</t>
    </rPh>
    <rPh sb="11" eb="13">
      <t>サツエイ</t>
    </rPh>
    <rPh sb="14" eb="16">
      <t>ジッシ</t>
    </rPh>
    <rPh sb="17" eb="20">
      <t>シンセイジン</t>
    </rPh>
    <rPh sb="21" eb="23">
      <t>キカク</t>
    </rPh>
    <rPh sb="26" eb="29">
      <t>ニジカイ</t>
    </rPh>
    <rPh sb="30" eb="32">
      <t>ジッシ</t>
    </rPh>
    <phoneticPr fontId="2"/>
  </si>
  <si>
    <t>ときめき塾</t>
    <rPh sb="4" eb="5">
      <t>ジュク</t>
    </rPh>
    <phoneticPr fontId="2"/>
  </si>
  <si>
    <t>ボランティア指導者による講座を実施。（5講座）</t>
    <phoneticPr fontId="3"/>
  </si>
  <si>
    <t>七つの祝い</t>
    <rPh sb="0" eb="1">
      <t>ナナ</t>
    </rPh>
    <rPh sb="3" eb="4">
      <t>イワ</t>
    </rPh>
    <phoneticPr fontId="3"/>
  </si>
  <si>
    <t>町内小学校へ次年度入学予定の児童とその保護者に対し、記念品の配布や写真撮影等を行った。</t>
    <rPh sb="0" eb="2">
      <t>チョウナイ</t>
    </rPh>
    <rPh sb="2" eb="5">
      <t>ショウガッコウ</t>
    </rPh>
    <rPh sb="6" eb="9">
      <t>ジネンド</t>
    </rPh>
    <rPh sb="9" eb="11">
      <t>ニュウガク</t>
    </rPh>
    <rPh sb="11" eb="13">
      <t>ヨテイ</t>
    </rPh>
    <rPh sb="14" eb="16">
      <t>ジドウ</t>
    </rPh>
    <rPh sb="19" eb="22">
      <t>ホゴシャ</t>
    </rPh>
    <rPh sb="23" eb="24">
      <t>タイ</t>
    </rPh>
    <rPh sb="26" eb="29">
      <t>キネンヒン</t>
    </rPh>
    <rPh sb="30" eb="32">
      <t>ハイフ</t>
    </rPh>
    <rPh sb="33" eb="35">
      <t>シャシン</t>
    </rPh>
    <rPh sb="35" eb="37">
      <t>サツエイ</t>
    </rPh>
    <rPh sb="37" eb="38">
      <t>トウ</t>
    </rPh>
    <rPh sb="39" eb="40">
      <t>オコナ</t>
    </rPh>
    <phoneticPr fontId="3"/>
  </si>
  <si>
    <t>大人になったことを自覚し、自ら生き抜こうとする青年を対象に式典を開催。20歳を対象としている。</t>
    <rPh sb="0" eb="2">
      <t>オトナ</t>
    </rPh>
    <rPh sb="9" eb="11">
      <t>ジカク</t>
    </rPh>
    <rPh sb="13" eb="14">
      <t>ミズカ</t>
    </rPh>
    <rPh sb="15" eb="16">
      <t>イ</t>
    </rPh>
    <rPh sb="17" eb="18">
      <t>ヌ</t>
    </rPh>
    <rPh sb="23" eb="25">
      <t>セイネン</t>
    </rPh>
    <rPh sb="26" eb="28">
      <t>タイショウ</t>
    </rPh>
    <rPh sb="29" eb="31">
      <t>シキテン</t>
    </rPh>
    <rPh sb="32" eb="34">
      <t>カイサイ</t>
    </rPh>
    <rPh sb="37" eb="38">
      <t>サイ</t>
    </rPh>
    <rPh sb="39" eb="41">
      <t>タイショウ</t>
    </rPh>
    <phoneticPr fontId="3"/>
  </si>
  <si>
    <t>上里町</t>
    <rPh sb="0" eb="3">
      <t>カミサトマチ</t>
    </rPh>
    <phoneticPr fontId="3"/>
  </si>
  <si>
    <t>横瀬町</t>
    <rPh sb="0" eb="2">
      <t>ヨコゼ</t>
    </rPh>
    <rPh sb="2" eb="3">
      <t>マチ</t>
    </rPh>
    <phoneticPr fontId="3"/>
  </si>
  <si>
    <t>人権標語表彰式・人権教育映画鑑賞会</t>
    <rPh sb="0" eb="2">
      <t>ジンケン</t>
    </rPh>
    <rPh sb="2" eb="4">
      <t>ヒョウゴ</t>
    </rPh>
    <rPh sb="4" eb="7">
      <t>ヒョウショウシキ</t>
    </rPh>
    <rPh sb="8" eb="10">
      <t>ジンケン</t>
    </rPh>
    <rPh sb="10" eb="12">
      <t>キョウイク</t>
    </rPh>
    <rPh sb="12" eb="14">
      <t>エイガ</t>
    </rPh>
    <rPh sb="14" eb="16">
      <t>カンショウ</t>
    </rPh>
    <rPh sb="16" eb="17">
      <t>カイ</t>
    </rPh>
    <phoneticPr fontId="2"/>
  </si>
  <si>
    <t>8月に募集をした人権標語の表彰式と人権教育に関連した映画の鑑賞会を実施した。</t>
  </si>
  <si>
    <t>皆野町</t>
    <rPh sb="0" eb="3">
      <t>ミナノマチ</t>
    </rPh>
    <phoneticPr fontId="3"/>
  </si>
  <si>
    <t>第1回みなのフォトフィールディング</t>
    <rPh sb="0" eb="1">
      <t>ダイ</t>
    </rPh>
    <rPh sb="2" eb="3">
      <t>カイ</t>
    </rPh>
    <phoneticPr fontId="3"/>
  </si>
  <si>
    <t>町内の文化財他を撮影ポイントとしたウォークラリー｡獲得ポイント制で表彰を実施</t>
    <rPh sb="0" eb="2">
      <t>チョウナイ</t>
    </rPh>
    <rPh sb="3" eb="6">
      <t>ブンカザイ</t>
    </rPh>
    <rPh sb="6" eb="7">
      <t>ホカ</t>
    </rPh>
    <rPh sb="8" eb="10">
      <t>サツエイ</t>
    </rPh>
    <rPh sb="25" eb="27">
      <t>カクトク</t>
    </rPh>
    <phoneticPr fontId="3"/>
  </si>
  <si>
    <t>小鹿野町</t>
    <phoneticPr fontId="3"/>
  </si>
  <si>
    <t>ふる総文化展</t>
    <rPh sb="3" eb="5">
      <t>ブンカ</t>
    </rPh>
    <rPh sb="5" eb="6">
      <t>テン</t>
    </rPh>
    <phoneticPr fontId="3"/>
  </si>
  <si>
    <t>ふるさとまつり文化展中止に伴い、両神公民館主催で行った文化展。両神地区の公民館サークルや公民館講座、一般募集で集まった作品を展示した。</t>
    <rPh sb="7" eb="10">
      <t>ブンカテン</t>
    </rPh>
    <rPh sb="10" eb="12">
      <t>チュウシ</t>
    </rPh>
    <rPh sb="13" eb="14">
      <t>トモナ</t>
    </rPh>
    <rPh sb="16" eb="23">
      <t>リョウカミコウミンカンシュサイ</t>
    </rPh>
    <rPh sb="24" eb="25">
      <t>オコナ</t>
    </rPh>
    <rPh sb="27" eb="30">
      <t>ブンカテン</t>
    </rPh>
    <rPh sb="31" eb="32">
      <t>リョウ</t>
    </rPh>
    <rPh sb="32" eb="33">
      <t>カミ</t>
    </rPh>
    <rPh sb="33" eb="35">
      <t>チク</t>
    </rPh>
    <rPh sb="36" eb="39">
      <t>コウミンカン</t>
    </rPh>
    <rPh sb="44" eb="49">
      <t>コウミンカンコウザ</t>
    </rPh>
    <rPh sb="50" eb="54">
      <t>イッパンボシュウ</t>
    </rPh>
    <rPh sb="55" eb="56">
      <t>アツ</t>
    </rPh>
    <rPh sb="59" eb="61">
      <t>サクヒン</t>
    </rPh>
    <rPh sb="62" eb="64">
      <t>テンジ</t>
    </rPh>
    <phoneticPr fontId="3"/>
  </si>
  <si>
    <t>夏休みお助け講座</t>
  </si>
  <si>
    <t>両神公民館と町立図書館の共催事業で、夏休みの宿題や課題の手助けとなる講座を行った。
令和２年度は感想画教室・郷土料理教室・吊るし灯篭教室・型染教室を実施した。</t>
    <rPh sb="28" eb="30">
      <t>テダス</t>
    </rPh>
    <rPh sb="34" eb="36">
      <t>コウザ</t>
    </rPh>
    <rPh sb="37" eb="38">
      <t>オコナ</t>
    </rPh>
    <rPh sb="42" eb="44">
      <t>レイワ</t>
    </rPh>
    <rPh sb="61" eb="62">
      <t>ツ</t>
    </rPh>
    <rPh sb="64" eb="66">
      <t>トウロウ</t>
    </rPh>
    <phoneticPr fontId="3"/>
  </si>
  <si>
    <t>出張図書館</t>
  </si>
  <si>
    <t>出張図書館を実施することにより、図書館に遠い地域の住民や児童・生徒への学習活動、読書活動の支援を行う｡</t>
  </si>
  <si>
    <t>生涯学習市民塾</t>
    <rPh sb="0" eb="2">
      <t>ショウガイ</t>
    </rPh>
    <rPh sb="2" eb="4">
      <t>ガクシュウ</t>
    </rPh>
    <rPh sb="4" eb="6">
      <t>シミン</t>
    </rPh>
    <rPh sb="6" eb="7">
      <t>ジュク</t>
    </rPh>
    <phoneticPr fontId="2"/>
  </si>
  <si>
    <t>生涯学習人材情報登録者を指導者として、講座を実施。</t>
    <rPh sb="19" eb="21">
      <t>コウザ</t>
    </rPh>
    <rPh sb="22" eb="24">
      <t>ジッシ</t>
    </rPh>
    <phoneticPr fontId="2"/>
  </si>
  <si>
    <t>市民パソコンセミナー</t>
    <rPh sb="0" eb="2">
      <t>シミン</t>
    </rPh>
    <phoneticPr fontId="2"/>
  </si>
  <si>
    <t>パソコンの基本操作、インターネット活用など。</t>
    <rPh sb="5" eb="7">
      <t>キホン</t>
    </rPh>
    <rPh sb="7" eb="9">
      <t>ソウサ</t>
    </rPh>
    <rPh sb="17" eb="19">
      <t>カツヨウ</t>
    </rPh>
    <phoneticPr fontId="2"/>
  </si>
  <si>
    <t>遊学１日体験教室</t>
    <phoneticPr fontId="3"/>
  </si>
  <si>
    <t>生涯学習人材情報登録者を指導者として、初心者向け講座を実施。</t>
    <phoneticPr fontId="3"/>
  </si>
  <si>
    <t>羽生市民講師講座</t>
    <rPh sb="0" eb="2">
      <t>ハニュウ</t>
    </rPh>
    <phoneticPr fontId="2"/>
  </si>
  <si>
    <t>「市民講師」として登録をしていただいている方に、市内に活動拠点を置く団体が依頼し講座を開催する。</t>
    <rPh sb="1" eb="3">
      <t>シミン</t>
    </rPh>
    <rPh sb="3" eb="5">
      <t>コウシ</t>
    </rPh>
    <rPh sb="9" eb="11">
      <t>トウロク</t>
    </rPh>
    <rPh sb="21" eb="22">
      <t>カタ</t>
    </rPh>
    <rPh sb="24" eb="26">
      <t>シナイ</t>
    </rPh>
    <rPh sb="27" eb="29">
      <t>カツドウ</t>
    </rPh>
    <rPh sb="29" eb="31">
      <t>キョテン</t>
    </rPh>
    <rPh sb="32" eb="33">
      <t>オ</t>
    </rPh>
    <rPh sb="34" eb="36">
      <t>ダンタイ</t>
    </rPh>
    <rPh sb="37" eb="39">
      <t>イライ</t>
    </rPh>
    <rPh sb="40" eb="42">
      <t>コウザ</t>
    </rPh>
    <rPh sb="43" eb="45">
      <t>カイサイ</t>
    </rPh>
    <phoneticPr fontId="2"/>
  </si>
  <si>
    <t>羽生学講座Ⅹ</t>
    <rPh sb="0" eb="2">
      <t>ハニュウ</t>
    </rPh>
    <rPh sb="2" eb="3">
      <t>ガク</t>
    </rPh>
    <rPh sb="3" eb="5">
      <t>コウザ</t>
    </rPh>
    <phoneticPr fontId="2"/>
  </si>
  <si>
    <t>専門家を招いての羽生を理解する講義</t>
    <rPh sb="0" eb="3">
      <t>センモンカ</t>
    </rPh>
    <rPh sb="4" eb="5">
      <t>マネ</t>
    </rPh>
    <rPh sb="8" eb="10">
      <t>ハニュウ</t>
    </rPh>
    <rPh sb="11" eb="13">
      <t>リカイ</t>
    </rPh>
    <rPh sb="15" eb="17">
      <t>コウギ</t>
    </rPh>
    <phoneticPr fontId="2"/>
  </si>
  <si>
    <t>ペアーズアカデミー</t>
    <phoneticPr fontId="3"/>
  </si>
  <si>
    <t>生涯学習事業の基幹となる事業として多種多様な内容（民間企業との連携あり）を網羅した講座を実施し、市民に対し広く学習機会を提供した。</t>
    <rPh sb="0" eb="2">
      <t>ショウガイ</t>
    </rPh>
    <rPh sb="2" eb="4">
      <t>ガクシュウ</t>
    </rPh>
    <rPh sb="4" eb="6">
      <t>ジギョウ</t>
    </rPh>
    <rPh sb="7" eb="9">
      <t>キカン</t>
    </rPh>
    <rPh sb="12" eb="14">
      <t>ジギョウ</t>
    </rPh>
    <rPh sb="17" eb="21">
      <t>タシュタヨウ</t>
    </rPh>
    <rPh sb="22" eb="24">
      <t>ナイヨウ</t>
    </rPh>
    <rPh sb="25" eb="27">
      <t>ミンカン</t>
    </rPh>
    <rPh sb="27" eb="29">
      <t>キギョウ</t>
    </rPh>
    <rPh sb="31" eb="33">
      <t>レンケイ</t>
    </rPh>
    <rPh sb="37" eb="39">
      <t>モウラ</t>
    </rPh>
    <rPh sb="41" eb="43">
      <t>コウザ</t>
    </rPh>
    <rPh sb="44" eb="46">
      <t>ジッシ</t>
    </rPh>
    <rPh sb="48" eb="50">
      <t>シミン</t>
    </rPh>
    <rPh sb="51" eb="52">
      <t>タイ</t>
    </rPh>
    <rPh sb="53" eb="54">
      <t>ヒロ</t>
    </rPh>
    <rPh sb="55" eb="57">
      <t>ガクシュウ</t>
    </rPh>
    <rPh sb="57" eb="59">
      <t>キカイ</t>
    </rPh>
    <rPh sb="60" eb="62">
      <t>テイキョウ</t>
    </rPh>
    <phoneticPr fontId="3"/>
  </si>
  <si>
    <t>ちいさい子のおはなし会（乳幼児対象）</t>
    <rPh sb="4" eb="5">
      <t>コ</t>
    </rPh>
    <rPh sb="10" eb="11">
      <t>カイ</t>
    </rPh>
    <rPh sb="12" eb="15">
      <t>ニュウヨウジ</t>
    </rPh>
    <rPh sb="15" eb="17">
      <t>タイショウ</t>
    </rPh>
    <phoneticPr fontId="2"/>
  </si>
  <si>
    <t>絵本の読み聞かせを通して、本との出会いをサポートする。</t>
    <rPh sb="0" eb="2">
      <t>エホン</t>
    </rPh>
    <rPh sb="3" eb="4">
      <t>ヨ</t>
    </rPh>
    <rPh sb="5" eb="6">
      <t>キ</t>
    </rPh>
    <rPh sb="9" eb="10">
      <t>トオ</t>
    </rPh>
    <rPh sb="13" eb="14">
      <t>ホン</t>
    </rPh>
    <rPh sb="16" eb="18">
      <t>デア</t>
    </rPh>
    <phoneticPr fontId="3"/>
  </si>
  <si>
    <t>おはなし会（児童対象）</t>
    <rPh sb="4" eb="5">
      <t>カイ</t>
    </rPh>
    <rPh sb="6" eb="8">
      <t>ジドウ</t>
    </rPh>
    <rPh sb="8" eb="10">
      <t>タイショウ</t>
    </rPh>
    <phoneticPr fontId="2"/>
  </si>
  <si>
    <t>絵本の読み聞かせ、ストーリーテリングを通して、本との出会いをサポートする。</t>
    <rPh sb="0" eb="2">
      <t>エホン</t>
    </rPh>
    <rPh sb="3" eb="4">
      <t>ヨ</t>
    </rPh>
    <rPh sb="5" eb="6">
      <t>キ</t>
    </rPh>
    <rPh sb="19" eb="20">
      <t>トオ</t>
    </rPh>
    <rPh sb="23" eb="24">
      <t>ホン</t>
    </rPh>
    <rPh sb="26" eb="28">
      <t>デア</t>
    </rPh>
    <phoneticPr fontId="3"/>
  </si>
  <si>
    <t>入間市</t>
    <phoneticPr fontId="3"/>
  </si>
  <si>
    <t>西部教育事務所管内</t>
    <rPh sb="0" eb="1">
      <t>ニシ</t>
    </rPh>
    <phoneticPr fontId="3"/>
  </si>
  <si>
    <t>図書館見学・総合学習等の受入</t>
    <rPh sb="3" eb="5">
      <t>ケンガク</t>
    </rPh>
    <rPh sb="6" eb="8">
      <t>ソウゴウ</t>
    </rPh>
    <rPh sb="8" eb="10">
      <t>ガクシュウ</t>
    </rPh>
    <rPh sb="10" eb="11">
      <t>トウ</t>
    </rPh>
    <rPh sb="12" eb="14">
      <t>ウケイレ</t>
    </rPh>
    <phoneticPr fontId="3"/>
  </si>
  <si>
    <t>小学校の授業の一環として受入</t>
    <rPh sb="4" eb="6">
      <t>ジュギョウ</t>
    </rPh>
    <rPh sb="7" eb="9">
      <t>イッカン</t>
    </rPh>
    <rPh sb="12" eb="14">
      <t>ウケイレ</t>
    </rPh>
    <phoneticPr fontId="3"/>
  </si>
  <si>
    <t>会議数
（R2）</t>
    <phoneticPr fontId="3"/>
  </si>
  <si>
    <t>実施市町村数</t>
    <phoneticPr fontId="2"/>
  </si>
  <si>
    <t>西部教育事務所管内</t>
    <rPh sb="2" eb="4">
      <t>キョウイク</t>
    </rPh>
    <phoneticPr fontId="3"/>
  </si>
  <si>
    <t>北部教育事務所管内</t>
    <rPh sb="0" eb="1">
      <t>キタ</t>
    </rPh>
    <rPh sb="2" eb="4">
      <t>キョウイク</t>
    </rPh>
    <phoneticPr fontId="3"/>
  </si>
  <si>
    <t>家庭学習応援事業</t>
    <rPh sb="0" eb="2">
      <t>カテイ</t>
    </rPh>
    <rPh sb="2" eb="4">
      <t>ガクシュウ</t>
    </rPh>
    <rPh sb="4" eb="6">
      <t>オウエン</t>
    </rPh>
    <rPh sb="6" eb="8">
      <t>ジギョウ</t>
    </rPh>
    <phoneticPr fontId="3"/>
  </si>
  <si>
    <t>家庭学習の習慣化と基礎学力の定着を図ることを目的に、民間事業者へ委託し、学習を行う</t>
    <rPh sb="0" eb="2">
      <t>カテイ</t>
    </rPh>
    <rPh sb="2" eb="4">
      <t>ガクシュウ</t>
    </rPh>
    <rPh sb="5" eb="8">
      <t>シュウカンカ</t>
    </rPh>
    <rPh sb="9" eb="11">
      <t>キソ</t>
    </rPh>
    <rPh sb="11" eb="13">
      <t>ガクリョク</t>
    </rPh>
    <rPh sb="14" eb="16">
      <t>テイチャク</t>
    </rPh>
    <rPh sb="17" eb="18">
      <t>ハカ</t>
    </rPh>
    <rPh sb="22" eb="24">
      <t>モクテキ</t>
    </rPh>
    <rPh sb="26" eb="28">
      <t>ミンカン</t>
    </rPh>
    <rPh sb="28" eb="31">
      <t>ジギョウシャ</t>
    </rPh>
    <rPh sb="32" eb="34">
      <t>イタク</t>
    </rPh>
    <rPh sb="36" eb="38">
      <t>ガクシュウ</t>
    </rPh>
    <rPh sb="39" eb="40">
      <t>オコナ</t>
    </rPh>
    <phoneticPr fontId="3"/>
  </si>
  <si>
    <t>公民館運営審議会、放課後子ども教室運営会議</t>
    <rPh sb="0" eb="3">
      <t>コウミンカン</t>
    </rPh>
    <rPh sb="3" eb="5">
      <t>ウンエイ</t>
    </rPh>
    <rPh sb="5" eb="8">
      <t>シンギカイ</t>
    </rPh>
    <rPh sb="9" eb="12">
      <t>ホウカゴ</t>
    </rPh>
    <rPh sb="12" eb="13">
      <t>コ</t>
    </rPh>
    <rPh sb="15" eb="17">
      <t>キョウシツ</t>
    </rPh>
    <rPh sb="17" eb="19">
      <t>ウンエイ</t>
    </rPh>
    <rPh sb="19" eb="21">
      <t>カイギ</t>
    </rPh>
    <phoneticPr fontId="2"/>
  </si>
  <si>
    <t>北部教育事務所管内</t>
  </si>
  <si>
    <t>北部管内教育事務所管内</t>
    <rPh sb="4" eb="6">
      <t>キョウイク</t>
    </rPh>
    <rPh sb="6" eb="9">
      <t>ジムショ</t>
    </rPh>
    <rPh sb="9" eb="11">
      <t>カンナイ</t>
    </rPh>
    <phoneticPr fontId="3"/>
  </si>
  <si>
    <t>東部教育事務所管内</t>
  </si>
  <si>
    <t>杉戸町</t>
    <phoneticPr fontId="3"/>
  </si>
  <si>
    <t>松伏町</t>
    <phoneticPr fontId="3"/>
  </si>
  <si>
    <t>就学時の子どもの保護者に対し、就学時健診や入学説明の機会などで子育て講座を実施。</t>
    <rPh sb="0" eb="2">
      <t>シュウガク</t>
    </rPh>
    <rPh sb="2" eb="3">
      <t>ジ</t>
    </rPh>
    <rPh sb="4" eb="5">
      <t>コ</t>
    </rPh>
    <rPh sb="8" eb="11">
      <t>ホゴシャ</t>
    </rPh>
    <rPh sb="12" eb="13">
      <t>タイ</t>
    </rPh>
    <rPh sb="15" eb="17">
      <t>シュウガク</t>
    </rPh>
    <rPh sb="17" eb="18">
      <t>ジ</t>
    </rPh>
    <rPh sb="18" eb="20">
      <t>ケンシン</t>
    </rPh>
    <rPh sb="21" eb="23">
      <t>ニュウガク</t>
    </rPh>
    <rPh sb="23" eb="25">
      <t>セツメイ</t>
    </rPh>
    <rPh sb="26" eb="28">
      <t>キカイ</t>
    </rPh>
    <rPh sb="31" eb="33">
      <t>コソダ</t>
    </rPh>
    <rPh sb="34" eb="36">
      <t>コウザ</t>
    </rPh>
    <rPh sb="37" eb="39">
      <t>ジッシ</t>
    </rPh>
    <phoneticPr fontId="2"/>
  </si>
  <si>
    <t>人権課題の解決のために、各種研修会及び指導者養成講座を実施。</t>
    <rPh sb="0" eb="2">
      <t>ジンケン</t>
    </rPh>
    <rPh sb="2" eb="4">
      <t>カダイ</t>
    </rPh>
    <rPh sb="5" eb="7">
      <t>カイケツ</t>
    </rPh>
    <rPh sb="12" eb="14">
      <t>カクシュ</t>
    </rPh>
    <rPh sb="14" eb="17">
      <t>ケンシュウカイ</t>
    </rPh>
    <rPh sb="17" eb="18">
      <t>オヨ</t>
    </rPh>
    <rPh sb="19" eb="22">
      <t>シドウシャ</t>
    </rPh>
    <rPh sb="22" eb="24">
      <t>ヨウセイ</t>
    </rPh>
    <rPh sb="24" eb="26">
      <t>コウザ</t>
    </rPh>
    <rPh sb="27" eb="29">
      <t>ジッシ</t>
    </rPh>
    <phoneticPr fontId="2"/>
  </si>
  <si>
    <t>希望のあった市内小学校の小学３年生に対し、ブックトークを実施。</t>
    <phoneticPr fontId="3"/>
  </si>
  <si>
    <t>就学時健診を活用した、市内全小学校の令和３年度新１年生の保護者を対象とした講座に代えて資料を配布。</t>
    <rPh sb="0" eb="2">
      <t>シュウガク</t>
    </rPh>
    <rPh sb="2" eb="3">
      <t>ジ</t>
    </rPh>
    <rPh sb="3" eb="5">
      <t>ケンシン</t>
    </rPh>
    <rPh sb="6" eb="8">
      <t>カツヨウ</t>
    </rPh>
    <rPh sb="11" eb="13">
      <t>シナイ</t>
    </rPh>
    <rPh sb="13" eb="14">
      <t>ゼン</t>
    </rPh>
    <rPh sb="14" eb="17">
      <t>ショウガッコウ</t>
    </rPh>
    <rPh sb="18" eb="20">
      <t>レイワ</t>
    </rPh>
    <rPh sb="21" eb="23">
      <t>ネンド</t>
    </rPh>
    <rPh sb="22" eb="23">
      <t>ド</t>
    </rPh>
    <rPh sb="23" eb="24">
      <t>シン</t>
    </rPh>
    <rPh sb="25" eb="27">
      <t>ネンセイ</t>
    </rPh>
    <rPh sb="28" eb="30">
      <t>ホゴ</t>
    </rPh>
    <rPh sb="30" eb="31">
      <t>シャ</t>
    </rPh>
    <rPh sb="32" eb="34">
      <t>タイショウ</t>
    </rPh>
    <rPh sb="37" eb="39">
      <t>コウザ</t>
    </rPh>
    <rPh sb="40" eb="41">
      <t>カ</t>
    </rPh>
    <rPh sb="43" eb="45">
      <t>シリョウ</t>
    </rPh>
    <rPh sb="46" eb="48">
      <t>ハイフ</t>
    </rPh>
    <phoneticPr fontId="2"/>
  </si>
  <si>
    <t>入学説明会を活用した、市内全中学校の令和３年度新１年生の保護者を対象とした講座に代えて資料を配布。</t>
    <rPh sb="0" eb="2">
      <t>ニュウガク</t>
    </rPh>
    <rPh sb="2" eb="5">
      <t>セツメイカイ</t>
    </rPh>
    <rPh sb="6" eb="8">
      <t>カツヨウ</t>
    </rPh>
    <rPh sb="11" eb="13">
      <t>シナイ</t>
    </rPh>
    <rPh sb="13" eb="14">
      <t>ゼン</t>
    </rPh>
    <rPh sb="14" eb="17">
      <t>チュウガッコウ</t>
    </rPh>
    <rPh sb="18" eb="20">
      <t>レイワ</t>
    </rPh>
    <rPh sb="21" eb="23">
      <t>ネンド</t>
    </rPh>
    <rPh sb="22" eb="23">
      <t>ド</t>
    </rPh>
    <rPh sb="23" eb="24">
      <t>シン</t>
    </rPh>
    <rPh sb="25" eb="27">
      <t>ネンセイ</t>
    </rPh>
    <rPh sb="28" eb="30">
      <t>ホゴ</t>
    </rPh>
    <rPh sb="30" eb="31">
      <t>シャ</t>
    </rPh>
    <rPh sb="32" eb="34">
      <t>タイショウ</t>
    </rPh>
    <rPh sb="37" eb="39">
      <t>コウザ</t>
    </rPh>
    <phoneticPr fontId="2"/>
  </si>
  <si>
    <t>南部教育事務所管内</t>
    <phoneticPr fontId="3"/>
  </si>
  <si>
    <t>川越市</t>
    <phoneticPr fontId="3"/>
  </si>
  <si>
    <t>西部教育事務所管内</t>
  </si>
  <si>
    <t>西部管内</t>
  </si>
  <si>
    <t>生涯学習情報紙を市の広報季刊版の中に折り込み、年3回(秋号、冬号、春号)、市内の自治会加入世帯、各公共施設に配付。</t>
    <rPh sb="0" eb="2">
      <t>ショウガイ</t>
    </rPh>
    <rPh sb="2" eb="4">
      <t>ガクシュウ</t>
    </rPh>
    <rPh sb="4" eb="6">
      <t>ジョウホウ</t>
    </rPh>
    <rPh sb="6" eb="7">
      <t>シ</t>
    </rPh>
    <rPh sb="8" eb="9">
      <t>シ</t>
    </rPh>
    <rPh sb="10" eb="12">
      <t>コウホウ</t>
    </rPh>
    <rPh sb="12" eb="14">
      <t>キカン</t>
    </rPh>
    <rPh sb="14" eb="15">
      <t>バン</t>
    </rPh>
    <rPh sb="16" eb="17">
      <t>ナカ</t>
    </rPh>
    <rPh sb="18" eb="19">
      <t>オ</t>
    </rPh>
    <rPh sb="20" eb="21">
      <t>コ</t>
    </rPh>
    <rPh sb="23" eb="24">
      <t>ネン</t>
    </rPh>
    <rPh sb="25" eb="26">
      <t>カイ</t>
    </rPh>
    <rPh sb="27" eb="28">
      <t>アキ</t>
    </rPh>
    <rPh sb="28" eb="29">
      <t>ゴウ</t>
    </rPh>
    <rPh sb="30" eb="32">
      <t>フユゴウ</t>
    </rPh>
    <rPh sb="33" eb="35">
      <t>ハルゴウ</t>
    </rPh>
    <rPh sb="37" eb="39">
      <t>シナイ</t>
    </rPh>
    <rPh sb="40" eb="45">
      <t>ジチカイカニュウ</t>
    </rPh>
    <rPh sb="45" eb="47">
      <t>セタイ</t>
    </rPh>
    <rPh sb="48" eb="53">
      <t>カクコウキョウシセツ</t>
    </rPh>
    <rPh sb="54" eb="56">
      <t>ハイフ</t>
    </rPh>
    <phoneticPr fontId="2"/>
  </si>
  <si>
    <t>伊奈町</t>
    <phoneticPr fontId="3"/>
  </si>
  <si>
    <t>南部教育事務所管内</t>
    <rPh sb="0" eb="2">
      <t>ナンブ</t>
    </rPh>
    <rPh sb="2" eb="9">
      <t>キョウイクジムショカンナイ</t>
    </rPh>
    <phoneticPr fontId="3"/>
  </si>
  <si>
    <t>読み聞かせボランティア養成講座　初級</t>
    <rPh sb="0" eb="1">
      <t>ヨ</t>
    </rPh>
    <rPh sb="2" eb="3">
      <t>キ</t>
    </rPh>
    <rPh sb="11" eb="13">
      <t>ヨウセイ</t>
    </rPh>
    <rPh sb="13" eb="15">
      <t>コウザ</t>
    </rPh>
    <rPh sb="16" eb="18">
      <t>ショキュウ</t>
    </rPh>
    <phoneticPr fontId="2"/>
  </si>
  <si>
    <t>川越市</t>
    <phoneticPr fontId="3"/>
  </si>
  <si>
    <t>西部教育事務所管内</t>
    <phoneticPr fontId="3"/>
  </si>
  <si>
    <t>東部教育事務所管内</t>
    <phoneticPr fontId="3"/>
  </si>
  <si>
    <t>北部管内教育事務所管内</t>
    <phoneticPr fontId="3"/>
  </si>
  <si>
    <t>東部教育事務所管内</t>
    <rPh sb="0" eb="1">
      <t>ヒガシ</t>
    </rPh>
    <phoneticPr fontId="3"/>
  </si>
  <si>
    <t>西部教育事務所管内</t>
    <rPh sb="2" eb="4">
      <t>キョウイク</t>
    </rPh>
    <rPh sb="4" eb="6">
      <t>ジム</t>
    </rPh>
    <rPh sb="6" eb="7">
      <t>ショ</t>
    </rPh>
    <rPh sb="7" eb="9">
      <t>カンナイ</t>
    </rPh>
    <phoneticPr fontId="3"/>
  </si>
  <si>
    <t>東部管内</t>
    <rPh sb="0" eb="2">
      <t>トウブ</t>
    </rPh>
    <rPh sb="2" eb="4">
      <t>カンナイ</t>
    </rPh>
    <phoneticPr fontId="3"/>
  </si>
  <si>
    <t>西部管内</t>
    <phoneticPr fontId="3"/>
  </si>
  <si>
    <t>東部管内</t>
    <phoneticPr fontId="3"/>
  </si>
  <si>
    <t>令和２年度中に開催した会議の回数</t>
    <rPh sb="0" eb="2">
      <t>レイワ</t>
    </rPh>
    <rPh sb="3" eb="5">
      <t>ネンド</t>
    </rPh>
    <rPh sb="5" eb="6">
      <t>チュウ</t>
    </rPh>
    <rPh sb="7" eb="9">
      <t>カイサイ</t>
    </rPh>
    <rPh sb="11" eb="13">
      <t>カイギ</t>
    </rPh>
    <rPh sb="14" eb="16">
      <t>カイスウ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</si>
</sst>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quot;##,##0_ "/>
    <numFmt numFmtId="178" formatCode="&quot;・&quot;#,##0_ "/>
    <numFmt numFmtId="179" formatCode="0_ "/>
    <numFmt numFmtId="180" formatCode="#,##0;[Red]#,##0"/>
    <numFmt numFmtId="181" formatCode="#,##0_);[Red]\(#,##0\)"/>
    <numFmt numFmtId="182" formatCode="0_);[Red]\(0\)"/>
  </numFmts>
  <fonts count="45" x14ac:knownFonts="1">
    <font>
      <sz val="11"/>
      <color theme="1"/>
      <name val="ＭＳ Ｐゴシック"/>
      <family val="2"/>
      <scheme val="minor"/>
    </font>
    <font>
      <sz val="11"/>
      <color theme="1"/>
      <name val="ＭＳ Ｐゴシック"/>
      <family val="2"/>
      <charset val="128"/>
    </font>
    <font>
      <b/>
      <sz val="11"/>
      <color theme="3"/>
      <name val="ＭＳ Ｐゴシック"/>
      <family val="2"/>
      <charset val="128"/>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4"/>
      <color theme="1"/>
      <name val="ＭＳ Ｐゴシック"/>
      <family val="2"/>
      <scheme val="minor"/>
    </font>
    <font>
      <sz val="8"/>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u/>
      <sz val="11"/>
      <color theme="10"/>
      <name val="ＭＳ Ｐゴシック"/>
      <family val="2"/>
      <scheme val="minor"/>
    </font>
    <font>
      <sz val="11"/>
      <color theme="1"/>
      <name val="ＭＳ Ｐゴシック"/>
      <family val="2"/>
      <scheme val="minor"/>
    </font>
    <font>
      <sz val="11"/>
      <color theme="1"/>
      <name val="ＭＳ Ｐゴシック"/>
      <family val="3"/>
      <charset val="128"/>
      <scheme val="minor"/>
    </font>
    <font>
      <b/>
      <sz val="11"/>
      <color indexed="56"/>
      <name val="ＭＳ Ｐゴシック"/>
      <family val="3"/>
      <charset val="128"/>
    </font>
    <font>
      <sz val="12"/>
      <color theme="1"/>
      <name val="ＭＳ Ｐゴシック"/>
      <family val="3"/>
      <charset val="128"/>
      <scheme val="minor"/>
    </font>
    <font>
      <b/>
      <sz val="11"/>
      <color theme="3"/>
      <name val="ＭＳ Ｐゴシック"/>
      <family val="2"/>
      <scheme val="minor"/>
    </font>
    <font>
      <sz val="11"/>
      <color theme="1"/>
      <name val="ＭＳ Ｐゴシック"/>
      <family val="3"/>
      <charset val="128"/>
    </font>
    <font>
      <u/>
      <sz val="11"/>
      <color theme="10"/>
      <name val="ＭＳ Ｐゴシック"/>
      <family val="3"/>
      <charset val="128"/>
    </font>
    <font>
      <sz val="6"/>
      <name val="ＭＳ Ｐゴシック"/>
      <family val="3"/>
    </font>
    <font>
      <sz val="14"/>
      <color theme="1"/>
      <name val="ＭＳ Ｐゴシック"/>
      <family val="3"/>
      <charset val="128"/>
      <scheme val="minor"/>
    </font>
    <font>
      <sz val="9"/>
      <name val="ＭＳ Ｐゴシック"/>
      <family val="2"/>
      <scheme val="minor"/>
    </font>
    <font>
      <sz val="9"/>
      <name val="ＭＳ Ｐゴシック"/>
      <family val="3"/>
      <charset val="128"/>
      <scheme val="minor"/>
    </font>
    <font>
      <sz val="9"/>
      <name val="ＭＳ Ｐゴシック"/>
      <family val="3"/>
      <scheme val="minor"/>
    </font>
    <font>
      <sz val="9"/>
      <name val="ＭＳ Ｐゴシック"/>
      <family val="3"/>
      <charset val="128"/>
    </font>
    <font>
      <sz val="6"/>
      <name val="ＭＳ Ｐゴシック"/>
      <family val="3"/>
      <scheme val="minor"/>
    </font>
    <font>
      <sz val="9"/>
      <name val="ＭＳ ゴシック"/>
      <family val="3"/>
      <charset val="128"/>
    </font>
    <font>
      <b/>
      <sz val="9"/>
      <name val="ＭＳ Ｐゴシック"/>
      <family val="3"/>
      <charset val="128"/>
      <scheme val="minor"/>
    </font>
    <font>
      <strike/>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10"/>
      <name val="ＭＳ Ｐゴシック"/>
      <family val="3"/>
      <scheme val="minor"/>
    </font>
    <font>
      <sz val="12"/>
      <name val="ＭＳ Ｐゴシック"/>
      <family val="3"/>
      <charset val="128"/>
    </font>
    <font>
      <sz val="11"/>
      <color theme="1"/>
      <name val="ＭＳ Ｐゴシック"/>
      <family val="3"/>
      <scheme val="minor"/>
    </font>
    <font>
      <strike/>
      <sz val="9"/>
      <name val="ＭＳ Ｐゴシック"/>
      <family val="3"/>
      <charset val="128"/>
    </font>
    <font>
      <u/>
      <sz val="11"/>
      <name val="ＭＳ Ｐゴシック"/>
      <family val="3"/>
      <charset val="128"/>
      <scheme val="minor"/>
    </font>
    <font>
      <sz val="6"/>
      <name val="游ゴシック"/>
      <family val="3"/>
    </font>
    <font>
      <sz val="6"/>
      <name val="ＭＳ Ｐゴシック"/>
      <family val="3"/>
      <charset val="128"/>
    </font>
    <font>
      <sz val="6"/>
      <name val="ＭＳ ゴシック"/>
      <family val="3"/>
    </font>
    <font>
      <b/>
      <sz val="11"/>
      <color indexed="62"/>
      <name val="ＭＳ Ｐゴシック"/>
      <family val="3"/>
    </font>
    <font>
      <sz val="10"/>
      <color theme="1"/>
      <name val="Arial"/>
      <family val="2"/>
    </font>
    <font>
      <sz val="6"/>
      <name val="ＭＳ Ｐゴシック"/>
      <family val="2"/>
      <charset val="128"/>
      <scheme val="minor"/>
    </font>
    <font>
      <sz val="1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right style="hair">
        <color auto="1"/>
      </right>
      <top style="thin">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bottom style="thin">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style="hair">
        <color auto="1"/>
      </right>
      <top style="thin">
        <color auto="1"/>
      </top>
      <bottom style="hair">
        <color auto="1"/>
      </bottom>
      <diagonal/>
    </border>
    <border>
      <left style="double">
        <color auto="1"/>
      </left>
      <right style="hair">
        <color auto="1"/>
      </right>
      <top style="hair">
        <color auto="1"/>
      </top>
      <bottom style="hair">
        <color auto="1"/>
      </bottom>
      <diagonal/>
    </border>
    <border>
      <left style="double">
        <color auto="1"/>
      </left>
      <right style="hair">
        <color auto="1"/>
      </right>
      <top style="hair">
        <color auto="1"/>
      </top>
      <bottom style="thin">
        <color auto="1"/>
      </bottom>
      <diagonal/>
    </border>
    <border>
      <left style="double">
        <color auto="1"/>
      </left>
      <right style="hair">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thin">
        <color auto="1"/>
      </right>
      <top/>
      <bottom style="hair">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thin">
        <color auto="1"/>
      </right>
      <top style="hair">
        <color auto="1"/>
      </top>
      <bottom/>
      <diagonal/>
    </border>
    <border>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diagonal/>
    </border>
    <border>
      <left style="double">
        <color auto="1"/>
      </left>
      <right/>
      <top style="hair">
        <color auto="1"/>
      </top>
      <bottom style="hair">
        <color auto="1"/>
      </bottom>
      <diagonal/>
    </border>
    <border>
      <left style="thin">
        <color auto="1"/>
      </left>
      <right style="hair">
        <color auto="1"/>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uble">
        <color auto="1"/>
      </left>
      <right style="thin">
        <color auto="1"/>
      </right>
      <top style="hair">
        <color auto="1"/>
      </top>
      <bottom style="hair">
        <color auto="1"/>
      </bottom>
      <diagonal/>
    </border>
    <border>
      <left style="hair">
        <color auto="1"/>
      </left>
      <right style="double">
        <color auto="1"/>
      </right>
      <top style="hair">
        <color auto="1"/>
      </top>
      <bottom style="hair">
        <color indexed="64"/>
      </bottom>
      <diagonal/>
    </border>
    <border>
      <left style="double">
        <color auto="1"/>
      </left>
      <right style="thin">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style="double">
        <color auto="1"/>
      </left>
      <right style="thin">
        <color auto="1"/>
      </right>
      <top style="thin">
        <color auto="1"/>
      </top>
      <bottom style="thin">
        <color auto="1"/>
      </bottom>
      <diagonal/>
    </border>
    <border>
      <left/>
      <right style="double">
        <color indexed="64"/>
      </right>
      <top style="hair">
        <color auto="1"/>
      </top>
      <bottom style="hair">
        <color indexed="64"/>
      </bottom>
      <diagonal/>
    </border>
    <border>
      <left/>
      <right style="double">
        <color auto="1"/>
      </right>
      <top style="thin">
        <color auto="1"/>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top style="thin">
        <color auto="1"/>
      </top>
      <bottom style="double">
        <color indexed="64"/>
      </bottom>
      <diagonal/>
    </border>
    <border>
      <left style="double">
        <color auto="1"/>
      </left>
      <right style="hair">
        <color auto="1"/>
      </right>
      <top style="thin">
        <color auto="1"/>
      </top>
      <bottom style="double">
        <color indexed="64"/>
      </bottom>
      <diagonal/>
    </border>
    <border>
      <left style="thin">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double">
        <color auto="1"/>
      </right>
      <top style="thin">
        <color auto="1"/>
      </top>
      <bottom style="hair">
        <color auto="1"/>
      </bottom>
      <diagonal/>
    </border>
    <border>
      <left/>
      <right style="double">
        <color indexed="64"/>
      </right>
      <top/>
      <bottom/>
      <diagonal/>
    </border>
    <border>
      <left/>
      <right style="double">
        <color indexed="64"/>
      </right>
      <top style="hair">
        <color auto="1"/>
      </top>
      <bottom style="thin">
        <color auto="1"/>
      </bottom>
      <diagonal/>
    </border>
    <border>
      <left style="hair">
        <color auto="1"/>
      </left>
      <right style="double">
        <color auto="1"/>
      </right>
      <top style="hair">
        <color auto="1"/>
      </top>
      <bottom style="thin">
        <color auto="1"/>
      </bottom>
      <diagonal/>
    </border>
    <border>
      <left style="hair">
        <color auto="1"/>
      </left>
      <right style="double">
        <color auto="1"/>
      </right>
      <top style="hair">
        <color auto="1"/>
      </top>
      <bottom/>
      <diagonal/>
    </border>
    <border>
      <left style="hair">
        <color auto="1"/>
      </left>
      <right style="double">
        <color auto="1"/>
      </right>
      <top/>
      <bottom style="hair">
        <color indexed="64"/>
      </bottom>
      <diagonal/>
    </border>
    <border>
      <left style="double">
        <color auto="1"/>
      </left>
      <right style="hair">
        <color auto="1"/>
      </right>
      <top/>
      <bottom style="hair">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right style="double">
        <color indexed="64"/>
      </right>
      <top/>
      <bottom style="thin">
        <color auto="1"/>
      </bottom>
      <diagonal/>
    </border>
    <border>
      <left style="thin">
        <color auto="1"/>
      </left>
      <right/>
      <top/>
      <bottom style="hair">
        <color auto="1"/>
      </bottom>
      <diagonal/>
    </border>
    <border>
      <left/>
      <right style="thin">
        <color auto="1"/>
      </right>
      <top style="thin">
        <color auto="1"/>
      </top>
      <bottom style="hair">
        <color auto="1"/>
      </bottom>
      <diagonal/>
    </border>
    <border>
      <left style="hair">
        <color auto="1"/>
      </left>
      <right style="medium">
        <color auto="1"/>
      </right>
      <top style="thin">
        <color auto="1"/>
      </top>
      <bottom style="hair">
        <color auto="1"/>
      </bottom>
      <diagonal/>
    </border>
    <border>
      <left/>
      <right style="thin">
        <color auto="1"/>
      </right>
      <top/>
      <bottom style="hair">
        <color auto="1"/>
      </bottom>
      <diagonal/>
    </border>
  </borders>
  <cellStyleXfs count="7">
    <xf numFmtId="0" fontId="0" fillId="0" borderId="0"/>
    <xf numFmtId="0" fontId="10" fillId="0" borderId="0" applyNumberFormat="0" applyFill="0" applyBorder="0" applyAlignment="0" applyProtection="0"/>
    <xf numFmtId="38" fontId="11" fillId="0" borderId="0" applyFont="0" applyFill="0" applyBorder="0" applyAlignment="0" applyProtection="0">
      <alignment vertical="center"/>
    </xf>
    <xf numFmtId="0" fontId="11" fillId="0" borderId="0"/>
    <xf numFmtId="0" fontId="16" fillId="0" borderId="0"/>
    <xf numFmtId="0" fontId="17" fillId="0" borderId="0" applyNumberFormat="0" applyFill="0" applyBorder="0" applyAlignment="0" applyProtection="0"/>
    <xf numFmtId="0" fontId="35" fillId="0" borderId="0"/>
  </cellStyleXfs>
  <cellXfs count="1249">
    <xf numFmtId="0" fontId="0" fillId="0" borderId="0" xfId="0"/>
    <xf numFmtId="0" fontId="7" fillId="0" borderId="40" xfId="0" applyFont="1" applyFill="1" applyBorder="1" applyAlignment="1">
      <alignment horizontal="center" vertical="center" shrinkToFit="1"/>
    </xf>
    <xf numFmtId="0" fontId="7" fillId="0" borderId="59"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0" fontId="5"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alignment vertical="center"/>
    </xf>
    <xf numFmtId="0" fontId="7" fillId="0" borderId="26"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12" fillId="0" borderId="11" xfId="0" applyFont="1" applyFill="1" applyBorder="1" applyAlignment="1">
      <alignment vertical="center"/>
    </xf>
    <xf numFmtId="0" fontId="12" fillId="0" borderId="3" xfId="0" applyFont="1" applyFill="1" applyBorder="1" applyAlignment="1">
      <alignment vertical="center"/>
    </xf>
    <xf numFmtId="0" fontId="14" fillId="0" borderId="37" xfId="0" applyFont="1" applyFill="1" applyBorder="1" applyAlignment="1">
      <alignment vertical="center"/>
    </xf>
    <xf numFmtId="176" fontId="5" fillId="0" borderId="1"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0" fontId="12" fillId="0" borderId="0" xfId="0" applyFont="1" applyFill="1" applyBorder="1" applyAlignment="1">
      <alignment vertical="center"/>
    </xf>
    <xf numFmtId="0" fontId="0" fillId="0" borderId="0" xfId="0" applyFill="1" applyAlignment="1">
      <alignment vertical="center"/>
    </xf>
    <xf numFmtId="176" fontId="4" fillId="0" borderId="0" xfId="0" applyNumberFormat="1" applyFont="1" applyFill="1" applyBorder="1" applyAlignment="1">
      <alignment vertical="center" shrinkToFit="1"/>
    </xf>
    <xf numFmtId="0" fontId="4" fillId="0" borderId="0" xfId="0" applyFont="1" applyFill="1" applyBorder="1" applyAlignment="1">
      <alignment horizontal="center" vertical="center" shrinkToFit="1"/>
    </xf>
    <xf numFmtId="176" fontId="4" fillId="0" borderId="76" xfId="0" applyNumberFormat="1" applyFont="1" applyFill="1" applyBorder="1" applyAlignment="1">
      <alignment vertical="center" shrinkToFit="1"/>
    </xf>
    <xf numFmtId="176" fontId="4" fillId="0" borderId="21" xfId="0" applyNumberFormat="1" applyFont="1" applyFill="1" applyBorder="1" applyAlignment="1">
      <alignment vertical="center" shrinkToFit="1"/>
    </xf>
    <xf numFmtId="0" fontId="4" fillId="0" borderId="13" xfId="0" applyFont="1" applyFill="1" applyBorder="1" applyAlignment="1">
      <alignment horizontal="center" vertical="center" shrinkToFit="1"/>
    </xf>
    <xf numFmtId="0" fontId="0" fillId="0" borderId="28" xfId="0" applyFill="1" applyBorder="1" applyAlignment="1">
      <alignment vertical="center"/>
    </xf>
    <xf numFmtId="176" fontId="4" fillId="0" borderId="63" xfId="0" applyNumberFormat="1" applyFont="1" applyFill="1" applyBorder="1" applyAlignment="1">
      <alignment vertical="center" shrinkToFit="1"/>
    </xf>
    <xf numFmtId="0" fontId="14" fillId="0" borderId="0" xfId="0" applyFont="1" applyFill="1" applyBorder="1" applyAlignment="1">
      <alignment vertical="center"/>
    </xf>
    <xf numFmtId="0" fontId="0" fillId="0" borderId="0" xfId="0" applyFill="1" applyBorder="1" applyAlignment="1">
      <alignment vertical="center"/>
    </xf>
    <xf numFmtId="0" fontId="0" fillId="0" borderId="27" xfId="0" applyFill="1" applyBorder="1" applyAlignment="1">
      <alignment vertical="center"/>
    </xf>
    <xf numFmtId="0" fontId="9" fillId="0" borderId="0" xfId="0" applyFont="1" applyFill="1" applyAlignment="1">
      <alignment vertical="top" wrapText="1"/>
    </xf>
    <xf numFmtId="0" fontId="9" fillId="0" borderId="0" xfId="0" applyFont="1" applyFill="1" applyAlignment="1">
      <alignment vertical="center" wrapText="1"/>
    </xf>
    <xf numFmtId="176" fontId="5" fillId="0" borderId="0" xfId="3" applyNumberFormat="1" applyFont="1" applyFill="1" applyBorder="1" applyAlignment="1">
      <alignment horizontal="right" vertical="center" shrinkToFit="1"/>
    </xf>
    <xf numFmtId="176" fontId="12" fillId="0" borderId="0" xfId="0" applyNumberFormat="1" applyFont="1" applyFill="1" applyAlignment="1">
      <alignment vertical="center"/>
    </xf>
    <xf numFmtId="49" fontId="12" fillId="0" borderId="0" xfId="0" applyNumberFormat="1" applyFont="1" applyFill="1" applyAlignment="1">
      <alignment vertical="center"/>
    </xf>
    <xf numFmtId="0" fontId="19" fillId="0" borderId="2" xfId="0" applyFont="1" applyFill="1" applyBorder="1" applyAlignment="1">
      <alignment vertical="center"/>
    </xf>
    <xf numFmtId="0" fontId="4" fillId="0" borderId="33"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176" fontId="4" fillId="0" borderId="23" xfId="0" applyNumberFormat="1" applyFont="1" applyFill="1" applyBorder="1" applyAlignment="1">
      <alignment vertical="center" shrinkToFit="1"/>
    </xf>
    <xf numFmtId="0" fontId="4" fillId="0" borderId="39"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176" fontId="4" fillId="0" borderId="77" xfId="0" applyNumberFormat="1" applyFont="1" applyFill="1" applyBorder="1" applyAlignment="1">
      <alignment vertical="center" shrinkToFit="1"/>
    </xf>
    <xf numFmtId="176" fontId="4" fillId="0" borderId="70" xfId="0" applyNumberFormat="1" applyFont="1" applyFill="1" applyBorder="1" applyAlignment="1">
      <alignment vertical="center" shrinkToFit="1"/>
    </xf>
    <xf numFmtId="176" fontId="4" fillId="0" borderId="52" xfId="0" applyNumberFormat="1" applyFont="1" applyFill="1" applyBorder="1" applyAlignment="1">
      <alignment vertical="center" shrinkToFit="1"/>
    </xf>
    <xf numFmtId="176" fontId="4" fillId="0" borderId="75" xfId="0" applyNumberFormat="1" applyFont="1" applyFill="1" applyBorder="1" applyAlignment="1">
      <alignment vertical="center" shrinkToFit="1"/>
    </xf>
    <xf numFmtId="176" fontId="4" fillId="0" borderId="28" xfId="0" applyNumberFormat="1" applyFont="1" applyFill="1" applyBorder="1" applyAlignment="1">
      <alignment vertical="center" shrinkToFit="1"/>
    </xf>
    <xf numFmtId="0" fontId="4" fillId="0" borderId="27" xfId="0" applyFont="1" applyFill="1" applyBorder="1" applyAlignment="1">
      <alignment horizontal="center" vertical="center" shrinkToFit="1"/>
    </xf>
    <xf numFmtId="176" fontId="21" fillId="0" borderId="21" xfId="0" applyNumberFormat="1" applyFont="1" applyFill="1" applyBorder="1" applyAlignment="1">
      <alignment vertical="center" shrinkToFit="1"/>
    </xf>
    <xf numFmtId="178" fontId="21" fillId="0" borderId="23" xfId="0" applyNumberFormat="1" applyFont="1" applyFill="1" applyBorder="1" applyAlignment="1">
      <alignment vertical="center" shrinkToFit="1"/>
    </xf>
    <xf numFmtId="182" fontId="21" fillId="0" borderId="56" xfId="0" applyNumberFormat="1" applyFont="1" applyFill="1" applyBorder="1" applyAlignment="1" applyProtection="1">
      <alignment vertical="center"/>
    </xf>
    <xf numFmtId="182" fontId="21" fillId="0" borderId="42" xfId="0" applyNumberFormat="1" applyFont="1" applyFill="1" applyBorder="1" applyAlignment="1" applyProtection="1">
      <alignment vertical="center"/>
    </xf>
    <xf numFmtId="0" fontId="28" fillId="0" borderId="37" xfId="0" applyFont="1" applyFill="1" applyBorder="1" applyAlignment="1">
      <alignment vertical="center"/>
    </xf>
    <xf numFmtId="0" fontId="28" fillId="0" borderId="0" xfId="0" applyFont="1" applyFill="1" applyBorder="1" applyAlignment="1">
      <alignment vertical="center"/>
    </xf>
    <xf numFmtId="176" fontId="21" fillId="0" borderId="0" xfId="0" applyNumberFormat="1" applyFont="1" applyFill="1" applyBorder="1" applyAlignment="1">
      <alignment horizontal="right" vertical="center" shrinkToFit="1"/>
    </xf>
    <xf numFmtId="0" fontId="21" fillId="0" borderId="38" xfId="0" applyFont="1" applyFill="1" applyBorder="1" applyAlignment="1">
      <alignment horizontal="center" vertical="center" shrinkToFit="1"/>
    </xf>
    <xf numFmtId="0" fontId="21" fillId="0" borderId="39" xfId="3" applyFont="1" applyFill="1" applyBorder="1" applyAlignment="1">
      <alignment horizontal="center" vertical="center" shrinkToFit="1"/>
    </xf>
    <xf numFmtId="0" fontId="21" fillId="0" borderId="39" xfId="0" applyFont="1" applyFill="1" applyBorder="1" applyAlignment="1">
      <alignment horizontal="center" vertical="center" shrinkToFit="1"/>
    </xf>
    <xf numFmtId="176" fontId="21" fillId="0" borderId="0" xfId="3" applyNumberFormat="1" applyFont="1" applyFill="1" applyBorder="1" applyAlignment="1">
      <alignment horizontal="right" vertical="center" shrinkToFit="1"/>
    </xf>
    <xf numFmtId="176" fontId="23" fillId="0" borderId="0" xfId="0" applyNumberFormat="1" applyFont="1" applyFill="1" applyBorder="1" applyAlignment="1">
      <alignment horizontal="right" vertical="center" shrinkToFit="1"/>
    </xf>
    <xf numFmtId="0" fontId="21" fillId="0" borderId="40" xfId="0" applyFont="1" applyFill="1" applyBorder="1" applyAlignment="1">
      <alignment horizontal="center" vertical="center" shrinkToFit="1"/>
    </xf>
    <xf numFmtId="0" fontId="23" fillId="0" borderId="39" xfId="0" applyFont="1" applyFill="1" applyBorder="1" applyAlignment="1">
      <alignment horizontal="center" vertical="center" shrinkToFit="1"/>
    </xf>
    <xf numFmtId="0" fontId="21" fillId="0" borderId="40" xfId="3" applyFont="1" applyFill="1" applyBorder="1" applyAlignment="1">
      <alignment horizontal="center" vertical="center" shrinkToFit="1"/>
    </xf>
    <xf numFmtId="0" fontId="21" fillId="0" borderId="38" xfId="3" applyFont="1" applyFill="1" applyBorder="1" applyAlignment="1">
      <alignment horizontal="center" vertical="center" shrinkToFit="1"/>
    </xf>
    <xf numFmtId="182" fontId="21" fillId="0" borderId="30" xfId="0" applyNumberFormat="1" applyFont="1" applyFill="1" applyBorder="1" applyAlignment="1">
      <alignment vertical="center" shrinkToFit="1"/>
    </xf>
    <xf numFmtId="182" fontId="21" fillId="0" borderId="31" xfId="0" applyNumberFormat="1" applyFont="1" applyFill="1" applyBorder="1" applyAlignment="1">
      <alignment vertical="center" shrinkToFit="1"/>
    </xf>
    <xf numFmtId="182" fontId="21" fillId="0" borderId="32" xfId="0" applyNumberFormat="1" applyFont="1" applyFill="1" applyBorder="1" applyAlignment="1">
      <alignment vertical="center" shrinkToFit="1"/>
    </xf>
    <xf numFmtId="182" fontId="21" fillId="0" borderId="15" xfId="0" applyNumberFormat="1" applyFont="1" applyFill="1" applyBorder="1" applyAlignment="1">
      <alignment vertical="center" shrinkToFit="1"/>
    </xf>
    <xf numFmtId="182" fontId="21" fillId="0" borderId="54" xfId="0" applyNumberFormat="1" applyFont="1" applyFill="1" applyBorder="1" applyAlignment="1">
      <alignment vertical="center" shrinkToFit="1"/>
    </xf>
    <xf numFmtId="182" fontId="21" fillId="0" borderId="17" xfId="0" applyNumberFormat="1" applyFont="1" applyFill="1" applyBorder="1" applyAlignment="1">
      <alignment vertical="center" shrinkToFit="1"/>
    </xf>
    <xf numFmtId="182" fontId="21" fillId="0" borderId="44" xfId="0" applyNumberFormat="1" applyFont="1" applyFill="1" applyBorder="1" applyAlignment="1">
      <alignment vertical="center" shrinkToFit="1"/>
    </xf>
    <xf numFmtId="182" fontId="21" fillId="0" borderId="50" xfId="0" applyNumberFormat="1" applyFont="1" applyFill="1" applyBorder="1" applyAlignment="1">
      <alignment vertical="center" shrinkToFit="1"/>
    </xf>
    <xf numFmtId="0" fontId="29" fillId="0" borderId="0" xfId="0" applyFont="1" applyFill="1" applyAlignment="1">
      <alignment vertical="center"/>
    </xf>
    <xf numFmtId="0" fontId="21" fillId="0" borderId="0" xfId="0" applyFont="1" applyFill="1" applyBorder="1" applyAlignment="1">
      <alignment horizontal="center" vertical="center" shrinkToFit="1"/>
    </xf>
    <xf numFmtId="0" fontId="29" fillId="0" borderId="0" xfId="0" applyFont="1" applyFill="1" applyBorder="1" applyAlignment="1">
      <alignment vertical="center"/>
    </xf>
    <xf numFmtId="0" fontId="21" fillId="0" borderId="15"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0" fontId="21" fillId="0" borderId="17" xfId="0" applyFont="1" applyFill="1" applyBorder="1" applyAlignment="1">
      <alignment horizontal="center" vertical="center" shrinkToFit="1"/>
    </xf>
    <xf numFmtId="0" fontId="21" fillId="0" borderId="35" xfId="0" applyFont="1" applyFill="1" applyBorder="1" applyAlignment="1">
      <alignment horizontal="center" vertical="center" shrinkToFit="1"/>
    </xf>
    <xf numFmtId="176" fontId="21" fillId="0" borderId="30" xfId="0" applyNumberFormat="1" applyFont="1" applyFill="1" applyBorder="1" applyAlignment="1">
      <alignment horizontal="right" vertical="center" shrinkToFit="1"/>
    </xf>
    <xf numFmtId="176" fontId="21" fillId="0" borderId="31" xfId="0" applyNumberFormat="1" applyFont="1" applyFill="1" applyBorder="1" applyAlignment="1">
      <alignment horizontal="right" vertical="center" shrinkToFit="1"/>
    </xf>
    <xf numFmtId="176" fontId="21" fillId="0" borderId="32" xfId="0" applyNumberFormat="1" applyFont="1" applyFill="1" applyBorder="1" applyAlignment="1">
      <alignment horizontal="right" vertical="center" shrinkToFit="1"/>
    </xf>
    <xf numFmtId="176" fontId="21" fillId="0" borderId="44" xfId="0" applyNumberFormat="1" applyFont="1" applyFill="1" applyBorder="1" applyAlignment="1">
      <alignment horizontal="right" vertical="center" shrinkToFit="1"/>
    </xf>
    <xf numFmtId="176" fontId="21" fillId="0" borderId="17" xfId="0" applyNumberFormat="1" applyFont="1" applyFill="1" applyBorder="1" applyAlignment="1">
      <alignment horizontal="right" vertical="center" shrinkToFit="1"/>
    </xf>
    <xf numFmtId="0" fontId="30" fillId="0" borderId="0" xfId="0" applyFont="1" applyFill="1" applyAlignment="1">
      <alignment vertical="center"/>
    </xf>
    <xf numFmtId="0" fontId="28" fillId="0" borderId="0" xfId="0" applyFont="1" applyFill="1" applyAlignment="1">
      <alignment vertical="center"/>
    </xf>
    <xf numFmtId="0" fontId="21" fillId="0" borderId="0" xfId="0" applyFont="1" applyFill="1" applyAlignment="1">
      <alignment vertical="center"/>
    </xf>
    <xf numFmtId="0" fontId="29" fillId="0" borderId="0" xfId="0" applyFont="1" applyFill="1" applyAlignment="1">
      <alignment horizontal="center" vertical="center" wrapText="1"/>
    </xf>
    <xf numFmtId="0" fontId="29" fillId="0" borderId="0" xfId="0" applyFont="1" applyFill="1" applyAlignment="1">
      <alignment horizontal="center" vertical="center"/>
    </xf>
    <xf numFmtId="0" fontId="30" fillId="0" borderId="0" xfId="0" applyFont="1" applyFill="1" applyBorder="1" applyAlignment="1">
      <alignment vertical="center"/>
    </xf>
    <xf numFmtId="0" fontId="21" fillId="0" borderId="0" xfId="0" applyNumberFormat="1" applyFont="1" applyFill="1" applyBorder="1" applyAlignment="1">
      <alignment horizontal="center" vertical="center" shrinkToFit="1"/>
    </xf>
    <xf numFmtId="0" fontId="21" fillId="0" borderId="37" xfId="0" applyNumberFormat="1" applyFont="1" applyFill="1" applyBorder="1" applyAlignment="1">
      <alignment shrinkToFit="1"/>
    </xf>
    <xf numFmtId="0" fontId="31" fillId="0" borderId="37" xfId="0" applyNumberFormat="1" applyFont="1" applyFill="1" applyBorder="1" applyAlignment="1">
      <alignment horizontal="center" wrapText="1" shrinkToFit="1"/>
    </xf>
    <xf numFmtId="0" fontId="31" fillId="0" borderId="37" xfId="0" applyNumberFormat="1" applyFont="1" applyFill="1" applyBorder="1" applyAlignment="1">
      <alignment horizontal="center" shrinkToFit="1"/>
    </xf>
    <xf numFmtId="0" fontId="29" fillId="0" borderId="0" xfId="0" applyFont="1" applyFill="1" applyAlignment="1">
      <alignment vertical="center" wrapText="1"/>
    </xf>
    <xf numFmtId="0" fontId="21" fillId="0" borderId="0" xfId="0" applyFont="1" applyFill="1" applyAlignment="1">
      <alignment vertical="center" wrapText="1"/>
    </xf>
    <xf numFmtId="0" fontId="21" fillId="0" borderId="13" xfId="3" applyNumberFormat="1" applyFont="1" applyFill="1" applyBorder="1" applyAlignment="1">
      <alignment vertical="center" wrapText="1" shrinkToFit="1"/>
    </xf>
    <xf numFmtId="0" fontId="21" fillId="0" borderId="13" xfId="0" applyFont="1" applyFill="1" applyBorder="1" applyAlignment="1">
      <alignment horizontal="center" vertical="center" shrinkToFit="1"/>
    </xf>
    <xf numFmtId="0" fontId="21" fillId="0" borderId="13" xfId="0" applyNumberFormat="1" applyFont="1" applyFill="1" applyBorder="1" applyAlignment="1">
      <alignment horizontal="center" vertical="center" shrinkToFit="1"/>
    </xf>
    <xf numFmtId="0" fontId="23" fillId="0" borderId="13" xfId="3" applyNumberFormat="1" applyFont="1" applyFill="1" applyBorder="1" applyAlignment="1">
      <alignment vertical="center" shrinkToFit="1"/>
    </xf>
    <xf numFmtId="0" fontId="23" fillId="0" borderId="12" xfId="4" applyNumberFormat="1" applyFont="1" applyFill="1" applyBorder="1" applyAlignment="1">
      <alignment vertical="center" shrinkToFit="1"/>
    </xf>
    <xf numFmtId="0" fontId="21" fillId="0" borderId="13" xfId="3" applyFont="1" applyFill="1" applyBorder="1" applyAlignment="1">
      <alignment horizontal="center" vertical="center" shrinkToFit="1"/>
    </xf>
    <xf numFmtId="0" fontId="21" fillId="0" borderId="13" xfId="3" applyFont="1" applyFill="1" applyBorder="1" applyAlignment="1">
      <alignment horizontal="center" vertical="center" wrapText="1" shrinkToFit="1"/>
    </xf>
    <xf numFmtId="0" fontId="21" fillId="0" borderId="13" xfId="0" applyNumberFormat="1" applyFont="1" applyFill="1" applyBorder="1" applyAlignment="1">
      <alignment vertical="center" wrapText="1" shrinkToFit="1"/>
    </xf>
    <xf numFmtId="0" fontId="21" fillId="0" borderId="12" xfId="0" applyFont="1" applyFill="1" applyBorder="1" applyAlignment="1">
      <alignment horizontal="center" vertical="center" shrinkToFit="1"/>
    </xf>
    <xf numFmtId="0" fontId="21" fillId="0" borderId="39" xfId="3" applyFont="1" applyFill="1" applyBorder="1" applyAlignment="1">
      <alignment horizontal="center" vertical="center" wrapText="1" shrinkToFit="1"/>
    </xf>
    <xf numFmtId="0" fontId="21" fillId="0" borderId="14" xfId="3" applyFont="1" applyFill="1" applyBorder="1" applyAlignment="1">
      <alignment horizontal="center" vertical="center" shrinkToFit="1"/>
    </xf>
    <xf numFmtId="0" fontId="21" fillId="0" borderId="67" xfId="0" applyFont="1" applyFill="1" applyBorder="1" applyAlignment="1">
      <alignment vertical="center"/>
    </xf>
    <xf numFmtId="0" fontId="21" fillId="0" borderId="2" xfId="0" applyFont="1" applyFill="1" applyBorder="1" applyAlignment="1">
      <alignment horizontal="center" vertical="center" wrapText="1"/>
    </xf>
    <xf numFmtId="0" fontId="29" fillId="0" borderId="66" xfId="0" applyFont="1" applyFill="1" applyBorder="1" applyAlignment="1">
      <alignment vertical="center"/>
    </xf>
    <xf numFmtId="0" fontId="21" fillId="0" borderId="27" xfId="0" applyFont="1" applyFill="1" applyBorder="1" applyAlignment="1" applyProtection="1">
      <alignment vertical="center" shrinkToFit="1"/>
      <protection locked="0"/>
    </xf>
    <xf numFmtId="0" fontId="21" fillId="0" borderId="0" xfId="0" applyFont="1" applyFill="1" applyBorder="1" applyAlignment="1" applyProtection="1">
      <alignment vertical="center" shrinkToFit="1"/>
      <protection locked="0"/>
    </xf>
    <xf numFmtId="0" fontId="21" fillId="0" borderId="12" xfId="3" applyNumberFormat="1" applyFont="1" applyFill="1" applyBorder="1" applyAlignment="1">
      <alignment vertical="center" wrapText="1" shrinkToFit="1"/>
    </xf>
    <xf numFmtId="0" fontId="23" fillId="0" borderId="13" xfId="3" applyNumberFormat="1" applyFont="1" applyFill="1" applyBorder="1" applyAlignment="1">
      <alignment vertical="center" wrapText="1" shrinkToFit="1"/>
    </xf>
    <xf numFmtId="0" fontId="21" fillId="0" borderId="13" xfId="3" applyFont="1" applyFill="1" applyBorder="1" applyAlignment="1">
      <alignment vertical="center" wrapText="1" shrinkToFit="1"/>
    </xf>
    <xf numFmtId="0" fontId="21" fillId="0" borderId="0" xfId="0" applyNumberFormat="1" applyFont="1" applyFill="1" applyBorder="1" applyAlignment="1">
      <alignment horizontal="center" vertical="center" wrapText="1" shrinkToFit="1"/>
    </xf>
    <xf numFmtId="0" fontId="31" fillId="0" borderId="0" xfId="0" applyNumberFormat="1" applyFont="1" applyFill="1" applyBorder="1" applyAlignment="1">
      <alignment horizontal="center" vertical="center" wrapText="1" shrinkToFit="1"/>
    </xf>
    <xf numFmtId="0" fontId="23" fillId="0" borderId="13" xfId="0" applyNumberFormat="1" applyFont="1" applyFill="1" applyBorder="1" applyAlignment="1">
      <alignment horizontal="center" vertical="center" shrinkToFit="1"/>
    </xf>
    <xf numFmtId="0" fontId="21" fillId="0" borderId="0" xfId="0" applyNumberFormat="1" applyFont="1" applyFill="1" applyBorder="1" applyAlignment="1" applyProtection="1">
      <alignment horizontal="center" vertical="center" shrinkToFit="1"/>
      <protection locked="0"/>
    </xf>
    <xf numFmtId="0" fontId="21" fillId="0" borderId="0" xfId="0" applyFont="1" applyFill="1" applyBorder="1" applyAlignment="1" applyProtection="1">
      <alignment vertical="center" wrapText="1"/>
      <protection locked="0"/>
    </xf>
    <xf numFmtId="0" fontId="21" fillId="0" borderId="53" xfId="3" applyNumberFormat="1" applyFont="1" applyFill="1" applyBorder="1" applyAlignment="1">
      <alignment vertical="center" wrapText="1" shrinkToFit="1"/>
    </xf>
    <xf numFmtId="0" fontId="32" fillId="0" borderId="1" xfId="0" applyNumberFormat="1" applyFont="1" applyFill="1" applyBorder="1" applyAlignment="1">
      <alignment horizontal="center" vertical="center" wrapText="1" shrinkToFit="1"/>
    </xf>
    <xf numFmtId="0" fontId="21" fillId="0" borderId="4"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1" fillId="0" borderId="12" xfId="3" applyFont="1" applyFill="1" applyBorder="1" applyAlignment="1">
      <alignment horizontal="center" vertical="center" shrinkToFit="1"/>
    </xf>
    <xf numFmtId="0" fontId="29" fillId="0" borderId="0" xfId="3" applyFont="1" applyFill="1" applyAlignment="1">
      <alignment vertical="center"/>
    </xf>
    <xf numFmtId="0" fontId="21" fillId="0" borderId="0" xfId="0" applyNumberFormat="1" applyFont="1" applyFill="1" applyBorder="1" applyAlignment="1">
      <alignment vertical="center" shrinkToFit="1"/>
    </xf>
    <xf numFmtId="0" fontId="21" fillId="0" borderId="1" xfId="0" applyNumberFormat="1" applyFont="1" applyFill="1" applyBorder="1" applyAlignment="1">
      <alignment horizontal="center" vertical="center" wrapText="1" shrinkToFit="1"/>
    </xf>
    <xf numFmtId="38" fontId="31" fillId="0" borderId="1" xfId="2" applyFont="1" applyFill="1" applyBorder="1" applyAlignment="1">
      <alignment horizontal="center" vertical="center" wrapText="1" shrinkToFit="1"/>
    </xf>
    <xf numFmtId="0" fontId="21" fillId="0" borderId="30" xfId="0" applyNumberFormat="1" applyFont="1" applyFill="1" applyBorder="1" applyAlignment="1">
      <alignment horizontal="right" vertical="center" shrinkToFit="1"/>
    </xf>
    <xf numFmtId="0" fontId="21" fillId="0" borderId="1" xfId="0" applyNumberFormat="1" applyFont="1" applyFill="1" applyBorder="1" applyAlignment="1">
      <alignment horizontal="right" vertical="center" shrinkToFit="1"/>
    </xf>
    <xf numFmtId="0" fontId="21" fillId="0" borderId="6" xfId="0" applyNumberFormat="1" applyFont="1" applyFill="1" applyBorder="1" applyAlignment="1">
      <alignment horizontal="right" vertical="center" shrinkToFit="1"/>
    </xf>
    <xf numFmtId="0" fontId="21" fillId="0" borderId="6" xfId="0" applyNumberFormat="1" applyFont="1" applyFill="1" applyBorder="1" applyAlignment="1">
      <alignment vertical="center" shrinkToFit="1"/>
    </xf>
    <xf numFmtId="38" fontId="21" fillId="0" borderId="6" xfId="2" applyFont="1" applyFill="1" applyBorder="1" applyAlignment="1">
      <alignment vertical="center" shrinkToFit="1"/>
    </xf>
    <xf numFmtId="38" fontId="29" fillId="0" borderId="0" xfId="2" applyFont="1" applyFill="1" applyAlignment="1">
      <alignment vertical="center"/>
    </xf>
    <xf numFmtId="0" fontId="21" fillId="0" borderId="0" xfId="3" applyFont="1" applyFill="1" applyAlignment="1">
      <alignment vertical="center"/>
    </xf>
    <xf numFmtId="38" fontId="21" fillId="0" borderId="0" xfId="2" applyFont="1" applyFill="1" applyBorder="1" applyAlignment="1">
      <alignment horizontal="center" vertical="center" shrinkToFit="1"/>
    </xf>
    <xf numFmtId="38" fontId="21" fillId="0" borderId="1" xfId="2" applyFont="1" applyFill="1" applyBorder="1" applyAlignment="1">
      <alignment horizontal="center" vertical="center" shrinkToFit="1"/>
    </xf>
    <xf numFmtId="0" fontId="22" fillId="2" borderId="0" xfId="0" applyFont="1" applyFill="1" applyBorder="1" applyAlignment="1">
      <alignment horizontal="center" vertical="center" shrinkToFit="1"/>
    </xf>
    <xf numFmtId="0" fontId="33" fillId="2" borderId="0" xfId="0" applyFont="1" applyFill="1" applyBorder="1" applyAlignment="1">
      <alignment vertical="center"/>
    </xf>
    <xf numFmtId="0" fontId="29" fillId="2" borderId="0" xfId="0" applyFont="1" applyFill="1" applyAlignment="1"/>
    <xf numFmtId="0" fontId="21" fillId="2" borderId="0" xfId="0" applyFont="1" applyFill="1" applyAlignment="1">
      <alignment wrapText="1"/>
    </xf>
    <xf numFmtId="0" fontId="29" fillId="2" borderId="0" xfId="0" applyFont="1" applyFill="1" applyAlignment="1">
      <alignment vertical="center"/>
    </xf>
    <xf numFmtId="0" fontId="29" fillId="2" borderId="0" xfId="3" applyFont="1" applyFill="1" applyAlignment="1">
      <alignment vertical="center"/>
    </xf>
    <xf numFmtId="0" fontId="28" fillId="2" borderId="0" xfId="0" applyFont="1" applyFill="1" applyAlignment="1">
      <alignment vertical="center"/>
    </xf>
    <xf numFmtId="0" fontId="21" fillId="2" borderId="11" xfId="0" applyFont="1" applyFill="1" applyBorder="1" applyAlignment="1">
      <alignment horizontal="center" vertical="center" shrinkToFit="1"/>
    </xf>
    <xf numFmtId="0" fontId="21" fillId="2" borderId="17" xfId="0" applyNumberFormat="1" applyFont="1" applyFill="1" applyBorder="1" applyAlignment="1">
      <alignment vertical="center" shrinkToFit="1"/>
    </xf>
    <xf numFmtId="0" fontId="21" fillId="2" borderId="3" xfId="0" applyFont="1" applyFill="1" applyBorder="1" applyAlignment="1">
      <alignment horizontal="center" vertical="center" shrinkToFit="1"/>
    </xf>
    <xf numFmtId="0" fontId="29" fillId="2" borderId="0" xfId="0" applyFont="1" applyFill="1" applyBorder="1" applyAlignment="1">
      <alignment vertical="center"/>
    </xf>
    <xf numFmtId="180" fontId="21" fillId="2" borderId="17" xfId="0" applyNumberFormat="1" applyFont="1" applyFill="1" applyBorder="1" applyAlignment="1">
      <alignment vertical="center" shrinkToFit="1"/>
    </xf>
    <xf numFmtId="0" fontId="21" fillId="2" borderId="35" xfId="0" applyNumberFormat="1" applyFont="1" applyFill="1" applyBorder="1" applyAlignment="1">
      <alignment vertical="center" shrinkToFit="1"/>
    </xf>
    <xf numFmtId="180" fontId="21" fillId="2" borderId="35" xfId="0" applyNumberFormat="1" applyFont="1" applyFill="1" applyBorder="1" applyAlignment="1">
      <alignment vertical="center" shrinkToFit="1"/>
    </xf>
    <xf numFmtId="0" fontId="21" fillId="2" borderId="15" xfId="0" applyNumberFormat="1" applyFont="1" applyFill="1" applyBorder="1" applyAlignment="1">
      <alignment horizontal="right" vertical="center" shrinkToFit="1"/>
    </xf>
    <xf numFmtId="180" fontId="21" fillId="2" borderId="15" xfId="0" applyNumberFormat="1" applyFont="1" applyFill="1" applyBorder="1" applyAlignment="1">
      <alignment horizontal="right" vertical="center" shrinkToFit="1"/>
    </xf>
    <xf numFmtId="0" fontId="21" fillId="2" borderId="29" xfId="0" applyNumberFormat="1" applyFont="1" applyFill="1" applyBorder="1" applyAlignment="1">
      <alignment horizontal="right" vertical="center" shrinkToFit="1"/>
    </xf>
    <xf numFmtId="180" fontId="21" fillId="2" borderId="29" xfId="0" applyNumberFormat="1" applyFont="1" applyFill="1" applyBorder="1" applyAlignment="1">
      <alignment horizontal="right" vertical="center" shrinkToFit="1"/>
    </xf>
    <xf numFmtId="0" fontId="20" fillId="0" borderId="0" xfId="0" applyFont="1" applyFill="1" applyAlignment="1">
      <alignment vertical="center" wrapText="1"/>
    </xf>
    <xf numFmtId="181" fontId="21" fillId="0" borderId="0" xfId="0" applyNumberFormat="1" applyFont="1" applyFill="1" applyBorder="1" applyAlignment="1">
      <alignment horizontal="right" vertical="center" shrinkToFit="1"/>
    </xf>
    <xf numFmtId="0" fontId="20" fillId="0" borderId="0" xfId="0" applyFont="1" applyFill="1" applyAlignment="1">
      <alignment vertical="center"/>
    </xf>
    <xf numFmtId="181" fontId="31" fillId="0" borderId="1" xfId="0" applyNumberFormat="1" applyFont="1" applyFill="1" applyBorder="1" applyAlignment="1">
      <alignment horizontal="right" vertical="center" shrinkToFit="1"/>
    </xf>
    <xf numFmtId="0" fontId="20" fillId="0" borderId="0" xfId="0" applyFont="1" applyFill="1" applyAlignment="1">
      <alignment horizontal="center" vertical="center" wrapText="1"/>
    </xf>
    <xf numFmtId="0" fontId="20" fillId="0" borderId="0" xfId="3" applyFont="1" applyFill="1" applyAlignment="1">
      <alignment vertical="center" wrapText="1"/>
    </xf>
    <xf numFmtId="0" fontId="21" fillId="0" borderId="64" xfId="3" applyNumberFormat="1" applyFont="1" applyFill="1" applyBorder="1" applyAlignment="1">
      <alignment vertical="center" wrapText="1" shrinkToFit="1"/>
    </xf>
    <xf numFmtId="0" fontId="23" fillId="0" borderId="0" xfId="0" applyFont="1" applyFill="1" applyAlignment="1">
      <alignment vertical="center" wrapText="1"/>
    </xf>
    <xf numFmtId="0" fontId="20" fillId="0" borderId="27" xfId="0" applyFont="1" applyFill="1" applyBorder="1" applyAlignment="1">
      <alignment vertical="center" wrapText="1"/>
    </xf>
    <xf numFmtId="0" fontId="20" fillId="0" borderId="0" xfId="0" applyFont="1" applyFill="1" applyBorder="1" applyAlignment="1">
      <alignment vertical="center" wrapText="1"/>
    </xf>
    <xf numFmtId="0" fontId="20" fillId="0" borderId="0" xfId="3" applyFont="1" applyFill="1" applyBorder="1" applyAlignment="1">
      <alignment vertical="center" wrapText="1"/>
    </xf>
    <xf numFmtId="181" fontId="21" fillId="0" borderId="0" xfId="0" applyNumberFormat="1" applyFont="1" applyFill="1" applyAlignment="1">
      <alignment horizontal="right" vertical="center"/>
    </xf>
    <xf numFmtId="0" fontId="21" fillId="0" borderId="0" xfId="3" applyFont="1" applyFill="1" applyAlignment="1">
      <alignment vertical="center" wrapText="1"/>
    </xf>
    <xf numFmtId="0" fontId="22" fillId="0" borderId="0" xfId="0" applyFont="1" applyFill="1" applyAlignment="1">
      <alignment vertical="center" wrapText="1"/>
    </xf>
    <xf numFmtId="0" fontId="34" fillId="0" borderId="0" xfId="0" applyNumberFormat="1" applyFont="1" applyFill="1" applyBorder="1" applyAlignment="1" applyProtection="1">
      <alignment vertical="center" wrapText="1" shrinkToFit="1"/>
      <protection locked="0"/>
    </xf>
    <xf numFmtId="0" fontId="23" fillId="0" borderId="0" xfId="0" applyNumberFormat="1" applyFont="1" applyFill="1" applyBorder="1" applyAlignment="1" applyProtection="1">
      <alignment vertical="center" wrapText="1" shrinkToFit="1"/>
      <protection locked="0"/>
    </xf>
    <xf numFmtId="0" fontId="25" fillId="0" borderId="0" xfId="0" applyFont="1" applyFill="1" applyAlignment="1">
      <alignment vertical="center" wrapText="1"/>
    </xf>
    <xf numFmtId="0" fontId="21" fillId="0" borderId="0" xfId="0" applyNumberFormat="1" applyFont="1" applyFill="1" applyBorder="1" applyAlignment="1">
      <alignment horizontal="left" vertical="center" wrapText="1"/>
    </xf>
    <xf numFmtId="0" fontId="21" fillId="0" borderId="13" xfId="3" applyNumberFormat="1" applyFont="1" applyFill="1" applyBorder="1" applyAlignment="1">
      <alignment horizontal="left" vertical="center" wrapText="1"/>
    </xf>
    <xf numFmtId="0" fontId="21" fillId="0" borderId="0" xfId="0" applyFont="1" applyFill="1" applyAlignment="1">
      <alignment horizontal="center" vertical="center" wrapText="1"/>
    </xf>
    <xf numFmtId="0" fontId="20" fillId="0" borderId="4" xfId="0" applyNumberFormat="1" applyFont="1" applyFill="1" applyBorder="1" applyAlignment="1">
      <alignment horizontal="center" vertical="center" shrinkToFit="1"/>
    </xf>
    <xf numFmtId="0" fontId="20" fillId="0" borderId="0" xfId="0" applyFont="1" applyFill="1" applyAlignment="1">
      <alignment horizontal="center" vertical="center"/>
    </xf>
    <xf numFmtId="0" fontId="21" fillId="0" borderId="4" xfId="0" applyNumberFormat="1" applyFont="1" applyFill="1" applyBorder="1" applyAlignment="1">
      <alignment horizontal="center" vertical="center"/>
    </xf>
    <xf numFmtId="181" fontId="31" fillId="0" borderId="1" xfId="0" applyNumberFormat="1" applyFont="1" applyFill="1" applyBorder="1" applyAlignment="1">
      <alignment horizontal="center" vertical="center" shrinkToFit="1"/>
    </xf>
    <xf numFmtId="181" fontId="21" fillId="0" borderId="4" xfId="0" applyNumberFormat="1" applyFont="1" applyFill="1" applyBorder="1" applyAlignment="1">
      <alignment horizontal="center" vertical="center" shrinkToFit="1"/>
    </xf>
    <xf numFmtId="181" fontId="21" fillId="0" borderId="1" xfId="0" applyNumberFormat="1" applyFont="1" applyFill="1" applyBorder="1" applyAlignment="1">
      <alignment horizontal="center" vertical="center" shrinkToFit="1"/>
    </xf>
    <xf numFmtId="0" fontId="21" fillId="0" borderId="0" xfId="0" applyFont="1" applyFill="1" applyAlignment="1">
      <alignment horizontal="center" vertical="center"/>
    </xf>
    <xf numFmtId="0" fontId="21" fillId="0" borderId="1" xfId="0" applyNumberFormat="1" applyFont="1" applyFill="1" applyBorder="1" applyAlignment="1">
      <alignment horizontal="center" vertical="center"/>
    </xf>
    <xf numFmtId="0" fontId="21" fillId="0" borderId="1" xfId="0" applyNumberFormat="1" applyFont="1" applyFill="1" applyBorder="1" applyAlignment="1">
      <alignment horizontal="left" vertical="center" wrapText="1"/>
    </xf>
    <xf numFmtId="0" fontId="9" fillId="0" borderId="0" xfId="0" applyFont="1" applyFill="1" applyAlignment="1">
      <alignment horizontal="left" vertical="center" wrapText="1"/>
    </xf>
    <xf numFmtId="0" fontId="21" fillId="0" borderId="6" xfId="0" applyNumberFormat="1" applyFont="1" applyFill="1" applyBorder="1" applyAlignment="1">
      <alignment horizontal="center" vertical="center" shrinkToFit="1"/>
    </xf>
    <xf numFmtId="0" fontId="21" fillId="0" borderId="0" xfId="0" applyFont="1" applyFill="1" applyBorder="1" applyAlignment="1" applyProtection="1">
      <alignment vertical="center" shrinkToFit="1"/>
      <protection locked="0"/>
    </xf>
    <xf numFmtId="38" fontId="21" fillId="0" borderId="48" xfId="0" applyNumberFormat="1" applyFont="1" applyFill="1" applyBorder="1" applyAlignment="1">
      <alignment vertical="center" shrinkToFit="1"/>
    </xf>
    <xf numFmtId="38" fontId="21" fillId="0" borderId="22" xfId="0" applyNumberFormat="1" applyFont="1" applyFill="1" applyBorder="1" applyAlignment="1">
      <alignment vertical="center" shrinkToFit="1"/>
    </xf>
    <xf numFmtId="38" fontId="21" fillId="0" borderId="23" xfId="0" applyNumberFormat="1" applyFont="1" applyFill="1" applyBorder="1" applyAlignment="1">
      <alignment vertical="center" shrinkToFit="1"/>
    </xf>
    <xf numFmtId="176" fontId="23" fillId="0" borderId="13" xfId="3" applyNumberFormat="1" applyFont="1" applyFill="1" applyBorder="1" applyAlignment="1">
      <alignment vertical="center" shrinkToFit="1"/>
    </xf>
    <xf numFmtId="176" fontId="23" fillId="0" borderId="21" xfId="3" applyNumberFormat="1" applyFont="1" applyFill="1" applyBorder="1" applyAlignment="1">
      <alignment vertical="center" shrinkToFit="1"/>
    </xf>
    <xf numFmtId="177" fontId="23" fillId="0" borderId="23" xfId="3" applyNumberFormat="1" applyFont="1" applyFill="1" applyBorder="1" applyAlignment="1">
      <alignment vertical="center" shrinkToFit="1"/>
    </xf>
    <xf numFmtId="176" fontId="23" fillId="0" borderId="56" xfId="3" applyNumberFormat="1" applyFont="1" applyFill="1" applyBorder="1" applyAlignment="1">
      <alignment vertical="center" shrinkToFit="1"/>
    </xf>
    <xf numFmtId="177" fontId="23" fillId="0" borderId="42" xfId="3" applyNumberFormat="1" applyFont="1" applyFill="1" applyBorder="1" applyAlignment="1">
      <alignment vertical="center" shrinkToFit="1"/>
    </xf>
    <xf numFmtId="176" fontId="21" fillId="0" borderId="13" xfId="0" applyNumberFormat="1" applyFont="1" applyFill="1" applyBorder="1" applyAlignment="1" applyProtection="1">
      <alignment vertical="center" shrinkToFit="1"/>
      <protection locked="0"/>
    </xf>
    <xf numFmtId="176" fontId="21" fillId="0" borderId="62" xfId="0" applyNumberFormat="1" applyFont="1" applyFill="1" applyBorder="1" applyAlignment="1" applyProtection="1">
      <alignment vertical="center" shrinkToFit="1"/>
      <protection locked="0"/>
    </xf>
    <xf numFmtId="176" fontId="21" fillId="0" borderId="56" xfId="0" applyNumberFormat="1" applyFont="1" applyFill="1" applyBorder="1" applyAlignment="1" applyProtection="1">
      <alignment vertical="center" shrinkToFit="1"/>
      <protection locked="0"/>
    </xf>
    <xf numFmtId="178" fontId="21" fillId="0" borderId="42" xfId="0" applyNumberFormat="1" applyFont="1" applyFill="1" applyBorder="1" applyAlignment="1" applyProtection="1">
      <alignment vertical="center" shrinkToFit="1"/>
      <protection locked="0"/>
    </xf>
    <xf numFmtId="176" fontId="21" fillId="0" borderId="21" xfId="0" applyNumberFormat="1" applyFont="1" applyFill="1" applyBorder="1" applyAlignment="1" applyProtection="1">
      <alignment vertical="center" shrinkToFit="1"/>
      <protection locked="0"/>
    </xf>
    <xf numFmtId="178" fontId="21" fillId="0" borderId="23" xfId="0" applyNumberFormat="1" applyFont="1" applyFill="1" applyBorder="1" applyAlignment="1" applyProtection="1">
      <alignment vertical="center" shrinkToFit="1"/>
      <protection locked="0"/>
    </xf>
    <xf numFmtId="176" fontId="21" fillId="0" borderId="42" xfId="0" applyNumberFormat="1" applyFont="1" applyFill="1" applyBorder="1" applyAlignment="1" applyProtection="1">
      <alignment vertical="center" shrinkToFit="1"/>
      <protection locked="0"/>
    </xf>
    <xf numFmtId="176" fontId="21" fillId="0" borderId="38" xfId="3" applyNumberFormat="1" applyFont="1" applyFill="1" applyBorder="1" applyAlignment="1">
      <alignment vertical="center" shrinkToFit="1"/>
    </xf>
    <xf numFmtId="176" fontId="21" fillId="0" borderId="12" xfId="3" applyNumberFormat="1" applyFont="1" applyFill="1" applyBorder="1" applyAlignment="1">
      <alignment vertical="center" shrinkToFit="1"/>
    </xf>
    <xf numFmtId="176" fontId="21" fillId="0" borderId="60" xfId="3" applyNumberFormat="1" applyFont="1" applyFill="1" applyBorder="1" applyAlignment="1">
      <alignment vertical="center" shrinkToFit="1"/>
    </xf>
    <xf numFmtId="176" fontId="21" fillId="0" borderId="18" xfId="3" applyNumberFormat="1" applyFont="1" applyFill="1" applyBorder="1" applyAlignment="1" applyProtection="1">
      <alignment vertical="center" shrinkToFit="1"/>
      <protection locked="0"/>
    </xf>
    <xf numFmtId="178" fontId="21" fillId="0" borderId="20" xfId="3" applyNumberFormat="1" applyFont="1" applyFill="1" applyBorder="1" applyAlignment="1" applyProtection="1">
      <alignment vertical="center" shrinkToFit="1"/>
      <protection locked="0"/>
    </xf>
    <xf numFmtId="176" fontId="21" fillId="0" borderId="55" xfId="3" applyNumberFormat="1" applyFont="1" applyFill="1" applyBorder="1" applyAlignment="1" applyProtection="1">
      <alignment vertical="center" shrinkToFit="1"/>
      <protection locked="0"/>
    </xf>
    <xf numFmtId="178" fontId="21" fillId="0" borderId="41" xfId="3" applyNumberFormat="1" applyFont="1" applyFill="1" applyBorder="1" applyAlignment="1" applyProtection="1">
      <alignment vertical="center" shrinkToFit="1"/>
      <protection locked="0"/>
    </xf>
    <xf numFmtId="176" fontId="21" fillId="0" borderId="20" xfId="3" applyNumberFormat="1" applyFont="1" applyFill="1" applyBorder="1" applyAlignment="1" applyProtection="1">
      <alignment vertical="center" shrinkToFit="1"/>
      <protection locked="0"/>
    </xf>
    <xf numFmtId="176" fontId="21" fillId="0" borderId="18" xfId="3" applyNumberFormat="1" applyFont="1" applyFill="1" applyBorder="1" applyAlignment="1">
      <alignment vertical="center" shrinkToFit="1"/>
    </xf>
    <xf numFmtId="178" fontId="21" fillId="0" borderId="20" xfId="3" applyNumberFormat="1" applyFont="1" applyFill="1" applyBorder="1" applyAlignment="1">
      <alignment vertical="center" shrinkToFit="1"/>
    </xf>
    <xf numFmtId="176" fontId="21" fillId="0" borderId="39" xfId="3" applyNumberFormat="1" applyFont="1" applyFill="1" applyBorder="1" applyAlignment="1">
      <alignment vertical="center" shrinkToFit="1"/>
    </xf>
    <xf numFmtId="176" fontId="21" fillId="0" borderId="13" xfId="3" applyNumberFormat="1" applyFont="1" applyFill="1" applyBorder="1" applyAlignment="1">
      <alignment vertical="center" shrinkToFit="1"/>
    </xf>
    <xf numFmtId="176" fontId="21" fillId="0" borderId="62" xfId="3" applyNumberFormat="1" applyFont="1" applyFill="1" applyBorder="1" applyAlignment="1">
      <alignment vertical="center" shrinkToFit="1"/>
    </xf>
    <xf numFmtId="176" fontId="21" fillId="0" borderId="21" xfId="3" applyNumberFormat="1" applyFont="1" applyFill="1" applyBorder="1" applyAlignment="1">
      <alignment vertical="center" shrinkToFit="1"/>
    </xf>
    <xf numFmtId="177" fontId="21" fillId="0" borderId="23" xfId="3" applyNumberFormat="1" applyFont="1" applyFill="1" applyBorder="1" applyAlignment="1">
      <alignment vertical="center" shrinkToFit="1"/>
    </xf>
    <xf numFmtId="176" fontId="21" fillId="0" borderId="56" xfId="3" applyNumberFormat="1" applyFont="1" applyFill="1" applyBorder="1" applyAlignment="1">
      <alignment vertical="center" shrinkToFit="1"/>
    </xf>
    <xf numFmtId="177" fontId="21" fillId="0" borderId="42" xfId="3" applyNumberFormat="1" applyFont="1" applyFill="1" applyBorder="1" applyAlignment="1">
      <alignment vertical="center" shrinkToFit="1"/>
    </xf>
    <xf numFmtId="178" fontId="21" fillId="0" borderId="23" xfId="3" applyNumberFormat="1" applyFont="1" applyFill="1" applyBorder="1" applyAlignment="1">
      <alignment vertical="center" shrinkToFit="1"/>
    </xf>
    <xf numFmtId="176" fontId="21" fillId="0" borderId="39" xfId="0" applyNumberFormat="1" applyFont="1" applyFill="1" applyBorder="1" applyAlignment="1" applyProtection="1">
      <alignment vertical="center" shrinkToFit="1"/>
      <protection locked="0"/>
    </xf>
    <xf numFmtId="176" fontId="21" fillId="0" borderId="23" xfId="0" applyNumberFormat="1" applyFont="1" applyFill="1" applyBorder="1" applyAlignment="1" applyProtection="1">
      <alignment vertical="center" shrinkToFit="1"/>
      <protection locked="0"/>
    </xf>
    <xf numFmtId="176" fontId="21" fillId="0" borderId="39" xfId="0" applyNumberFormat="1" applyFont="1" applyFill="1" applyBorder="1" applyAlignment="1">
      <alignment vertical="center" shrinkToFit="1"/>
    </xf>
    <xf numFmtId="176" fontId="21" fillId="0" borderId="13" xfId="0" applyNumberFormat="1" applyFont="1" applyFill="1" applyBorder="1" applyAlignment="1">
      <alignment vertical="center" shrinkToFit="1"/>
    </xf>
    <xf numFmtId="176" fontId="21" fillId="0" borderId="62" xfId="0" applyNumberFormat="1" applyFont="1" applyFill="1" applyBorder="1" applyAlignment="1">
      <alignment vertical="center" shrinkToFit="1"/>
    </xf>
    <xf numFmtId="177" fontId="21" fillId="0" borderId="23" xfId="0" applyNumberFormat="1" applyFont="1" applyFill="1" applyBorder="1" applyAlignment="1">
      <alignment vertical="center" shrinkToFit="1"/>
    </xf>
    <xf numFmtId="176" fontId="21" fillId="0" borderId="56" xfId="0" applyNumberFormat="1" applyFont="1" applyFill="1" applyBorder="1" applyAlignment="1">
      <alignment vertical="center" shrinkToFit="1"/>
    </xf>
    <xf numFmtId="177" fontId="21" fillId="0" borderId="42" xfId="0" applyNumberFormat="1" applyFont="1" applyFill="1" applyBorder="1" applyAlignment="1">
      <alignment vertical="center" shrinkToFit="1"/>
    </xf>
    <xf numFmtId="176" fontId="23" fillId="0" borderId="39" xfId="3" applyNumberFormat="1" applyFont="1" applyFill="1" applyBorder="1" applyAlignment="1">
      <alignment vertical="center" shrinkToFit="1"/>
    </xf>
    <xf numFmtId="176" fontId="23" fillId="0" borderId="62" xfId="3" applyNumberFormat="1" applyFont="1" applyFill="1" applyBorder="1" applyAlignment="1">
      <alignment vertical="center" shrinkToFit="1"/>
    </xf>
    <xf numFmtId="176" fontId="21" fillId="0" borderId="39" xfId="3" applyNumberFormat="1" applyFont="1" applyFill="1" applyBorder="1" applyAlignment="1" applyProtection="1">
      <alignment vertical="center" shrinkToFit="1"/>
      <protection locked="0"/>
    </xf>
    <xf numFmtId="176" fontId="21" fillId="0" borderId="13" xfId="3" applyNumberFormat="1" applyFont="1" applyFill="1" applyBorder="1" applyAlignment="1" applyProtection="1">
      <alignment vertical="center" shrinkToFit="1"/>
      <protection locked="0"/>
    </xf>
    <xf numFmtId="176" fontId="21" fillId="0" borderId="62" xfId="3" applyNumberFormat="1" applyFont="1" applyFill="1" applyBorder="1" applyAlignment="1" applyProtection="1">
      <alignment vertical="center" shrinkToFit="1"/>
      <protection locked="0"/>
    </xf>
    <xf numFmtId="176" fontId="21" fillId="0" borderId="21" xfId="3" applyNumberFormat="1" applyFont="1" applyFill="1" applyBorder="1" applyAlignment="1" applyProtection="1">
      <alignment vertical="center" shrinkToFit="1"/>
      <protection locked="0"/>
    </xf>
    <xf numFmtId="178" fontId="21" fillId="0" borderId="23" xfId="3" applyNumberFormat="1" applyFont="1" applyFill="1" applyBorder="1" applyAlignment="1" applyProtection="1">
      <alignment vertical="center" shrinkToFit="1"/>
      <protection locked="0"/>
    </xf>
    <xf numFmtId="176" fontId="21" fillId="0" borderId="56" xfId="3" applyNumberFormat="1" applyFont="1" applyFill="1" applyBorder="1" applyAlignment="1" applyProtection="1">
      <alignment vertical="center" shrinkToFit="1"/>
      <protection locked="0"/>
    </xf>
    <xf numFmtId="178" fontId="21" fillId="0" borderId="42" xfId="3" applyNumberFormat="1" applyFont="1" applyFill="1" applyBorder="1" applyAlignment="1" applyProtection="1">
      <alignment vertical="center" shrinkToFit="1"/>
      <protection locked="0"/>
    </xf>
    <xf numFmtId="176" fontId="21" fillId="0" borderId="23" xfId="3" applyNumberFormat="1" applyFont="1" applyFill="1" applyBorder="1" applyAlignment="1" applyProtection="1">
      <alignment vertical="center" shrinkToFit="1"/>
      <protection locked="0"/>
    </xf>
    <xf numFmtId="176" fontId="21" fillId="0" borderId="24" xfId="3" applyNumberFormat="1" applyFont="1" applyFill="1" applyBorder="1" applyAlignment="1" applyProtection="1">
      <alignment vertical="center" shrinkToFit="1"/>
      <protection locked="0"/>
    </xf>
    <xf numFmtId="176" fontId="21" fillId="0" borderId="57" xfId="3" applyNumberFormat="1" applyFont="1" applyFill="1" applyBorder="1" applyAlignment="1" applyProtection="1">
      <alignment vertical="center" shrinkToFit="1"/>
      <protection locked="0"/>
    </xf>
    <xf numFmtId="176" fontId="21" fillId="0" borderId="26" xfId="3" applyNumberFormat="1" applyFont="1" applyFill="1" applyBorder="1" applyAlignment="1" applyProtection="1">
      <alignment vertical="center" shrinkToFit="1"/>
      <protection locked="0"/>
    </xf>
    <xf numFmtId="176" fontId="21" fillId="0" borderId="76" xfId="3" applyNumberFormat="1" applyFont="1" applyFill="1" applyBorder="1" applyAlignment="1" applyProtection="1">
      <alignment vertical="center" shrinkToFit="1"/>
      <protection locked="0"/>
    </xf>
    <xf numFmtId="178" fontId="21" fillId="0" borderId="77" xfId="3" applyNumberFormat="1" applyFont="1" applyFill="1" applyBorder="1" applyAlignment="1" applyProtection="1">
      <alignment vertical="center" shrinkToFit="1"/>
      <protection locked="0"/>
    </xf>
    <xf numFmtId="176" fontId="21" fillId="0" borderId="24" xfId="3" applyNumberFormat="1" applyFont="1" applyFill="1" applyBorder="1" applyAlignment="1">
      <alignment vertical="center" shrinkToFit="1"/>
    </xf>
    <xf numFmtId="178" fontId="21" fillId="0" borderId="26" xfId="3" applyNumberFormat="1" applyFont="1" applyFill="1" applyBorder="1" applyAlignment="1">
      <alignment vertical="center" shrinkToFit="1"/>
    </xf>
    <xf numFmtId="177" fontId="21" fillId="0" borderId="20" xfId="3" applyNumberFormat="1" applyFont="1" applyFill="1" applyBorder="1" applyAlignment="1">
      <alignment vertical="center" shrinkToFit="1"/>
    </xf>
    <xf numFmtId="176" fontId="21" fillId="0" borderId="14" xfId="3" applyNumberFormat="1" applyFont="1" applyFill="1" applyBorder="1" applyAlignment="1">
      <alignment vertical="center" shrinkToFit="1"/>
    </xf>
    <xf numFmtId="177" fontId="21" fillId="0" borderId="26" xfId="3" applyNumberFormat="1" applyFont="1" applyFill="1" applyBorder="1" applyAlignment="1">
      <alignment vertical="center" shrinkToFit="1"/>
    </xf>
    <xf numFmtId="0" fontId="31" fillId="0" borderId="40" xfId="0" applyFont="1" applyFill="1" applyBorder="1" applyAlignment="1">
      <alignment horizontal="center" vertical="center" shrinkToFit="1"/>
    </xf>
    <xf numFmtId="0" fontId="31" fillId="0" borderId="26" xfId="0" applyFont="1" applyFill="1" applyBorder="1" applyAlignment="1">
      <alignment horizontal="center" vertical="center" shrinkToFit="1"/>
    </xf>
    <xf numFmtId="0" fontId="31" fillId="0" borderId="61" xfId="0" applyFont="1" applyFill="1" applyBorder="1" applyAlignment="1">
      <alignment horizontal="center" vertical="center" shrinkToFit="1"/>
    </xf>
    <xf numFmtId="176" fontId="21" fillId="0" borderId="55" xfId="3" applyNumberFormat="1" applyFont="1" applyFill="1" applyBorder="1" applyAlignment="1">
      <alignment horizontal="right" vertical="center" shrinkToFit="1"/>
    </xf>
    <xf numFmtId="178" fontId="21" fillId="0" borderId="41" xfId="3" applyNumberFormat="1" applyFont="1" applyFill="1" applyBorder="1" applyAlignment="1">
      <alignment vertical="center" shrinkToFit="1"/>
    </xf>
    <xf numFmtId="176" fontId="21" fillId="0" borderId="55" xfId="3" applyNumberFormat="1" applyFont="1" applyFill="1" applyBorder="1" applyAlignment="1">
      <alignment vertical="center" shrinkToFit="1"/>
    </xf>
    <xf numFmtId="178" fontId="21" fillId="0" borderId="42" xfId="0" applyNumberFormat="1" applyFont="1" applyFill="1" applyBorder="1" applyAlignment="1">
      <alignment vertical="center" shrinkToFit="1"/>
    </xf>
    <xf numFmtId="178" fontId="21" fillId="0" borderId="42" xfId="3" applyNumberFormat="1" applyFont="1" applyFill="1" applyBorder="1" applyAlignment="1">
      <alignment vertical="center" shrinkToFit="1"/>
    </xf>
    <xf numFmtId="176" fontId="21" fillId="0" borderId="42" xfId="3" applyNumberFormat="1" applyFont="1" applyFill="1" applyBorder="1" applyAlignment="1" applyProtection="1">
      <alignment vertical="center" shrinkToFit="1"/>
      <protection locked="0"/>
    </xf>
    <xf numFmtId="176" fontId="36" fillId="0" borderId="13" xfId="0" applyNumberFormat="1" applyFont="1" applyFill="1" applyBorder="1" applyAlignment="1">
      <alignment vertical="center" shrinkToFit="1"/>
    </xf>
    <xf numFmtId="178" fontId="36" fillId="0" borderId="42" xfId="0" applyNumberFormat="1" applyFont="1" applyFill="1" applyBorder="1" applyAlignment="1">
      <alignment vertical="center" shrinkToFit="1"/>
    </xf>
    <xf numFmtId="176" fontId="21" fillId="0" borderId="64" xfId="3" applyNumberFormat="1" applyFont="1" applyFill="1" applyBorder="1" applyAlignment="1" applyProtection="1">
      <alignment vertical="center" shrinkToFit="1"/>
      <protection locked="0"/>
    </xf>
    <xf numFmtId="176" fontId="21" fillId="0" borderId="73" xfId="3" applyNumberFormat="1" applyFont="1" applyFill="1" applyBorder="1" applyAlignment="1" applyProtection="1">
      <alignment vertical="center" shrinkToFit="1"/>
      <protection locked="0"/>
    </xf>
    <xf numFmtId="176" fontId="21" fillId="0" borderId="96" xfId="3" applyNumberFormat="1" applyFont="1" applyFill="1" applyBorder="1" applyAlignment="1" applyProtection="1">
      <alignment vertical="center" shrinkToFit="1"/>
      <protection locked="0"/>
    </xf>
    <xf numFmtId="178" fontId="21" fillId="0" borderId="81" xfId="3" applyNumberFormat="1" applyFont="1" applyFill="1" applyBorder="1" applyAlignment="1" applyProtection="1">
      <alignment vertical="center" shrinkToFit="1"/>
      <protection locked="0"/>
    </xf>
    <xf numFmtId="176" fontId="21" fillId="0" borderId="81" xfId="3" applyNumberFormat="1" applyFont="1" applyFill="1" applyBorder="1" applyAlignment="1" applyProtection="1">
      <alignment vertical="center" shrinkToFit="1"/>
      <protection locked="0"/>
    </xf>
    <xf numFmtId="176" fontId="21" fillId="0" borderId="76" xfId="3" applyNumberFormat="1" applyFont="1" applyFill="1" applyBorder="1" applyAlignment="1">
      <alignment vertical="center" shrinkToFit="1"/>
    </xf>
    <xf numFmtId="178" fontId="21" fillId="0" borderId="77" xfId="3" applyNumberFormat="1" applyFont="1" applyFill="1" applyBorder="1" applyAlignment="1">
      <alignment vertical="center" shrinkToFit="1"/>
    </xf>
    <xf numFmtId="178" fontId="21" fillId="0" borderId="42" xfId="3" applyNumberFormat="1" applyFont="1" applyFill="1" applyBorder="1" applyAlignment="1">
      <alignment horizontal="center" vertical="center" shrinkToFit="1"/>
    </xf>
    <xf numFmtId="176" fontId="21" fillId="0" borderId="61" xfId="3" applyNumberFormat="1" applyFont="1" applyFill="1" applyBorder="1" applyAlignment="1">
      <alignment vertical="center" shrinkToFit="1"/>
    </xf>
    <xf numFmtId="176" fontId="21" fillId="0" borderId="57" xfId="3" applyNumberFormat="1" applyFont="1" applyFill="1" applyBorder="1" applyAlignment="1">
      <alignment vertical="center" shrinkToFit="1"/>
    </xf>
    <xf numFmtId="178" fontId="21" fillId="0" borderId="43" xfId="3" applyNumberFormat="1" applyFont="1" applyFill="1" applyBorder="1" applyAlignment="1">
      <alignment vertical="center" shrinkToFit="1"/>
    </xf>
    <xf numFmtId="182" fontId="23" fillId="0" borderId="23" xfId="3" applyNumberFormat="1" applyFont="1" applyFill="1" applyBorder="1" applyAlignment="1">
      <alignment horizontal="right" vertical="center" shrinkToFit="1"/>
    </xf>
    <xf numFmtId="182" fontId="23" fillId="0" borderId="56" xfId="3" applyNumberFormat="1" applyFont="1" applyFill="1" applyBorder="1" applyAlignment="1">
      <alignment horizontal="right" vertical="center" shrinkToFit="1"/>
    </xf>
    <xf numFmtId="182" fontId="23" fillId="0" borderId="42" xfId="3" applyNumberFormat="1" applyFont="1" applyFill="1" applyBorder="1" applyAlignment="1">
      <alignment horizontal="right" vertical="center" shrinkToFit="1"/>
    </xf>
    <xf numFmtId="182" fontId="23" fillId="0" borderId="21" xfId="3" applyNumberFormat="1" applyFont="1" applyFill="1" applyBorder="1" applyAlignment="1">
      <alignment horizontal="right" vertical="center" shrinkToFit="1"/>
    </xf>
    <xf numFmtId="182" fontId="26" fillId="0" borderId="23" xfId="3" applyNumberFormat="1" applyFont="1" applyFill="1" applyBorder="1" applyAlignment="1">
      <alignment horizontal="right" vertical="center" shrinkToFit="1"/>
    </xf>
    <xf numFmtId="182" fontId="26" fillId="0" borderId="56" xfId="3" applyNumberFormat="1" applyFont="1" applyFill="1" applyBorder="1" applyAlignment="1">
      <alignment horizontal="right" vertical="center" shrinkToFit="1"/>
    </xf>
    <xf numFmtId="182" fontId="27" fillId="0" borderId="56" xfId="3" applyNumberFormat="1" applyFont="1" applyFill="1" applyBorder="1" applyAlignment="1">
      <alignment horizontal="right" vertical="center" shrinkToFit="1"/>
    </xf>
    <xf numFmtId="182" fontId="21" fillId="0" borderId="21" xfId="0" applyNumberFormat="1" applyFont="1" applyFill="1" applyBorder="1" applyAlignment="1" applyProtection="1">
      <alignment vertical="center" shrinkToFit="1"/>
      <protection locked="0"/>
    </xf>
    <xf numFmtId="182" fontId="21" fillId="0" borderId="23" xfId="0" applyNumberFormat="1" applyFont="1" applyFill="1" applyBorder="1" applyAlignment="1" applyProtection="1">
      <alignment vertical="center" shrinkToFit="1"/>
      <protection locked="0"/>
    </xf>
    <xf numFmtId="182" fontId="21" fillId="0" borderId="56" xfId="0" applyNumberFormat="1" applyFont="1" applyFill="1" applyBorder="1" applyAlignment="1" applyProtection="1">
      <alignment vertical="center" shrinkToFit="1"/>
      <protection locked="0"/>
    </xf>
    <xf numFmtId="182" fontId="21" fillId="0" borderId="56" xfId="3" applyNumberFormat="1" applyFont="1" applyFill="1" applyBorder="1" applyAlignment="1">
      <alignment horizontal="right" vertical="center" shrinkToFit="1"/>
    </xf>
    <xf numFmtId="182" fontId="21" fillId="0" borderId="15" xfId="3" applyNumberFormat="1" applyFont="1" applyFill="1" applyBorder="1" applyAlignment="1">
      <alignment horizontal="right" vertical="center" shrinkToFit="1"/>
    </xf>
    <xf numFmtId="182" fontId="21" fillId="0" borderId="17" xfId="3" applyNumberFormat="1" applyFont="1" applyFill="1" applyBorder="1" applyAlignment="1">
      <alignment horizontal="right" vertical="center" shrinkToFit="1"/>
    </xf>
    <xf numFmtId="182" fontId="21" fillId="0" borderId="15" xfId="3" applyNumberFormat="1" applyFont="1" applyFill="1" applyBorder="1" applyAlignment="1" applyProtection="1">
      <alignment horizontal="right" vertical="center" shrinkToFit="1"/>
      <protection locked="0"/>
    </xf>
    <xf numFmtId="182" fontId="21" fillId="0" borderId="17" xfId="3" applyNumberFormat="1" applyFont="1" applyFill="1" applyBorder="1" applyAlignment="1" applyProtection="1">
      <alignment horizontal="right" vertical="center"/>
      <protection locked="0"/>
    </xf>
    <xf numFmtId="182" fontId="21" fillId="0" borderId="18" xfId="3" applyNumberFormat="1" applyFont="1" applyFill="1" applyBorder="1" applyAlignment="1">
      <alignment horizontal="right" vertical="center" shrinkToFit="1"/>
    </xf>
    <xf numFmtId="182" fontId="21" fillId="0" borderId="41" xfId="3" applyNumberFormat="1" applyFont="1" applyFill="1" applyBorder="1" applyAlignment="1">
      <alignment horizontal="right" vertical="center" shrinkToFit="1"/>
    </xf>
    <xf numFmtId="182" fontId="21" fillId="0" borderId="20" xfId="3" applyNumberFormat="1" applyFont="1" applyFill="1" applyBorder="1" applyAlignment="1">
      <alignment horizontal="right" vertical="center" shrinkToFit="1"/>
    </xf>
    <xf numFmtId="182" fontId="21" fillId="0" borderId="55" xfId="3" applyNumberFormat="1" applyFont="1" applyFill="1" applyBorder="1" applyAlignment="1">
      <alignment horizontal="right" vertical="center" shrinkToFit="1"/>
    </xf>
    <xf numFmtId="182" fontId="21" fillId="0" borderId="21" xfId="3" applyNumberFormat="1" applyFont="1" applyFill="1" applyBorder="1" applyAlignment="1">
      <alignment horizontal="right" vertical="center" shrinkToFit="1"/>
    </xf>
    <xf numFmtId="182" fontId="21" fillId="0" borderId="42" xfId="3" applyNumberFormat="1" applyFont="1" applyFill="1" applyBorder="1" applyAlignment="1">
      <alignment horizontal="right" vertical="center" shrinkToFit="1"/>
    </xf>
    <xf numFmtId="182" fontId="21" fillId="0" borderId="23" xfId="3" applyNumberFormat="1" applyFont="1" applyFill="1" applyBorder="1" applyAlignment="1">
      <alignment horizontal="right" vertical="center" shrinkToFit="1"/>
    </xf>
    <xf numFmtId="182" fontId="21" fillId="0" borderId="42" xfId="0" applyNumberFormat="1" applyFont="1" applyFill="1" applyBorder="1" applyAlignment="1" applyProtection="1">
      <alignment horizontal="right" vertical="center"/>
      <protection locked="0"/>
    </xf>
    <xf numFmtId="182" fontId="21" fillId="0" borderId="23" xfId="0" applyNumberFormat="1" applyFont="1" applyFill="1" applyBorder="1" applyAlignment="1" applyProtection="1">
      <alignment vertical="center"/>
      <protection locked="0"/>
    </xf>
    <xf numFmtId="182" fontId="21" fillId="0" borderId="42" xfId="0" applyNumberFormat="1" applyFont="1" applyFill="1" applyBorder="1" applyAlignment="1" applyProtection="1">
      <alignment vertical="center"/>
      <protection locked="0"/>
    </xf>
    <xf numFmtId="182" fontId="21" fillId="0" borderId="21" xfId="0" applyNumberFormat="1" applyFont="1" applyFill="1" applyBorder="1" applyAlignment="1">
      <alignment horizontal="right" vertical="center" shrinkToFit="1"/>
    </xf>
    <xf numFmtId="182" fontId="21" fillId="0" borderId="42" xfId="0" applyNumberFormat="1" applyFont="1" applyFill="1" applyBorder="1" applyAlignment="1">
      <alignment horizontal="right" vertical="center" shrinkToFit="1"/>
    </xf>
    <xf numFmtId="182" fontId="21" fillId="0" borderId="23" xfId="0" applyNumberFormat="1" applyFont="1" applyFill="1" applyBorder="1" applyAlignment="1">
      <alignment horizontal="right" vertical="center" shrinkToFit="1"/>
    </xf>
    <xf numFmtId="182" fontId="21" fillId="0" borderId="56" xfId="0" applyNumberFormat="1" applyFont="1" applyFill="1" applyBorder="1" applyAlignment="1">
      <alignment horizontal="right" vertical="center" shrinkToFit="1"/>
    </xf>
    <xf numFmtId="182" fontId="21" fillId="0" borderId="56" xfId="3" applyNumberFormat="1" applyFont="1" applyFill="1" applyBorder="1" applyAlignment="1" applyProtection="1">
      <alignment vertical="center" shrinkToFit="1"/>
      <protection locked="0"/>
    </xf>
    <xf numFmtId="182" fontId="21" fillId="0" borderId="23" xfId="3" applyNumberFormat="1" applyFont="1" applyFill="1" applyBorder="1" applyAlignment="1" applyProtection="1">
      <alignment vertical="center" shrinkToFit="1"/>
      <protection locked="0"/>
    </xf>
    <xf numFmtId="182" fontId="21" fillId="0" borderId="21" xfId="3" applyNumberFormat="1" applyFont="1" applyFill="1" applyBorder="1" applyAlignment="1" applyProtection="1">
      <alignment vertical="center" shrinkToFit="1"/>
      <protection locked="0"/>
    </xf>
    <xf numFmtId="182" fontId="21" fillId="0" borderId="42" xfId="3" applyNumberFormat="1" applyFont="1" applyFill="1" applyBorder="1" applyAlignment="1" applyProtection="1">
      <alignment vertical="center"/>
      <protection locked="0"/>
    </xf>
    <xf numFmtId="182" fontId="21" fillId="0" borderId="23" xfId="3" applyNumberFormat="1" applyFont="1" applyFill="1" applyBorder="1" applyAlignment="1" applyProtection="1">
      <alignment vertical="center"/>
      <protection locked="0"/>
    </xf>
    <xf numFmtId="182" fontId="21" fillId="0" borderId="56" xfId="3" applyNumberFormat="1" applyFont="1" applyFill="1" applyBorder="1" applyAlignment="1" applyProtection="1">
      <alignment vertical="center"/>
    </xf>
    <xf numFmtId="182" fontId="21" fillId="0" borderId="42" xfId="3" applyNumberFormat="1" applyFont="1" applyFill="1" applyBorder="1" applyAlignment="1" applyProtection="1">
      <alignment vertical="center"/>
    </xf>
    <xf numFmtId="182" fontId="21" fillId="0" borderId="76" xfId="3" applyNumberFormat="1" applyFont="1" applyFill="1" applyBorder="1" applyAlignment="1" applyProtection="1">
      <alignment vertical="center" shrinkToFit="1"/>
      <protection locked="0"/>
    </xf>
    <xf numFmtId="182" fontId="21" fillId="0" borderId="81" xfId="3" applyNumberFormat="1" applyFont="1" applyFill="1" applyBorder="1" applyAlignment="1" applyProtection="1">
      <alignment vertical="center"/>
      <protection locked="0"/>
    </xf>
    <xf numFmtId="182" fontId="21" fillId="0" borderId="77" xfId="3" applyNumberFormat="1" applyFont="1" applyFill="1" applyBorder="1" applyAlignment="1" applyProtection="1">
      <alignment vertical="center"/>
      <protection locked="0"/>
    </xf>
    <xf numFmtId="182" fontId="21" fillId="0" borderId="96" xfId="3" applyNumberFormat="1" applyFont="1" applyFill="1" applyBorder="1" applyAlignment="1" applyProtection="1">
      <alignment vertical="center" shrinkToFit="1"/>
      <protection locked="0"/>
    </xf>
    <xf numFmtId="182" fontId="21" fillId="0" borderId="77" xfId="3" applyNumberFormat="1" applyFont="1" applyFill="1" applyBorder="1" applyAlignment="1" applyProtection="1">
      <alignment vertical="center" shrinkToFit="1"/>
      <protection locked="0"/>
    </xf>
    <xf numFmtId="182" fontId="21" fillId="0" borderId="24" xfId="3" applyNumberFormat="1" applyFont="1" applyFill="1" applyBorder="1" applyAlignment="1" applyProtection="1">
      <alignment vertical="center" shrinkToFit="1"/>
      <protection locked="0"/>
    </xf>
    <xf numFmtId="182" fontId="21" fillId="0" borderId="43" xfId="3" applyNumberFormat="1" applyFont="1" applyFill="1" applyBorder="1" applyAlignment="1" applyProtection="1">
      <alignment vertical="center"/>
      <protection locked="0"/>
    </xf>
    <xf numFmtId="182" fontId="21" fillId="0" borderId="26" xfId="3" applyNumberFormat="1" applyFont="1" applyFill="1" applyBorder="1" applyAlignment="1" applyProtection="1">
      <alignment vertical="center"/>
      <protection locked="0"/>
    </xf>
    <xf numFmtId="182" fontId="21" fillId="0" borderId="57" xfId="3" applyNumberFormat="1" applyFont="1" applyFill="1" applyBorder="1" applyAlignment="1" applyProtection="1">
      <alignment vertical="center" shrinkToFit="1"/>
      <protection locked="0"/>
    </xf>
    <xf numFmtId="182" fontId="21" fillId="0" borderId="57" xfId="3" applyNumberFormat="1" applyFont="1" applyFill="1" applyBorder="1" applyAlignment="1">
      <alignment vertical="center"/>
    </xf>
    <xf numFmtId="182" fontId="21" fillId="0" borderId="43" xfId="3" applyNumberFormat="1" applyFont="1" applyFill="1" applyBorder="1" applyAlignment="1">
      <alignment vertical="center"/>
    </xf>
    <xf numFmtId="182" fontId="21" fillId="0" borderId="26" xfId="3" applyNumberFormat="1" applyFont="1" applyFill="1" applyBorder="1" applyAlignment="1" applyProtection="1">
      <alignment vertical="center" shrinkToFit="1"/>
      <protection locked="0"/>
    </xf>
    <xf numFmtId="0" fontId="21" fillId="0" borderId="33" xfId="0" applyFont="1" applyFill="1" applyBorder="1" applyAlignment="1">
      <alignment horizontal="center" vertical="center" wrapText="1" shrinkToFit="1"/>
    </xf>
    <xf numFmtId="0" fontId="21" fillId="0" borderId="51" xfId="0" applyFont="1" applyFill="1" applyBorder="1" applyAlignment="1">
      <alignment horizontal="center" vertical="center" wrapText="1" shrinkToFit="1"/>
    </xf>
    <xf numFmtId="0" fontId="21" fillId="0" borderId="33" xfId="0" applyFont="1" applyFill="1" applyBorder="1" applyAlignment="1">
      <alignment horizontal="center" vertical="center" shrinkToFit="1"/>
    </xf>
    <xf numFmtId="0" fontId="21" fillId="0" borderId="51" xfId="0" applyFont="1" applyFill="1" applyBorder="1" applyAlignment="1">
      <alignment horizontal="center" vertical="center" shrinkToFit="1"/>
    </xf>
    <xf numFmtId="182" fontId="21" fillId="0" borderId="96" xfId="3" applyNumberFormat="1" applyFont="1" applyFill="1" applyBorder="1" applyAlignment="1" applyProtection="1">
      <alignment vertical="center"/>
    </xf>
    <xf numFmtId="182" fontId="21" fillId="0" borderId="81" xfId="3" applyNumberFormat="1" applyFont="1" applyFill="1" applyBorder="1" applyAlignment="1" applyProtection="1">
      <alignment vertical="center"/>
    </xf>
    <xf numFmtId="182" fontId="21" fillId="0" borderId="24" xfId="3" applyNumberFormat="1" applyFont="1" applyFill="1" applyBorder="1" applyAlignment="1">
      <alignment horizontal="right" vertical="center" shrinkToFit="1"/>
    </xf>
    <xf numFmtId="182" fontId="21" fillId="0" borderId="43" xfId="3" applyNumberFormat="1" applyFont="1" applyFill="1" applyBorder="1" applyAlignment="1">
      <alignment horizontal="right" vertical="center" shrinkToFit="1"/>
    </xf>
    <xf numFmtId="182" fontId="21" fillId="0" borderId="26" xfId="3" applyNumberFormat="1" applyFont="1" applyFill="1" applyBorder="1" applyAlignment="1">
      <alignment horizontal="right" vertical="center" shrinkToFit="1"/>
    </xf>
    <xf numFmtId="182" fontId="21" fillId="0" borderId="57" xfId="3" applyNumberFormat="1" applyFont="1" applyFill="1" applyBorder="1" applyAlignment="1">
      <alignment horizontal="right" vertical="center" shrinkToFit="1"/>
    </xf>
    <xf numFmtId="38" fontId="23" fillId="0" borderId="21" xfId="3" applyNumberFormat="1" applyFont="1" applyFill="1" applyBorder="1" applyAlignment="1">
      <alignment vertical="center" shrinkToFit="1"/>
    </xf>
    <xf numFmtId="38" fontId="23" fillId="0" borderId="22" xfId="3" applyNumberFormat="1" applyFont="1" applyFill="1" applyBorder="1" applyAlignment="1">
      <alignment vertical="center" shrinkToFit="1"/>
    </xf>
    <xf numFmtId="38" fontId="23" fillId="0" borderId="23" xfId="3" applyNumberFormat="1" applyFont="1" applyFill="1" applyBorder="1" applyAlignment="1">
      <alignment vertical="center" shrinkToFit="1"/>
    </xf>
    <xf numFmtId="38" fontId="23" fillId="0" borderId="56" xfId="3" applyNumberFormat="1" applyFont="1" applyFill="1" applyBorder="1" applyAlignment="1">
      <alignment vertical="center" shrinkToFit="1"/>
    </xf>
    <xf numFmtId="38" fontId="23" fillId="0" borderId="79" xfId="3" applyNumberFormat="1" applyFont="1" applyFill="1" applyBorder="1" applyAlignment="1">
      <alignment vertical="center" shrinkToFit="1"/>
    </xf>
    <xf numFmtId="38" fontId="21" fillId="0" borderId="18" xfId="3" applyNumberFormat="1" applyFont="1" applyFill="1" applyBorder="1" applyAlignment="1">
      <alignment vertical="center" shrinkToFit="1"/>
    </xf>
    <xf numFmtId="38" fontId="21" fillId="0" borderId="19" xfId="3" applyNumberFormat="1" applyFont="1" applyFill="1" applyBorder="1" applyAlignment="1">
      <alignment vertical="center" shrinkToFit="1"/>
    </xf>
    <xf numFmtId="38" fontId="21" fillId="0" borderId="41" xfId="3" applyNumberFormat="1" applyFont="1" applyFill="1" applyBorder="1" applyAlignment="1">
      <alignment vertical="center" shrinkToFit="1"/>
    </xf>
    <xf numFmtId="38" fontId="21" fillId="0" borderId="20" xfId="3" applyNumberFormat="1" applyFont="1" applyFill="1" applyBorder="1" applyAlignment="1">
      <alignment vertical="center" shrinkToFit="1"/>
    </xf>
    <xf numFmtId="38" fontId="21" fillId="0" borderId="55" xfId="3" applyNumberFormat="1" applyFont="1" applyFill="1" applyBorder="1" applyAlignment="1">
      <alignment vertical="center" shrinkToFit="1"/>
    </xf>
    <xf numFmtId="38" fontId="21" fillId="0" borderId="18" xfId="3" applyNumberFormat="1" applyFont="1" applyFill="1" applyBorder="1" applyAlignment="1" applyProtection="1">
      <alignment vertical="center" shrinkToFit="1"/>
      <protection locked="0"/>
    </xf>
    <xf numFmtId="38" fontId="21" fillId="0" borderId="19" xfId="3" applyNumberFormat="1" applyFont="1" applyFill="1" applyBorder="1" applyAlignment="1" applyProtection="1">
      <alignment vertical="center" shrinkToFit="1"/>
      <protection locked="0"/>
    </xf>
    <xf numFmtId="38" fontId="21" fillId="0" borderId="41" xfId="3" applyNumberFormat="1" applyFont="1" applyFill="1" applyBorder="1" applyAlignment="1" applyProtection="1">
      <alignment vertical="center" shrinkToFit="1"/>
      <protection locked="0"/>
    </xf>
    <xf numFmtId="38" fontId="21" fillId="0" borderId="20" xfId="3" applyNumberFormat="1" applyFont="1" applyFill="1" applyBorder="1" applyAlignment="1" applyProtection="1">
      <alignment vertical="center" shrinkToFit="1"/>
      <protection locked="0"/>
    </xf>
    <xf numFmtId="38" fontId="21" fillId="0" borderId="55" xfId="3" applyNumberFormat="1" applyFont="1" applyFill="1" applyBorder="1" applyAlignment="1" applyProtection="1">
      <alignment vertical="center" shrinkToFit="1"/>
      <protection locked="0"/>
    </xf>
    <xf numFmtId="38" fontId="21" fillId="0" borderId="99" xfId="3" applyNumberFormat="1" applyFont="1" applyFill="1" applyBorder="1" applyAlignment="1" applyProtection="1">
      <alignment vertical="center" shrinkToFit="1"/>
      <protection locked="0"/>
    </xf>
    <xf numFmtId="38" fontId="21" fillId="0" borderId="47" xfId="3" applyNumberFormat="1" applyFont="1" applyFill="1" applyBorder="1" applyAlignment="1">
      <alignment vertical="center" shrinkToFit="1"/>
    </xf>
    <xf numFmtId="38" fontId="21" fillId="0" borderId="21" xfId="3" applyNumberFormat="1" applyFont="1" applyFill="1" applyBorder="1" applyAlignment="1">
      <alignment vertical="center" shrinkToFit="1"/>
    </xf>
    <xf numFmtId="38" fontId="21" fillId="0" borderId="22" xfId="3" applyNumberFormat="1" applyFont="1" applyFill="1" applyBorder="1" applyAlignment="1">
      <alignment vertical="center" shrinkToFit="1"/>
    </xf>
    <xf numFmtId="38" fontId="21" fillId="0" borderId="42" xfId="3" applyNumberFormat="1" applyFont="1" applyFill="1" applyBorder="1" applyAlignment="1">
      <alignment vertical="center" shrinkToFit="1"/>
    </xf>
    <xf numFmtId="38" fontId="21" fillId="0" borderId="23" xfId="3" applyNumberFormat="1" applyFont="1" applyFill="1" applyBorder="1" applyAlignment="1">
      <alignment vertical="center" shrinkToFit="1"/>
    </xf>
    <xf numFmtId="38" fontId="21" fillId="0" borderId="56" xfId="3" applyNumberFormat="1" applyFont="1" applyFill="1" applyBorder="1" applyAlignment="1">
      <alignment vertical="center" shrinkToFit="1"/>
    </xf>
    <xf numFmtId="38" fontId="21" fillId="0" borderId="79" xfId="3" applyNumberFormat="1" applyFont="1" applyFill="1" applyBorder="1" applyAlignment="1">
      <alignment vertical="center" shrinkToFit="1"/>
    </xf>
    <xf numFmtId="38" fontId="21" fillId="0" borderId="48" xfId="3" applyNumberFormat="1" applyFont="1" applyFill="1" applyBorder="1" applyAlignment="1">
      <alignment vertical="center" shrinkToFit="1"/>
    </xf>
    <xf numFmtId="38" fontId="21" fillId="0" borderId="74" xfId="3" applyNumberFormat="1" applyFont="1" applyFill="1" applyBorder="1" applyAlignment="1">
      <alignment vertical="center" shrinkToFit="1"/>
    </xf>
    <xf numFmtId="38" fontId="21" fillId="0" borderId="21" xfId="0" applyNumberFormat="1" applyFont="1" applyFill="1" applyBorder="1" applyAlignment="1" applyProtection="1">
      <alignment vertical="center" shrinkToFit="1"/>
    </xf>
    <xf numFmtId="38" fontId="21" fillId="0" borderId="22" xfId="0" applyNumberFormat="1" applyFont="1" applyFill="1" applyBorder="1" applyAlignment="1" applyProtection="1">
      <alignment vertical="center" shrinkToFit="1"/>
    </xf>
    <xf numFmtId="38" fontId="21" fillId="0" borderId="42" xfId="0" applyNumberFormat="1" applyFont="1" applyFill="1" applyBorder="1" applyAlignment="1" applyProtection="1">
      <alignment vertical="center" shrinkToFit="1"/>
    </xf>
    <xf numFmtId="38" fontId="21" fillId="0" borderId="23" xfId="0" applyNumberFormat="1" applyFont="1" applyFill="1" applyBorder="1" applyAlignment="1" applyProtection="1">
      <alignment vertical="center" shrinkToFit="1"/>
    </xf>
    <xf numFmtId="38" fontId="21" fillId="0" borderId="56" xfId="0" applyNumberFormat="1" applyFont="1" applyFill="1" applyBorder="1" applyAlignment="1" applyProtection="1">
      <alignment vertical="center" shrinkToFit="1"/>
    </xf>
    <xf numFmtId="38" fontId="21" fillId="0" borderId="21" xfId="0" applyNumberFormat="1" applyFont="1" applyFill="1" applyBorder="1" applyAlignment="1">
      <alignment vertical="center" shrinkToFit="1"/>
    </xf>
    <xf numFmtId="38" fontId="21" fillId="0" borderId="42" xfId="0" applyNumberFormat="1" applyFont="1" applyFill="1" applyBorder="1" applyAlignment="1">
      <alignment vertical="center" shrinkToFit="1"/>
    </xf>
    <xf numFmtId="38" fontId="21" fillId="0" borderId="56" xfId="0" applyNumberFormat="1" applyFont="1" applyFill="1" applyBorder="1" applyAlignment="1">
      <alignment vertical="center" shrinkToFit="1"/>
    </xf>
    <xf numFmtId="38" fontId="21" fillId="0" borderId="79" xfId="0" applyNumberFormat="1" applyFont="1" applyFill="1" applyBorder="1" applyAlignment="1">
      <alignment vertical="center" shrinkToFit="1"/>
    </xf>
    <xf numFmtId="38" fontId="23" fillId="0" borderId="42" xfId="3" applyNumberFormat="1" applyFont="1" applyFill="1" applyBorder="1" applyAlignment="1">
      <alignment vertical="center" shrinkToFit="1"/>
    </xf>
    <xf numFmtId="38" fontId="27" fillId="0" borderId="21" xfId="3" applyNumberFormat="1" applyFont="1" applyFill="1" applyBorder="1" applyAlignment="1">
      <alignment vertical="center" shrinkToFit="1"/>
    </xf>
    <xf numFmtId="38" fontId="36" fillId="0" borderId="22" xfId="3" applyNumberFormat="1" applyFont="1" applyFill="1" applyBorder="1" applyAlignment="1">
      <alignment vertical="center" shrinkToFit="1"/>
    </xf>
    <xf numFmtId="38" fontId="36" fillId="0" borderId="23" xfId="3" applyNumberFormat="1" applyFont="1" applyFill="1" applyBorder="1" applyAlignment="1">
      <alignment vertical="center" shrinkToFit="1"/>
    </xf>
    <xf numFmtId="38" fontId="23" fillId="0" borderId="48" xfId="3" applyNumberFormat="1" applyFont="1" applyFill="1" applyBorder="1" applyAlignment="1">
      <alignment vertical="center" shrinkToFit="1"/>
    </xf>
    <xf numFmtId="38" fontId="21" fillId="0" borderId="21" xfId="3" applyNumberFormat="1" applyFont="1" applyFill="1" applyBorder="1" applyAlignment="1" applyProtection="1">
      <alignment vertical="center" shrinkToFit="1"/>
      <protection locked="0"/>
    </xf>
    <xf numFmtId="38" fontId="21" fillId="0" borderId="22" xfId="3" applyNumberFormat="1" applyFont="1" applyFill="1" applyBorder="1" applyAlignment="1" applyProtection="1">
      <alignment vertical="center" shrinkToFit="1"/>
      <protection locked="0"/>
    </xf>
    <xf numFmtId="38" fontId="21" fillId="0" borderId="42" xfId="3" applyNumberFormat="1" applyFont="1" applyFill="1" applyBorder="1" applyAlignment="1" applyProtection="1">
      <alignment vertical="center" shrinkToFit="1"/>
      <protection locked="0"/>
    </xf>
    <xf numFmtId="38" fontId="21" fillId="0" borderId="23" xfId="3" applyNumberFormat="1" applyFont="1" applyFill="1" applyBorder="1" applyAlignment="1" applyProtection="1">
      <alignment vertical="center" shrinkToFit="1"/>
      <protection locked="0"/>
    </xf>
    <xf numFmtId="38" fontId="21" fillId="0" borderId="56" xfId="3" applyNumberFormat="1" applyFont="1" applyFill="1" applyBorder="1" applyAlignment="1" applyProtection="1">
      <alignment vertical="center" shrinkToFit="1"/>
      <protection locked="0"/>
    </xf>
    <xf numFmtId="38" fontId="21" fillId="0" borderId="79" xfId="3" applyNumberFormat="1" applyFont="1" applyFill="1" applyBorder="1" applyAlignment="1" applyProtection="1">
      <alignment vertical="center" shrinkToFit="1"/>
      <protection locked="0"/>
    </xf>
    <xf numFmtId="176" fontId="21" fillId="0" borderId="21" xfId="3" applyNumberFormat="1" applyFont="1" applyFill="1" applyBorder="1" applyAlignment="1">
      <alignment horizontal="right" vertical="center" shrinkToFit="1"/>
    </xf>
    <xf numFmtId="176" fontId="21" fillId="0" borderId="22" xfId="3" applyNumberFormat="1" applyFont="1" applyFill="1" applyBorder="1" applyAlignment="1">
      <alignment horizontal="right" vertical="center" shrinkToFit="1"/>
    </xf>
    <xf numFmtId="176" fontId="21" fillId="0" borderId="23" xfId="3" applyNumberFormat="1" applyFont="1" applyFill="1" applyBorder="1" applyAlignment="1">
      <alignment horizontal="right" vertical="center" shrinkToFit="1"/>
    </xf>
    <xf numFmtId="38" fontId="21" fillId="0" borderId="49" xfId="3" applyNumberFormat="1" applyFont="1" applyFill="1" applyBorder="1" applyAlignment="1">
      <alignment vertical="center" shrinkToFit="1"/>
    </xf>
    <xf numFmtId="38" fontId="21" fillId="0" borderId="25" xfId="3" applyNumberFormat="1" applyFont="1" applyFill="1" applyBorder="1" applyAlignment="1">
      <alignment vertical="center" shrinkToFit="1"/>
    </xf>
    <xf numFmtId="38" fontId="21" fillId="0" borderId="26" xfId="3" applyNumberFormat="1" applyFont="1" applyFill="1" applyBorder="1" applyAlignment="1">
      <alignment vertical="center" shrinkToFit="1"/>
    </xf>
    <xf numFmtId="38" fontId="21" fillId="0" borderId="19" xfId="3" applyNumberFormat="1" applyFont="1" applyFill="1" applyBorder="1" applyAlignment="1">
      <alignment horizontal="right" vertical="center" shrinkToFit="1"/>
    </xf>
    <xf numFmtId="38" fontId="21" fillId="0" borderId="99" xfId="3" applyNumberFormat="1" applyFont="1" applyFill="1" applyBorder="1" applyAlignment="1">
      <alignment vertical="center" shrinkToFit="1"/>
    </xf>
    <xf numFmtId="38" fontId="21" fillId="0" borderId="105" xfId="3" applyNumberFormat="1" applyFont="1" applyFill="1" applyBorder="1" applyAlignment="1">
      <alignment vertical="center" shrinkToFit="1"/>
    </xf>
    <xf numFmtId="38" fontId="21" fillId="0" borderId="98" xfId="3" applyNumberFormat="1" applyFont="1" applyFill="1" applyBorder="1" applyAlignment="1">
      <alignment vertical="center" shrinkToFit="1"/>
    </xf>
    <xf numFmtId="38" fontId="21" fillId="0" borderId="72" xfId="3" applyNumberFormat="1" applyFont="1" applyFill="1" applyBorder="1" applyAlignment="1">
      <alignment vertical="center" shrinkToFit="1"/>
    </xf>
    <xf numFmtId="38" fontId="21" fillId="0" borderId="56" xfId="3" quotePrefix="1" applyNumberFormat="1" applyFont="1" applyFill="1" applyBorder="1" applyAlignment="1">
      <alignment horizontal="right" vertical="center" shrinkToFit="1"/>
    </xf>
    <xf numFmtId="38" fontId="21" fillId="0" borderId="22" xfId="3" quotePrefix="1" applyNumberFormat="1" applyFont="1" applyFill="1" applyBorder="1" applyAlignment="1">
      <alignment horizontal="right" vertical="center" shrinkToFit="1"/>
    </xf>
    <xf numFmtId="38" fontId="21" fillId="0" borderId="42" xfId="3" quotePrefix="1" applyNumberFormat="1" applyFont="1" applyFill="1" applyBorder="1" applyAlignment="1">
      <alignment horizontal="right" vertical="center" shrinkToFit="1"/>
    </xf>
    <xf numFmtId="38" fontId="21" fillId="0" borderId="21" xfId="3" quotePrefix="1" applyNumberFormat="1" applyFont="1" applyFill="1" applyBorder="1" applyAlignment="1">
      <alignment horizontal="right" vertical="center" shrinkToFit="1"/>
    </xf>
    <xf numFmtId="38" fontId="21" fillId="0" borderId="23" xfId="3" quotePrefix="1" applyNumberFormat="1" applyFont="1" applyFill="1" applyBorder="1" applyAlignment="1">
      <alignment horizontal="right" vertical="center" shrinkToFit="1"/>
    </xf>
    <xf numFmtId="176" fontId="21" fillId="0" borderId="42" xfId="3" applyNumberFormat="1" applyFont="1" applyFill="1" applyBorder="1" applyAlignment="1">
      <alignment horizontal="right" vertical="center" shrinkToFit="1"/>
    </xf>
    <xf numFmtId="38" fontId="21" fillId="0" borderId="24" xfId="3" applyNumberFormat="1" applyFont="1" applyFill="1" applyBorder="1" applyAlignment="1">
      <alignment vertical="center" shrinkToFit="1"/>
    </xf>
    <xf numFmtId="38" fontId="21" fillId="0" borderId="43" xfId="3" applyNumberFormat="1" applyFont="1" applyFill="1" applyBorder="1" applyAlignment="1">
      <alignment vertical="center" shrinkToFit="1"/>
    </xf>
    <xf numFmtId="38" fontId="21" fillId="0" borderId="57" xfId="3" applyNumberFormat="1" applyFont="1" applyFill="1" applyBorder="1" applyAlignment="1">
      <alignment vertical="center" shrinkToFit="1"/>
    </xf>
    <xf numFmtId="38" fontId="21" fillId="0" borderId="102" xfId="3" applyNumberFormat="1" applyFont="1" applyFill="1" applyBorder="1" applyAlignment="1">
      <alignment vertical="center" shrinkToFit="1"/>
    </xf>
    <xf numFmtId="38" fontId="21" fillId="0" borderId="94" xfId="3" applyNumberFormat="1" applyFont="1" applyFill="1" applyBorder="1" applyAlignment="1">
      <alignment vertical="center" shrinkToFit="1"/>
    </xf>
    <xf numFmtId="38" fontId="21" fillId="0" borderId="95" xfId="3" applyNumberFormat="1" applyFont="1" applyFill="1" applyBorder="1" applyAlignment="1">
      <alignment vertical="center" shrinkToFit="1"/>
    </xf>
    <xf numFmtId="38" fontId="21" fillId="0" borderId="71" xfId="3" applyNumberFormat="1" applyFont="1" applyFill="1" applyBorder="1" applyAlignment="1">
      <alignment vertical="center" shrinkToFit="1"/>
    </xf>
    <xf numFmtId="38" fontId="21" fillId="0" borderId="104" xfId="3" applyNumberFormat="1" applyFont="1" applyFill="1" applyBorder="1" applyAlignment="1">
      <alignment vertical="center" shrinkToFit="1"/>
    </xf>
    <xf numFmtId="38" fontId="21" fillId="0" borderId="21" xfId="0" applyNumberFormat="1" applyFont="1" applyFill="1" applyBorder="1" applyAlignment="1" applyProtection="1">
      <alignment vertical="center" shrinkToFit="1"/>
      <protection locked="0"/>
    </xf>
    <xf numFmtId="38" fontId="21" fillId="0" borderId="22" xfId="0" applyNumberFormat="1" applyFont="1" applyFill="1" applyBorder="1" applyAlignment="1" applyProtection="1">
      <alignment vertical="center" shrinkToFit="1"/>
      <protection locked="0"/>
    </xf>
    <xf numFmtId="38" fontId="21" fillId="0" borderId="42" xfId="0" applyNumberFormat="1" applyFont="1" applyFill="1" applyBorder="1" applyAlignment="1" applyProtection="1">
      <alignment vertical="center" shrinkToFit="1"/>
      <protection locked="0"/>
    </xf>
    <xf numFmtId="38" fontId="21" fillId="0" borderId="23" xfId="0" applyNumberFormat="1" applyFont="1" applyFill="1" applyBorder="1" applyAlignment="1" applyProtection="1">
      <alignment vertical="center" shrinkToFit="1"/>
      <protection locked="0"/>
    </xf>
    <xf numFmtId="38" fontId="21" fillId="0" borderId="56" xfId="0" applyNumberFormat="1" applyFont="1" applyFill="1" applyBorder="1" applyAlignment="1" applyProtection="1">
      <alignment vertical="center" shrinkToFit="1"/>
      <protection locked="0"/>
    </xf>
    <xf numFmtId="38" fontId="21" fillId="0" borderId="79" xfId="0" applyNumberFormat="1" applyFont="1" applyFill="1" applyBorder="1" applyAlignment="1" applyProtection="1">
      <alignment vertical="center" shrinkToFit="1"/>
      <protection locked="0"/>
    </xf>
    <xf numFmtId="38" fontId="21" fillId="0" borderId="76" xfId="3" applyNumberFormat="1" applyFont="1" applyFill="1" applyBorder="1" applyAlignment="1" applyProtection="1">
      <alignment vertical="center" shrinkToFit="1"/>
      <protection locked="0"/>
    </xf>
    <xf numFmtId="38" fontId="21" fillId="0" borderId="82" xfId="3" applyNumberFormat="1" applyFont="1" applyFill="1" applyBorder="1" applyAlignment="1" applyProtection="1">
      <alignment vertical="center" shrinkToFit="1"/>
      <protection locked="0"/>
    </xf>
    <xf numFmtId="38" fontId="21" fillId="0" borderId="81" xfId="3" applyNumberFormat="1" applyFont="1" applyFill="1" applyBorder="1" applyAlignment="1" applyProtection="1">
      <alignment vertical="center" shrinkToFit="1"/>
      <protection locked="0"/>
    </xf>
    <xf numFmtId="38" fontId="21" fillId="0" borderId="77" xfId="3" applyNumberFormat="1" applyFont="1" applyFill="1" applyBorder="1" applyAlignment="1" applyProtection="1">
      <alignment vertical="center" shrinkToFit="1"/>
      <protection locked="0"/>
    </xf>
    <xf numFmtId="38" fontId="21" fillId="0" borderId="96" xfId="3" applyNumberFormat="1" applyFont="1" applyFill="1" applyBorder="1" applyAlignment="1" applyProtection="1">
      <alignment vertical="center" shrinkToFit="1"/>
      <protection locked="0"/>
    </xf>
    <xf numFmtId="38" fontId="21" fillId="0" borderId="103" xfId="3" applyNumberFormat="1" applyFont="1" applyFill="1" applyBorder="1" applyAlignment="1" applyProtection="1">
      <alignment vertical="center" shrinkToFit="1"/>
      <protection locked="0"/>
    </xf>
    <xf numFmtId="176" fontId="21" fillId="0" borderId="22" xfId="3" applyNumberFormat="1" applyFont="1" applyFill="1" applyBorder="1" applyAlignment="1" applyProtection="1">
      <alignment vertical="center" shrinkToFit="1"/>
      <protection locked="0"/>
    </xf>
    <xf numFmtId="176" fontId="21" fillId="0" borderId="19" xfId="3" applyNumberFormat="1" applyFont="1" applyFill="1" applyBorder="1" applyAlignment="1" applyProtection="1">
      <alignment vertical="center" shrinkToFit="1"/>
      <protection locked="0"/>
    </xf>
    <xf numFmtId="176" fontId="21" fillId="0" borderId="19" xfId="3" applyNumberFormat="1" applyFont="1" applyFill="1" applyBorder="1" applyAlignment="1">
      <alignment horizontal="right" vertical="center" shrinkToFit="1"/>
    </xf>
    <xf numFmtId="176" fontId="21" fillId="0" borderId="41" xfId="3" applyNumberFormat="1" applyFont="1" applyFill="1" applyBorder="1" applyAlignment="1">
      <alignment horizontal="right" vertical="center" shrinkToFit="1"/>
    </xf>
    <xf numFmtId="176" fontId="23" fillId="0" borderId="21" xfId="3" applyNumberFormat="1" applyFont="1" applyFill="1" applyBorder="1" applyAlignment="1">
      <alignment horizontal="right" vertical="center" shrinkToFit="1"/>
    </xf>
    <xf numFmtId="176" fontId="23" fillId="0" borderId="22" xfId="3" applyNumberFormat="1" applyFont="1" applyFill="1" applyBorder="1" applyAlignment="1">
      <alignment horizontal="right" vertical="center" shrinkToFit="1"/>
    </xf>
    <xf numFmtId="176" fontId="23" fillId="0" borderId="23" xfId="3" applyNumberFormat="1" applyFont="1" applyFill="1" applyBorder="1" applyAlignment="1">
      <alignment horizontal="right" vertical="center" shrinkToFit="1"/>
    </xf>
    <xf numFmtId="176" fontId="23" fillId="0" borderId="42" xfId="3" applyNumberFormat="1" applyFont="1" applyFill="1" applyBorder="1" applyAlignment="1">
      <alignment horizontal="right" vertical="center" shrinkToFit="1"/>
    </xf>
    <xf numFmtId="176" fontId="23" fillId="0" borderId="56" xfId="3" applyNumberFormat="1" applyFont="1" applyFill="1" applyBorder="1" applyAlignment="1">
      <alignment horizontal="right" vertical="center" shrinkToFit="1"/>
    </xf>
    <xf numFmtId="176" fontId="21" fillId="0" borderId="22" xfId="0" applyNumberFormat="1" applyFont="1" applyFill="1" applyBorder="1" applyAlignment="1" applyProtection="1">
      <alignment vertical="center" shrinkToFit="1"/>
      <protection locked="0"/>
    </xf>
    <xf numFmtId="176" fontId="21" fillId="0" borderId="15" xfId="3" applyNumberFormat="1" applyFont="1" applyFill="1" applyBorder="1" applyAlignment="1">
      <alignment horizontal="right" vertical="center" shrinkToFit="1"/>
    </xf>
    <xf numFmtId="176" fontId="21" fillId="0" borderId="16" xfId="3" applyNumberFormat="1" applyFont="1" applyFill="1" applyBorder="1" applyAlignment="1">
      <alignment horizontal="right" vertical="center" shrinkToFit="1"/>
    </xf>
    <xf numFmtId="176" fontId="21" fillId="0" borderId="17" xfId="3" applyNumberFormat="1" applyFont="1" applyFill="1" applyBorder="1" applyAlignment="1">
      <alignment horizontal="right" vertical="center" shrinkToFit="1"/>
    </xf>
    <xf numFmtId="176" fontId="21" fillId="0" borderId="41" xfId="3" applyNumberFormat="1" applyFont="1" applyFill="1" applyBorder="1" applyAlignment="1" applyProtection="1">
      <alignment vertical="center" shrinkToFit="1"/>
      <protection locked="0"/>
    </xf>
    <xf numFmtId="176" fontId="21" fillId="0" borderId="18" xfId="3" applyNumberFormat="1" applyFont="1" applyFill="1" applyBorder="1" applyAlignment="1">
      <alignment horizontal="right" vertical="center" shrinkToFit="1"/>
    </xf>
    <xf numFmtId="176" fontId="21" fillId="0" borderId="20" xfId="3" applyNumberFormat="1" applyFont="1" applyFill="1" applyBorder="1" applyAlignment="1">
      <alignment horizontal="right" vertical="center" shrinkToFit="1"/>
    </xf>
    <xf numFmtId="176" fontId="21" fillId="0" borderId="56" xfId="3" applyNumberFormat="1" applyFont="1" applyFill="1" applyBorder="1" applyAlignment="1">
      <alignment horizontal="right" vertical="center" shrinkToFit="1"/>
    </xf>
    <xf numFmtId="176" fontId="21" fillId="0" borderId="22" xfId="3" applyNumberFormat="1" applyFont="1" applyFill="1" applyBorder="1" applyAlignment="1">
      <alignment vertical="center" shrinkToFit="1"/>
    </xf>
    <xf numFmtId="176" fontId="21" fillId="0" borderId="42" xfId="3" applyNumberFormat="1" applyFont="1" applyFill="1" applyBorder="1" applyAlignment="1">
      <alignment vertical="center" shrinkToFit="1"/>
    </xf>
    <xf numFmtId="176" fontId="21" fillId="0" borderId="21" xfId="0" applyNumberFormat="1" applyFont="1" applyFill="1" applyBorder="1" applyAlignment="1">
      <alignment horizontal="right" vertical="center" shrinkToFit="1"/>
    </xf>
    <xf numFmtId="176" fontId="21" fillId="0" borderId="22" xfId="0" applyNumberFormat="1" applyFont="1" applyFill="1" applyBorder="1" applyAlignment="1">
      <alignment horizontal="right" vertical="center" shrinkToFit="1"/>
    </xf>
    <xf numFmtId="176" fontId="21" fillId="0" borderId="23" xfId="0" applyNumberFormat="1" applyFont="1" applyFill="1" applyBorder="1" applyAlignment="1">
      <alignment horizontal="right" vertical="center" shrinkToFit="1"/>
    </xf>
    <xf numFmtId="176" fontId="21" fillId="0" borderId="56" xfId="0" applyNumberFormat="1" applyFont="1" applyFill="1" applyBorder="1" applyAlignment="1">
      <alignment horizontal="right" vertical="center" shrinkToFit="1"/>
    </xf>
    <xf numFmtId="176" fontId="21" fillId="0" borderId="42" xfId="0" applyNumberFormat="1" applyFont="1" applyFill="1" applyBorder="1" applyAlignment="1">
      <alignment horizontal="right" vertical="center" shrinkToFit="1"/>
    </xf>
    <xf numFmtId="176" fontId="21" fillId="0" borderId="22" xfId="0" applyNumberFormat="1" applyFont="1" applyFill="1" applyBorder="1" applyAlignment="1">
      <alignment vertical="center" shrinkToFit="1"/>
    </xf>
    <xf numFmtId="176" fontId="21" fillId="0" borderId="42" xfId="0" applyNumberFormat="1" applyFont="1" applyFill="1" applyBorder="1" applyAlignment="1">
      <alignment vertical="center" shrinkToFit="1"/>
    </xf>
    <xf numFmtId="176" fontId="21" fillId="0" borderId="76" xfId="3" applyNumberFormat="1" applyFont="1" applyFill="1" applyBorder="1" applyAlignment="1">
      <alignment horizontal="right" vertical="center" shrinkToFit="1"/>
    </xf>
    <xf numFmtId="176" fontId="21" fillId="0" borderId="82" xfId="3" applyNumberFormat="1" applyFont="1" applyFill="1" applyBorder="1" applyAlignment="1">
      <alignment horizontal="right" vertical="center" shrinkToFit="1"/>
    </xf>
    <xf numFmtId="176" fontId="21" fillId="0" borderId="81" xfId="3" applyNumberFormat="1" applyFont="1" applyFill="1" applyBorder="1" applyAlignment="1">
      <alignment horizontal="right" vertical="center" shrinkToFit="1"/>
    </xf>
    <xf numFmtId="176" fontId="21" fillId="0" borderId="77" xfId="3" applyNumberFormat="1" applyFont="1" applyFill="1" applyBorder="1" applyAlignment="1">
      <alignment horizontal="right" vertical="center" shrinkToFit="1"/>
    </xf>
    <xf numFmtId="176" fontId="21" fillId="0" borderId="96" xfId="3" applyNumberFormat="1" applyFont="1" applyFill="1" applyBorder="1" applyAlignment="1">
      <alignment horizontal="right" vertical="center" shrinkToFit="1"/>
    </xf>
    <xf numFmtId="176" fontId="21" fillId="0" borderId="23" xfId="3" applyNumberFormat="1" applyFont="1" applyFill="1" applyBorder="1" applyAlignment="1">
      <alignment vertical="center" shrinkToFit="1"/>
    </xf>
    <xf numFmtId="176" fontId="21" fillId="0" borderId="21" xfId="3" quotePrefix="1" applyNumberFormat="1" applyFont="1" applyFill="1" applyBorder="1" applyAlignment="1">
      <alignment horizontal="right" vertical="center" shrinkToFit="1"/>
    </xf>
    <xf numFmtId="176" fontId="21" fillId="0" borderId="22" xfId="3" quotePrefix="1" applyNumberFormat="1" applyFont="1" applyFill="1" applyBorder="1" applyAlignment="1">
      <alignment horizontal="right" vertical="center" shrinkToFit="1"/>
    </xf>
    <xf numFmtId="176" fontId="21" fillId="0" borderId="23" xfId="3" quotePrefix="1" applyNumberFormat="1" applyFont="1" applyFill="1" applyBorder="1" applyAlignment="1">
      <alignment horizontal="right" vertical="center" shrinkToFit="1"/>
    </xf>
    <xf numFmtId="176" fontId="21" fillId="0" borderId="24" xfId="3" applyNumberFormat="1" applyFont="1" applyFill="1" applyBorder="1" applyAlignment="1">
      <alignment horizontal="right" vertical="center" shrinkToFit="1"/>
    </xf>
    <xf numFmtId="176" fontId="21" fillId="0" borderId="25" xfId="3" applyNumberFormat="1" applyFont="1" applyFill="1" applyBorder="1" applyAlignment="1">
      <alignment horizontal="right" vertical="center" shrinkToFit="1"/>
    </xf>
    <xf numFmtId="176" fontId="21" fillId="0" borderId="43" xfId="3" applyNumberFormat="1" applyFont="1" applyFill="1" applyBorder="1" applyAlignment="1">
      <alignment horizontal="right" vertical="center" shrinkToFit="1"/>
    </xf>
    <xf numFmtId="176" fontId="21" fillId="0" borderId="26" xfId="3" applyNumberFormat="1" applyFont="1" applyFill="1" applyBorder="1" applyAlignment="1">
      <alignment horizontal="right" vertical="center" shrinkToFit="1"/>
    </xf>
    <xf numFmtId="176" fontId="21" fillId="0" borderId="57" xfId="3" applyNumberFormat="1" applyFont="1" applyFill="1" applyBorder="1" applyAlignment="1">
      <alignment horizontal="right" vertical="center" shrinkToFit="1"/>
    </xf>
    <xf numFmtId="176" fontId="21" fillId="0" borderId="94" xfId="3" applyNumberFormat="1" applyFont="1" applyFill="1" applyBorder="1" applyAlignment="1">
      <alignment horizontal="right" vertical="center" shrinkToFit="1"/>
    </xf>
    <xf numFmtId="176" fontId="21" fillId="0" borderId="98" xfId="3" applyNumberFormat="1" applyFont="1" applyFill="1" applyBorder="1" applyAlignment="1">
      <alignment horizontal="right" vertical="center" shrinkToFit="1"/>
    </xf>
    <xf numFmtId="176" fontId="21" fillId="0" borderId="72" xfId="3" applyNumberFormat="1" applyFont="1" applyFill="1" applyBorder="1" applyAlignment="1">
      <alignment horizontal="right" vertical="center" shrinkToFit="1"/>
    </xf>
    <xf numFmtId="176" fontId="21" fillId="0" borderId="71" xfId="3" applyNumberFormat="1" applyFont="1" applyFill="1" applyBorder="1" applyAlignment="1">
      <alignment horizontal="right" vertical="center" shrinkToFit="1"/>
    </xf>
    <xf numFmtId="176" fontId="21" fillId="0" borderId="95" xfId="3" applyNumberFormat="1" applyFont="1" applyFill="1" applyBorder="1" applyAlignment="1">
      <alignment horizontal="right" vertical="center" shrinkToFit="1"/>
    </xf>
    <xf numFmtId="176" fontId="36" fillId="0" borderId="21" xfId="0" applyNumberFormat="1" applyFont="1" applyFill="1" applyBorder="1" applyAlignment="1">
      <alignment horizontal="right" vertical="center" shrinkToFit="1"/>
    </xf>
    <xf numFmtId="176" fontId="36" fillId="0" borderId="22" xfId="0" applyNumberFormat="1" applyFont="1" applyFill="1" applyBorder="1" applyAlignment="1">
      <alignment horizontal="right" vertical="center" shrinkToFit="1"/>
    </xf>
    <xf numFmtId="176" fontId="36" fillId="0" borderId="23" xfId="0" applyNumberFormat="1" applyFont="1" applyFill="1" applyBorder="1" applyAlignment="1">
      <alignment horizontal="right" vertical="center" shrinkToFit="1"/>
    </xf>
    <xf numFmtId="176" fontId="21" fillId="0" borderId="25" xfId="3" applyNumberFormat="1" applyFont="1" applyFill="1" applyBorder="1" applyAlignment="1" applyProtection="1">
      <alignment vertical="center" shrinkToFit="1"/>
      <protection locked="0"/>
    </xf>
    <xf numFmtId="176" fontId="21" fillId="0" borderId="43" xfId="3" applyNumberFormat="1" applyFont="1" applyFill="1" applyBorder="1" applyAlignment="1" applyProtection="1">
      <alignment vertical="center" shrinkToFit="1"/>
      <protection locked="0"/>
    </xf>
    <xf numFmtId="0" fontId="21" fillId="0" borderId="21" xfId="3" applyFont="1" applyFill="1" applyBorder="1" applyAlignment="1">
      <alignment vertical="center" shrinkToFit="1"/>
    </xf>
    <xf numFmtId="176" fontId="21" fillId="0" borderId="64" xfId="3" applyNumberFormat="1" applyFont="1" applyFill="1" applyBorder="1" applyAlignment="1">
      <alignment vertical="center" shrinkToFit="1"/>
    </xf>
    <xf numFmtId="176" fontId="21" fillId="0" borderId="53" xfId="3" applyNumberFormat="1" applyFont="1" applyFill="1" applyBorder="1" applyAlignment="1">
      <alignment vertical="center" shrinkToFit="1"/>
    </xf>
    <xf numFmtId="178" fontId="21" fillId="0" borderId="81" xfId="3" applyNumberFormat="1" applyFont="1" applyFill="1" applyBorder="1" applyAlignment="1">
      <alignment vertical="center" shrinkToFit="1"/>
    </xf>
    <xf numFmtId="178" fontId="21" fillId="0" borderId="95" xfId="3" applyNumberFormat="1" applyFont="1" applyFill="1" applyBorder="1" applyAlignment="1">
      <alignment vertical="center" shrinkToFit="1"/>
    </xf>
    <xf numFmtId="0" fontId="21" fillId="0" borderId="13" xfId="0" applyFont="1" applyFill="1" applyBorder="1" applyAlignment="1" applyProtection="1">
      <alignment horizontal="left" vertical="center" shrinkToFit="1"/>
      <protection locked="0"/>
    </xf>
    <xf numFmtId="0" fontId="21" fillId="0" borderId="13" xfId="0" applyFont="1" applyFill="1" applyBorder="1" applyAlignment="1" applyProtection="1">
      <alignment vertical="center" shrinkToFit="1"/>
      <protection locked="0"/>
    </xf>
    <xf numFmtId="0" fontId="23" fillId="0" borderId="13" xfId="3" applyNumberFormat="1" applyFont="1" applyFill="1" applyBorder="1" applyAlignment="1">
      <alignment horizontal="center" vertical="center" shrinkToFit="1"/>
    </xf>
    <xf numFmtId="0" fontId="23" fillId="0" borderId="13" xfId="3" applyNumberFormat="1" applyFont="1" applyFill="1" applyBorder="1" applyAlignment="1">
      <alignment horizontal="center" vertical="center" wrapText="1" shrinkToFit="1"/>
    </xf>
    <xf numFmtId="0" fontId="23" fillId="0" borderId="12" xfId="4" applyNumberFormat="1" applyFont="1" applyFill="1" applyBorder="1" applyAlignment="1">
      <alignment horizontal="center" vertical="center" shrinkToFit="1"/>
    </xf>
    <xf numFmtId="0" fontId="23" fillId="0" borderId="12" xfId="4" applyNumberFormat="1" applyFont="1" applyFill="1" applyBorder="1" applyAlignment="1">
      <alignment horizontal="center" vertical="center" wrapText="1" shrinkToFit="1"/>
    </xf>
    <xf numFmtId="0" fontId="21" fillId="0" borderId="13" xfId="0" applyNumberFormat="1" applyFont="1" applyFill="1" applyBorder="1" applyAlignment="1" applyProtection="1">
      <alignment horizontal="center" vertical="center" shrinkToFit="1"/>
      <protection locked="0"/>
    </xf>
    <xf numFmtId="0" fontId="21" fillId="0" borderId="13" xfId="0" applyNumberFormat="1" applyFont="1" applyFill="1" applyBorder="1" applyAlignment="1">
      <alignment horizontal="left" vertical="center" shrinkToFit="1"/>
    </xf>
    <xf numFmtId="0" fontId="21" fillId="0" borderId="13" xfId="0" applyFont="1" applyFill="1" applyBorder="1" applyAlignment="1" applyProtection="1">
      <alignment horizontal="center" vertical="center" shrinkToFit="1"/>
      <protection locked="0"/>
    </xf>
    <xf numFmtId="0" fontId="21" fillId="0" borderId="13" xfId="0" applyNumberFormat="1" applyFont="1" applyFill="1" applyBorder="1" applyAlignment="1">
      <alignment vertical="center" shrinkToFit="1"/>
    </xf>
    <xf numFmtId="0" fontId="21" fillId="0" borderId="1" xfId="3" applyNumberFormat="1" applyFont="1" applyFill="1" applyBorder="1" applyAlignment="1" applyProtection="1">
      <alignment horizontal="center" vertical="center" wrapText="1" shrinkToFit="1"/>
      <protection locked="0"/>
    </xf>
    <xf numFmtId="0" fontId="21" fillId="0" borderId="1" xfId="3" applyFont="1" applyFill="1" applyBorder="1" applyAlignment="1" applyProtection="1">
      <alignment horizontal="left" vertical="center" wrapText="1" shrinkToFit="1"/>
      <protection locked="0"/>
    </xf>
    <xf numFmtId="0" fontId="21" fillId="0" borderId="1" xfId="3" applyFont="1" applyFill="1" applyBorder="1" applyAlignment="1" applyProtection="1">
      <alignment horizontal="center" vertical="center" wrapText="1" shrinkToFit="1"/>
      <protection locked="0"/>
    </xf>
    <xf numFmtId="0" fontId="21" fillId="0" borderId="1" xfId="3" applyNumberFormat="1" applyFont="1" applyFill="1" applyBorder="1" applyAlignment="1">
      <alignment vertical="center" wrapText="1" shrinkToFit="1"/>
    </xf>
    <xf numFmtId="0" fontId="21" fillId="0" borderId="12" xfId="3" applyNumberFormat="1" applyFont="1" applyFill="1" applyBorder="1" applyAlignment="1">
      <alignment horizontal="center" vertical="center" shrinkToFit="1"/>
    </xf>
    <xf numFmtId="0" fontId="21" fillId="0" borderId="12" xfId="3" applyNumberFormat="1" applyFont="1" applyFill="1" applyBorder="1" applyAlignment="1">
      <alignment horizontal="left" vertical="center" shrinkToFit="1"/>
    </xf>
    <xf numFmtId="0" fontId="21" fillId="0" borderId="12" xfId="3" applyNumberFormat="1" applyFont="1" applyFill="1" applyBorder="1" applyAlignment="1">
      <alignment horizontal="center" vertical="center" wrapText="1" shrinkToFit="1"/>
    </xf>
    <xf numFmtId="0" fontId="21" fillId="0" borderId="12" xfId="3" applyNumberFormat="1" applyFont="1" applyFill="1" applyBorder="1" applyAlignment="1">
      <alignment vertical="center" shrinkToFit="1"/>
    </xf>
    <xf numFmtId="0" fontId="21" fillId="0" borderId="13" xfId="3" applyNumberFormat="1" applyFont="1" applyFill="1" applyBorder="1" applyAlignment="1">
      <alignment horizontal="center" vertical="center" shrinkToFit="1"/>
    </xf>
    <xf numFmtId="0" fontId="21" fillId="0" borderId="13" xfId="3" applyNumberFormat="1" applyFont="1" applyFill="1" applyBorder="1" applyAlignment="1">
      <alignment horizontal="left" vertical="center" shrinkToFit="1"/>
    </xf>
    <xf numFmtId="0" fontId="21" fillId="0" borderId="13" xfId="3" applyNumberFormat="1" applyFont="1" applyFill="1" applyBorder="1" applyAlignment="1">
      <alignment horizontal="center" vertical="center" wrapText="1" shrinkToFit="1"/>
    </xf>
    <xf numFmtId="0" fontId="21" fillId="0" borderId="13" xfId="3" applyNumberFormat="1" applyFont="1" applyFill="1" applyBorder="1" applyAlignment="1">
      <alignment vertical="center" shrinkToFit="1"/>
    </xf>
    <xf numFmtId="0" fontId="21" fillId="0" borderId="13" xfId="3" applyNumberFormat="1" applyFont="1" applyFill="1" applyBorder="1" applyAlignment="1">
      <alignment horizontal="left" vertical="center" wrapText="1" shrinkToFit="1"/>
    </xf>
    <xf numFmtId="0" fontId="21" fillId="0" borderId="13" xfId="0" applyNumberFormat="1" applyFont="1" applyFill="1" applyBorder="1" applyAlignment="1">
      <alignment horizontal="center" vertical="center" wrapText="1" shrinkToFit="1"/>
    </xf>
    <xf numFmtId="0" fontId="21" fillId="0" borderId="13" xfId="3" applyNumberFormat="1" applyFont="1" applyFill="1" applyBorder="1" applyAlignment="1" applyProtection="1">
      <alignment horizontal="center" vertical="center" shrinkToFit="1"/>
      <protection locked="0"/>
    </xf>
    <xf numFmtId="0" fontId="21" fillId="0" borderId="64" xfId="3" applyFont="1" applyFill="1" applyBorder="1" applyAlignment="1">
      <alignment horizontal="left" vertical="center" shrinkToFit="1"/>
    </xf>
    <xf numFmtId="0" fontId="21" fillId="0" borderId="64" xfId="3" applyFont="1" applyFill="1" applyBorder="1" applyAlignment="1">
      <alignment vertical="center" shrinkToFit="1"/>
    </xf>
    <xf numFmtId="0" fontId="23" fillId="0" borderId="12" xfId="4" applyNumberFormat="1" applyFont="1" applyFill="1" applyBorder="1" applyAlignment="1">
      <alignment horizontal="left" vertical="center" shrinkToFit="1"/>
    </xf>
    <xf numFmtId="0" fontId="21" fillId="0" borderId="13" xfId="3" applyNumberFormat="1" applyFont="1" applyFill="1" applyBorder="1" applyAlignment="1">
      <alignment horizontal="center" vertical="center" wrapText="1"/>
    </xf>
    <xf numFmtId="0" fontId="21" fillId="0" borderId="13" xfId="3" applyFont="1" applyFill="1" applyBorder="1" applyAlignment="1" applyProtection="1">
      <alignment horizontal="center" vertical="center" shrinkToFit="1"/>
      <protection locked="0"/>
    </xf>
    <xf numFmtId="0" fontId="21" fillId="0" borderId="13" xfId="3" applyFont="1" applyFill="1" applyBorder="1" applyAlignment="1">
      <alignment horizontal="left" vertical="center" shrinkToFit="1"/>
    </xf>
    <xf numFmtId="0" fontId="21" fillId="0" borderId="13" xfId="3" applyFont="1" applyFill="1" applyBorder="1" applyAlignment="1">
      <alignment vertical="center" shrinkToFit="1"/>
    </xf>
    <xf numFmtId="0" fontId="21" fillId="0" borderId="14" xfId="3" applyNumberFormat="1" applyFont="1" applyFill="1" applyBorder="1" applyAlignment="1">
      <alignment horizontal="center" vertical="center" shrinkToFit="1"/>
    </xf>
    <xf numFmtId="0" fontId="21" fillId="0" borderId="14" xfId="3" applyNumberFormat="1" applyFont="1" applyFill="1" applyBorder="1" applyAlignment="1">
      <alignment horizontal="left" vertical="center" shrinkToFit="1"/>
    </xf>
    <xf numFmtId="0" fontId="21" fillId="0" borderId="14" xfId="3" applyNumberFormat="1" applyFont="1" applyFill="1" applyBorder="1" applyAlignment="1">
      <alignment horizontal="center" vertical="center" wrapText="1" shrinkToFit="1"/>
    </xf>
    <xf numFmtId="0" fontId="21" fillId="0" borderId="14" xfId="3" applyNumberFormat="1" applyFont="1" applyFill="1" applyBorder="1" applyAlignment="1">
      <alignment vertical="center" shrinkToFit="1"/>
    </xf>
    <xf numFmtId="0" fontId="21" fillId="0" borderId="53" xfId="3" applyNumberFormat="1" applyFont="1" applyFill="1" applyBorder="1" applyAlignment="1">
      <alignment horizontal="center" vertical="center" shrinkToFit="1"/>
    </xf>
    <xf numFmtId="0" fontId="21" fillId="0" borderId="14" xfId="3" applyFont="1" applyFill="1" applyBorder="1" applyAlignment="1">
      <alignment horizontal="left" vertical="center" shrinkToFit="1"/>
    </xf>
    <xf numFmtId="0" fontId="21" fillId="0" borderId="14" xfId="3" applyFont="1" applyFill="1" applyBorder="1" applyAlignment="1">
      <alignment horizontal="center" vertical="center" wrapText="1" shrinkToFit="1"/>
    </xf>
    <xf numFmtId="0" fontId="21" fillId="0" borderId="14" xfId="3" applyFont="1" applyFill="1" applyBorder="1" applyAlignment="1">
      <alignment vertical="center" shrinkToFit="1"/>
    </xf>
    <xf numFmtId="0" fontId="31" fillId="0" borderId="13" xfId="3" applyNumberFormat="1" applyFont="1" applyFill="1" applyBorder="1" applyAlignment="1">
      <alignment horizontal="center" vertical="center" wrapText="1" shrinkToFit="1"/>
    </xf>
    <xf numFmtId="0" fontId="32" fillId="0" borderId="13" xfId="3" applyNumberFormat="1" applyFont="1" applyFill="1" applyBorder="1" applyAlignment="1">
      <alignment horizontal="center" vertical="center" wrapText="1" shrinkToFit="1"/>
    </xf>
    <xf numFmtId="0" fontId="21" fillId="0" borderId="1" xfId="3" applyNumberFormat="1" applyFont="1" applyFill="1" applyBorder="1" applyAlignment="1" applyProtection="1">
      <alignment horizontal="center" vertical="center" shrinkToFit="1"/>
      <protection locked="0"/>
    </xf>
    <xf numFmtId="0" fontId="21" fillId="0" borderId="1" xfId="3" applyNumberFormat="1" applyFont="1" applyFill="1" applyBorder="1" applyAlignment="1">
      <alignment horizontal="center" vertical="center" shrinkToFit="1"/>
    </xf>
    <xf numFmtId="0" fontId="21" fillId="0" borderId="14" xfId="3" applyFont="1" applyFill="1" applyBorder="1" applyAlignment="1">
      <alignment vertical="center" wrapText="1" shrinkToFit="1"/>
    </xf>
    <xf numFmtId="0" fontId="21" fillId="0" borderId="13" xfId="3" applyFont="1" applyFill="1" applyBorder="1" applyAlignment="1" applyProtection="1">
      <alignment horizontal="center" vertical="center" wrapText="1"/>
      <protection locked="0"/>
    </xf>
    <xf numFmtId="0" fontId="21" fillId="0" borderId="64" xfId="3" applyNumberFormat="1" applyFont="1" applyFill="1" applyBorder="1" applyAlignment="1">
      <alignment horizontal="center" vertical="center" shrinkToFit="1"/>
    </xf>
    <xf numFmtId="0" fontId="23" fillId="0" borderId="13" xfId="3" applyFont="1" applyFill="1" applyBorder="1" applyAlignment="1">
      <alignment horizontal="center" vertical="center"/>
    </xf>
    <xf numFmtId="0" fontId="21" fillId="0" borderId="13" xfId="3" applyFont="1" applyFill="1" applyBorder="1" applyAlignment="1">
      <alignment horizontal="center" vertical="center"/>
    </xf>
    <xf numFmtId="0" fontId="21" fillId="0" borderId="13" xfId="1" applyFont="1" applyFill="1" applyBorder="1" applyAlignment="1">
      <alignment vertical="center" shrinkToFit="1"/>
    </xf>
    <xf numFmtId="0" fontId="21" fillId="0" borderId="13" xfId="3" applyFont="1" applyFill="1" applyBorder="1" applyAlignment="1">
      <alignment vertical="center"/>
    </xf>
    <xf numFmtId="0" fontId="21" fillId="0" borderId="1" xfId="3" applyFont="1" applyFill="1" applyBorder="1" applyAlignment="1">
      <alignment horizontal="center" vertical="center"/>
    </xf>
    <xf numFmtId="0" fontId="21" fillId="0" borderId="3" xfId="3" applyFont="1" applyFill="1" applyBorder="1" applyAlignment="1">
      <alignment horizontal="center" vertical="center"/>
    </xf>
    <xf numFmtId="0" fontId="21" fillId="0" borderId="29" xfId="3" applyFont="1" applyFill="1" applyBorder="1" applyAlignment="1">
      <alignment vertical="center" shrinkToFit="1"/>
    </xf>
    <xf numFmtId="0" fontId="21" fillId="0" borderId="17" xfId="1" applyFont="1" applyFill="1" applyBorder="1" applyAlignment="1">
      <alignment vertical="center" shrinkToFit="1"/>
    </xf>
    <xf numFmtId="0" fontId="21" fillId="0" borderId="1" xfId="3" applyFont="1" applyFill="1" applyBorder="1" applyAlignment="1">
      <alignment vertical="center"/>
    </xf>
    <xf numFmtId="0" fontId="21" fillId="0" borderId="12" xfId="3" applyFont="1" applyFill="1" applyBorder="1" applyAlignment="1">
      <alignment horizontal="center" vertical="center"/>
    </xf>
    <xf numFmtId="0" fontId="21" fillId="0" borderId="12" xfId="3" applyFont="1" applyFill="1" applyBorder="1" applyAlignment="1">
      <alignment vertical="center" shrinkToFit="1"/>
    </xf>
    <xf numFmtId="0" fontId="21" fillId="0" borderId="12" xfId="1" applyFont="1" applyFill="1" applyBorder="1" applyAlignment="1">
      <alignment vertical="center" shrinkToFit="1"/>
    </xf>
    <xf numFmtId="0" fontId="21" fillId="0" borderId="53" xfId="3" applyFont="1" applyFill="1" applyBorder="1" applyAlignment="1">
      <alignment vertical="center"/>
    </xf>
    <xf numFmtId="0" fontId="37" fillId="0" borderId="13" xfId="1" applyFont="1" applyFill="1" applyBorder="1" applyAlignment="1">
      <alignment vertical="center" shrinkToFit="1"/>
    </xf>
    <xf numFmtId="0" fontId="21" fillId="0" borderId="13" xfId="0" applyFont="1" applyFill="1" applyBorder="1" applyAlignment="1" applyProtection="1">
      <alignment horizontal="center" vertical="center" wrapText="1"/>
      <protection locked="0"/>
    </xf>
    <xf numFmtId="0" fontId="21" fillId="0" borderId="13" xfId="0" applyFont="1" applyFill="1" applyBorder="1" applyAlignment="1">
      <alignment vertical="center" shrinkToFit="1"/>
    </xf>
    <xf numFmtId="0" fontId="21" fillId="0" borderId="13" xfId="0" applyFont="1" applyFill="1" applyBorder="1" applyAlignment="1">
      <alignment horizontal="center" vertical="center"/>
    </xf>
    <xf numFmtId="0" fontId="21" fillId="0" borderId="13" xfId="0" applyFont="1" applyFill="1" applyBorder="1" applyAlignment="1">
      <alignment vertical="center"/>
    </xf>
    <xf numFmtId="0" fontId="21" fillId="0" borderId="12" xfId="6" applyFont="1" applyFill="1" applyBorder="1" applyAlignment="1">
      <alignment horizontal="center" vertical="center"/>
    </xf>
    <xf numFmtId="0" fontId="21" fillId="0" borderId="12" xfId="6" applyFont="1" applyFill="1" applyBorder="1" applyAlignment="1">
      <alignment vertical="center" shrinkToFit="1"/>
    </xf>
    <xf numFmtId="0" fontId="21" fillId="0" borderId="14" xfId="3" applyFont="1" applyFill="1" applyBorder="1" applyAlignment="1">
      <alignment horizontal="center" vertical="center"/>
    </xf>
    <xf numFmtId="0" fontId="21" fillId="0" borderId="14" xfId="3" applyFont="1" applyFill="1" applyBorder="1" applyAlignment="1">
      <alignment vertical="center"/>
    </xf>
    <xf numFmtId="0" fontId="21" fillId="0" borderId="53" xfId="3" applyFont="1" applyFill="1" applyBorder="1" applyAlignment="1">
      <alignment horizontal="center" vertical="center"/>
    </xf>
    <xf numFmtId="0" fontId="21" fillId="0" borderId="53" xfId="4" applyFont="1" applyFill="1" applyBorder="1" applyAlignment="1">
      <alignment horizontal="center" vertical="center"/>
    </xf>
    <xf numFmtId="0" fontId="21" fillId="0" borderId="53" xfId="3" applyFont="1" applyFill="1" applyBorder="1" applyAlignment="1">
      <alignment vertical="center" shrinkToFit="1"/>
    </xf>
    <xf numFmtId="0" fontId="21" fillId="0" borderId="64" xfId="3" applyNumberFormat="1" applyFont="1" applyFill="1" applyBorder="1" applyAlignment="1" applyProtection="1">
      <alignment horizontal="center" vertical="center" shrinkToFit="1"/>
      <protection locked="0"/>
    </xf>
    <xf numFmtId="0" fontId="21" fillId="0" borderId="64" xfId="3" applyNumberFormat="1" applyFont="1" applyFill="1" applyBorder="1" applyAlignment="1">
      <alignment vertical="center" shrinkToFit="1"/>
    </xf>
    <xf numFmtId="0" fontId="21" fillId="0" borderId="64" xfId="1" applyNumberFormat="1" applyFont="1" applyFill="1" applyBorder="1" applyAlignment="1">
      <alignment vertical="center" shrinkToFit="1"/>
    </xf>
    <xf numFmtId="0" fontId="29" fillId="0" borderId="13" xfId="1" applyFont="1" applyFill="1" applyBorder="1" applyAlignment="1">
      <alignment vertical="center" shrinkToFit="1"/>
    </xf>
    <xf numFmtId="0" fontId="21" fillId="0" borderId="13" xfId="3" applyFont="1" applyFill="1" applyBorder="1" applyAlignment="1">
      <alignment shrinkToFit="1"/>
    </xf>
    <xf numFmtId="0" fontId="21" fillId="0" borderId="13" xfId="1" applyNumberFormat="1" applyFont="1" applyFill="1" applyBorder="1" applyAlignment="1">
      <alignment vertical="center" shrinkToFit="1"/>
    </xf>
    <xf numFmtId="0" fontId="21" fillId="0" borderId="14" xfId="1" applyFont="1" applyFill="1" applyBorder="1" applyAlignment="1">
      <alignment vertical="center" shrinkToFit="1"/>
    </xf>
    <xf numFmtId="0" fontId="23" fillId="0" borderId="21" xfId="3" applyNumberFormat="1" applyFont="1" applyFill="1" applyBorder="1" applyAlignment="1">
      <alignment horizontal="center" vertical="center" shrinkToFit="1"/>
    </xf>
    <xf numFmtId="0" fontId="23" fillId="0" borderId="22" xfId="3" applyNumberFormat="1" applyFont="1" applyFill="1" applyBorder="1" applyAlignment="1">
      <alignment horizontal="center" vertical="center" shrinkToFit="1"/>
    </xf>
    <xf numFmtId="0" fontId="23" fillId="0" borderId="42" xfId="3" applyNumberFormat="1" applyFont="1" applyFill="1" applyBorder="1" applyAlignment="1">
      <alignment horizontal="center" vertical="center" shrinkToFit="1"/>
    </xf>
    <xf numFmtId="182" fontId="23" fillId="0" borderId="13" xfId="3" applyNumberFormat="1" applyFont="1" applyFill="1" applyBorder="1" applyAlignment="1">
      <alignment horizontal="right" vertical="center" shrinkToFit="1"/>
    </xf>
    <xf numFmtId="182" fontId="23" fillId="0" borderId="13" xfId="3" applyNumberFormat="1" applyFont="1" applyFill="1" applyBorder="1" applyAlignment="1">
      <alignment horizontal="center" vertical="center" shrinkToFit="1"/>
    </xf>
    <xf numFmtId="182" fontId="23" fillId="0" borderId="13" xfId="2" applyNumberFormat="1" applyFont="1" applyFill="1" applyBorder="1" applyAlignment="1">
      <alignment horizontal="right" vertical="center" shrinkToFit="1"/>
    </xf>
    <xf numFmtId="0" fontId="21" fillId="0" borderId="21" xfId="0" applyNumberFormat="1" applyFont="1" applyFill="1" applyBorder="1" applyAlignment="1" applyProtection="1">
      <alignment horizontal="center" vertical="center" shrinkToFit="1"/>
      <protection locked="0"/>
    </xf>
    <xf numFmtId="0" fontId="21" fillId="0" borderId="22" xfId="0" applyNumberFormat="1" applyFont="1" applyFill="1" applyBorder="1" applyAlignment="1" applyProtection="1">
      <alignment horizontal="center" vertical="center" shrinkToFit="1"/>
      <protection locked="0"/>
    </xf>
    <xf numFmtId="0" fontId="21" fillId="0" borderId="42" xfId="0" applyNumberFormat="1" applyFont="1" applyFill="1" applyBorder="1" applyAlignment="1" applyProtection="1">
      <alignment horizontal="center" vertical="center" shrinkToFit="1"/>
      <protection locked="0"/>
    </xf>
    <xf numFmtId="182" fontId="21" fillId="0" borderId="13" xfId="0" applyNumberFormat="1" applyFont="1" applyFill="1" applyBorder="1" applyAlignment="1" applyProtection="1">
      <alignment horizontal="right" vertical="center" shrinkToFit="1"/>
      <protection locked="0"/>
    </xf>
    <xf numFmtId="182" fontId="21" fillId="0" borderId="13" xfId="0" applyNumberFormat="1" applyFont="1" applyFill="1" applyBorder="1" applyAlignment="1" applyProtection="1">
      <alignment horizontal="center" vertical="center" shrinkToFit="1"/>
      <protection locked="0"/>
    </xf>
    <xf numFmtId="182" fontId="21" fillId="0" borderId="13" xfId="3" applyNumberFormat="1" applyFont="1" applyFill="1" applyBorder="1" applyAlignment="1">
      <alignment horizontal="right" vertical="center" shrinkToFit="1"/>
    </xf>
    <xf numFmtId="0" fontId="21" fillId="0" borderId="15" xfId="3" applyNumberFormat="1" applyFont="1" applyFill="1" applyBorder="1" applyAlignment="1">
      <alignment horizontal="center" vertical="center" shrinkToFit="1"/>
    </xf>
    <xf numFmtId="0" fontId="21" fillId="0" borderId="16" xfId="3" applyNumberFormat="1" applyFont="1" applyFill="1" applyBorder="1" applyAlignment="1">
      <alignment horizontal="center" vertical="center" shrinkToFit="1"/>
    </xf>
    <xf numFmtId="0" fontId="21" fillId="0" borderId="1" xfId="3" applyNumberFormat="1" applyFont="1" applyFill="1" applyBorder="1" applyAlignment="1">
      <alignment horizontal="right" vertical="center" shrinkToFit="1"/>
    </xf>
    <xf numFmtId="182" fontId="21" fillId="0" borderId="1" xfId="3" applyNumberFormat="1" applyFont="1" applyFill="1" applyBorder="1" applyAlignment="1">
      <alignment horizontal="right" vertical="center" shrinkToFit="1"/>
    </xf>
    <xf numFmtId="0" fontId="21" fillId="0" borderId="1" xfId="3" applyNumberFormat="1" applyFont="1" applyFill="1" applyBorder="1" applyAlignment="1">
      <alignment vertical="center" shrinkToFit="1"/>
    </xf>
    <xf numFmtId="38" fontId="21" fillId="0" borderId="1" xfId="2" applyFont="1" applyFill="1" applyBorder="1" applyAlignment="1">
      <alignment vertical="center" shrinkToFit="1"/>
    </xf>
    <xf numFmtId="0" fontId="21" fillId="0" borderId="18" xfId="3" applyNumberFormat="1" applyFont="1" applyFill="1" applyBorder="1" applyAlignment="1">
      <alignment horizontal="center" vertical="center" shrinkToFit="1"/>
    </xf>
    <xf numFmtId="0" fontId="21" fillId="0" borderId="19" xfId="3" applyNumberFormat="1" applyFont="1" applyFill="1" applyBorder="1" applyAlignment="1">
      <alignment horizontal="center" vertical="center" shrinkToFit="1"/>
    </xf>
    <xf numFmtId="0" fontId="21" fillId="0" borderId="41" xfId="3" applyNumberFormat="1" applyFont="1" applyFill="1" applyBorder="1" applyAlignment="1">
      <alignment horizontal="center" vertical="center" shrinkToFit="1"/>
    </xf>
    <xf numFmtId="182" fontId="21" fillId="0" borderId="12" xfId="3" applyNumberFormat="1" applyFont="1" applyFill="1" applyBorder="1" applyAlignment="1">
      <alignment horizontal="right" vertical="center" shrinkToFit="1"/>
    </xf>
    <xf numFmtId="182" fontId="21" fillId="0" borderId="12" xfId="2" applyNumberFormat="1" applyFont="1" applyFill="1" applyBorder="1" applyAlignment="1">
      <alignment horizontal="right" vertical="center" shrinkToFit="1"/>
    </xf>
    <xf numFmtId="0" fontId="21" fillId="0" borderId="21" xfId="3" applyNumberFormat="1" applyFont="1" applyFill="1" applyBorder="1" applyAlignment="1">
      <alignment horizontal="center" vertical="center" shrinkToFit="1"/>
    </xf>
    <xf numFmtId="0" fontId="21" fillId="0" borderId="22" xfId="3" applyNumberFormat="1" applyFont="1" applyFill="1" applyBorder="1" applyAlignment="1">
      <alignment horizontal="center" vertical="center" shrinkToFit="1"/>
    </xf>
    <xf numFmtId="0" fontId="21" fillId="0" borderId="42" xfId="3" applyNumberFormat="1" applyFont="1" applyFill="1" applyBorder="1" applyAlignment="1">
      <alignment horizontal="center" vertical="center" shrinkToFit="1"/>
    </xf>
    <xf numFmtId="182" fontId="21" fillId="0" borderId="13" xfId="2" applyNumberFormat="1" applyFont="1" applyFill="1" applyBorder="1" applyAlignment="1">
      <alignment horizontal="right" vertical="center" shrinkToFit="1"/>
    </xf>
    <xf numFmtId="182" fontId="21" fillId="0" borderId="13" xfId="3" applyNumberFormat="1" applyFont="1" applyFill="1" applyBorder="1" applyAlignment="1">
      <alignment horizontal="center" vertical="center" shrinkToFit="1"/>
    </xf>
    <xf numFmtId="0" fontId="21" fillId="0" borderId="21" xfId="0" applyNumberFormat="1" applyFont="1" applyFill="1" applyBorder="1" applyAlignment="1">
      <alignment horizontal="center" vertical="center" shrinkToFit="1"/>
    </xf>
    <xf numFmtId="0" fontId="21" fillId="0" borderId="22" xfId="0" applyNumberFormat="1" applyFont="1" applyFill="1" applyBorder="1" applyAlignment="1">
      <alignment horizontal="center" vertical="center" shrinkToFit="1"/>
    </xf>
    <xf numFmtId="0" fontId="21" fillId="0" borderId="42" xfId="0" applyNumberFormat="1" applyFont="1" applyFill="1" applyBorder="1" applyAlignment="1">
      <alignment horizontal="center" vertical="center" shrinkToFit="1"/>
    </xf>
    <xf numFmtId="182" fontId="21" fillId="0" borderId="13" xfId="0" applyNumberFormat="1" applyFont="1" applyFill="1" applyBorder="1" applyAlignment="1">
      <alignment horizontal="right" vertical="center" shrinkToFit="1"/>
    </xf>
    <xf numFmtId="182" fontId="21" fillId="0" borderId="13" xfId="0" applyNumberFormat="1" applyFont="1" applyFill="1" applyBorder="1" applyAlignment="1">
      <alignment horizontal="center" vertical="center" shrinkToFit="1"/>
    </xf>
    <xf numFmtId="0" fontId="21" fillId="0" borderId="21" xfId="3" applyNumberFormat="1" applyFont="1" applyFill="1" applyBorder="1" applyAlignment="1" applyProtection="1">
      <alignment horizontal="center" vertical="center" shrinkToFit="1"/>
      <protection locked="0"/>
    </xf>
    <xf numFmtId="0" fontId="21" fillId="0" borderId="22" xfId="3" applyNumberFormat="1" applyFont="1" applyFill="1" applyBorder="1" applyAlignment="1" applyProtection="1">
      <alignment horizontal="center" vertical="center" shrinkToFit="1"/>
      <protection locked="0"/>
    </xf>
    <xf numFmtId="0" fontId="21" fillId="0" borderId="42" xfId="3" applyNumberFormat="1" applyFont="1" applyFill="1" applyBorder="1" applyAlignment="1" applyProtection="1">
      <alignment horizontal="center" vertical="center" shrinkToFit="1"/>
      <protection locked="0"/>
    </xf>
    <xf numFmtId="182" fontId="21" fillId="0" borderId="13" xfId="3" applyNumberFormat="1" applyFont="1" applyFill="1" applyBorder="1" applyAlignment="1" applyProtection="1">
      <alignment horizontal="right" vertical="center" shrinkToFit="1"/>
      <protection locked="0"/>
    </xf>
    <xf numFmtId="182" fontId="21" fillId="0" borderId="13" xfId="3" applyNumberFormat="1" applyFont="1" applyFill="1" applyBorder="1" applyAlignment="1" applyProtection="1">
      <alignment horizontal="center" vertical="center" shrinkToFit="1"/>
      <protection locked="0"/>
    </xf>
    <xf numFmtId="0" fontId="21" fillId="0" borderId="19" xfId="6" applyNumberFormat="1" applyFont="1" applyFill="1" applyBorder="1" applyAlignment="1">
      <alignment horizontal="center" vertical="center" shrinkToFit="1"/>
    </xf>
    <xf numFmtId="0" fontId="21" fillId="0" borderId="19" xfId="6" applyFont="1" applyFill="1" applyBorder="1" applyAlignment="1">
      <alignment horizontal="center" vertical="center" shrinkToFit="1"/>
    </xf>
    <xf numFmtId="0" fontId="21" fillId="0" borderId="20" xfId="6" applyNumberFormat="1" applyFont="1" applyFill="1" applyBorder="1" applyAlignment="1">
      <alignment horizontal="center" vertical="center" shrinkToFit="1"/>
    </xf>
    <xf numFmtId="182" fontId="21" fillId="0" borderId="12" xfId="3" applyNumberFormat="1" applyFont="1" applyFill="1" applyBorder="1" applyAlignment="1">
      <alignment horizontal="center" vertical="center" shrinkToFit="1"/>
    </xf>
    <xf numFmtId="0" fontId="21" fillId="0" borderId="21" xfId="3" applyFont="1" applyFill="1" applyBorder="1" applyAlignment="1">
      <alignment horizontal="center" vertical="center" shrinkToFit="1"/>
    </xf>
    <xf numFmtId="0" fontId="21" fillId="0" borderId="22" xfId="3" applyFont="1" applyFill="1" applyBorder="1" applyAlignment="1">
      <alignment horizontal="center" vertical="center" shrinkToFit="1"/>
    </xf>
    <xf numFmtId="0" fontId="21" fillId="0" borderId="42" xfId="3" applyFont="1" applyFill="1" applyBorder="1" applyAlignment="1">
      <alignment horizontal="center" vertical="center" shrinkToFit="1"/>
    </xf>
    <xf numFmtId="0" fontId="21" fillId="0" borderId="24" xfId="3" applyFont="1" applyFill="1" applyBorder="1" applyAlignment="1">
      <alignment horizontal="center" vertical="center" shrinkToFit="1"/>
    </xf>
    <xf numFmtId="0" fontId="21" fillId="0" borderId="25" xfId="3" applyFont="1" applyFill="1" applyBorder="1" applyAlignment="1">
      <alignment horizontal="center" vertical="center" shrinkToFit="1"/>
    </xf>
    <xf numFmtId="0" fontId="21" fillId="0" borderId="43" xfId="3" applyFont="1" applyFill="1" applyBorder="1" applyAlignment="1">
      <alignment horizontal="center" vertical="center" shrinkToFit="1"/>
    </xf>
    <xf numFmtId="182" fontId="21" fillId="0" borderId="14" xfId="3" applyNumberFormat="1" applyFont="1" applyFill="1" applyBorder="1" applyAlignment="1">
      <alignment horizontal="right" vertical="center" shrinkToFit="1"/>
    </xf>
    <xf numFmtId="182" fontId="21" fillId="0" borderId="14" xfId="3" applyNumberFormat="1" applyFont="1" applyFill="1" applyBorder="1" applyAlignment="1">
      <alignment horizontal="center" vertical="center" shrinkToFit="1"/>
    </xf>
    <xf numFmtId="182" fontId="21" fillId="0" borderId="14" xfId="2" applyNumberFormat="1" applyFont="1" applyFill="1" applyBorder="1" applyAlignment="1">
      <alignment horizontal="right" vertical="center" shrinkToFit="1"/>
    </xf>
    <xf numFmtId="0" fontId="21" fillId="0" borderId="94" xfId="3" applyNumberFormat="1" applyFont="1" applyFill="1" applyBorder="1" applyAlignment="1">
      <alignment horizontal="center" vertical="center" shrinkToFit="1"/>
    </xf>
    <xf numFmtId="0" fontId="21" fillId="0" borderId="98" xfId="3" applyNumberFormat="1" applyFont="1" applyFill="1" applyBorder="1" applyAlignment="1">
      <alignment horizontal="center" vertical="center" shrinkToFit="1"/>
    </xf>
    <xf numFmtId="0" fontId="21" fillId="0" borderId="95" xfId="3" applyNumberFormat="1" applyFont="1" applyFill="1" applyBorder="1" applyAlignment="1">
      <alignment horizontal="center" vertical="center" shrinkToFit="1"/>
    </xf>
    <xf numFmtId="182" fontId="21" fillId="0" borderId="53" xfId="3" applyNumberFormat="1" applyFont="1" applyFill="1" applyBorder="1" applyAlignment="1">
      <alignment horizontal="right" vertical="center" shrinkToFit="1"/>
    </xf>
    <xf numFmtId="182" fontId="21" fillId="0" borderId="53" xfId="3" applyNumberFormat="1" applyFont="1" applyFill="1" applyBorder="1" applyAlignment="1">
      <alignment horizontal="center" vertical="center" shrinkToFit="1"/>
    </xf>
    <xf numFmtId="182" fontId="21" fillId="0" borderId="53" xfId="2" applyNumberFormat="1" applyFont="1" applyFill="1" applyBorder="1" applyAlignment="1">
      <alignment horizontal="right" vertical="center" shrinkToFit="1"/>
    </xf>
    <xf numFmtId="182" fontId="21" fillId="0" borderId="62" xfId="3" applyNumberFormat="1" applyFont="1" applyFill="1" applyBorder="1" applyAlignment="1">
      <alignment horizontal="center" vertical="center" shrinkToFit="1"/>
    </xf>
    <xf numFmtId="182" fontId="21" fillId="0" borderId="22" xfId="3" applyNumberFormat="1" applyFont="1" applyFill="1" applyBorder="1" applyAlignment="1">
      <alignment horizontal="center" vertical="center" shrinkToFit="1"/>
    </xf>
    <xf numFmtId="182" fontId="21" fillId="0" borderId="23" xfId="3" applyNumberFormat="1" applyFont="1" applyFill="1" applyBorder="1" applyAlignment="1">
      <alignment horizontal="center" vertical="center" shrinkToFit="1"/>
    </xf>
    <xf numFmtId="0" fontId="21" fillId="0" borderId="76" xfId="3" applyNumberFormat="1" applyFont="1" applyFill="1" applyBorder="1" applyAlignment="1" applyProtection="1">
      <alignment horizontal="center" vertical="center" shrinkToFit="1"/>
      <protection locked="0"/>
    </xf>
    <xf numFmtId="0" fontId="21" fillId="0" borderId="82" xfId="3" applyNumberFormat="1" applyFont="1" applyFill="1" applyBorder="1" applyAlignment="1" applyProtection="1">
      <alignment horizontal="center" vertical="center" shrinkToFit="1"/>
      <protection locked="0"/>
    </xf>
    <xf numFmtId="0" fontId="21" fillId="0" borderId="81" xfId="3" applyNumberFormat="1" applyFont="1" applyFill="1" applyBorder="1" applyAlignment="1" applyProtection="1">
      <alignment horizontal="center" vertical="center" shrinkToFit="1"/>
      <protection locked="0"/>
    </xf>
    <xf numFmtId="182" fontId="21" fillId="0" borderId="64" xfId="3" applyNumberFormat="1" applyFont="1" applyFill="1" applyBorder="1" applyAlignment="1" applyProtection="1">
      <alignment horizontal="right" vertical="center" shrinkToFit="1"/>
      <protection locked="0"/>
    </xf>
    <xf numFmtId="182" fontId="21" fillId="0" borderId="64" xfId="3" applyNumberFormat="1" applyFont="1" applyFill="1" applyBorder="1" applyAlignment="1" applyProtection="1">
      <alignment horizontal="center" vertical="center" shrinkToFit="1"/>
      <protection locked="0"/>
    </xf>
    <xf numFmtId="3" fontId="21" fillId="0" borderId="13" xfId="3" applyNumberFormat="1" applyFont="1" applyFill="1" applyBorder="1" applyAlignment="1">
      <alignment horizontal="right" vertical="center" shrinkToFit="1"/>
    </xf>
    <xf numFmtId="0" fontId="23" fillId="0" borderId="21" xfId="3" applyNumberFormat="1" applyFont="1" applyFill="1" applyBorder="1" applyAlignment="1">
      <alignment horizontal="right" vertical="center" shrinkToFit="1"/>
    </xf>
    <xf numFmtId="0" fontId="23" fillId="0" borderId="23" xfId="3" applyNumberFormat="1" applyFont="1" applyFill="1" applyBorder="1" applyAlignment="1">
      <alignment horizontal="center" vertical="center" shrinkToFit="1"/>
    </xf>
    <xf numFmtId="0" fontId="23" fillId="0" borderId="56" xfId="3" applyNumberFormat="1" applyFont="1" applyFill="1" applyBorder="1" applyAlignment="1">
      <alignment horizontal="right" vertical="center" shrinkToFit="1"/>
    </xf>
    <xf numFmtId="0" fontId="21" fillId="0" borderId="23" xfId="3" applyNumberFormat="1" applyFont="1" applyFill="1" applyBorder="1" applyAlignment="1">
      <alignment horizontal="center" vertical="center" shrinkToFit="1"/>
    </xf>
    <xf numFmtId="0" fontId="21" fillId="0" borderId="56" xfId="3" applyNumberFormat="1" applyFont="1" applyFill="1" applyBorder="1" applyAlignment="1">
      <alignment horizontal="right" vertical="center" shrinkToFit="1"/>
    </xf>
    <xf numFmtId="0" fontId="21" fillId="0" borderId="21" xfId="0" applyNumberFormat="1" applyFont="1" applyFill="1" applyBorder="1" applyAlignment="1" applyProtection="1">
      <alignment horizontal="right" vertical="center" shrinkToFit="1"/>
      <protection locked="0"/>
    </xf>
    <xf numFmtId="0" fontId="21" fillId="0" borderId="23" xfId="0" applyNumberFormat="1" applyFont="1" applyFill="1" applyBorder="1" applyAlignment="1" applyProtection="1">
      <alignment horizontal="center" vertical="center" shrinkToFit="1"/>
      <protection locked="0"/>
    </xf>
    <xf numFmtId="0" fontId="21" fillId="0" borderId="56" xfId="0" applyNumberFormat="1" applyFont="1" applyFill="1" applyBorder="1" applyAlignment="1" applyProtection="1">
      <alignment horizontal="right" vertical="center" shrinkToFit="1"/>
      <protection locked="0"/>
    </xf>
    <xf numFmtId="0" fontId="21" fillId="0" borderId="21" xfId="3" applyNumberFormat="1" applyFont="1" applyFill="1" applyBorder="1" applyAlignment="1">
      <alignment horizontal="right" vertical="center" shrinkToFit="1"/>
    </xf>
    <xf numFmtId="0" fontId="27" fillId="0" borderId="23" xfId="3" applyNumberFormat="1" applyFont="1" applyFill="1" applyBorder="1" applyAlignment="1">
      <alignment horizontal="center" vertical="center" shrinkToFit="1"/>
    </xf>
    <xf numFmtId="0" fontId="21" fillId="0" borderId="20" xfId="3" applyNumberFormat="1" applyFont="1" applyFill="1" applyBorder="1" applyAlignment="1">
      <alignment horizontal="center" vertical="center" shrinkToFit="1"/>
    </xf>
    <xf numFmtId="0" fontId="21" fillId="0" borderId="18" xfId="3" applyNumberFormat="1" applyFont="1" applyFill="1" applyBorder="1" applyAlignment="1">
      <alignment horizontal="right" vertical="center" shrinkToFit="1"/>
    </xf>
    <xf numFmtId="0" fontId="21" fillId="0" borderId="55" xfId="3" applyNumberFormat="1" applyFont="1" applyFill="1" applyBorder="1" applyAlignment="1">
      <alignment horizontal="right" vertical="center" shrinkToFit="1"/>
    </xf>
    <xf numFmtId="38" fontId="21" fillId="0" borderId="18" xfId="2" applyFont="1" applyFill="1" applyBorder="1" applyAlignment="1">
      <alignment horizontal="right" vertical="center" shrinkToFit="1"/>
    </xf>
    <xf numFmtId="38" fontId="21" fillId="0" borderId="21" xfId="2" applyFont="1" applyFill="1" applyBorder="1" applyAlignment="1">
      <alignment horizontal="right" vertical="center" shrinkToFit="1"/>
    </xf>
    <xf numFmtId="0" fontId="21" fillId="0" borderId="21" xfId="0" applyNumberFormat="1" applyFont="1" applyFill="1" applyBorder="1" applyAlignment="1">
      <alignment horizontal="right" vertical="center" shrinkToFit="1"/>
    </xf>
    <xf numFmtId="0" fontId="21" fillId="0" borderId="23" xfId="0" applyNumberFormat="1" applyFont="1" applyFill="1" applyBorder="1" applyAlignment="1">
      <alignment horizontal="center" vertical="center" shrinkToFit="1"/>
    </xf>
    <xf numFmtId="0" fontId="21" fillId="0" borderId="56" xfId="0" applyNumberFormat="1" applyFont="1" applyFill="1" applyBorder="1" applyAlignment="1">
      <alignment horizontal="right" vertical="center" shrinkToFit="1"/>
    </xf>
    <xf numFmtId="38" fontId="23" fillId="0" borderId="21" xfId="2" applyFont="1" applyFill="1" applyBorder="1" applyAlignment="1">
      <alignment horizontal="right" vertical="center" shrinkToFit="1"/>
    </xf>
    <xf numFmtId="0" fontId="21" fillId="0" borderId="21" xfId="3" applyNumberFormat="1" applyFont="1" applyFill="1" applyBorder="1" applyAlignment="1" applyProtection="1">
      <alignment horizontal="right" vertical="center" shrinkToFit="1"/>
      <protection locked="0"/>
    </xf>
    <xf numFmtId="0" fontId="21" fillId="0" borderId="23" xfId="3" applyNumberFormat="1" applyFont="1" applyFill="1" applyBorder="1" applyAlignment="1" applyProtection="1">
      <alignment horizontal="center" vertical="center" shrinkToFit="1"/>
      <protection locked="0"/>
    </xf>
    <xf numFmtId="0" fontId="21" fillId="0" borderId="56" xfId="3" applyNumberFormat="1" applyFont="1" applyFill="1" applyBorder="1" applyAlignment="1" applyProtection="1">
      <alignment horizontal="right" vertical="center" shrinkToFit="1"/>
      <protection locked="0"/>
    </xf>
    <xf numFmtId="0" fontId="21" fillId="0" borderId="21" xfId="3" applyFont="1" applyFill="1" applyBorder="1" applyAlignment="1">
      <alignment horizontal="right" vertical="center" shrinkToFit="1"/>
    </xf>
    <xf numFmtId="0" fontId="21" fillId="0" borderId="23" xfId="3" applyFont="1" applyFill="1" applyBorder="1" applyAlignment="1">
      <alignment horizontal="center" vertical="center" shrinkToFit="1"/>
    </xf>
    <xf numFmtId="0" fontId="21" fillId="0" borderId="56" xfId="3" applyFont="1" applyFill="1" applyBorder="1" applyAlignment="1">
      <alignment horizontal="right" vertical="center" shrinkToFit="1"/>
    </xf>
    <xf numFmtId="0" fontId="21" fillId="0" borderId="24" xfId="3" applyFont="1" applyFill="1" applyBorder="1" applyAlignment="1">
      <alignment horizontal="right" vertical="center" shrinkToFit="1"/>
    </xf>
    <xf numFmtId="0" fontId="21" fillId="0" borderId="26" xfId="3" applyFont="1" applyFill="1" applyBorder="1" applyAlignment="1">
      <alignment horizontal="center" vertical="center" shrinkToFit="1"/>
    </xf>
    <xf numFmtId="0" fontId="21" fillId="0" borderId="57" xfId="3" applyFont="1" applyFill="1" applyBorder="1" applyAlignment="1">
      <alignment horizontal="right" vertical="center" shrinkToFit="1"/>
    </xf>
    <xf numFmtId="38" fontId="21" fillId="0" borderId="24" xfId="2" applyFont="1" applyFill="1" applyBorder="1" applyAlignment="1">
      <alignment horizontal="right" vertical="center" shrinkToFit="1"/>
    </xf>
    <xf numFmtId="0" fontId="21" fillId="0" borderId="24" xfId="3" applyNumberFormat="1" applyFont="1" applyFill="1" applyBorder="1" applyAlignment="1">
      <alignment horizontal="right" vertical="center" shrinkToFit="1"/>
    </xf>
    <xf numFmtId="0" fontId="21" fillId="0" borderId="43" xfId="3" applyNumberFormat="1" applyFont="1" applyFill="1" applyBorder="1" applyAlignment="1">
      <alignment horizontal="center" vertical="center" shrinkToFit="1"/>
    </xf>
    <xf numFmtId="0" fontId="21" fillId="0" borderId="26" xfId="3" applyNumberFormat="1" applyFont="1" applyFill="1" applyBorder="1" applyAlignment="1">
      <alignment horizontal="center" vertical="center" shrinkToFit="1"/>
    </xf>
    <xf numFmtId="0" fontId="21" fillId="0" borderId="57" xfId="3" applyNumberFormat="1" applyFont="1" applyFill="1" applyBorder="1" applyAlignment="1">
      <alignment horizontal="right" vertical="center" shrinkToFit="1"/>
    </xf>
    <xf numFmtId="0" fontId="21" fillId="0" borderId="0" xfId="0" applyFont="1" applyFill="1" applyBorder="1" applyAlignment="1">
      <alignment vertical="center"/>
    </xf>
    <xf numFmtId="181" fontId="21" fillId="0" borderId="1" xfId="0" applyNumberFormat="1" applyFont="1" applyFill="1" applyBorder="1" applyAlignment="1">
      <alignment horizontal="center" vertical="center" wrapText="1" shrinkToFit="1"/>
    </xf>
    <xf numFmtId="181" fontId="21" fillId="0" borderId="1" xfId="0" applyNumberFormat="1" applyFont="1" applyFill="1" applyBorder="1" applyAlignment="1">
      <alignment horizontal="right" vertical="center" shrinkToFit="1"/>
    </xf>
    <xf numFmtId="0" fontId="29" fillId="0" borderId="1" xfId="0" applyFont="1" applyFill="1" applyBorder="1" applyAlignment="1">
      <alignment vertical="center"/>
    </xf>
    <xf numFmtId="0" fontId="4" fillId="0" borderId="9" xfId="0" applyFont="1" applyFill="1" applyBorder="1" applyAlignment="1">
      <alignment horizontal="center" vertical="center" shrinkToFit="1"/>
    </xf>
    <xf numFmtId="0" fontId="21" fillId="0" borderId="1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0" fontId="21" fillId="0" borderId="11" xfId="0" applyFont="1" applyFill="1" applyBorder="1" applyAlignment="1">
      <alignment vertical="center" wrapText="1"/>
    </xf>
    <xf numFmtId="176" fontId="4" fillId="0" borderId="30" xfId="0" applyNumberFormat="1" applyFont="1" applyFill="1" applyBorder="1" applyAlignment="1">
      <alignment vertical="center" shrinkToFit="1"/>
    </xf>
    <xf numFmtId="176" fontId="4" fillId="0" borderId="10" xfId="0" applyNumberFormat="1" applyFont="1" applyFill="1" applyBorder="1" applyAlignment="1">
      <alignment vertical="center" shrinkToFit="1"/>
    </xf>
    <xf numFmtId="176" fontId="4" fillId="0" borderId="32" xfId="0" applyNumberFormat="1" applyFont="1" applyFill="1" applyBorder="1" applyAlignment="1">
      <alignment vertical="center" shrinkToFit="1"/>
    </xf>
    <xf numFmtId="0" fontId="21" fillId="0" borderId="0" xfId="0" applyFont="1" applyFill="1" applyBorder="1" applyAlignment="1">
      <alignment horizontal="center" vertical="center" shrinkToFit="1"/>
    </xf>
    <xf numFmtId="0" fontId="21" fillId="0" borderId="4" xfId="0" applyNumberFormat="1" applyFont="1" applyFill="1" applyBorder="1" applyAlignment="1">
      <alignment horizontal="center" vertical="center" wrapText="1" shrinkToFit="1"/>
    </xf>
    <xf numFmtId="0" fontId="21" fillId="0" borderId="4"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shrinkToFit="1"/>
    </xf>
    <xf numFmtId="0" fontId="21" fillId="0" borderId="4" xfId="0" applyNumberFormat="1" applyFont="1" applyFill="1" applyBorder="1" applyAlignment="1">
      <alignment horizontal="center" vertical="center" shrinkToFit="1"/>
    </xf>
    <xf numFmtId="0" fontId="22" fillId="0" borderId="13" xfId="0" applyNumberFormat="1" applyFont="1" applyFill="1" applyBorder="1" applyAlignment="1">
      <alignment vertical="center" wrapText="1" shrinkToFit="1"/>
    </xf>
    <xf numFmtId="3" fontId="21" fillId="0" borderId="12" xfId="2" applyNumberFormat="1" applyFont="1" applyFill="1" applyBorder="1" applyAlignment="1">
      <alignment horizontal="right" vertical="center" shrinkToFit="1"/>
    </xf>
    <xf numFmtId="3" fontId="21" fillId="0" borderId="12" xfId="3" applyNumberFormat="1" applyFont="1" applyFill="1" applyBorder="1" applyAlignment="1">
      <alignment horizontal="right" vertical="center" shrinkToFit="1"/>
    </xf>
    <xf numFmtId="3" fontId="21" fillId="0" borderId="13" xfId="2" applyNumberFormat="1" applyFont="1" applyFill="1" applyBorder="1" applyAlignment="1">
      <alignment horizontal="right" vertical="center" shrinkToFit="1"/>
    </xf>
    <xf numFmtId="3" fontId="21" fillId="0" borderId="14" xfId="2" applyNumberFormat="1" applyFont="1" applyFill="1" applyBorder="1" applyAlignment="1">
      <alignment horizontal="right" vertical="center" shrinkToFit="1"/>
    </xf>
    <xf numFmtId="3" fontId="21" fillId="0" borderId="14" xfId="3" applyNumberFormat="1" applyFont="1" applyFill="1" applyBorder="1" applyAlignment="1">
      <alignment horizontal="right" vertical="center" shrinkToFit="1"/>
    </xf>
    <xf numFmtId="3" fontId="21" fillId="0" borderId="13" xfId="0" applyNumberFormat="1" applyFont="1" applyFill="1" applyBorder="1" applyAlignment="1">
      <alignment horizontal="right" vertical="center" shrinkToFit="1"/>
    </xf>
    <xf numFmtId="3" fontId="27" fillId="0" borderId="13" xfId="2" applyNumberFormat="1" applyFont="1" applyFill="1" applyBorder="1" applyAlignment="1">
      <alignment horizontal="right" vertical="center" shrinkToFit="1"/>
    </xf>
    <xf numFmtId="0" fontId="27" fillId="0" borderId="13" xfId="0" applyNumberFormat="1" applyFont="1" applyFill="1" applyBorder="1" applyAlignment="1">
      <alignment vertical="center" shrinkToFit="1"/>
    </xf>
    <xf numFmtId="3" fontId="21" fillId="0" borderId="13" xfId="3" applyNumberFormat="1" applyFont="1" applyFill="1" applyBorder="1" applyAlignment="1" applyProtection="1">
      <alignment horizontal="right" vertical="center" shrinkToFit="1"/>
      <protection locked="0"/>
    </xf>
    <xf numFmtId="3" fontId="21" fillId="0" borderId="12" xfId="2" applyNumberFormat="1" applyFont="1" applyFill="1" applyBorder="1" applyAlignment="1">
      <alignment horizontal="right" vertical="center" wrapText="1" shrinkToFit="1"/>
    </xf>
    <xf numFmtId="182" fontId="21" fillId="0" borderId="12" xfId="3" applyNumberFormat="1" applyFont="1" applyFill="1" applyBorder="1" applyAlignment="1">
      <alignment vertical="center" shrinkToFit="1"/>
    </xf>
    <xf numFmtId="3" fontId="21" fillId="0" borderId="12" xfId="3" applyNumberFormat="1" applyFont="1" applyFill="1" applyBorder="1" applyAlignment="1">
      <alignment vertical="center" shrinkToFit="1"/>
    </xf>
    <xf numFmtId="182" fontId="21" fillId="0" borderId="13" xfId="0" applyNumberFormat="1" applyFont="1" applyFill="1" applyBorder="1" applyAlignment="1">
      <alignment vertical="center" shrinkToFit="1"/>
    </xf>
    <xf numFmtId="3" fontId="21" fillId="0" borderId="13" xfId="0" applyNumberFormat="1" applyFont="1" applyFill="1" applyBorder="1" applyAlignment="1">
      <alignment vertical="center" shrinkToFit="1"/>
    </xf>
    <xf numFmtId="3" fontId="21" fillId="0" borderId="13" xfId="2" applyNumberFormat="1" applyFont="1" applyFill="1" applyBorder="1" applyAlignment="1">
      <alignment horizontal="right" vertical="center" wrapText="1" shrinkToFit="1"/>
    </xf>
    <xf numFmtId="0" fontId="21" fillId="0" borderId="14" xfId="3" applyNumberFormat="1" applyFont="1" applyFill="1" applyBorder="1" applyAlignment="1">
      <alignment vertical="center" wrapText="1" shrinkToFit="1"/>
    </xf>
    <xf numFmtId="182" fontId="21" fillId="0" borderId="14" xfId="3" applyNumberFormat="1" applyFont="1" applyFill="1" applyBorder="1" applyAlignment="1">
      <alignment vertical="center" shrinkToFit="1"/>
    </xf>
    <xf numFmtId="3" fontId="21" fillId="0" borderId="14" xfId="3" applyNumberFormat="1" applyFont="1" applyFill="1" applyBorder="1" applyAlignment="1">
      <alignment vertical="center" shrinkToFit="1"/>
    </xf>
    <xf numFmtId="0" fontId="21" fillId="0" borderId="53" xfId="3" applyNumberFormat="1" applyFont="1" applyFill="1" applyBorder="1" applyAlignment="1">
      <alignment vertical="center" shrinkToFit="1"/>
    </xf>
    <xf numFmtId="3" fontId="21" fillId="0" borderId="53" xfId="2" applyNumberFormat="1" applyFont="1" applyFill="1" applyBorder="1" applyAlignment="1">
      <alignment horizontal="right" vertical="center" shrinkToFit="1"/>
    </xf>
    <xf numFmtId="182" fontId="21" fillId="0" borderId="53" xfId="3" applyNumberFormat="1" applyFont="1" applyFill="1" applyBorder="1" applyAlignment="1">
      <alignment vertical="center" shrinkToFit="1"/>
    </xf>
    <xf numFmtId="3" fontId="21" fillId="0" borderId="53" xfId="3" applyNumberFormat="1" applyFont="1" applyFill="1" applyBorder="1" applyAlignment="1">
      <alignment vertical="center" shrinkToFit="1"/>
    </xf>
    <xf numFmtId="3" fontId="29" fillId="0" borderId="13" xfId="3" applyNumberFormat="1" applyFont="1" applyFill="1" applyBorder="1" applyAlignment="1">
      <alignment vertical="center"/>
    </xf>
    <xf numFmtId="3" fontId="21" fillId="0" borderId="13" xfId="3" applyNumberFormat="1" applyFont="1" applyFill="1" applyBorder="1" applyAlignment="1" applyProtection="1">
      <alignment horizontal="right" vertical="center" wrapText="1" shrinkToFit="1"/>
      <protection locked="0"/>
    </xf>
    <xf numFmtId="3" fontId="21" fillId="0" borderId="13" xfId="3" applyNumberFormat="1" applyFont="1" applyFill="1" applyBorder="1" applyAlignment="1" applyProtection="1">
      <alignment vertical="center" wrapText="1" shrinkToFit="1"/>
      <protection locked="0"/>
    </xf>
    <xf numFmtId="3" fontId="21" fillId="0" borderId="13" xfId="3" applyNumberFormat="1" applyFont="1" applyFill="1" applyBorder="1" applyAlignment="1">
      <alignment vertical="center" wrapText="1" shrinkToFit="1"/>
    </xf>
    <xf numFmtId="0" fontId="21" fillId="0" borderId="110" xfId="3" applyFont="1" applyFill="1" applyBorder="1" applyAlignment="1">
      <alignment horizontal="center" vertical="center" shrinkToFit="1"/>
    </xf>
    <xf numFmtId="3" fontId="21" fillId="0" borderId="13" xfId="0" applyNumberFormat="1" applyFont="1" applyFill="1" applyBorder="1" applyAlignment="1" applyProtection="1">
      <alignment horizontal="right" vertical="center" shrinkToFit="1"/>
      <protection locked="0"/>
    </xf>
    <xf numFmtId="0" fontId="21" fillId="0" borderId="13" xfId="3" quotePrefix="1" applyNumberFormat="1" applyFont="1" applyFill="1" applyBorder="1" applyAlignment="1">
      <alignment vertical="center" shrinkToFit="1"/>
    </xf>
    <xf numFmtId="38" fontId="21" fillId="0" borderId="13" xfId="3" applyNumberFormat="1" applyFont="1" applyFill="1" applyBorder="1" applyAlignment="1">
      <alignment horizontal="right" vertical="center" wrapText="1" shrinkToFit="1"/>
    </xf>
    <xf numFmtId="38" fontId="21" fillId="0" borderId="13" xfId="3" applyNumberFormat="1" applyFont="1" applyFill="1" applyBorder="1" applyAlignment="1" applyProtection="1">
      <alignment horizontal="right" vertical="center" wrapText="1" shrinkToFit="1"/>
      <protection locked="0"/>
    </xf>
    <xf numFmtId="176" fontId="21" fillId="0" borderId="12" xfId="3" applyNumberFormat="1" applyFont="1" applyFill="1" applyBorder="1" applyAlignment="1">
      <alignment horizontal="right" vertical="center" wrapText="1" shrinkToFit="1"/>
    </xf>
    <xf numFmtId="176" fontId="21" fillId="0" borderId="13" xfId="3" applyNumberFormat="1" applyFont="1" applyFill="1" applyBorder="1" applyAlignment="1">
      <alignment horizontal="right" vertical="center" wrapText="1" shrinkToFit="1"/>
    </xf>
    <xf numFmtId="0" fontId="21" fillId="0" borderId="64" xfId="3" applyNumberFormat="1" applyFont="1" applyFill="1" applyBorder="1" applyAlignment="1">
      <alignment horizontal="left" vertical="center" wrapText="1"/>
    </xf>
    <xf numFmtId="38" fontId="21" fillId="0" borderId="64" xfId="3" applyNumberFormat="1" applyFont="1" applyFill="1" applyBorder="1" applyAlignment="1">
      <alignment horizontal="right" vertical="center" wrapText="1" shrinkToFit="1"/>
    </xf>
    <xf numFmtId="0" fontId="21" fillId="0" borderId="13" xfId="0" applyNumberFormat="1" applyFont="1" applyFill="1" applyBorder="1" applyAlignment="1">
      <alignment horizontal="left" vertical="center" wrapText="1"/>
    </xf>
    <xf numFmtId="38" fontId="21" fillId="0" borderId="13" xfId="0" applyNumberFormat="1" applyFont="1" applyFill="1" applyBorder="1" applyAlignment="1">
      <alignment horizontal="right" vertical="center" wrapText="1" shrinkToFit="1"/>
    </xf>
    <xf numFmtId="0" fontId="23" fillId="0" borderId="13" xfId="3" applyNumberFormat="1" applyFont="1" applyFill="1" applyBorder="1" applyAlignment="1">
      <alignment horizontal="left" vertical="center" wrapText="1"/>
    </xf>
    <xf numFmtId="38" fontId="23" fillId="0" borderId="13" xfId="3" applyNumberFormat="1" applyFont="1" applyFill="1" applyBorder="1" applyAlignment="1">
      <alignment horizontal="right" vertical="center" wrapText="1" shrinkToFit="1"/>
    </xf>
    <xf numFmtId="0" fontId="21" fillId="0" borderId="14" xfId="3" applyFont="1" applyFill="1" applyBorder="1" applyAlignment="1">
      <alignment horizontal="left" vertical="center" wrapText="1"/>
    </xf>
    <xf numFmtId="176" fontId="21" fillId="0" borderId="6" xfId="3" applyNumberFormat="1" applyFont="1" applyFill="1" applyBorder="1" applyAlignment="1" applyProtection="1">
      <alignment vertical="center" wrapText="1" shrinkToFit="1"/>
      <protection locked="0"/>
    </xf>
    <xf numFmtId="0" fontId="21" fillId="0" borderId="12" xfId="3" applyNumberFormat="1" applyFont="1" applyFill="1" applyBorder="1" applyAlignment="1">
      <alignment horizontal="left" vertical="center" wrapText="1"/>
    </xf>
    <xf numFmtId="0" fontId="21" fillId="0" borderId="4" xfId="3" applyNumberFormat="1" applyFont="1" applyFill="1" applyBorder="1" applyAlignment="1">
      <alignment vertical="center" wrapText="1" shrinkToFit="1"/>
    </xf>
    <xf numFmtId="0" fontId="21" fillId="0" borderId="4" xfId="3" applyNumberFormat="1" applyFont="1" applyFill="1" applyBorder="1" applyAlignment="1">
      <alignment horizontal="left" vertical="center" wrapText="1"/>
    </xf>
    <xf numFmtId="38" fontId="21" fillId="0" borderId="4" xfId="3" applyNumberFormat="1" applyFont="1" applyFill="1" applyBorder="1" applyAlignment="1">
      <alignment horizontal="right" vertical="center" wrapText="1" shrinkToFit="1"/>
    </xf>
    <xf numFmtId="0" fontId="21" fillId="0" borderId="53" xfId="3" applyNumberFormat="1" applyFont="1" applyFill="1" applyBorder="1" applyAlignment="1">
      <alignment horizontal="left" vertical="center" wrapText="1"/>
    </xf>
    <xf numFmtId="38" fontId="21" fillId="0" borderId="53" xfId="3" applyNumberFormat="1" applyFont="1" applyFill="1" applyBorder="1" applyAlignment="1">
      <alignment horizontal="right" vertical="center" wrapText="1" shrinkToFit="1"/>
    </xf>
    <xf numFmtId="176" fontId="21" fillId="0" borderId="53" xfId="0" applyNumberFormat="1" applyFont="1" applyFill="1" applyBorder="1" applyAlignment="1" applyProtection="1">
      <alignment vertical="center" shrinkToFit="1"/>
      <protection locked="0"/>
    </xf>
    <xf numFmtId="0" fontId="21" fillId="0" borderId="13" xfId="3" applyNumberFormat="1" applyFont="1" applyFill="1" applyBorder="1" applyAlignment="1">
      <alignment vertical="top" wrapText="1" shrinkToFit="1"/>
    </xf>
    <xf numFmtId="0" fontId="21" fillId="0" borderId="13" xfId="3" applyFont="1" applyFill="1" applyBorder="1" applyAlignment="1">
      <alignment horizontal="left" vertical="center" wrapText="1"/>
    </xf>
    <xf numFmtId="176" fontId="21" fillId="0" borderId="13" xfId="3" applyNumberFormat="1" applyFont="1" applyFill="1" applyBorder="1" applyAlignment="1" applyProtection="1">
      <alignment vertical="center" wrapText="1" shrinkToFit="1"/>
      <protection locked="0"/>
    </xf>
    <xf numFmtId="176" fontId="21" fillId="0" borderId="13" xfId="0" applyNumberFormat="1" applyFont="1" applyFill="1" applyBorder="1" applyAlignment="1" applyProtection="1">
      <alignment vertical="center" wrapText="1" shrinkToFit="1"/>
      <protection locked="0"/>
    </xf>
    <xf numFmtId="0" fontId="21" fillId="0" borderId="64" xfId="0" applyNumberFormat="1" applyFont="1" applyFill="1" applyBorder="1" applyAlignment="1">
      <alignment vertical="center" wrapText="1" shrinkToFit="1"/>
    </xf>
    <xf numFmtId="0" fontId="21" fillId="0" borderId="64" xfId="0" applyNumberFormat="1" applyFont="1" applyFill="1" applyBorder="1" applyAlignment="1">
      <alignment horizontal="left" vertical="center" wrapText="1"/>
    </xf>
    <xf numFmtId="38" fontId="21" fillId="0" borderId="64" xfId="0" applyNumberFormat="1" applyFont="1" applyFill="1" applyBorder="1" applyAlignment="1">
      <alignment horizontal="right" vertical="center" wrapText="1" shrinkToFit="1"/>
    </xf>
    <xf numFmtId="0" fontId="21" fillId="0" borderId="14" xfId="0" applyNumberFormat="1" applyFont="1" applyFill="1" applyBorder="1" applyAlignment="1">
      <alignment vertical="center" wrapText="1" shrinkToFit="1"/>
    </xf>
    <xf numFmtId="38" fontId="21" fillId="0" borderId="14" xfId="0" applyNumberFormat="1" applyFont="1" applyFill="1" applyBorder="1" applyAlignment="1">
      <alignment horizontal="right" vertical="center" wrapText="1" shrinkToFit="1"/>
    </xf>
    <xf numFmtId="0" fontId="21" fillId="0" borderId="6" xfId="0" applyNumberFormat="1" applyFont="1" applyFill="1" applyBorder="1" applyAlignment="1">
      <alignment vertical="center" wrapText="1" shrinkToFit="1"/>
    </xf>
    <xf numFmtId="0" fontId="21" fillId="0" borderId="6" xfId="0" applyNumberFormat="1" applyFont="1" applyFill="1" applyBorder="1" applyAlignment="1">
      <alignment horizontal="left" vertical="center" wrapText="1"/>
    </xf>
    <xf numFmtId="38" fontId="21" fillId="0" borderId="6" xfId="0" applyNumberFormat="1" applyFont="1" applyFill="1" applyBorder="1" applyAlignment="1">
      <alignment horizontal="right" vertical="center" wrapText="1" shrinkToFit="1"/>
    </xf>
    <xf numFmtId="0" fontId="21" fillId="0" borderId="64" xfId="3" applyNumberFormat="1" applyFont="1" applyFill="1" applyBorder="1" applyAlignment="1">
      <alignment horizontal="left" vertical="center" wrapText="1" shrinkToFit="1"/>
    </xf>
    <xf numFmtId="38" fontId="21" fillId="0" borderId="53" xfId="3" applyNumberFormat="1" applyFont="1" applyFill="1" applyBorder="1" applyAlignment="1">
      <alignment horizontal="right" vertical="center" wrapText="1"/>
    </xf>
    <xf numFmtId="49" fontId="21" fillId="0" borderId="13" xfId="3" applyNumberFormat="1" applyFont="1" applyFill="1" applyBorder="1" applyAlignment="1">
      <alignment vertical="center" wrapText="1" shrinkToFit="1"/>
    </xf>
    <xf numFmtId="49" fontId="21" fillId="0" borderId="13" xfId="3" applyNumberFormat="1" applyFont="1" applyFill="1" applyBorder="1" applyAlignment="1">
      <alignment horizontal="left" vertical="center" wrapText="1"/>
    </xf>
    <xf numFmtId="0" fontId="20" fillId="0" borderId="13" xfId="3" applyNumberFormat="1" applyFont="1" applyFill="1" applyBorder="1" applyAlignment="1">
      <alignment vertical="center" wrapText="1" shrinkToFit="1"/>
    </xf>
    <xf numFmtId="0" fontId="20" fillId="0" borderId="13" xfId="3" applyNumberFormat="1" applyFont="1" applyFill="1" applyBorder="1" applyAlignment="1">
      <alignment horizontal="left" vertical="center" wrapText="1"/>
    </xf>
    <xf numFmtId="0" fontId="21" fillId="0" borderId="14" xfId="3" applyNumberFormat="1" applyFont="1" applyFill="1" applyBorder="1" applyAlignment="1">
      <alignment horizontal="left" vertical="center" wrapText="1"/>
    </xf>
    <xf numFmtId="38" fontId="21" fillId="0" borderId="14" xfId="3" applyNumberFormat="1" applyFont="1" applyFill="1" applyBorder="1" applyAlignment="1">
      <alignment horizontal="right" vertical="center" wrapText="1" shrinkToFit="1"/>
    </xf>
    <xf numFmtId="38" fontId="21" fillId="0" borderId="12" xfId="3" applyNumberFormat="1" applyFont="1" applyFill="1" applyBorder="1" applyAlignment="1">
      <alignment horizontal="right" vertical="center" wrapText="1" shrinkToFit="1"/>
    </xf>
    <xf numFmtId="0" fontId="21" fillId="0" borderId="39" xfId="0" applyFont="1" applyFill="1" applyBorder="1" applyAlignment="1">
      <alignment horizontal="center" vertical="center" wrapText="1" shrinkToFit="1"/>
    </xf>
    <xf numFmtId="38" fontId="21" fillId="0" borderId="53" xfId="0" applyNumberFormat="1" applyFont="1" applyFill="1" applyBorder="1" applyAlignment="1">
      <alignment horizontal="right" vertical="center" wrapText="1" shrinkToFit="1"/>
    </xf>
    <xf numFmtId="176" fontId="21" fillId="0" borderId="14" xfId="3" applyNumberFormat="1" applyFont="1" applyFill="1" applyBorder="1" applyAlignment="1" applyProtection="1">
      <alignment vertical="center" wrapText="1" shrinkToFit="1"/>
      <protection locked="0"/>
    </xf>
    <xf numFmtId="0" fontId="21" fillId="0" borderId="110" xfId="0" applyNumberFormat="1" applyFont="1" applyFill="1" applyBorder="1" applyAlignment="1">
      <alignment horizontal="center" vertical="center" wrapText="1" shrinkToFit="1"/>
    </xf>
    <xf numFmtId="0" fontId="21" fillId="0" borderId="64" xfId="3" applyFont="1" applyFill="1" applyBorder="1" applyAlignment="1">
      <alignment vertical="center" wrapText="1" shrinkToFit="1"/>
    </xf>
    <xf numFmtId="0" fontId="21" fillId="0" borderId="64" xfId="3" applyFont="1" applyFill="1" applyBorder="1" applyAlignment="1">
      <alignment horizontal="left" vertical="center" wrapText="1"/>
    </xf>
    <xf numFmtId="0" fontId="21" fillId="0" borderId="65" xfId="3" applyFont="1" applyFill="1" applyBorder="1" applyAlignment="1">
      <alignment horizontal="center" vertical="center" wrapText="1" shrinkToFit="1"/>
    </xf>
    <xf numFmtId="0" fontId="21" fillId="0" borderId="40" xfId="3" applyFont="1" applyFill="1" applyBorder="1" applyAlignment="1">
      <alignment horizontal="center" vertical="center" wrapText="1" shrinkToFit="1"/>
    </xf>
    <xf numFmtId="0" fontId="23" fillId="0" borderId="5" xfId="3" applyFont="1" applyFill="1" applyBorder="1" applyAlignment="1">
      <alignment horizontal="center" vertical="center" wrapText="1" shrinkToFit="1"/>
    </xf>
    <xf numFmtId="0" fontId="21" fillId="0" borderId="53" xfId="0" applyFont="1" applyFill="1" applyBorder="1" applyAlignment="1">
      <alignment vertical="center" wrapText="1" shrinkToFit="1"/>
    </xf>
    <xf numFmtId="0" fontId="21" fillId="0" borderId="53" xfId="0" applyFont="1" applyFill="1" applyBorder="1" applyAlignment="1">
      <alignment horizontal="left" vertical="center" wrapText="1"/>
    </xf>
    <xf numFmtId="0" fontId="21" fillId="0" borderId="12" xfId="3" applyFont="1" applyFill="1" applyBorder="1" applyAlignment="1">
      <alignment horizontal="center" vertical="center" wrapText="1" shrinkToFit="1"/>
    </xf>
    <xf numFmtId="0" fontId="21" fillId="0" borderId="38" xfId="3" applyFont="1" applyFill="1" applyBorder="1" applyAlignment="1">
      <alignment horizontal="center" vertical="center" wrapText="1" shrinkToFit="1"/>
    </xf>
    <xf numFmtId="0" fontId="21" fillId="0" borderId="5" xfId="3" applyNumberFormat="1" applyFont="1" applyFill="1" applyBorder="1" applyAlignment="1">
      <alignment vertical="center" wrapText="1" shrinkToFit="1"/>
    </xf>
    <xf numFmtId="0" fontId="21" fillId="0" borderId="5" xfId="3" applyNumberFormat="1" applyFont="1" applyFill="1" applyBorder="1" applyAlignment="1">
      <alignment horizontal="left" vertical="center" wrapText="1"/>
    </xf>
    <xf numFmtId="38" fontId="21" fillId="0" borderId="5" xfId="3" applyNumberFormat="1" applyFont="1" applyFill="1" applyBorder="1" applyAlignment="1">
      <alignment horizontal="right" vertical="center" wrapText="1" shrinkToFit="1"/>
    </xf>
    <xf numFmtId="38" fontId="21" fillId="0" borderId="53" xfId="3" applyNumberFormat="1" applyFont="1" applyFill="1" applyBorder="1" applyAlignment="1" applyProtection="1">
      <alignment horizontal="right" vertical="center" wrapText="1" shrinkToFit="1"/>
      <protection locked="0"/>
    </xf>
    <xf numFmtId="49" fontId="21" fillId="0" borderId="64" xfId="3" applyNumberFormat="1" applyFont="1" applyFill="1" applyBorder="1" applyAlignment="1">
      <alignment horizontal="center" vertical="center" wrapText="1" shrinkToFit="1"/>
    </xf>
    <xf numFmtId="176" fontId="21" fillId="0" borderId="64" xfId="3" applyNumberFormat="1" applyFont="1" applyFill="1" applyBorder="1" applyAlignment="1">
      <alignment horizontal="right" vertical="center" wrapText="1" shrinkToFit="1"/>
    </xf>
    <xf numFmtId="0" fontId="21" fillId="0" borderId="39" xfId="3" applyNumberFormat="1" applyFont="1" applyFill="1" applyBorder="1" applyAlignment="1">
      <alignment vertical="center" wrapText="1" shrinkToFit="1"/>
    </xf>
    <xf numFmtId="0" fontId="21" fillId="0" borderId="39" xfId="3" applyNumberFormat="1" applyFont="1" applyFill="1" applyBorder="1" applyAlignment="1">
      <alignment horizontal="left" vertical="center" wrapText="1"/>
    </xf>
    <xf numFmtId="38" fontId="21" fillId="0" borderId="39" xfId="3" applyNumberFormat="1" applyFont="1" applyFill="1" applyBorder="1" applyAlignment="1">
      <alignment horizontal="right" vertical="center" wrapText="1" shrinkToFit="1"/>
    </xf>
    <xf numFmtId="0" fontId="21" fillId="0" borderId="37" xfId="3" applyFont="1" applyFill="1" applyBorder="1" applyAlignment="1">
      <alignment horizontal="left" vertical="center" wrapText="1"/>
    </xf>
    <xf numFmtId="0" fontId="21" fillId="0" borderId="6" xfId="3" applyNumberFormat="1" applyFont="1" applyFill="1" applyBorder="1" applyAlignment="1">
      <alignment vertical="center" wrapText="1" shrinkToFit="1"/>
    </xf>
    <xf numFmtId="0" fontId="21" fillId="0" borderId="6" xfId="3" applyNumberFormat="1" applyFont="1" applyFill="1" applyBorder="1" applyAlignment="1">
      <alignment horizontal="left" vertical="center" wrapText="1"/>
    </xf>
    <xf numFmtId="38" fontId="21" fillId="0" borderId="6" xfId="3" applyNumberFormat="1" applyFont="1" applyFill="1" applyBorder="1" applyAlignment="1">
      <alignment horizontal="right" vertical="center" wrapText="1" shrinkToFit="1"/>
    </xf>
    <xf numFmtId="0" fontId="21" fillId="0" borderId="111" xfId="3" applyNumberFormat="1" applyFont="1" applyFill="1" applyBorder="1" applyAlignment="1">
      <alignment horizontal="left" vertical="center" wrapText="1"/>
    </xf>
    <xf numFmtId="0" fontId="21" fillId="0" borderId="13" xfId="0" applyFont="1" applyFill="1" applyBorder="1" applyAlignment="1">
      <alignment horizontal="center" vertical="center" wrapText="1" shrinkToFit="1"/>
    </xf>
    <xf numFmtId="0" fontId="23" fillId="0" borderId="12" xfId="4" applyNumberFormat="1" applyFont="1" applyFill="1" applyBorder="1" applyAlignment="1">
      <alignment vertical="center" wrapText="1" shrinkToFit="1"/>
    </xf>
    <xf numFmtId="0" fontId="23" fillId="0" borderId="12" xfId="4" applyNumberFormat="1" applyFont="1" applyFill="1" applyBorder="1" applyAlignment="1">
      <alignment horizontal="left" vertical="center" wrapText="1"/>
    </xf>
    <xf numFmtId="38" fontId="23" fillId="0" borderId="12" xfId="4" applyNumberFormat="1" applyFont="1" applyFill="1" applyBorder="1" applyAlignment="1">
      <alignment horizontal="right" vertical="center" wrapText="1" shrinkToFit="1"/>
    </xf>
    <xf numFmtId="176" fontId="21" fillId="0" borderId="64" xfId="3" applyNumberFormat="1" applyFont="1" applyFill="1" applyBorder="1" applyAlignment="1" applyProtection="1">
      <alignment vertical="center" wrapText="1" shrinkToFit="1"/>
      <protection locked="0"/>
    </xf>
    <xf numFmtId="38" fontId="21" fillId="0" borderId="62" xfId="3" applyNumberFormat="1" applyFont="1" applyFill="1" applyBorder="1" applyAlignment="1">
      <alignment horizontal="right" vertical="center" wrapText="1" shrinkToFit="1"/>
    </xf>
    <xf numFmtId="0" fontId="21" fillId="0" borderId="13" xfId="3" applyFont="1" applyFill="1" applyBorder="1" applyAlignment="1">
      <alignment horizontal="center" vertical="center" wrapText="1"/>
    </xf>
    <xf numFmtId="0" fontId="21" fillId="0" borderId="13" xfId="3" applyFont="1" applyFill="1" applyBorder="1" applyAlignment="1">
      <alignment vertical="center" wrapText="1"/>
    </xf>
    <xf numFmtId="38" fontId="21" fillId="0" borderId="13" xfId="3" applyNumberFormat="1" applyFont="1" applyFill="1" applyBorder="1" applyAlignment="1">
      <alignment horizontal="right" vertical="center"/>
    </xf>
    <xf numFmtId="0" fontId="21" fillId="0" borderId="9" xfId="3" applyFont="1" applyFill="1" applyBorder="1" applyAlignment="1">
      <alignment vertical="center" wrapText="1" shrinkToFit="1"/>
    </xf>
    <xf numFmtId="0" fontId="21" fillId="0" borderId="6" xfId="3" applyFont="1" applyFill="1" applyBorder="1" applyAlignment="1">
      <alignment horizontal="left" vertical="center" wrapText="1"/>
    </xf>
    <xf numFmtId="0" fontId="21" fillId="0" borderId="110" xfId="3" applyFont="1" applyFill="1" applyBorder="1" applyAlignment="1">
      <alignment horizontal="center" vertical="center" wrapText="1" shrinkToFit="1"/>
    </xf>
    <xf numFmtId="0" fontId="21" fillId="0" borderId="12" xfId="0" applyNumberFormat="1" applyFont="1" applyFill="1" applyBorder="1" applyAlignment="1">
      <alignment vertical="center" wrapText="1" shrinkToFit="1"/>
    </xf>
    <xf numFmtId="0" fontId="21" fillId="0" borderId="12" xfId="0" applyFont="1" applyFill="1" applyBorder="1" applyAlignment="1">
      <alignment horizontal="left" vertical="center" wrapText="1"/>
    </xf>
    <xf numFmtId="38" fontId="21" fillId="0" borderId="12" xfId="0" applyNumberFormat="1" applyFont="1" applyFill="1" applyBorder="1" applyAlignment="1">
      <alignment horizontal="right" vertical="center" wrapText="1" shrinkToFit="1"/>
    </xf>
    <xf numFmtId="0" fontId="21" fillId="0" borderId="13" xfId="0" applyFont="1" applyFill="1" applyBorder="1" applyAlignment="1">
      <alignment horizontal="left" vertical="center" wrapText="1"/>
    </xf>
    <xf numFmtId="0" fontId="21" fillId="0" borderId="6" xfId="3" applyFont="1" applyFill="1" applyBorder="1" applyAlignment="1">
      <alignment vertical="center" wrapText="1" shrinkToFit="1"/>
    </xf>
    <xf numFmtId="176" fontId="21" fillId="0" borderId="12" xfId="3" applyNumberFormat="1" applyFont="1" applyFill="1" applyBorder="1" applyAlignment="1">
      <alignment vertical="center" wrapText="1" shrinkToFit="1"/>
    </xf>
    <xf numFmtId="176" fontId="21" fillId="0" borderId="13" xfId="3" applyNumberFormat="1" applyFont="1" applyFill="1" applyBorder="1" applyAlignment="1">
      <alignment vertical="center" wrapText="1" shrinkToFit="1"/>
    </xf>
    <xf numFmtId="176" fontId="21" fillId="0" borderId="64" xfId="0" applyNumberFormat="1" applyFont="1" applyFill="1" applyBorder="1" applyAlignment="1" applyProtection="1">
      <alignment vertical="center" wrapText="1" shrinkToFit="1"/>
      <protection locked="0"/>
    </xf>
    <xf numFmtId="0" fontId="21" fillId="0" borderId="13" xfId="0" applyFont="1" applyFill="1" applyBorder="1" applyAlignment="1">
      <alignment vertical="center" wrapText="1" shrinkToFit="1"/>
    </xf>
    <xf numFmtId="0" fontId="21" fillId="0" borderId="63" xfId="0" applyNumberFormat="1" applyFont="1" applyFill="1" applyBorder="1" applyAlignment="1">
      <alignment horizontal="left" vertical="center" wrapText="1"/>
    </xf>
    <xf numFmtId="0" fontId="21" fillId="0" borderId="59" xfId="0" applyNumberFormat="1" applyFont="1" applyFill="1" applyBorder="1" applyAlignment="1">
      <alignment horizontal="left" vertical="center" wrapText="1"/>
    </xf>
    <xf numFmtId="181" fontId="21" fillId="0" borderId="13" xfId="3" applyNumberFormat="1" applyFont="1" applyFill="1" applyBorder="1" applyAlignment="1">
      <alignment horizontal="right" vertical="center" wrapText="1" shrinkToFit="1"/>
    </xf>
    <xf numFmtId="181" fontId="21" fillId="0" borderId="64" xfId="3" applyNumberFormat="1" applyFont="1" applyFill="1" applyBorder="1" applyAlignment="1">
      <alignment horizontal="right" vertical="center" wrapText="1" shrinkToFit="1"/>
    </xf>
    <xf numFmtId="0" fontId="20" fillId="0" borderId="12" xfId="3" applyNumberFormat="1" applyFont="1" applyFill="1" applyBorder="1" applyAlignment="1">
      <alignment vertical="center" wrapText="1" shrinkToFit="1"/>
    </xf>
    <xf numFmtId="0" fontId="20" fillId="0" borderId="12" xfId="3" applyNumberFormat="1" applyFont="1" applyFill="1" applyBorder="1" applyAlignment="1">
      <alignment horizontal="left" vertical="center" wrapText="1"/>
    </xf>
    <xf numFmtId="38" fontId="20" fillId="0" borderId="12" xfId="3" applyNumberFormat="1" applyFont="1" applyFill="1" applyBorder="1" applyAlignment="1">
      <alignment horizontal="right" vertical="center" wrapText="1" shrinkToFit="1"/>
    </xf>
    <xf numFmtId="0" fontId="20" fillId="0" borderId="53" xfId="3" applyNumberFormat="1" applyFont="1" applyFill="1" applyBorder="1" applyAlignment="1">
      <alignment vertical="center" wrapText="1" shrinkToFit="1"/>
    </xf>
    <xf numFmtId="38" fontId="20" fillId="0" borderId="13" xfId="3" applyNumberFormat="1" applyFont="1" applyFill="1" applyBorder="1" applyAlignment="1">
      <alignment horizontal="right" vertical="center" wrapText="1" shrinkToFit="1"/>
    </xf>
    <xf numFmtId="0" fontId="23" fillId="0" borderId="13" xfId="3" applyNumberFormat="1" applyFont="1" applyFill="1" applyBorder="1" applyAlignment="1" applyProtection="1">
      <alignment vertical="center" wrapText="1" shrinkToFit="1"/>
      <protection locked="0"/>
    </xf>
    <xf numFmtId="0" fontId="23" fillId="0" borderId="39" xfId="3" applyNumberFormat="1" applyFont="1" applyFill="1" applyBorder="1" applyAlignment="1" applyProtection="1">
      <alignment horizontal="left" vertical="center" wrapText="1" shrinkToFit="1"/>
      <protection locked="0"/>
    </xf>
    <xf numFmtId="0" fontId="20" fillId="0" borderId="13" xfId="3" applyFont="1" applyFill="1" applyBorder="1" applyAlignment="1">
      <alignment horizontal="center" vertical="center" wrapText="1" shrinkToFit="1"/>
    </xf>
    <xf numFmtId="0" fontId="20" fillId="0" borderId="63" xfId="3" applyNumberFormat="1" applyFont="1" applyFill="1" applyBorder="1" applyAlignment="1">
      <alignment vertical="center" wrapText="1" shrinkToFit="1"/>
    </xf>
    <xf numFmtId="0" fontId="20" fillId="0" borderId="39" xfId="3" applyFont="1" applyFill="1" applyBorder="1" applyAlignment="1">
      <alignment horizontal="center" vertical="center" wrapText="1" shrinkToFit="1"/>
    </xf>
    <xf numFmtId="38" fontId="21" fillId="0" borderId="63" xfId="3" applyNumberFormat="1" applyFont="1" applyFill="1" applyBorder="1" applyAlignment="1">
      <alignment horizontal="right" vertical="center" wrapText="1" shrinkToFit="1"/>
    </xf>
    <xf numFmtId="0" fontId="25" fillId="0" borderId="13" xfId="3" applyFont="1" applyFill="1" applyBorder="1" applyAlignment="1">
      <alignment horizontal="center" vertical="center" wrapText="1" shrinkToFit="1"/>
    </xf>
    <xf numFmtId="0" fontId="25" fillId="0" borderId="13" xfId="3" applyNumberFormat="1" applyFont="1" applyFill="1" applyBorder="1" applyAlignment="1">
      <alignment vertical="center" wrapText="1" shrinkToFit="1"/>
    </xf>
    <xf numFmtId="0" fontId="25" fillId="0" borderId="13" xfId="3" applyNumberFormat="1" applyFont="1" applyFill="1" applyBorder="1" applyAlignment="1">
      <alignment horizontal="left" vertical="center" wrapText="1"/>
    </xf>
    <xf numFmtId="38" fontId="23" fillId="0" borderId="13" xfId="3" applyNumberFormat="1" applyFont="1" applyFill="1" applyBorder="1" applyAlignment="1">
      <alignment vertical="center" wrapText="1" shrinkToFit="1"/>
    </xf>
    <xf numFmtId="0" fontId="20" fillId="0" borderId="62" xfId="3" applyNumberFormat="1" applyFont="1" applyFill="1" applyBorder="1" applyAlignment="1">
      <alignment horizontal="left" vertical="center" wrapText="1"/>
    </xf>
    <xf numFmtId="38" fontId="20" fillId="0" borderId="63" xfId="3" applyNumberFormat="1" applyFont="1" applyFill="1" applyBorder="1" applyAlignment="1">
      <alignment horizontal="right" vertical="center" wrapText="1" shrinkToFit="1"/>
    </xf>
    <xf numFmtId="0" fontId="20" fillId="0" borderId="39" xfId="3" applyFont="1" applyFill="1" applyBorder="1" applyAlignment="1">
      <alignment horizontal="center" vertical="center" wrapText="1"/>
    </xf>
    <xf numFmtId="0" fontId="20" fillId="0" borderId="13" xfId="3" applyFont="1" applyFill="1" applyBorder="1" applyAlignment="1">
      <alignment vertical="center" wrapText="1" shrinkToFit="1"/>
    </xf>
    <xf numFmtId="0" fontId="21" fillId="0" borderId="53" xfId="0" applyNumberFormat="1" applyFont="1" applyFill="1" applyBorder="1" applyAlignment="1">
      <alignment vertical="center" wrapText="1" shrinkToFit="1"/>
    </xf>
    <xf numFmtId="0" fontId="23" fillId="0" borderId="53" xfId="0" applyNumberFormat="1" applyFont="1" applyFill="1" applyBorder="1" applyAlignment="1">
      <alignment horizontal="left" vertical="center" wrapText="1"/>
    </xf>
    <xf numFmtId="38" fontId="21" fillId="0" borderId="13" xfId="3" applyNumberFormat="1" applyFont="1" applyFill="1" applyBorder="1" applyAlignment="1">
      <alignment horizontal="left" vertical="center" wrapText="1" shrinkToFit="1"/>
    </xf>
    <xf numFmtId="0" fontId="29" fillId="0" borderId="13" xfId="0" applyFont="1" applyFill="1" applyBorder="1" applyAlignment="1">
      <alignment vertical="center"/>
    </xf>
    <xf numFmtId="0" fontId="21" fillId="0" borderId="53" xfId="3" applyFont="1" applyFill="1" applyBorder="1" applyAlignment="1">
      <alignment vertical="center" wrapText="1" shrinkToFit="1"/>
    </xf>
    <xf numFmtId="176" fontId="21" fillId="0" borderId="5" xfId="3" applyNumberFormat="1" applyFont="1" applyFill="1" applyBorder="1" applyAlignment="1" applyProtection="1">
      <alignment vertical="center" wrapText="1" shrinkToFit="1"/>
      <protection locked="0"/>
    </xf>
    <xf numFmtId="0" fontId="21" fillId="3" borderId="0" xfId="3" applyFont="1" applyFill="1" applyBorder="1" applyAlignment="1">
      <alignment vertical="center" wrapText="1" shrinkToFit="1"/>
    </xf>
    <xf numFmtId="3" fontId="21" fillId="0" borderId="6" xfId="2" applyNumberFormat="1" applyFont="1" applyFill="1" applyBorder="1" applyAlignment="1">
      <alignment horizontal="right" vertical="center" shrinkToFit="1"/>
    </xf>
    <xf numFmtId="0" fontId="0" fillId="0" borderId="4" xfId="0" applyBorder="1"/>
    <xf numFmtId="0" fontId="0" fillId="0" borderId="6" xfId="0" applyBorder="1"/>
    <xf numFmtId="0" fontId="21" fillId="0" borderId="112" xfId="3" applyNumberFormat="1"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2" xfId="0" applyNumberFormat="1" applyFont="1" applyFill="1" applyBorder="1" applyAlignment="1">
      <alignment horizontal="center" vertical="center" shrinkToFit="1"/>
    </xf>
    <xf numFmtId="0" fontId="21" fillId="0" borderId="1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0" fontId="21" fillId="0" borderId="6" xfId="0" applyNumberFormat="1" applyFont="1" applyFill="1" applyBorder="1" applyAlignment="1">
      <alignment horizontal="center" vertical="center" wrapText="1" shrinkToFit="1"/>
    </xf>
    <xf numFmtId="0" fontId="21" fillId="0" borderId="4" xfId="3" applyFont="1" applyFill="1" applyBorder="1" applyAlignment="1">
      <alignment horizontal="center" vertical="center" shrinkToFit="1"/>
    </xf>
    <xf numFmtId="0" fontId="21" fillId="0" borderId="53" xfId="3" applyFont="1" applyFill="1" applyBorder="1" applyAlignment="1">
      <alignment horizontal="center" vertical="center" shrinkToFit="1"/>
    </xf>
    <xf numFmtId="0" fontId="21" fillId="0" borderId="64" xfId="3" applyFont="1" applyFill="1" applyBorder="1" applyAlignment="1">
      <alignment horizontal="center" vertical="center" shrinkToFit="1"/>
    </xf>
    <xf numFmtId="0" fontId="31" fillId="0" borderId="37" xfId="0" applyNumberFormat="1" applyFont="1" applyFill="1" applyBorder="1" applyAlignment="1">
      <alignment horizontal="right" shrinkToFit="1"/>
    </xf>
    <xf numFmtId="0" fontId="21" fillId="0" borderId="4" xfId="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wrapText="1" shrinkToFit="1"/>
    </xf>
    <xf numFmtId="0" fontId="31" fillId="0" borderId="1" xfId="0" applyNumberFormat="1" applyFont="1" applyFill="1" applyBorder="1" applyAlignment="1">
      <alignment horizontal="center" vertical="center" wrapText="1" shrinkToFit="1"/>
    </xf>
    <xf numFmtId="0" fontId="23" fillId="0" borderId="13" xfId="3" applyNumberFormat="1" applyFont="1" applyFill="1" applyBorder="1" applyAlignment="1">
      <alignment horizontal="left" vertical="center" shrinkToFit="1"/>
    </xf>
    <xf numFmtId="182" fontId="21" fillId="0" borderId="13" xfId="3" applyNumberFormat="1" applyFont="1" applyFill="1" applyBorder="1" applyAlignment="1">
      <alignment vertical="center" shrinkToFit="1"/>
    </xf>
    <xf numFmtId="3" fontId="21" fillId="0" borderId="13" xfId="3" applyNumberFormat="1" applyFont="1" applyFill="1" applyBorder="1" applyAlignment="1">
      <alignment vertical="center" shrinkToFit="1"/>
    </xf>
    <xf numFmtId="0" fontId="21" fillId="0" borderId="5" xfId="3" applyFont="1" applyFill="1" applyBorder="1" applyAlignment="1">
      <alignment horizontal="center" vertical="center" wrapText="1" shrinkToFit="1"/>
    </xf>
    <xf numFmtId="0" fontId="21" fillId="0" borderId="53" xfId="3" applyFont="1" applyFill="1" applyBorder="1" applyAlignment="1">
      <alignment horizontal="center" vertical="center" wrapText="1" shrinkToFit="1"/>
    </xf>
    <xf numFmtId="0" fontId="21" fillId="0" borderId="64" xfId="3" applyFont="1" applyFill="1" applyBorder="1" applyAlignment="1">
      <alignment horizontal="center" vertical="center" wrapText="1" shrinkToFit="1"/>
    </xf>
    <xf numFmtId="0" fontId="21" fillId="0" borderId="5" xfId="0" applyNumberFormat="1" applyFont="1" applyFill="1" applyBorder="1" applyAlignment="1">
      <alignment horizontal="center" vertical="center" wrapText="1" shrinkToFit="1"/>
    </xf>
    <xf numFmtId="0" fontId="21" fillId="0" borderId="53" xfId="0" applyNumberFormat="1" applyFont="1" applyFill="1" applyBorder="1" applyAlignment="1">
      <alignment horizontal="center" vertical="center" wrapText="1" shrinkToFit="1"/>
    </xf>
    <xf numFmtId="0" fontId="21" fillId="0" borderId="6" xfId="3"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20" fillId="0" borderId="4" xfId="3" applyFont="1" applyFill="1" applyBorder="1" applyAlignment="1">
      <alignment horizontal="center" vertical="center" wrapText="1" shrinkToFit="1"/>
    </xf>
    <xf numFmtId="176" fontId="21" fillId="0" borderId="13" xfId="6" applyNumberFormat="1" applyFont="1" applyFill="1" applyBorder="1" applyAlignment="1">
      <alignment vertical="center" shrinkToFit="1"/>
    </xf>
    <xf numFmtId="176" fontId="21" fillId="0" borderId="21" xfId="6" applyNumberFormat="1" applyFont="1" applyFill="1" applyBorder="1" applyAlignment="1">
      <alignment vertical="center" shrinkToFit="1"/>
    </xf>
    <xf numFmtId="177" fontId="21" fillId="0" borderId="23" xfId="6" applyNumberFormat="1" applyFont="1" applyFill="1" applyBorder="1" applyAlignment="1">
      <alignment vertical="center" shrinkToFit="1"/>
    </xf>
    <xf numFmtId="176" fontId="21" fillId="0" borderId="4" xfId="0" applyNumberFormat="1" applyFont="1" applyFill="1" applyBorder="1" applyAlignment="1">
      <alignment vertical="center" shrinkToFit="1"/>
    </xf>
    <xf numFmtId="176" fontId="21" fillId="0" borderId="11" xfId="0" applyNumberFormat="1" applyFont="1" applyFill="1" applyBorder="1" applyAlignment="1">
      <alignment vertical="center" shrinkToFit="1"/>
    </xf>
    <xf numFmtId="176" fontId="21" fillId="0" borderId="15" xfId="0" applyNumberFormat="1" applyFont="1" applyFill="1" applyBorder="1" applyAlignment="1">
      <alignment vertical="center" shrinkToFit="1"/>
    </xf>
    <xf numFmtId="178" fontId="21" fillId="0" borderId="17" xfId="0" applyNumberFormat="1" applyFont="1" applyFill="1" applyBorder="1" applyAlignment="1">
      <alignment vertical="center" shrinkToFit="1"/>
    </xf>
    <xf numFmtId="176" fontId="21" fillId="0" borderId="29" xfId="0" applyNumberFormat="1" applyFont="1" applyFill="1" applyBorder="1" applyAlignment="1">
      <alignment vertical="center" shrinkToFit="1"/>
    </xf>
    <xf numFmtId="176" fontId="21" fillId="0" borderId="1" xfId="3" applyNumberFormat="1" applyFont="1" applyFill="1" applyBorder="1" applyAlignment="1">
      <alignment vertical="center" shrinkToFit="1"/>
    </xf>
    <xf numFmtId="176" fontId="21" fillId="0" borderId="3" xfId="3" applyNumberFormat="1" applyFont="1" applyFill="1" applyBorder="1" applyAlignment="1">
      <alignment vertical="center" shrinkToFit="1"/>
    </xf>
    <xf numFmtId="176" fontId="21" fillId="0" borderId="15" xfId="3" applyNumberFormat="1" applyFont="1" applyFill="1" applyBorder="1" applyAlignment="1" applyProtection="1">
      <alignment vertical="center" shrinkToFit="1"/>
      <protection locked="0"/>
    </xf>
    <xf numFmtId="176" fontId="21" fillId="0" borderId="17" xfId="3" applyNumberFormat="1" applyFont="1" applyFill="1" applyBorder="1" applyAlignment="1">
      <alignment vertical="center" shrinkToFit="1"/>
    </xf>
    <xf numFmtId="176" fontId="21" fillId="0" borderId="15" xfId="3" applyNumberFormat="1" applyFont="1" applyFill="1" applyBorder="1" applyAlignment="1">
      <alignment vertical="center" shrinkToFit="1"/>
    </xf>
    <xf numFmtId="177" fontId="21" fillId="0" borderId="17" xfId="3" applyNumberFormat="1" applyFont="1" applyFill="1" applyBorder="1" applyAlignment="1">
      <alignment vertical="center" shrinkToFit="1"/>
    </xf>
    <xf numFmtId="178" fontId="21" fillId="0" borderId="17" xfId="3" applyNumberFormat="1" applyFont="1" applyFill="1" applyBorder="1" applyAlignment="1" applyProtection="1">
      <alignment vertical="center" shrinkToFit="1"/>
      <protection locked="0"/>
    </xf>
    <xf numFmtId="178" fontId="21" fillId="0" borderId="17" xfId="3" applyNumberFormat="1" applyFont="1" applyFill="1" applyBorder="1" applyAlignment="1">
      <alignment vertical="center" shrinkToFit="1"/>
    </xf>
    <xf numFmtId="176" fontId="21" fillId="0" borderId="40" xfId="3" applyNumberFormat="1" applyFont="1" applyFill="1" applyBorder="1" applyAlignment="1" applyProtection="1">
      <alignment vertical="center" shrinkToFit="1"/>
      <protection locked="0"/>
    </xf>
    <xf numFmtId="176" fontId="21" fillId="0" borderId="14" xfId="3" applyNumberFormat="1" applyFont="1" applyFill="1" applyBorder="1" applyAlignment="1" applyProtection="1">
      <alignment vertical="center" shrinkToFit="1"/>
      <protection locked="0"/>
    </xf>
    <xf numFmtId="176" fontId="21" fillId="0" borderId="61" xfId="3" applyNumberFormat="1" applyFont="1" applyFill="1" applyBorder="1" applyAlignment="1" applyProtection="1">
      <alignment vertical="center" shrinkToFit="1"/>
      <protection locked="0"/>
    </xf>
    <xf numFmtId="178" fontId="21" fillId="0" borderId="26" xfId="3" applyNumberFormat="1" applyFont="1" applyFill="1" applyBorder="1" applyAlignment="1" applyProtection="1">
      <alignment vertical="center" shrinkToFit="1"/>
      <protection locked="0"/>
    </xf>
    <xf numFmtId="178" fontId="21" fillId="0" borderId="43" xfId="3" applyNumberFormat="1" applyFont="1" applyFill="1" applyBorder="1" applyAlignment="1" applyProtection="1">
      <alignment vertical="center" shrinkToFit="1"/>
      <protection locked="0"/>
    </xf>
    <xf numFmtId="182" fontId="21" fillId="0" borderId="21" xfId="6" applyNumberFormat="1" applyFont="1" applyFill="1" applyBorder="1" applyAlignment="1">
      <alignment horizontal="right" vertical="center" shrinkToFit="1"/>
    </xf>
    <xf numFmtId="182" fontId="21" fillId="0" borderId="42" xfId="6" applyNumberFormat="1" applyFont="1" applyFill="1" applyBorder="1" applyAlignment="1">
      <alignment horizontal="right" vertical="center" shrinkToFit="1"/>
    </xf>
    <xf numFmtId="182" fontId="21" fillId="0" borderId="23" xfId="6" applyNumberFormat="1" applyFont="1" applyFill="1" applyBorder="1" applyAlignment="1">
      <alignment horizontal="right" vertical="center" shrinkToFit="1"/>
    </xf>
    <xf numFmtId="182" fontId="21" fillId="0" borderId="56" xfId="6" applyNumberFormat="1" applyFont="1" applyFill="1" applyBorder="1" applyAlignment="1">
      <alignment horizontal="right" vertical="center" shrinkToFit="1"/>
    </xf>
    <xf numFmtId="182" fontId="21" fillId="0" borderId="30" xfId="0" applyNumberFormat="1" applyFont="1" applyFill="1" applyBorder="1" applyAlignment="1">
      <alignment horizontal="right" vertical="center" shrinkToFit="1"/>
    </xf>
    <xf numFmtId="182" fontId="21" fillId="0" borderId="10" xfId="0" applyNumberFormat="1" applyFont="1" applyFill="1" applyBorder="1" applyAlignment="1">
      <alignment horizontal="right" vertical="center" shrinkToFit="1"/>
    </xf>
    <xf numFmtId="182" fontId="21" fillId="0" borderId="32" xfId="0" applyNumberFormat="1" applyFont="1" applyFill="1" applyBorder="1" applyAlignment="1">
      <alignment horizontal="right" vertical="center" shrinkToFit="1"/>
    </xf>
    <xf numFmtId="182" fontId="21" fillId="0" borderId="54" xfId="0" applyNumberFormat="1" applyFont="1" applyFill="1" applyBorder="1" applyAlignment="1">
      <alignment horizontal="right" vertical="center" shrinkToFit="1"/>
    </xf>
    <xf numFmtId="182" fontId="21" fillId="0" borderId="96" xfId="3" applyNumberFormat="1" applyFont="1" applyFill="1" applyBorder="1" applyAlignment="1">
      <alignment vertical="center"/>
    </xf>
    <xf numFmtId="182" fontId="21" fillId="0" borderId="81" xfId="3" applyNumberFormat="1" applyFont="1" applyFill="1" applyBorder="1" applyAlignment="1">
      <alignment vertical="center"/>
    </xf>
    <xf numFmtId="179" fontId="21" fillId="0" borderId="0" xfId="0" applyNumberFormat="1" applyFont="1" applyFill="1" applyBorder="1" applyAlignment="1">
      <alignment horizontal="center" vertical="center" shrinkToFit="1"/>
    </xf>
    <xf numFmtId="179" fontId="21" fillId="0" borderId="0" xfId="0" applyNumberFormat="1" applyFont="1" applyFill="1" applyBorder="1" applyAlignment="1">
      <alignment vertical="center" shrinkToFit="1"/>
    </xf>
    <xf numFmtId="179" fontId="21" fillId="0" borderId="88" xfId="0" applyNumberFormat="1" applyFont="1" applyFill="1" applyBorder="1" applyAlignment="1">
      <alignment horizontal="center" vertical="center" shrinkToFit="1"/>
    </xf>
    <xf numFmtId="179" fontId="21" fillId="0" borderId="89" xfId="0" applyNumberFormat="1" applyFont="1" applyFill="1" applyBorder="1" applyAlignment="1">
      <alignment horizontal="center" vertical="center" shrinkToFit="1"/>
    </xf>
    <xf numFmtId="179" fontId="21" fillId="0" borderId="90" xfId="0" applyNumberFormat="1" applyFont="1" applyFill="1" applyBorder="1" applyAlignment="1">
      <alignment horizontal="center" vertical="center" shrinkToFit="1"/>
    </xf>
    <xf numFmtId="179" fontId="21" fillId="0" borderId="91" xfId="0" applyNumberFormat="1" applyFont="1" applyFill="1" applyBorder="1" applyAlignment="1">
      <alignment horizontal="center" vertical="center" shrinkToFit="1"/>
    </xf>
    <xf numFmtId="179" fontId="21" fillId="0" borderId="92" xfId="0" applyNumberFormat="1" applyFont="1" applyFill="1" applyBorder="1" applyAlignment="1">
      <alignment horizontal="center" vertical="center" shrinkToFit="1"/>
    </xf>
    <xf numFmtId="179" fontId="21" fillId="0" borderId="93" xfId="0" applyNumberFormat="1" applyFont="1" applyFill="1" applyBorder="1" applyAlignment="1">
      <alignment horizontal="center" vertical="center" shrinkToFit="1"/>
    </xf>
    <xf numFmtId="38" fontId="21" fillId="0" borderId="21" xfId="6" applyNumberFormat="1" applyFont="1" applyFill="1" applyBorder="1" applyAlignment="1">
      <alignment vertical="center" shrinkToFit="1"/>
    </xf>
    <xf numFmtId="38" fontId="21" fillId="0" borderId="22" xfId="6" applyNumberFormat="1" applyFont="1" applyFill="1" applyBorder="1" applyAlignment="1">
      <alignment vertical="center" shrinkToFit="1"/>
    </xf>
    <xf numFmtId="38" fontId="21" fillId="0" borderId="23" xfId="6" applyNumberFormat="1" applyFont="1" applyFill="1" applyBorder="1" applyAlignment="1">
      <alignment vertical="center" shrinkToFit="1"/>
    </xf>
    <xf numFmtId="38" fontId="27" fillId="0" borderId="21" xfId="6" applyNumberFormat="1" applyFont="1" applyFill="1" applyBorder="1" applyAlignment="1">
      <alignment vertical="center" shrinkToFit="1"/>
    </xf>
    <xf numFmtId="38" fontId="27" fillId="0" borderId="22" xfId="6" applyNumberFormat="1" applyFont="1" applyFill="1" applyBorder="1" applyAlignment="1">
      <alignment vertical="center" shrinkToFit="1"/>
    </xf>
    <xf numFmtId="38" fontId="27" fillId="0" borderId="42" xfId="6" applyNumberFormat="1" applyFont="1" applyFill="1" applyBorder="1" applyAlignment="1">
      <alignment vertical="center" shrinkToFit="1"/>
    </xf>
    <xf numFmtId="38" fontId="21" fillId="0" borderId="56" xfId="6" applyNumberFormat="1" applyFont="1" applyFill="1" applyBorder="1" applyAlignment="1">
      <alignment vertical="center" shrinkToFit="1"/>
    </xf>
    <xf numFmtId="38" fontId="21" fillId="0" borderId="79" xfId="6" applyNumberFormat="1" applyFont="1" applyFill="1" applyBorder="1" applyAlignment="1">
      <alignment vertical="center" shrinkToFit="1"/>
    </xf>
    <xf numFmtId="38" fontId="21" fillId="0" borderId="48" xfId="6" applyNumberFormat="1" applyFont="1" applyFill="1" applyBorder="1" applyAlignment="1">
      <alignment vertical="center" shrinkToFit="1"/>
    </xf>
    <xf numFmtId="38" fontId="21" fillId="0" borderId="30" xfId="3" applyNumberFormat="1" applyFont="1" applyFill="1" applyBorder="1" applyAlignment="1">
      <alignment vertical="center" shrinkToFit="1"/>
    </xf>
    <xf numFmtId="38" fontId="21" fillId="0" borderId="31" xfId="3" applyNumberFormat="1" applyFont="1" applyFill="1" applyBorder="1" applyAlignment="1">
      <alignment vertical="center" shrinkToFit="1"/>
    </xf>
    <xf numFmtId="38" fontId="21" fillId="0" borderId="44" xfId="3" applyNumberFormat="1" applyFont="1" applyFill="1" applyBorder="1" applyAlignment="1">
      <alignment vertical="center" shrinkToFit="1"/>
    </xf>
    <xf numFmtId="38" fontId="21" fillId="0" borderId="106" xfId="3" applyNumberFormat="1" applyFont="1" applyFill="1" applyBorder="1" applyAlignment="1">
      <alignment vertical="center" shrinkToFit="1"/>
    </xf>
    <xf numFmtId="38" fontId="21" fillId="0" borderId="107" xfId="3" applyNumberFormat="1" applyFont="1" applyFill="1" applyBorder="1" applyAlignment="1">
      <alignment vertical="center" shrinkToFit="1"/>
    </xf>
    <xf numFmtId="38" fontId="21" fillId="0" borderId="108" xfId="3" applyNumberFormat="1" applyFont="1" applyFill="1" applyBorder="1" applyAlignment="1">
      <alignment vertical="center" shrinkToFit="1"/>
    </xf>
    <xf numFmtId="38" fontId="21" fillId="0" borderId="54" xfId="3" applyNumberFormat="1" applyFont="1" applyFill="1" applyBorder="1" applyAlignment="1">
      <alignment vertical="center" shrinkToFit="1"/>
    </xf>
    <xf numFmtId="38" fontId="21" fillId="0" borderId="32" xfId="3" applyNumberFormat="1" applyFont="1" applyFill="1" applyBorder="1" applyAlignment="1">
      <alignment vertical="center" shrinkToFit="1"/>
    </xf>
    <xf numFmtId="38" fontId="21" fillId="0" borderId="37" xfId="3" applyNumberFormat="1" applyFont="1" applyFill="1" applyBorder="1" applyAlignment="1">
      <alignment vertical="center" shrinkToFit="1"/>
    </xf>
    <xf numFmtId="38" fontId="21" fillId="0" borderId="50" xfId="3" applyNumberFormat="1" applyFont="1" applyFill="1" applyBorder="1" applyAlignment="1">
      <alignment vertical="center" shrinkToFit="1"/>
    </xf>
    <xf numFmtId="38" fontId="21" fillId="0" borderId="76" xfId="3" applyNumberFormat="1" applyFont="1" applyFill="1" applyBorder="1" applyAlignment="1">
      <alignment vertical="center" shrinkToFit="1"/>
    </xf>
    <xf numFmtId="38" fontId="21" fillId="0" borderId="82" xfId="3" applyNumberFormat="1" applyFont="1" applyFill="1" applyBorder="1" applyAlignment="1">
      <alignment vertical="center" shrinkToFit="1"/>
    </xf>
    <xf numFmtId="38" fontId="21" fillId="0" borderId="81" xfId="3" applyNumberFormat="1" applyFont="1" applyFill="1" applyBorder="1" applyAlignment="1">
      <alignment vertical="center" shrinkToFit="1"/>
    </xf>
    <xf numFmtId="38" fontId="21" fillId="0" borderId="77" xfId="3" applyNumberFormat="1" applyFont="1" applyFill="1" applyBorder="1" applyAlignment="1">
      <alignment vertical="center" shrinkToFit="1"/>
    </xf>
    <xf numFmtId="38" fontId="21" fillId="0" borderId="96" xfId="3" applyNumberFormat="1" applyFont="1" applyFill="1" applyBorder="1" applyAlignment="1">
      <alignment vertical="center" shrinkToFit="1"/>
    </xf>
    <xf numFmtId="38" fontId="21" fillId="0" borderId="103" xfId="3" applyNumberFormat="1" applyFont="1" applyFill="1" applyBorder="1" applyAlignment="1">
      <alignment vertical="center" shrinkToFit="1"/>
    </xf>
    <xf numFmtId="38" fontId="21" fillId="0" borderId="42" xfId="6" applyNumberFormat="1" applyFont="1" applyFill="1" applyBorder="1" applyAlignment="1">
      <alignment vertical="center" shrinkToFit="1"/>
    </xf>
    <xf numFmtId="38" fontId="21" fillId="0" borderId="56" xfId="3" applyNumberFormat="1" applyFont="1" applyFill="1" applyBorder="1" applyAlignment="1">
      <alignment horizontal="right" vertical="center" shrinkToFit="1"/>
    </xf>
    <xf numFmtId="38" fontId="21" fillId="0" borderId="22" xfId="3" applyNumberFormat="1" applyFont="1" applyFill="1" applyBorder="1" applyAlignment="1">
      <alignment horizontal="right" vertical="center" shrinkToFit="1"/>
    </xf>
    <xf numFmtId="38" fontId="21" fillId="0" borderId="42" xfId="3" applyNumberFormat="1" applyFont="1" applyFill="1" applyBorder="1" applyAlignment="1">
      <alignment horizontal="right" vertical="center" shrinkToFit="1"/>
    </xf>
    <xf numFmtId="176" fontId="21" fillId="0" borderId="21" xfId="6" applyNumberFormat="1" applyFont="1" applyFill="1" applyBorder="1" applyAlignment="1">
      <alignment horizontal="right" vertical="center" shrinkToFit="1"/>
    </xf>
    <xf numFmtId="176" fontId="21" fillId="0" borderId="22" xfId="6" applyNumberFormat="1" applyFont="1" applyFill="1" applyBorder="1" applyAlignment="1">
      <alignment horizontal="right" vertical="center" shrinkToFit="1"/>
    </xf>
    <xf numFmtId="176" fontId="21" fillId="0" borderId="42" xfId="6" applyNumberFormat="1" applyFont="1" applyFill="1" applyBorder="1" applyAlignment="1">
      <alignment horizontal="right" vertical="center" shrinkToFit="1"/>
    </xf>
    <xf numFmtId="176" fontId="21" fillId="0" borderId="23" xfId="6" applyNumberFormat="1" applyFont="1" applyFill="1" applyBorder="1" applyAlignment="1">
      <alignment horizontal="right" vertical="center" shrinkToFit="1"/>
    </xf>
    <xf numFmtId="176" fontId="21" fillId="0" borderId="56" xfId="6" applyNumberFormat="1" applyFont="1" applyFill="1" applyBorder="1" applyAlignment="1">
      <alignment horizontal="right" vertical="center" shrinkToFit="1"/>
    </xf>
    <xf numFmtId="176" fontId="27" fillId="0" borderId="21" xfId="6" applyNumberFormat="1" applyFont="1" applyFill="1" applyBorder="1" applyAlignment="1">
      <alignment horizontal="right" vertical="center" shrinkToFit="1"/>
    </xf>
    <xf numFmtId="176" fontId="27" fillId="0" borderId="22" xfId="6" applyNumberFormat="1" applyFont="1" applyFill="1" applyBorder="1" applyAlignment="1">
      <alignment horizontal="right" vertical="center" shrinkToFit="1"/>
    </xf>
    <xf numFmtId="176" fontId="27" fillId="0" borderId="23" xfId="6" applyNumberFormat="1" applyFont="1" applyFill="1" applyBorder="1" applyAlignment="1">
      <alignment horizontal="right" vertical="center" shrinkToFit="1"/>
    </xf>
    <xf numFmtId="176" fontId="27" fillId="0" borderId="56" xfId="6" applyNumberFormat="1" applyFont="1" applyFill="1" applyBorder="1" applyAlignment="1">
      <alignment horizontal="right" vertical="center" shrinkToFit="1"/>
    </xf>
    <xf numFmtId="176" fontId="27" fillId="0" borderId="42" xfId="6" applyNumberFormat="1" applyFont="1" applyFill="1" applyBorder="1" applyAlignment="1">
      <alignment horizontal="right" vertical="center" shrinkToFit="1"/>
    </xf>
    <xf numFmtId="0" fontId="21" fillId="0" borderId="0" xfId="0" applyFont="1" applyFill="1" applyAlignment="1">
      <alignment horizontal="right" vertical="center"/>
    </xf>
    <xf numFmtId="0" fontId="21" fillId="0" borderId="83" xfId="0" applyFont="1" applyFill="1" applyBorder="1" applyAlignment="1">
      <alignment horizontal="center" vertical="center" shrinkToFit="1"/>
    </xf>
    <xf numFmtId="176" fontId="21" fillId="0" borderId="78" xfId="0" applyNumberFormat="1" applyFont="1" applyFill="1" applyBorder="1" applyAlignment="1">
      <alignment vertical="center" shrinkToFit="1"/>
    </xf>
    <xf numFmtId="0" fontId="21" fillId="0" borderId="64" xfId="0" applyFont="1" applyFill="1" applyBorder="1" applyAlignment="1">
      <alignment horizontal="center" vertical="center" shrinkToFit="1"/>
    </xf>
    <xf numFmtId="176" fontId="21" fillId="0" borderId="76" xfId="0" applyNumberFormat="1" applyFont="1" applyFill="1" applyBorder="1" applyAlignment="1">
      <alignment vertical="center" shrinkToFit="1"/>
    </xf>
    <xf numFmtId="176" fontId="21" fillId="0" borderId="82" xfId="0" applyNumberFormat="1" applyFont="1" applyFill="1" applyBorder="1" applyAlignment="1">
      <alignment vertical="center" shrinkToFit="1"/>
    </xf>
    <xf numFmtId="176" fontId="21" fillId="0" borderId="81" xfId="0" applyNumberFormat="1" applyFont="1" applyFill="1" applyBorder="1" applyAlignment="1">
      <alignment vertical="center" shrinkToFit="1"/>
    </xf>
    <xf numFmtId="176" fontId="21" fillId="0" borderId="80" xfId="0" applyNumberFormat="1" applyFont="1" applyFill="1" applyBorder="1" applyAlignment="1">
      <alignment vertical="center" shrinkToFit="1"/>
    </xf>
    <xf numFmtId="176" fontId="21" fillId="0" borderId="79" xfId="0" applyNumberFormat="1" applyFont="1" applyFill="1" applyBorder="1" applyAlignment="1">
      <alignment vertical="center" shrinkToFit="1"/>
    </xf>
    <xf numFmtId="176" fontId="21" fillId="0" borderId="84" xfId="0" applyNumberFormat="1" applyFont="1" applyFill="1" applyBorder="1" applyAlignment="1">
      <alignment vertical="center" shrinkToFit="1"/>
    </xf>
    <xf numFmtId="176" fontId="21" fillId="0" borderId="63" xfId="0" applyNumberFormat="1" applyFont="1" applyFill="1" applyBorder="1" applyAlignment="1">
      <alignment vertical="center" shrinkToFit="1"/>
    </xf>
    <xf numFmtId="0" fontId="21" fillId="0" borderId="5" xfId="0" applyFont="1" applyFill="1" applyBorder="1" applyAlignment="1">
      <alignment horizontal="center" vertical="center" shrinkToFit="1"/>
    </xf>
    <xf numFmtId="176" fontId="21" fillId="0" borderId="75" xfId="0" applyNumberFormat="1" applyFont="1" applyFill="1" applyBorder="1" applyAlignment="1">
      <alignment vertical="center" shrinkToFit="1"/>
    </xf>
    <xf numFmtId="176" fontId="21" fillId="0" borderId="97" xfId="0" applyNumberFormat="1" applyFont="1" applyFill="1" applyBorder="1" applyAlignment="1">
      <alignment vertical="center" shrinkToFit="1"/>
    </xf>
    <xf numFmtId="176" fontId="21" fillId="0" borderId="100" xfId="0" applyNumberFormat="1" applyFont="1" applyFill="1" applyBorder="1" applyAlignment="1">
      <alignment vertical="center" shrinkToFit="1"/>
    </xf>
    <xf numFmtId="176" fontId="21" fillId="0" borderId="28" xfId="0" applyNumberFormat="1" applyFont="1" applyFill="1" applyBorder="1" applyAlignment="1">
      <alignment vertical="center" shrinkToFit="1"/>
    </xf>
    <xf numFmtId="176" fontId="21" fillId="0" borderId="0" xfId="0" applyNumberFormat="1" applyFont="1" applyFill="1" applyBorder="1" applyAlignment="1">
      <alignment vertical="center" shrinkToFit="1"/>
    </xf>
    <xf numFmtId="176" fontId="21" fillId="0" borderId="10" xfId="0" applyNumberFormat="1" applyFont="1" applyFill="1" applyBorder="1" applyAlignment="1">
      <alignment vertical="center" shrinkToFit="1"/>
    </xf>
    <xf numFmtId="176" fontId="21" fillId="0" borderId="24" xfId="0" applyNumberFormat="1" applyFont="1" applyFill="1" applyBorder="1" applyAlignment="1">
      <alignment vertical="center" shrinkToFit="1"/>
    </xf>
    <xf numFmtId="176" fontId="21" fillId="0" borderId="25" xfId="0" applyNumberFormat="1" applyFont="1" applyFill="1" applyBorder="1" applyAlignment="1">
      <alignment vertical="center" shrinkToFit="1"/>
    </xf>
    <xf numFmtId="176" fontId="21" fillId="0" borderId="101" xfId="0" applyNumberFormat="1" applyFont="1" applyFill="1" applyBorder="1" applyAlignment="1">
      <alignment vertical="center" shrinkToFit="1"/>
    </xf>
    <xf numFmtId="176" fontId="21" fillId="0" borderId="59" xfId="0" applyNumberFormat="1" applyFont="1" applyFill="1" applyBorder="1" applyAlignment="1">
      <alignment vertical="center" shrinkToFit="1"/>
    </xf>
    <xf numFmtId="176" fontId="21" fillId="0" borderId="30" xfId="0" applyNumberFormat="1" applyFont="1" applyFill="1" applyBorder="1" applyAlignment="1">
      <alignment vertical="center" shrinkToFit="1"/>
    </xf>
    <xf numFmtId="176" fontId="21" fillId="0" borderId="31" xfId="0" applyNumberFormat="1" applyFont="1" applyFill="1" applyBorder="1" applyAlignment="1">
      <alignment vertical="center" shrinkToFit="1"/>
    </xf>
    <xf numFmtId="176" fontId="21" fillId="0" borderId="109" xfId="0" applyNumberFormat="1" applyFont="1" applyFill="1" applyBorder="1" applyAlignment="1">
      <alignment vertical="center" shrinkToFit="1"/>
    </xf>
    <xf numFmtId="0" fontId="21" fillId="0" borderId="13" xfId="6" applyNumberFormat="1" applyFont="1" applyFill="1" applyBorder="1" applyAlignment="1">
      <alignment horizontal="center" vertical="center" shrinkToFit="1"/>
    </xf>
    <xf numFmtId="0" fontId="21" fillId="0" borderId="13" xfId="6" applyNumberFormat="1" applyFont="1" applyFill="1" applyBorder="1" applyAlignment="1">
      <alignment horizontal="left" vertical="center" shrinkToFit="1"/>
    </xf>
    <xf numFmtId="0" fontId="21" fillId="0" borderId="13" xfId="6" applyNumberFormat="1" applyFont="1" applyFill="1" applyBorder="1" applyAlignment="1">
      <alignment horizontal="center" vertical="center" wrapText="1" shrinkToFit="1"/>
    </xf>
    <xf numFmtId="0" fontId="21" fillId="0" borderId="13" xfId="6" applyNumberFormat="1" applyFont="1" applyFill="1" applyBorder="1" applyAlignment="1">
      <alignment vertical="center" shrinkToFit="1"/>
    </xf>
    <xf numFmtId="0" fontId="21" fillId="0" borderId="64" xfId="3" applyFont="1" applyFill="1" applyBorder="1" applyAlignment="1" applyProtection="1">
      <alignment horizontal="center" vertical="center" shrinkToFit="1"/>
      <protection locked="0"/>
    </xf>
    <xf numFmtId="0" fontId="21" fillId="0" borderId="53" xfId="3" applyNumberFormat="1" applyFont="1" applyFill="1" applyBorder="1" applyAlignment="1">
      <alignment horizontal="left" vertical="center" shrinkToFit="1"/>
    </xf>
    <xf numFmtId="0" fontId="21" fillId="0" borderId="53" xfId="3" applyNumberFormat="1" applyFont="1" applyFill="1" applyBorder="1" applyAlignment="1">
      <alignment horizontal="center" vertical="center" wrapText="1" shrinkToFit="1"/>
    </xf>
    <xf numFmtId="0" fontId="21" fillId="0" borderId="13" xfId="6" applyFont="1" applyFill="1" applyBorder="1" applyAlignment="1">
      <alignment horizontal="center" vertical="center"/>
    </xf>
    <xf numFmtId="0" fontId="21" fillId="0" borderId="13" xfId="6" applyFont="1" applyFill="1" applyBorder="1" applyAlignment="1">
      <alignment vertical="center"/>
    </xf>
    <xf numFmtId="0" fontId="21" fillId="0" borderId="64" xfId="3" applyFont="1" applyFill="1" applyBorder="1" applyAlignment="1">
      <alignment horizontal="center" vertical="center"/>
    </xf>
    <xf numFmtId="0" fontId="37" fillId="0" borderId="64" xfId="1" applyFont="1" applyFill="1" applyBorder="1" applyAlignment="1">
      <alignment vertical="center" shrinkToFit="1"/>
    </xf>
    <xf numFmtId="0" fontId="21" fillId="0" borderId="64" xfId="3" applyFont="1" applyFill="1" applyBorder="1" applyAlignment="1">
      <alignment vertical="center"/>
    </xf>
    <xf numFmtId="0" fontId="21" fillId="0" borderId="12" xfId="1" applyNumberFormat="1" applyFont="1" applyFill="1" applyBorder="1" applyAlignment="1">
      <alignment vertical="center" shrinkToFit="1"/>
    </xf>
    <xf numFmtId="0" fontId="21" fillId="0" borderId="0" xfId="0" applyFont="1" applyFill="1" applyAlignment="1">
      <alignment vertical="center" shrinkToFit="1"/>
    </xf>
    <xf numFmtId="0" fontId="29" fillId="0" borderId="13" xfId="3" applyFont="1" applyFill="1" applyBorder="1" applyAlignment="1">
      <alignment vertical="center"/>
    </xf>
    <xf numFmtId="0" fontId="21" fillId="0" borderId="21" xfId="6" applyNumberFormat="1" applyFont="1" applyFill="1" applyBorder="1" applyAlignment="1">
      <alignment horizontal="center" vertical="center" shrinkToFit="1"/>
    </xf>
    <xf numFmtId="0" fontId="21" fillId="0" borderId="22" xfId="6" applyNumberFormat="1" applyFont="1" applyFill="1" applyBorder="1" applyAlignment="1">
      <alignment horizontal="center" vertical="center" shrinkToFit="1"/>
    </xf>
    <xf numFmtId="0" fontId="21" fillId="0" borderId="42" xfId="6" applyNumberFormat="1" applyFont="1" applyFill="1" applyBorder="1" applyAlignment="1">
      <alignment horizontal="center" vertical="center" shrinkToFit="1"/>
    </xf>
    <xf numFmtId="182" fontId="21" fillId="0" borderId="13" xfId="6" applyNumberFormat="1" applyFont="1" applyFill="1" applyBorder="1" applyAlignment="1">
      <alignment horizontal="right" vertical="center" shrinkToFit="1"/>
    </xf>
    <xf numFmtId="182" fontId="21" fillId="0" borderId="13" xfId="6" applyNumberFormat="1" applyFont="1" applyFill="1" applyBorder="1" applyAlignment="1">
      <alignment horizontal="center" vertical="center" shrinkToFit="1"/>
    </xf>
    <xf numFmtId="0" fontId="21" fillId="0" borderId="76" xfId="3" applyFont="1" applyFill="1" applyBorder="1" applyAlignment="1">
      <alignment horizontal="center" vertical="center" shrinkToFit="1"/>
    </xf>
    <xf numFmtId="0" fontId="21" fillId="0" borderId="82" xfId="3" applyFont="1" applyFill="1" applyBorder="1" applyAlignment="1">
      <alignment horizontal="center" vertical="center" shrinkToFit="1"/>
    </xf>
    <xf numFmtId="0" fontId="21" fillId="0" borderId="81" xfId="3" applyFont="1" applyFill="1" applyBorder="1" applyAlignment="1">
      <alignment horizontal="center" vertical="center" shrinkToFit="1"/>
    </xf>
    <xf numFmtId="182" fontId="21" fillId="0" borderId="64" xfId="3" applyNumberFormat="1" applyFont="1" applyFill="1" applyBorder="1" applyAlignment="1">
      <alignment horizontal="right" vertical="center" shrinkToFit="1"/>
    </xf>
    <xf numFmtId="182" fontId="21" fillId="0" borderId="64" xfId="3" applyNumberFormat="1" applyFont="1" applyFill="1" applyBorder="1" applyAlignment="1">
      <alignment horizontal="center" vertical="center" shrinkToFit="1"/>
    </xf>
    <xf numFmtId="182" fontId="21" fillId="0" borderId="64" xfId="2" applyNumberFormat="1" applyFont="1" applyFill="1" applyBorder="1" applyAlignment="1">
      <alignment horizontal="right" vertical="center" shrinkToFit="1"/>
    </xf>
    <xf numFmtId="182" fontId="3" fillId="0" borderId="13" xfId="3" applyNumberFormat="1" applyFont="1" applyFill="1" applyBorder="1" applyAlignment="1">
      <alignment horizontal="right" vertical="center" wrapText="1" shrinkToFit="1"/>
    </xf>
    <xf numFmtId="3" fontId="21" fillId="0" borderId="13" xfId="2" applyNumberFormat="1" applyFont="1" applyFill="1" applyBorder="1" applyAlignment="1">
      <alignment vertical="center" shrinkToFit="1"/>
    </xf>
    <xf numFmtId="0" fontId="21" fillId="0" borderId="13" xfId="0" applyNumberFormat="1" applyFont="1" applyFill="1" applyBorder="1" applyAlignment="1">
      <alignment vertical="center" wrapText="1"/>
    </xf>
    <xf numFmtId="0" fontId="21" fillId="0" borderId="21" xfId="6" applyNumberFormat="1" applyFont="1" applyFill="1" applyBorder="1" applyAlignment="1">
      <alignment horizontal="right" vertical="center" shrinkToFit="1"/>
    </xf>
    <xf numFmtId="0" fontId="21" fillId="0" borderId="23" xfId="6" applyNumberFormat="1" applyFont="1" applyFill="1" applyBorder="1" applyAlignment="1">
      <alignment horizontal="center" vertical="center" shrinkToFit="1"/>
    </xf>
    <xf numFmtId="0" fontId="21" fillId="0" borderId="56" xfId="6" applyNumberFormat="1" applyFont="1" applyFill="1" applyBorder="1" applyAlignment="1">
      <alignment horizontal="right" vertical="center" shrinkToFit="1"/>
    </xf>
    <xf numFmtId="0" fontId="27" fillId="0" borderId="42" xfId="0" applyNumberFormat="1" applyFont="1" applyFill="1" applyBorder="1" applyAlignment="1">
      <alignment horizontal="center" vertical="center" shrinkToFit="1"/>
    </xf>
    <xf numFmtId="0" fontId="21" fillId="0" borderId="30" xfId="3" applyNumberFormat="1" applyFont="1" applyFill="1" applyBorder="1" applyAlignment="1">
      <alignment horizontal="center" vertical="center" shrinkToFit="1"/>
    </xf>
    <xf numFmtId="0" fontId="21" fillId="0" borderId="32" xfId="3" applyNumberFormat="1" applyFont="1" applyFill="1" applyBorder="1" applyAlignment="1">
      <alignment horizontal="center" vertical="center" shrinkToFit="1"/>
    </xf>
    <xf numFmtId="0" fontId="21" fillId="0" borderId="15" xfId="3" applyNumberFormat="1" applyFont="1" applyFill="1" applyBorder="1" applyAlignment="1">
      <alignment horizontal="right" vertical="center" shrinkToFit="1"/>
    </xf>
    <xf numFmtId="0" fontId="21" fillId="0" borderId="24" xfId="3" applyFont="1" applyFill="1" applyBorder="1" applyAlignment="1" applyProtection="1">
      <alignment horizontal="right" vertical="center" shrinkToFit="1"/>
      <protection locked="0"/>
    </xf>
    <xf numFmtId="0" fontId="21" fillId="0" borderId="43" xfId="3" applyFont="1" applyFill="1" applyBorder="1" applyAlignment="1" applyProtection="1">
      <alignment horizontal="center" vertical="center" shrinkToFit="1"/>
      <protection locked="0"/>
    </xf>
    <xf numFmtId="0" fontId="21" fillId="0" borderId="26" xfId="3" applyFont="1" applyFill="1" applyBorder="1" applyAlignment="1" applyProtection="1">
      <alignment horizontal="center" vertical="center" shrinkToFit="1"/>
      <protection locked="0"/>
    </xf>
    <xf numFmtId="0" fontId="21" fillId="0" borderId="57" xfId="3" applyFont="1" applyFill="1" applyBorder="1" applyAlignment="1" applyProtection="1">
      <alignment horizontal="right" vertical="center" shrinkToFit="1"/>
      <protection locked="0"/>
    </xf>
    <xf numFmtId="0" fontId="21" fillId="0" borderId="21" xfId="3" quotePrefix="1" applyNumberFormat="1" applyFont="1" applyFill="1" applyBorder="1" applyAlignment="1">
      <alignment horizontal="right" vertical="center" shrinkToFit="1"/>
    </xf>
    <xf numFmtId="0" fontId="27" fillId="0" borderId="21" xfId="3" applyNumberFormat="1" applyFont="1" applyFill="1" applyBorder="1" applyAlignment="1" applyProtection="1">
      <alignment horizontal="right" vertical="center" shrinkToFit="1"/>
      <protection locked="0"/>
    </xf>
    <xf numFmtId="0" fontId="27" fillId="0" borderId="23" xfId="3" applyNumberFormat="1" applyFont="1" applyFill="1" applyBorder="1" applyAlignment="1" applyProtection="1">
      <alignment horizontal="center" vertical="center" shrinkToFit="1"/>
      <protection locked="0"/>
    </xf>
    <xf numFmtId="38" fontId="36" fillId="0" borderId="21" xfId="2" applyFont="1" applyFill="1" applyBorder="1" applyAlignment="1">
      <alignment horizontal="right" vertical="center" shrinkToFit="1"/>
    </xf>
    <xf numFmtId="0" fontId="36" fillId="0" borderId="23" xfId="0" applyNumberFormat="1" applyFont="1" applyFill="1" applyBorder="1" applyAlignment="1">
      <alignment horizontal="center" vertical="center" shrinkToFit="1"/>
    </xf>
    <xf numFmtId="176" fontId="21" fillId="0" borderId="53" xfId="3" applyNumberFormat="1" applyFont="1" applyFill="1" applyBorder="1" applyAlignment="1" applyProtection="1">
      <alignment vertical="center" wrapText="1" shrinkToFit="1"/>
      <protection locked="0"/>
    </xf>
    <xf numFmtId="0" fontId="0" fillId="0" borderId="0" xfId="0" applyBorder="1" applyAlignment="1">
      <alignment horizontal="center"/>
    </xf>
    <xf numFmtId="0" fontId="21" fillId="0" borderId="13" xfId="3" applyNumberFormat="1" applyFont="1" applyFill="1" applyBorder="1" applyAlignment="1" applyProtection="1">
      <alignment vertical="center" wrapText="1" shrinkToFit="1"/>
      <protection locked="0"/>
    </xf>
    <xf numFmtId="0" fontId="21" fillId="0" borderId="13" xfId="3" applyNumberFormat="1" applyFont="1" applyFill="1" applyBorder="1" applyAlignment="1" applyProtection="1">
      <alignment horizontal="left" vertical="center" wrapText="1"/>
      <protection locked="0"/>
    </xf>
    <xf numFmtId="38" fontId="21" fillId="0" borderId="13" xfId="6" applyNumberFormat="1" applyFont="1" applyFill="1" applyBorder="1" applyAlignment="1">
      <alignment horizontal="right" vertical="center" wrapText="1" shrinkToFit="1"/>
    </xf>
    <xf numFmtId="0" fontId="21" fillId="0" borderId="5" xfId="0" applyNumberFormat="1" applyFont="1" applyFill="1" applyBorder="1" applyAlignment="1">
      <alignment vertical="center" wrapText="1" shrinkToFit="1"/>
    </xf>
    <xf numFmtId="0" fontId="21" fillId="0" borderId="12" xfId="0" applyNumberFormat="1" applyFont="1" applyFill="1" applyBorder="1" applyAlignment="1">
      <alignment horizontal="left" vertical="center" wrapText="1"/>
    </xf>
    <xf numFmtId="38" fontId="21" fillId="0" borderId="5" xfId="0" applyNumberFormat="1" applyFont="1" applyFill="1" applyBorder="1" applyAlignment="1">
      <alignment horizontal="right" vertical="center" wrapText="1" shrinkToFit="1"/>
    </xf>
    <xf numFmtId="0" fontId="0" fillId="0" borderId="6" xfId="0" applyBorder="1" applyAlignment="1">
      <alignment vertical="center" textRotation="255" shrinkToFit="1"/>
    </xf>
    <xf numFmtId="38" fontId="21" fillId="0" borderId="12" xfId="3" applyNumberFormat="1" applyFont="1" applyFill="1" applyBorder="1" applyAlignment="1">
      <alignment horizontal="right" vertical="center" shrinkToFit="1"/>
    </xf>
    <xf numFmtId="38" fontId="21" fillId="0" borderId="14" xfId="3" applyNumberFormat="1" applyFont="1" applyFill="1" applyBorder="1" applyAlignment="1">
      <alignment horizontal="right" vertical="center" shrinkToFit="1"/>
    </xf>
    <xf numFmtId="38" fontId="21" fillId="0" borderId="4" xfId="3" applyNumberFormat="1" applyFont="1" applyFill="1" applyBorder="1" applyAlignment="1">
      <alignment horizontal="right" vertical="center" shrinkToFit="1"/>
    </xf>
    <xf numFmtId="38" fontId="21" fillId="0" borderId="13" xfId="3" applyNumberFormat="1" applyFont="1" applyFill="1" applyBorder="1" applyAlignment="1">
      <alignment horizontal="right" vertical="center" shrinkToFit="1"/>
    </xf>
    <xf numFmtId="38" fontId="21" fillId="0" borderId="64" xfId="3" applyNumberFormat="1" applyFont="1" applyFill="1" applyBorder="1" applyAlignment="1">
      <alignment horizontal="right" vertical="center" shrinkToFit="1"/>
    </xf>
    <xf numFmtId="38" fontId="21" fillId="0" borderId="5" xfId="3" applyNumberFormat="1" applyFont="1" applyFill="1" applyBorder="1" applyAlignment="1">
      <alignment horizontal="right" vertical="center" shrinkToFit="1"/>
    </xf>
    <xf numFmtId="0" fontId="0" fillId="0" borderId="0" xfId="0" applyAlignment="1">
      <alignment shrinkToFit="1"/>
    </xf>
    <xf numFmtId="0" fontId="21" fillId="0" borderId="9" xfId="3" applyFont="1" applyFill="1" applyBorder="1" applyAlignment="1">
      <alignment horizontal="left" vertical="center" wrapText="1"/>
    </xf>
    <xf numFmtId="38" fontId="21" fillId="0" borderId="9" xfId="3" applyNumberFormat="1" applyFont="1" applyFill="1" applyBorder="1" applyAlignment="1">
      <alignment horizontal="right" vertical="center" wrapText="1" shrinkToFit="1"/>
    </xf>
    <xf numFmtId="0" fontId="21" fillId="0" borderId="113" xfId="0" applyNumberFormat="1" applyFont="1" applyFill="1" applyBorder="1" applyAlignment="1">
      <alignment horizontal="left" vertical="center" wrapText="1"/>
    </xf>
    <xf numFmtId="0" fontId="21" fillId="0" borderId="53" xfId="3" applyNumberFormat="1" applyFont="1" applyFill="1" applyBorder="1" applyAlignment="1">
      <alignment vertical="top" wrapText="1" shrinkToFit="1"/>
    </xf>
    <xf numFmtId="38" fontId="22" fillId="0" borderId="13" xfId="6" applyNumberFormat="1" applyFont="1" applyFill="1" applyBorder="1" applyAlignment="1">
      <alignment horizontal="right" vertical="center" wrapText="1" shrinkToFit="1"/>
    </xf>
    <xf numFmtId="0" fontId="21" fillId="0" borderId="63" xfId="3" applyNumberFormat="1" applyFont="1" applyFill="1" applyBorder="1" applyAlignment="1">
      <alignment vertical="center" wrapText="1" shrinkToFit="1"/>
    </xf>
    <xf numFmtId="0" fontId="22" fillId="0" borderId="5" xfId="0" applyNumberFormat="1" applyFont="1" applyFill="1" applyBorder="1" applyAlignment="1">
      <alignment horizontal="center" vertical="center" wrapText="1" shrinkToFit="1"/>
    </xf>
    <xf numFmtId="0" fontId="22" fillId="0" borderId="27" xfId="0" applyFont="1" applyFill="1" applyBorder="1" applyAlignment="1">
      <alignment vertical="center" wrapText="1" shrinkToFit="1"/>
    </xf>
    <xf numFmtId="0" fontId="22" fillId="0" borderId="5" xfId="0" applyNumberFormat="1" applyFont="1" applyFill="1" applyBorder="1" applyAlignment="1">
      <alignment horizontal="left" vertical="center" wrapText="1"/>
    </xf>
    <xf numFmtId="0" fontId="22" fillId="0" borderId="13" xfId="0" applyFont="1" applyFill="1" applyBorder="1" applyAlignment="1">
      <alignment horizontal="center" vertical="center" wrapText="1" shrinkToFit="1"/>
    </xf>
    <xf numFmtId="0" fontId="22" fillId="0" borderId="13" xfId="0" applyNumberFormat="1" applyFont="1" applyFill="1" applyBorder="1" applyAlignment="1">
      <alignment horizontal="left" vertical="center" wrapText="1"/>
    </xf>
    <xf numFmtId="38" fontId="22" fillId="0" borderId="13" xfId="0" applyNumberFormat="1" applyFont="1" applyFill="1" applyBorder="1" applyAlignment="1">
      <alignment horizontal="right" vertical="center" wrapText="1" shrinkToFit="1"/>
    </xf>
    <xf numFmtId="176" fontId="21" fillId="0" borderId="5" xfId="0" applyNumberFormat="1" applyFont="1" applyFill="1" applyBorder="1" applyAlignment="1" applyProtection="1">
      <alignment vertical="center" shrinkToFit="1"/>
      <protection locked="0"/>
    </xf>
    <xf numFmtId="38" fontId="20" fillId="0" borderId="53" xfId="3" applyNumberFormat="1" applyFont="1" applyFill="1" applyBorder="1" applyAlignment="1">
      <alignment horizontal="right" vertical="center" wrapText="1" shrinkToFit="1"/>
    </xf>
    <xf numFmtId="0" fontId="23" fillId="0" borderId="14" xfId="3" applyNumberFormat="1" applyFont="1" applyFill="1" applyBorder="1" applyAlignment="1" applyProtection="1">
      <alignment vertical="center" wrapText="1" shrinkToFit="1"/>
      <protection locked="0"/>
    </xf>
    <xf numFmtId="176" fontId="21" fillId="0" borderId="14" xfId="0" applyNumberFormat="1" applyFont="1" applyFill="1" applyBorder="1" applyAlignment="1" applyProtection="1">
      <alignment vertical="center" shrinkToFit="1"/>
      <protection locked="0"/>
    </xf>
    <xf numFmtId="0" fontId="20" fillId="0" borderId="59" xfId="3" applyNumberFormat="1" applyFont="1" applyFill="1" applyBorder="1" applyAlignment="1">
      <alignment vertical="center" wrapText="1" shrinkToFit="1"/>
    </xf>
    <xf numFmtId="0" fontId="21" fillId="0" borderId="2" xfId="0" applyFont="1" applyFill="1" applyBorder="1" applyAlignment="1">
      <alignment horizontal="center" vertical="center" shrinkToFit="1"/>
    </xf>
    <xf numFmtId="0" fontId="21" fillId="0" borderId="0" xfId="0" applyFont="1" applyFill="1" applyBorder="1" applyAlignment="1" applyProtection="1">
      <alignment vertical="center" shrinkToFit="1"/>
      <protection locked="0"/>
    </xf>
    <xf numFmtId="0" fontId="21" fillId="0" borderId="64" xfId="3" applyFont="1" applyFill="1" applyBorder="1" applyAlignment="1">
      <alignment horizontal="center" vertical="center" wrapText="1" shrinkToFit="1"/>
    </xf>
    <xf numFmtId="0" fontId="21" fillId="0" borderId="53" xfId="3" applyFont="1" applyFill="1" applyBorder="1" applyAlignment="1">
      <alignment horizontal="center" vertical="center" wrapText="1" shrinkToFit="1"/>
    </xf>
    <xf numFmtId="0" fontId="21" fillId="0" borderId="5" xfId="3" applyFont="1" applyFill="1" applyBorder="1" applyAlignment="1">
      <alignment horizontal="center" vertical="center" wrapText="1" shrinkToFit="1"/>
    </xf>
    <xf numFmtId="0" fontId="21" fillId="0" borderId="6" xfId="3" applyFont="1" applyFill="1" applyBorder="1" applyAlignment="1">
      <alignment horizontal="center" vertical="center" wrapText="1" shrinkToFit="1"/>
    </xf>
    <xf numFmtId="0" fontId="21" fillId="0" borderId="7" xfId="3" applyFont="1" applyFill="1" applyBorder="1" applyAlignment="1">
      <alignment horizontal="center" vertical="center" wrapText="1" shrinkToFit="1"/>
    </xf>
    <xf numFmtId="0" fontId="21" fillId="0" borderId="27" xfId="3" applyFont="1" applyFill="1" applyBorder="1" applyAlignment="1">
      <alignment horizontal="center" vertical="center" wrapText="1" shrinkToFit="1"/>
    </xf>
    <xf numFmtId="0" fontId="21" fillId="0" borderId="4" xfId="3" applyFont="1" applyFill="1" applyBorder="1" applyAlignment="1">
      <alignment horizontal="center" vertical="center" wrapText="1" shrinkToFit="1"/>
    </xf>
    <xf numFmtId="0" fontId="20" fillId="0" borderId="64" xfId="3" applyFont="1" applyFill="1" applyBorder="1" applyAlignment="1">
      <alignment horizontal="center" vertical="center" wrapText="1" shrinkToFit="1"/>
    </xf>
    <xf numFmtId="0" fontId="21" fillId="0" borderId="53" xfId="3" applyFont="1" applyFill="1" applyBorder="1" applyAlignment="1">
      <alignment horizontal="left" vertical="center" wrapText="1"/>
    </xf>
    <xf numFmtId="38" fontId="21" fillId="0" borderId="13" xfId="3" applyNumberFormat="1" applyFont="1" applyFill="1" applyBorder="1" applyAlignment="1">
      <alignment horizontal="right" vertical="center" wrapText="1"/>
    </xf>
    <xf numFmtId="0" fontId="21" fillId="0" borderId="53" xfId="0" applyNumberFormat="1" applyFont="1" applyFill="1" applyBorder="1" applyAlignment="1">
      <alignment horizontal="left" vertical="center" wrapText="1"/>
    </xf>
    <xf numFmtId="176" fontId="21" fillId="0" borderId="14" xfId="0" applyNumberFormat="1" applyFont="1" applyFill="1" applyBorder="1" applyAlignment="1" applyProtection="1">
      <alignment vertical="center" wrapText="1" shrinkToFit="1"/>
      <protection locked="0"/>
    </xf>
    <xf numFmtId="0" fontId="21" fillId="0" borderId="40" xfId="0" applyFont="1" applyFill="1" applyBorder="1" applyAlignment="1">
      <alignment horizontal="center" vertical="center" wrapText="1" shrinkToFit="1"/>
    </xf>
    <xf numFmtId="176" fontId="21" fillId="0" borderId="12" xfId="3" applyNumberFormat="1" applyFont="1" applyFill="1" applyBorder="1" applyAlignment="1" applyProtection="1">
      <alignment vertical="center" wrapText="1" shrinkToFit="1"/>
      <protection locked="0"/>
    </xf>
    <xf numFmtId="181" fontId="21" fillId="0" borderId="12" xfId="3" applyNumberFormat="1" applyFont="1" applyFill="1" applyBorder="1" applyAlignment="1">
      <alignment horizontal="right" vertical="center" wrapText="1" shrinkToFit="1"/>
    </xf>
    <xf numFmtId="0" fontId="20" fillId="0" borderId="0" xfId="3" applyFont="1" applyFill="1" applyAlignment="1">
      <alignment vertical="center"/>
    </xf>
    <xf numFmtId="0" fontId="20" fillId="0" borderId="14" xfId="3" applyNumberFormat="1" applyFont="1" applyFill="1" applyBorder="1" applyAlignment="1">
      <alignment vertical="center" wrapText="1" shrinkToFit="1"/>
    </xf>
    <xf numFmtId="0" fontId="20" fillId="0" borderId="113" xfId="3" applyNumberFormat="1" applyFont="1" applyFill="1" applyBorder="1" applyAlignment="1">
      <alignment vertical="center" wrapText="1" shrinkToFit="1"/>
    </xf>
    <xf numFmtId="0" fontId="20" fillId="0" borderId="38" xfId="3" applyFont="1" applyFill="1" applyBorder="1" applyAlignment="1">
      <alignment horizontal="center" vertical="center" wrapText="1" shrinkToFit="1"/>
    </xf>
    <xf numFmtId="0" fontId="21" fillId="0" borderId="60" xfId="3" applyNumberFormat="1" applyFont="1" applyFill="1" applyBorder="1" applyAlignment="1">
      <alignment horizontal="left" vertical="center" wrapText="1"/>
    </xf>
    <xf numFmtId="38" fontId="21" fillId="0" borderId="111" xfId="3" applyNumberFormat="1" applyFont="1" applyFill="1" applyBorder="1" applyAlignment="1">
      <alignment horizontal="right" vertical="center" wrapText="1" shrinkToFit="1"/>
    </xf>
    <xf numFmtId="0" fontId="20" fillId="0" borderId="14" xfId="3" applyFont="1" applyFill="1" applyBorder="1" applyAlignment="1">
      <alignment horizontal="center" vertical="center" wrapText="1" shrinkToFit="1"/>
    </xf>
    <xf numFmtId="0" fontId="20" fillId="0" borderId="14" xfId="3" applyFont="1" applyFill="1" applyBorder="1" applyAlignment="1">
      <alignment vertical="center" wrapText="1" shrinkToFit="1"/>
    </xf>
    <xf numFmtId="0" fontId="21" fillId="0" borderId="61" xfId="3" applyFont="1" applyFill="1" applyBorder="1" applyAlignment="1">
      <alignment horizontal="left" vertical="center" wrapText="1"/>
    </xf>
    <xf numFmtId="0" fontId="29" fillId="0" borderId="53" xfId="0" applyFont="1" applyFill="1" applyBorder="1" applyAlignment="1">
      <alignment vertical="center"/>
    </xf>
    <xf numFmtId="0" fontId="21" fillId="0" borderId="38" xfId="3" applyNumberFormat="1" applyFont="1" applyFill="1" applyBorder="1" applyAlignment="1" applyProtection="1">
      <alignment vertical="center" wrapText="1" shrinkToFit="1"/>
      <protection locked="0"/>
    </xf>
    <xf numFmtId="0" fontId="21" fillId="0" borderId="38" xfId="3" applyNumberFormat="1" applyFont="1" applyFill="1" applyBorder="1" applyAlignment="1" applyProtection="1">
      <alignment horizontal="left" vertical="center" wrapText="1"/>
      <protection locked="0"/>
    </xf>
    <xf numFmtId="38" fontId="21" fillId="0" borderId="12" xfId="3" applyNumberFormat="1" applyFont="1" applyFill="1" applyBorder="1" applyAlignment="1" applyProtection="1">
      <alignment horizontal="right" vertical="center" wrapText="1" shrinkToFit="1"/>
      <protection locked="0"/>
    </xf>
    <xf numFmtId="178" fontId="21" fillId="0" borderId="72" xfId="3" applyNumberFormat="1" applyFont="1" applyFill="1" applyBorder="1" applyAlignment="1">
      <alignment vertical="center" shrinkToFit="1"/>
    </xf>
    <xf numFmtId="0" fontId="21" fillId="0" borderId="27" xfId="0" applyNumberFormat="1" applyFont="1" applyFill="1" applyBorder="1" applyAlignment="1">
      <alignment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7" fillId="0" borderId="7"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28" xfId="0" applyFont="1" applyFill="1" applyBorder="1" applyAlignment="1">
      <alignment horizontal="center" vertical="center" wrapText="1" shrinkToFit="1"/>
    </xf>
    <xf numFmtId="0" fontId="31" fillId="0" borderId="2"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7" xfId="0" applyFont="1" applyFill="1" applyBorder="1" applyAlignment="1">
      <alignment horizontal="center" vertical="center" wrapText="1" shrinkToFit="1"/>
    </xf>
    <xf numFmtId="0" fontId="31" fillId="0" borderId="8" xfId="0" applyFont="1" applyFill="1" applyBorder="1" applyAlignment="1">
      <alignment horizontal="center" vertical="center" wrapText="1" shrinkToFit="1"/>
    </xf>
    <xf numFmtId="0" fontId="31" fillId="0" borderId="0" xfId="0" applyFont="1" applyFill="1" applyBorder="1" applyAlignment="1">
      <alignment horizontal="center" vertical="center" wrapText="1" shrinkToFit="1"/>
    </xf>
    <xf numFmtId="0" fontId="31" fillId="0" borderId="28" xfId="0" applyFont="1" applyFill="1" applyBorder="1" applyAlignment="1">
      <alignment horizontal="center" vertical="center" wrapText="1" shrinkToFit="1"/>
    </xf>
    <xf numFmtId="0" fontId="32" fillId="0" borderId="7" xfId="0" applyFont="1" applyFill="1" applyBorder="1" applyAlignment="1">
      <alignment horizontal="center" vertical="center" wrapText="1" shrinkToFit="1"/>
    </xf>
    <xf numFmtId="0" fontId="32" fillId="0" borderId="8" xfId="0" applyFont="1" applyFill="1" applyBorder="1" applyAlignment="1">
      <alignment horizontal="center" vertical="center" wrapText="1" shrinkToFit="1"/>
    </xf>
    <xf numFmtId="0" fontId="32" fillId="0" borderId="4" xfId="0" applyFont="1" applyFill="1" applyBorder="1" applyAlignment="1">
      <alignment horizontal="center" vertical="center" wrapText="1" shrinkToFit="1"/>
    </xf>
    <xf numFmtId="0" fontId="32" fillId="0" borderId="6"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8" fillId="0" borderId="7" xfId="0" applyFont="1" applyFill="1" applyBorder="1" applyAlignment="1">
      <alignment horizontal="center" vertical="center" wrapText="1" shrinkToFit="1"/>
    </xf>
    <xf numFmtId="0" fontId="8" fillId="0" borderId="8"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21" fillId="0" borderId="1" xfId="0" applyFont="1" applyFill="1" applyBorder="1" applyAlignment="1">
      <alignment horizontal="center" vertical="center" textRotation="255" shrinkToFit="1"/>
    </xf>
    <xf numFmtId="0" fontId="21" fillId="0" borderId="4" xfId="0" applyFont="1" applyFill="1" applyBorder="1" applyAlignment="1">
      <alignment horizontal="center" vertical="center" textRotation="255" shrinkToFit="1"/>
    </xf>
    <xf numFmtId="0" fontId="21" fillId="0" borderId="5" xfId="0" applyFont="1" applyFill="1" applyBorder="1" applyAlignment="1">
      <alignment horizontal="center" vertical="center" textRotation="255" shrinkToFit="1"/>
    </xf>
    <xf numFmtId="0" fontId="21" fillId="0" borderId="6" xfId="0" applyFont="1" applyFill="1" applyBorder="1" applyAlignment="1">
      <alignment horizontal="center" vertical="center" textRotation="255" shrinkToFit="1"/>
    </xf>
    <xf numFmtId="0" fontId="21" fillId="0" borderId="3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37"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21" fillId="0" borderId="27" xfId="0" applyFont="1" applyFill="1" applyBorder="1" applyAlignment="1">
      <alignment horizontal="center" vertical="center" wrapText="1" shrinkToFit="1"/>
    </xf>
    <xf numFmtId="0" fontId="21" fillId="0" borderId="28" xfId="0" applyFont="1" applyFill="1" applyBorder="1" applyAlignment="1">
      <alignment horizontal="center" vertical="center" wrapText="1" shrinkToFit="1"/>
    </xf>
    <xf numFmtId="0" fontId="21" fillId="0" borderId="28"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31" fillId="0" borderId="58" xfId="0" applyFont="1" applyFill="1" applyBorder="1" applyAlignment="1">
      <alignment horizontal="center" vertical="center" shrinkToFit="1"/>
    </xf>
    <xf numFmtId="0" fontId="31" fillId="0" borderId="52"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86" xfId="0" applyFont="1" applyFill="1" applyBorder="1" applyAlignment="1">
      <alignment horizontal="center" vertical="center" shrinkToFit="1"/>
    </xf>
    <xf numFmtId="0" fontId="21" fillId="0" borderId="87" xfId="0" applyFont="1" applyFill="1" applyBorder="1" applyAlignment="1">
      <alignment horizontal="center" vertical="center" shrinkToFit="1"/>
    </xf>
    <xf numFmtId="179" fontId="21" fillId="0" borderId="45" xfId="0" applyNumberFormat="1" applyFont="1" applyFill="1" applyBorder="1" applyAlignment="1">
      <alignment horizontal="center" vertical="center" shrinkToFit="1"/>
    </xf>
    <xf numFmtId="179" fontId="21" fillId="0" borderId="36" xfId="0" applyNumberFormat="1" applyFont="1" applyFill="1" applyBorder="1" applyAlignment="1">
      <alignment horizontal="center" vertical="center" shrinkToFit="1"/>
    </xf>
    <xf numFmtId="179" fontId="21" fillId="0" borderId="8" xfId="0" applyNumberFormat="1" applyFont="1" applyFill="1" applyBorder="1" applyAlignment="1">
      <alignment horizontal="center" vertical="center" shrinkToFit="1"/>
    </xf>
    <xf numFmtId="179" fontId="21" fillId="0" borderId="46" xfId="0" applyNumberFormat="1" applyFont="1" applyFill="1" applyBorder="1" applyAlignment="1">
      <alignment horizontal="center" vertical="center" shrinkToFit="1"/>
    </xf>
    <xf numFmtId="179" fontId="21" fillId="0" borderId="37" xfId="0" applyNumberFormat="1" applyFont="1" applyFill="1" applyBorder="1" applyAlignment="1">
      <alignment horizontal="center" vertical="center" shrinkToFit="1"/>
    </xf>
    <xf numFmtId="179" fontId="21" fillId="0" borderId="10" xfId="0" applyNumberFormat="1" applyFont="1" applyFill="1" applyBorder="1" applyAlignment="1">
      <alignment horizontal="center" vertical="center" shrinkToFit="1"/>
    </xf>
    <xf numFmtId="179" fontId="21" fillId="0" borderId="11" xfId="0" applyNumberFormat="1" applyFont="1" applyFill="1" applyBorder="1" applyAlignment="1">
      <alignment horizontal="center" vertical="center" shrinkToFit="1"/>
    </xf>
    <xf numFmtId="179" fontId="21" fillId="0" borderId="3" xfId="0" applyNumberFormat="1" applyFont="1" applyFill="1" applyBorder="1" applyAlignment="1">
      <alignment horizontal="center" vertical="center" shrinkToFit="1"/>
    </xf>
    <xf numFmtId="179" fontId="21" fillId="0" borderId="2" xfId="0" applyNumberFormat="1"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9" fillId="0" borderId="0" xfId="0" applyFont="1" applyFill="1" applyAlignment="1">
      <alignment horizontal="left" vertical="center" wrapText="1"/>
    </xf>
    <xf numFmtId="179" fontId="21" fillId="0" borderId="7" xfId="0" applyNumberFormat="1" applyFont="1" applyFill="1" applyBorder="1" applyAlignment="1">
      <alignment horizontal="center" vertical="center" shrinkToFit="1"/>
    </xf>
    <xf numFmtId="179" fontId="21" fillId="0" borderId="27" xfId="0" applyNumberFormat="1" applyFont="1" applyFill="1" applyBorder="1" applyAlignment="1">
      <alignment horizontal="center" vertical="center" shrinkToFit="1"/>
    </xf>
    <xf numFmtId="179" fontId="21" fillId="0" borderId="28" xfId="0" applyNumberFormat="1" applyFont="1" applyFill="1" applyBorder="1" applyAlignment="1">
      <alignment horizontal="center" vertical="center" shrinkToFit="1"/>
    </xf>
    <xf numFmtId="179" fontId="21" fillId="0" borderId="86" xfId="0" applyNumberFormat="1" applyFont="1" applyFill="1" applyBorder="1" applyAlignment="1">
      <alignment horizontal="center" vertical="center" shrinkToFit="1"/>
    </xf>
    <xf numFmtId="179" fontId="21" fillId="0" borderId="87" xfId="0" applyNumberFormat="1" applyFont="1" applyFill="1" applyBorder="1" applyAlignment="1">
      <alignment horizontal="center" vertical="center" shrinkToFit="1"/>
    </xf>
    <xf numFmtId="179" fontId="21" fillId="0" borderId="85" xfId="0" applyNumberFormat="1" applyFont="1" applyFill="1" applyBorder="1" applyAlignment="1">
      <alignment horizontal="center" vertical="center" shrinkToFit="1"/>
    </xf>
    <xf numFmtId="0" fontId="9" fillId="0" borderId="3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21" fillId="0" borderId="2" xfId="0" applyFont="1" applyFill="1" applyBorder="1" applyAlignment="1">
      <alignment horizontal="center" vertical="center" wrapText="1" shrinkToFit="1"/>
    </xf>
    <xf numFmtId="0" fontId="21" fillId="0" borderId="7" xfId="0" applyNumberFormat="1" applyFont="1" applyFill="1" applyBorder="1" applyAlignment="1">
      <alignment horizontal="center" vertical="center" wrapText="1" shrinkToFit="1"/>
    </xf>
    <xf numFmtId="0" fontId="21" fillId="0" borderId="9" xfId="0" applyNumberFormat="1" applyFont="1" applyFill="1" applyBorder="1" applyAlignment="1">
      <alignment horizontal="center" vertical="center" wrapText="1" shrinkToFit="1"/>
    </xf>
    <xf numFmtId="0" fontId="3" fillId="0" borderId="4" xfId="0" applyNumberFormat="1" applyFont="1" applyFill="1" applyBorder="1" applyAlignment="1">
      <alignment horizontal="center" vertical="center" wrapText="1" shrinkToFit="1"/>
    </xf>
    <xf numFmtId="0" fontId="3" fillId="0" borderId="6" xfId="0" applyNumberFormat="1" applyFont="1" applyFill="1" applyBorder="1" applyAlignment="1">
      <alignment horizontal="center" vertical="center" wrapText="1" shrinkToFit="1"/>
    </xf>
    <xf numFmtId="0" fontId="21" fillId="0" borderId="2" xfId="0" applyNumberFormat="1" applyFont="1" applyFill="1" applyBorder="1" applyAlignment="1">
      <alignment horizontal="center" vertical="center" shrinkToFit="1"/>
    </xf>
    <xf numFmtId="0" fontId="21" fillId="0" borderId="11" xfId="0" applyNumberFormat="1" applyFont="1" applyFill="1" applyBorder="1" applyAlignment="1">
      <alignment horizontal="center" vertical="center" shrinkToFit="1"/>
    </xf>
    <xf numFmtId="0" fontId="21" fillId="0" borderId="3" xfId="0" applyNumberFormat="1" applyFont="1" applyFill="1" applyBorder="1" applyAlignment="1">
      <alignment horizontal="center" vertical="center" shrinkToFit="1"/>
    </xf>
    <xf numFmtId="0" fontId="21" fillId="0" borderId="4" xfId="0" applyNumberFormat="1" applyFont="1" applyFill="1" applyBorder="1" applyAlignment="1">
      <alignment horizontal="center" vertical="center" wrapText="1" shrinkToFit="1"/>
    </xf>
    <xf numFmtId="0" fontId="21" fillId="0" borderId="6" xfId="0" applyNumberFormat="1" applyFont="1" applyFill="1" applyBorder="1" applyAlignment="1">
      <alignment horizontal="center" vertical="center" shrinkToFit="1"/>
    </xf>
    <xf numFmtId="0" fontId="31" fillId="0" borderId="4" xfId="0" applyNumberFormat="1" applyFont="1" applyFill="1" applyBorder="1" applyAlignment="1">
      <alignment horizontal="center" vertical="center" wrapText="1" shrinkToFit="1"/>
    </xf>
    <xf numFmtId="0" fontId="31" fillId="0" borderId="6" xfId="0" applyNumberFormat="1" applyFont="1" applyFill="1" applyBorder="1" applyAlignment="1">
      <alignment horizontal="center" vertical="center" shrinkToFit="1"/>
    </xf>
    <xf numFmtId="0" fontId="21" fillId="0" borderId="4" xfId="0" applyNumberFormat="1" applyFont="1" applyFill="1" applyBorder="1" applyAlignment="1">
      <alignment horizontal="center" vertical="center" wrapText="1"/>
    </xf>
    <xf numFmtId="0" fontId="21" fillId="0" borderId="6"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21" fillId="0" borderId="0" xfId="0" applyFont="1" applyFill="1" applyBorder="1" applyAlignment="1" applyProtection="1">
      <alignment vertical="center" shrinkToFit="1"/>
      <protection locked="0"/>
    </xf>
    <xf numFmtId="0" fontId="21" fillId="0" borderId="0" xfId="0" applyFont="1" applyFill="1" applyBorder="1" applyAlignment="1" applyProtection="1">
      <alignment horizontal="center" vertical="center"/>
      <protection locked="0"/>
    </xf>
    <xf numFmtId="0" fontId="31" fillId="0" borderId="0" xfId="0" applyNumberFormat="1" applyFont="1" applyFill="1" applyBorder="1" applyAlignment="1">
      <alignment horizontal="right" shrinkToFit="1"/>
    </xf>
    <xf numFmtId="0" fontId="21" fillId="0" borderId="1" xfId="0" applyNumberFormat="1" applyFont="1" applyFill="1" applyBorder="1" applyAlignment="1">
      <alignment horizontal="center" vertical="center" shrinkToFit="1"/>
    </xf>
    <xf numFmtId="0" fontId="21" fillId="0" borderId="6" xfId="0" applyNumberFormat="1" applyFont="1" applyFill="1" applyBorder="1" applyAlignment="1">
      <alignment horizontal="center" vertical="center" wrapText="1" shrinkToFit="1"/>
    </xf>
    <xf numFmtId="0" fontId="31" fillId="0" borderId="6" xfId="0" applyNumberFormat="1" applyFont="1" applyFill="1" applyBorder="1" applyAlignment="1">
      <alignment horizontal="center" vertical="center" wrapText="1" shrinkToFit="1"/>
    </xf>
    <xf numFmtId="0" fontId="3" fillId="0" borderId="6" xfId="0" applyNumberFormat="1" applyFont="1" applyFill="1" applyBorder="1" applyAlignment="1">
      <alignment horizontal="center" vertical="center" shrinkToFit="1"/>
    </xf>
    <xf numFmtId="0" fontId="21" fillId="0" borderId="64" xfId="3" applyFont="1" applyFill="1" applyBorder="1" applyAlignment="1">
      <alignment horizontal="center" vertical="center" shrinkToFit="1"/>
    </xf>
    <xf numFmtId="0" fontId="21" fillId="0" borderId="53" xfId="3" applyFont="1" applyFill="1" applyBorder="1" applyAlignment="1">
      <alignment horizontal="center" vertical="center" shrinkToFit="1"/>
    </xf>
    <xf numFmtId="0" fontId="31" fillId="0" borderId="37" xfId="0" applyNumberFormat="1" applyFont="1" applyFill="1" applyBorder="1" applyAlignment="1">
      <alignment horizontal="right" shrinkToFit="1"/>
    </xf>
    <xf numFmtId="0" fontId="32" fillId="0" borderId="8" xfId="0" applyNumberFormat="1" applyFont="1" applyFill="1" applyBorder="1" applyAlignment="1">
      <alignment horizontal="center" vertical="center" wrapText="1" shrinkToFit="1"/>
    </xf>
    <xf numFmtId="0" fontId="32" fillId="0" borderId="10" xfId="0" applyNumberFormat="1" applyFont="1" applyFill="1" applyBorder="1" applyAlignment="1">
      <alignment horizontal="center" vertical="center" shrinkToFit="1"/>
    </xf>
    <xf numFmtId="0" fontId="21" fillId="0" borderId="15" xfId="0" applyNumberFormat="1" applyFont="1" applyFill="1" applyBorder="1" applyAlignment="1">
      <alignment horizontal="center" vertical="center" shrinkToFit="1"/>
    </xf>
    <xf numFmtId="0" fontId="21" fillId="0" borderId="16" xfId="0" applyNumberFormat="1" applyFont="1" applyFill="1" applyBorder="1" applyAlignment="1">
      <alignment horizontal="center" vertical="center" shrinkToFit="1"/>
    </xf>
    <xf numFmtId="0" fontId="21" fillId="0" borderId="35" xfId="0" applyNumberFormat="1" applyFont="1" applyFill="1" applyBorder="1" applyAlignment="1">
      <alignment horizontal="center" vertical="center" shrinkToFit="1"/>
    </xf>
    <xf numFmtId="0" fontId="21" fillId="0" borderId="17" xfId="0" applyNumberFormat="1" applyFont="1" applyFill="1" applyBorder="1" applyAlignment="1">
      <alignment horizontal="center" vertical="center" shrinkToFit="1"/>
    </xf>
    <xf numFmtId="0" fontId="21" fillId="0" borderId="4" xfId="0" applyNumberFormat="1" applyFont="1" applyFill="1" applyBorder="1" applyAlignment="1">
      <alignment horizontal="center" vertical="center" shrinkToFit="1"/>
    </xf>
    <xf numFmtId="0" fontId="21" fillId="0" borderId="4" xfId="3" applyFont="1" applyFill="1" applyBorder="1" applyAlignment="1">
      <alignment horizontal="center" vertical="center" shrinkToFit="1"/>
    </xf>
    <xf numFmtId="0" fontId="21" fillId="0" borderId="51" xfId="0" applyNumberFormat="1" applyFont="1" applyFill="1" applyBorder="1" applyAlignment="1">
      <alignment horizontal="center" vertical="center" wrapText="1" shrinkToFit="1"/>
    </xf>
    <xf numFmtId="0" fontId="21" fillId="0" borderId="32"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center" vertical="center" wrapText="1" shrinkToFit="1"/>
    </xf>
    <xf numFmtId="0" fontId="31" fillId="0" borderId="1" xfId="0" applyNumberFormat="1" applyFont="1" applyFill="1" applyBorder="1" applyAlignment="1">
      <alignment horizontal="center" vertical="center" wrapText="1" shrinkToFit="1"/>
    </xf>
    <xf numFmtId="0" fontId="29" fillId="0" borderId="67" xfId="0" applyFont="1" applyFill="1" applyBorder="1" applyAlignment="1">
      <alignment horizontal="center" vertical="center"/>
    </xf>
    <xf numFmtId="0" fontId="29" fillId="0" borderId="68" xfId="0" applyFont="1" applyFill="1" applyBorder="1" applyAlignment="1">
      <alignment horizontal="center" vertical="center"/>
    </xf>
    <xf numFmtId="0" fontId="29" fillId="0" borderId="69" xfId="0" applyFont="1" applyFill="1" applyBorder="1" applyAlignment="1">
      <alignment horizontal="center" vertical="center"/>
    </xf>
    <xf numFmtId="0" fontId="21" fillId="0" borderId="33" xfId="0" applyNumberFormat="1" applyFont="1" applyFill="1" applyBorder="1" applyAlignment="1">
      <alignment horizontal="center" vertical="center" wrapText="1" shrinkToFit="1"/>
    </xf>
    <xf numFmtId="0" fontId="21" fillId="0" borderId="30" xfId="0" applyNumberFormat="1" applyFont="1" applyFill="1" applyBorder="1" applyAlignment="1">
      <alignment horizontal="center" vertical="center" wrapText="1" shrinkToFit="1"/>
    </xf>
    <xf numFmtId="0" fontId="21" fillId="0" borderId="34" xfId="0" applyNumberFormat="1" applyFont="1" applyFill="1" applyBorder="1" applyAlignment="1">
      <alignment horizontal="center" vertical="center" wrapText="1" shrinkToFit="1"/>
    </xf>
    <xf numFmtId="0" fontId="21" fillId="0" borderId="31" xfId="0" applyNumberFormat="1" applyFont="1" applyFill="1" applyBorder="1" applyAlignment="1">
      <alignment horizontal="center" vertical="center" wrapText="1" shrinkToFit="1"/>
    </xf>
    <xf numFmtId="0" fontId="21" fillId="0" borderId="7" xfId="3" applyFont="1" applyFill="1" applyBorder="1" applyAlignment="1">
      <alignment horizontal="center" vertical="center" shrinkToFit="1"/>
    </xf>
    <xf numFmtId="0" fontId="21" fillId="0" borderId="8" xfId="3" applyFont="1" applyFill="1" applyBorder="1" applyAlignment="1">
      <alignment horizontal="center" vertical="center" shrinkToFit="1"/>
    </xf>
    <xf numFmtId="0" fontId="21" fillId="0" borderId="27" xfId="3" applyFont="1" applyFill="1" applyBorder="1" applyAlignment="1">
      <alignment horizontal="center" vertical="center" shrinkToFit="1"/>
    </xf>
    <xf numFmtId="0" fontId="21" fillId="0" borderId="28" xfId="3" applyFont="1" applyFill="1" applyBorder="1" applyAlignment="1">
      <alignment horizontal="center" vertical="center" shrinkToFit="1"/>
    </xf>
    <xf numFmtId="0" fontId="21" fillId="0" borderId="9" xfId="3" applyFont="1" applyFill="1" applyBorder="1" applyAlignment="1">
      <alignment horizontal="center" vertical="center" shrinkToFit="1"/>
    </xf>
    <xf numFmtId="0" fontId="21" fillId="0" borderId="10" xfId="3" applyFont="1" applyFill="1" applyBorder="1" applyAlignment="1">
      <alignment horizontal="center" vertical="center" shrinkToFit="1"/>
    </xf>
    <xf numFmtId="0" fontId="29" fillId="0" borderId="1" xfId="0" applyFont="1" applyFill="1" applyBorder="1" applyAlignment="1">
      <alignment horizontal="center" vertical="center" textRotation="255"/>
    </xf>
    <xf numFmtId="0" fontId="21" fillId="0" borderId="64" xfId="0" applyNumberFormat="1" applyFont="1" applyFill="1" applyBorder="1" applyAlignment="1">
      <alignment horizontal="center" vertical="center" shrinkToFit="1"/>
    </xf>
    <xf numFmtId="0" fontId="21" fillId="0" borderId="5" xfId="0" applyNumberFormat="1" applyFont="1" applyFill="1" applyBorder="1" applyAlignment="1">
      <alignment horizontal="center" vertical="center" shrinkToFit="1"/>
    </xf>
    <xf numFmtId="0" fontId="23" fillId="0" borderId="13" xfId="3" applyNumberFormat="1" applyFont="1" applyFill="1" applyBorder="1" applyAlignment="1">
      <alignment horizontal="left" vertical="center" wrapText="1" shrinkToFit="1"/>
    </xf>
    <xf numFmtId="0" fontId="23" fillId="0" borderId="13" xfId="3" applyNumberFormat="1" applyFont="1" applyFill="1" applyBorder="1" applyAlignment="1">
      <alignment horizontal="left" vertical="center" shrinkToFit="1"/>
    </xf>
    <xf numFmtId="3" fontId="23" fillId="0" borderId="13" xfId="3" applyNumberFormat="1" applyFont="1" applyFill="1" applyBorder="1" applyAlignment="1">
      <alignment horizontal="right" vertical="center" shrinkToFit="1"/>
    </xf>
    <xf numFmtId="0" fontId="21" fillId="0" borderId="53" xfId="0" applyNumberFormat="1" applyFont="1" applyFill="1" applyBorder="1" applyAlignment="1">
      <alignment horizontal="center" vertical="center" shrinkToFit="1"/>
    </xf>
    <xf numFmtId="182" fontId="21" fillId="0" borderId="13" xfId="3" applyNumberFormat="1" applyFont="1" applyFill="1" applyBorder="1" applyAlignment="1">
      <alignment vertical="center" shrinkToFit="1"/>
    </xf>
    <xf numFmtId="3" fontId="21" fillId="0" borderId="13" xfId="3" applyNumberFormat="1" applyFont="1" applyFill="1" applyBorder="1" applyAlignment="1">
      <alignment vertical="center" shrinkToFit="1"/>
    </xf>
    <xf numFmtId="0" fontId="21" fillId="0" borderId="6" xfId="3" applyFont="1" applyFill="1" applyBorder="1" applyAlignment="1">
      <alignment horizontal="center" vertical="center" shrinkToFit="1"/>
    </xf>
    <xf numFmtId="0" fontId="21" fillId="0" borderId="5" xfId="3" applyFont="1" applyFill="1" applyBorder="1" applyAlignment="1">
      <alignment horizontal="center" vertical="center" shrinkToFit="1"/>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1" fillId="2" borderId="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4" xfId="0" applyFont="1" applyFill="1" applyBorder="1" applyAlignment="1">
      <alignment horizontal="center" vertical="center" textRotation="255" shrinkToFit="1"/>
    </xf>
    <xf numFmtId="0" fontId="21" fillId="2" borderId="6" xfId="0" applyFont="1" applyFill="1" applyBorder="1" applyAlignment="1">
      <alignment horizontal="center" vertical="center" textRotation="255" shrinkToFit="1"/>
    </xf>
    <xf numFmtId="0" fontId="21" fillId="2" borderId="37" xfId="0" applyFont="1" applyFill="1" applyBorder="1" applyAlignment="1">
      <alignment horizontal="right"/>
    </xf>
    <xf numFmtId="0" fontId="3" fillId="0" borderId="15" xfId="0" applyNumberFormat="1" applyFont="1" applyFill="1" applyBorder="1" applyAlignment="1">
      <alignment horizontal="center" vertical="center" wrapText="1" shrinkToFit="1"/>
    </xf>
    <xf numFmtId="0" fontId="3" fillId="0" borderId="17" xfId="0" applyNumberFormat="1" applyFont="1" applyFill="1" applyBorder="1" applyAlignment="1">
      <alignment horizontal="center" vertical="center" shrinkToFit="1"/>
    </xf>
    <xf numFmtId="0" fontId="21" fillId="0" borderId="5" xfId="3" applyFont="1" applyFill="1" applyBorder="1" applyAlignment="1">
      <alignment horizontal="center" vertical="center" wrapText="1" shrinkToFit="1"/>
    </xf>
    <xf numFmtId="0" fontId="21" fillId="0" borderId="53" xfId="3" applyFont="1" applyFill="1" applyBorder="1" applyAlignment="1">
      <alignment horizontal="center" vertical="center" wrapText="1" shrinkToFit="1"/>
    </xf>
    <xf numFmtId="0" fontId="21" fillId="0" borderId="7" xfId="3" applyFont="1" applyFill="1" applyBorder="1" applyAlignment="1">
      <alignment horizontal="center" vertical="center" wrapText="1" shrinkToFit="1"/>
    </xf>
    <xf numFmtId="0" fontId="21" fillId="0" borderId="8" xfId="3" applyFont="1" applyFill="1" applyBorder="1" applyAlignment="1">
      <alignment horizontal="center" vertical="center" wrapText="1" shrinkToFit="1"/>
    </xf>
    <xf numFmtId="0" fontId="21" fillId="0" borderId="27" xfId="3" applyFont="1" applyFill="1" applyBorder="1" applyAlignment="1">
      <alignment horizontal="center" vertical="center" wrapText="1" shrinkToFit="1"/>
    </xf>
    <xf numFmtId="0" fontId="21" fillId="0" borderId="28" xfId="3" applyFont="1" applyFill="1" applyBorder="1" applyAlignment="1">
      <alignment horizontal="center" vertical="center" wrapText="1" shrinkToFit="1"/>
    </xf>
    <xf numFmtId="0" fontId="21" fillId="0" borderId="9" xfId="3" applyFont="1" applyFill="1" applyBorder="1" applyAlignment="1">
      <alignment horizontal="center" vertical="center" wrapText="1" shrinkToFit="1"/>
    </xf>
    <xf numFmtId="0" fontId="21" fillId="0" borderId="10" xfId="3" applyFont="1" applyFill="1" applyBorder="1" applyAlignment="1">
      <alignment horizontal="center" vertical="center" wrapText="1" shrinkToFit="1"/>
    </xf>
    <xf numFmtId="0" fontId="21" fillId="0" borderId="64" xfId="3" applyFont="1" applyFill="1" applyBorder="1" applyAlignment="1">
      <alignment horizontal="center" vertical="center" wrapText="1" shrinkToFit="1"/>
    </xf>
    <xf numFmtId="0" fontId="21" fillId="0" borderId="64" xfId="0" applyNumberFormat="1" applyFont="1" applyFill="1" applyBorder="1" applyAlignment="1">
      <alignment horizontal="center" vertical="center" wrapText="1" shrinkToFit="1"/>
    </xf>
    <xf numFmtId="0" fontId="21" fillId="0" borderId="5" xfId="0" applyNumberFormat="1" applyFont="1" applyFill="1" applyBorder="1" applyAlignment="1">
      <alignment horizontal="center" vertical="center" wrapText="1" shrinkToFit="1"/>
    </xf>
    <xf numFmtId="0" fontId="21" fillId="0" borderId="53" xfId="0" applyNumberFormat="1" applyFont="1" applyFill="1" applyBorder="1" applyAlignment="1">
      <alignment horizontal="center" vertical="center" wrapText="1" shrinkToFit="1"/>
    </xf>
    <xf numFmtId="0" fontId="21" fillId="0" borderId="4" xfId="3" applyFont="1" applyFill="1" applyBorder="1" applyAlignment="1">
      <alignment horizontal="center" vertical="center" wrapText="1" shrinkToFit="1"/>
    </xf>
    <xf numFmtId="0" fontId="21" fillId="0" borderId="6" xfId="3" applyFont="1" applyFill="1" applyBorder="1" applyAlignment="1">
      <alignment horizontal="center" vertical="center" wrapText="1" shrinkToFit="1"/>
    </xf>
    <xf numFmtId="0" fontId="29" fillId="0" borderId="5" xfId="0" applyFont="1" applyFill="1" applyBorder="1" applyAlignment="1">
      <alignment horizontal="center" vertical="center" textRotation="255"/>
    </xf>
    <xf numFmtId="0" fontId="29" fillId="0" borderId="6" xfId="0" applyFont="1" applyFill="1" applyBorder="1" applyAlignment="1">
      <alignment horizontal="center" vertical="center" textRotation="255"/>
    </xf>
    <xf numFmtId="0" fontId="29" fillId="0" borderId="4" xfId="0" applyFont="1" applyFill="1" applyBorder="1" applyAlignment="1">
      <alignment horizontal="center" vertical="center" textRotation="255" shrinkToFit="1"/>
    </xf>
    <xf numFmtId="0" fontId="29" fillId="0" borderId="5" xfId="0" applyFont="1" applyFill="1" applyBorder="1" applyAlignment="1">
      <alignment horizontal="center" vertical="center" textRotation="255" shrinkToFit="1"/>
    </xf>
    <xf numFmtId="0" fontId="29" fillId="0" borderId="6" xfId="0" applyFont="1" applyFill="1" applyBorder="1" applyAlignment="1">
      <alignment horizontal="center" vertical="center" textRotation="255" shrinkToFit="1"/>
    </xf>
    <xf numFmtId="0" fontId="29" fillId="0" borderId="4" xfId="0" applyFont="1" applyFill="1" applyBorder="1" applyAlignment="1">
      <alignment horizontal="center" vertical="center" textRotation="255"/>
    </xf>
    <xf numFmtId="0" fontId="21" fillId="0" borderId="64" xfId="0"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21" fillId="0" borderId="6" xfId="0" applyFont="1" applyFill="1" applyBorder="1" applyAlignment="1">
      <alignment horizontal="center" vertical="center" wrapText="1" shrinkToFit="1"/>
    </xf>
    <xf numFmtId="0" fontId="21" fillId="0" borderId="53" xfId="0" applyFont="1" applyFill="1" applyBorder="1" applyAlignment="1">
      <alignment horizontal="center" vertical="center" wrapText="1" shrinkToFit="1"/>
    </xf>
    <xf numFmtId="0" fontId="21" fillId="0" borderId="37" xfId="0" applyFont="1" applyFill="1" applyBorder="1" applyAlignment="1">
      <alignment horizontal="left" vertical="center" wrapText="1"/>
    </xf>
    <xf numFmtId="0" fontId="21" fillId="0" borderId="3" xfId="0" applyFont="1" applyFill="1" applyBorder="1" applyAlignment="1">
      <alignment horizontal="center" vertical="center" wrapText="1" shrinkToFit="1"/>
    </xf>
    <xf numFmtId="0" fontId="29" fillId="0" borderId="1" xfId="0" applyFont="1" applyFill="1" applyBorder="1" applyAlignment="1">
      <alignment horizontal="center" vertical="center" textRotation="255" shrinkToFit="1"/>
    </xf>
    <xf numFmtId="0" fontId="21" fillId="0" borderId="1" xfId="3" applyFont="1" applyFill="1" applyBorder="1" applyAlignment="1">
      <alignment horizontal="center" vertical="center" wrapText="1" shrinkToFit="1"/>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21" fillId="0" borderId="37" xfId="0" applyFont="1" applyFill="1" applyBorder="1" applyAlignment="1">
      <alignment horizontal="left" vertical="center" shrinkToFit="1"/>
    </xf>
    <xf numFmtId="0" fontId="21" fillId="0" borderId="2" xfId="3" applyFont="1" applyFill="1" applyBorder="1" applyAlignment="1">
      <alignment horizontal="center" vertical="center" wrapText="1" shrinkToFit="1"/>
    </xf>
    <xf numFmtId="0" fontId="21" fillId="0" borderId="3" xfId="3" applyFont="1" applyFill="1" applyBorder="1" applyAlignment="1">
      <alignment horizontal="center" vertical="center" wrapText="1" shrinkToFit="1"/>
    </xf>
    <xf numFmtId="0" fontId="20" fillId="0" borderId="1" xfId="3" applyFont="1" applyFill="1" applyBorder="1" applyAlignment="1">
      <alignment horizontal="center" vertical="center" wrapText="1" shrinkToFit="1"/>
    </xf>
    <xf numFmtId="0" fontId="44" fillId="0" borderId="1" xfId="0" applyFont="1" applyFill="1" applyBorder="1" applyAlignment="1">
      <alignment horizontal="center" vertical="center" textRotation="255"/>
    </xf>
    <xf numFmtId="0" fontId="20" fillId="0" borderId="64" xfId="3" applyFont="1" applyFill="1" applyBorder="1" applyAlignment="1">
      <alignment horizontal="center" vertical="center" wrapText="1" shrinkToFit="1"/>
    </xf>
    <xf numFmtId="0" fontId="20" fillId="0" borderId="5" xfId="3" applyFont="1" applyFill="1" applyBorder="1" applyAlignment="1">
      <alignment horizontal="center" vertical="center" wrapText="1" shrinkToFit="1"/>
    </xf>
    <xf numFmtId="0" fontId="20" fillId="0" borderId="53" xfId="3" applyFont="1" applyFill="1" applyBorder="1" applyAlignment="1">
      <alignment horizontal="center" vertical="center" wrapText="1" shrinkToFit="1"/>
    </xf>
    <xf numFmtId="0" fontId="44" fillId="0" borderId="4" xfId="0" applyFont="1" applyFill="1" applyBorder="1" applyAlignment="1">
      <alignment horizontal="center" vertical="center" textRotation="255"/>
    </xf>
    <xf numFmtId="0" fontId="44" fillId="0" borderId="5" xfId="0" applyFont="1" applyFill="1" applyBorder="1" applyAlignment="1">
      <alignment horizontal="center" vertical="center" textRotation="255"/>
    </xf>
    <xf numFmtId="0" fontId="44" fillId="0" borderId="6" xfId="0" applyFont="1" applyFill="1" applyBorder="1" applyAlignment="1">
      <alignment horizontal="center" vertical="center" textRotation="255"/>
    </xf>
    <xf numFmtId="0" fontId="20" fillId="0" borderId="6" xfId="3" applyFont="1" applyFill="1" applyBorder="1" applyAlignment="1">
      <alignment horizontal="center" vertical="center" wrapText="1" shrinkToFit="1"/>
    </xf>
  </cellXfs>
  <cellStyles count="7">
    <cellStyle name="Normal" xfId="3" xr:uid="{00000000-0005-0000-0000-000000000000}"/>
    <cellStyle name="Normal 2" xfId="4" xr:uid="{00000000-0005-0000-0000-000001000000}"/>
    <cellStyle name="Normal 2 2" xfId="6" xr:uid="{278320CA-0E8E-4571-90D0-4659E350012A}"/>
    <cellStyle name="ハイパーリンク" xfId="1" builtinId="8"/>
    <cellStyle name="ハイパーリンク 2" xfId="5" xr:uid="{00000000-0005-0000-0000-000003000000}"/>
    <cellStyle name="桁区切り" xfId="2"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_&#12304;&#21407;&#26412;&#12305;&#8544;&#24066;&#30010;&#26449;&#12395;&#12362;&#12369;&#12427;&#31038;&#20250;&#25945;&#32946;&#12539;&#29983;&#28079;&#23398;&#32722;&#25512;&#36914;&#20307;&#21046;&#21450;&#12403;&#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4&#29983;&#28079;&#23398;&#32722;&#25512;&#36914;&#35506;/1490&#35506;&#20849;&#26377;/R&#65298;&#24180;&#24230;/6%20&#29983;&#28079;&#23398;&#32722;&#12539;&#31038;&#20250;&#25945;&#32946;/1%20&#35519;&#26619;&#12539;&#32113;&#35336;/10%20&#22524;&#29577;&#30476;&#31038;&#20250;&#25945;&#32946;&#35519;&#26619;&#65288;&#31038;&#20250;&#25945;&#32946;&#32113;&#35336;&#36039;&#26009;&#65289;/07%20&#26657;&#27491;&#29256;/&#12454;&#12455;&#12502;&#29992;/01_&#8544;&#24066;&#30010;&#26449;&#12395;&#12362;&#12369;&#12427;&#31038;&#20250;&#25945;&#32946;&#12539;&#29983;&#28079;&#23398;&#32722;&#25512;&#36914;&#20307;&#21046;&#21450;&#12403;&#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職員"/>
      <sheetName val="２設置"/>
      <sheetName val="３講座対象"/>
      <sheetName val="４講座内容"/>
      <sheetName val="5推移対象（作業不要）"/>
      <sheetName val="５推移内容（作業不要）"/>
      <sheetName val="6(1)体制"/>
      <sheetName val="6(2)普及"/>
      <sheetName val="6(3)情報"/>
      <sheetName val="6(4)民間"/>
      <sheetName val="6(5)ボラ"/>
      <sheetName val="6(6)余裕"/>
      <sheetName val="7機会"/>
      <sheetName val="7機会(1～8)"/>
    </sheetNames>
    <sheetDataSet>
      <sheetData sheetId="0" refreshError="1"/>
      <sheetData sheetId="1" refreshError="1"/>
      <sheetData sheetId="2" refreshError="1">
        <row r="68">
          <cell r="D68">
            <v>2131</v>
          </cell>
          <cell r="F68">
            <v>249566</v>
          </cell>
          <cell r="G68">
            <v>86</v>
          </cell>
          <cell r="I68">
            <v>2886</v>
          </cell>
          <cell r="J68">
            <v>5121</v>
          </cell>
          <cell r="L68">
            <v>407818</v>
          </cell>
          <cell r="M68">
            <v>356</v>
          </cell>
          <cell r="O68">
            <v>24969</v>
          </cell>
          <cell r="T68">
            <v>996</v>
          </cell>
          <cell r="V68">
            <v>192915</v>
          </cell>
          <cell r="W68">
            <v>29</v>
          </cell>
          <cell r="Y68">
            <v>4502</v>
          </cell>
          <cell r="Z68">
            <v>2454</v>
          </cell>
          <cell r="AB68">
            <v>168357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職員"/>
      <sheetName val="２設置"/>
      <sheetName val="３講座対象"/>
      <sheetName val="４講座内容"/>
      <sheetName val="5推移対象（作業不要）"/>
      <sheetName val="５推移内容（作業不要）"/>
      <sheetName val="6(1)体制"/>
      <sheetName val="6(2)普及"/>
      <sheetName val="6(3)情報"/>
      <sheetName val="6(4)民間"/>
      <sheetName val="6(5)ボラ"/>
      <sheetName val="6(6)余裕"/>
      <sheetName val="7機会"/>
      <sheetName val="7機会(1～8)"/>
    </sheetNames>
    <sheetDataSet>
      <sheetData sheetId="0" refreshError="1"/>
      <sheetData sheetId="1" refreshError="1"/>
      <sheetData sheetId="2" refreshError="1"/>
      <sheetData sheetId="3">
        <row r="68">
          <cell r="D68">
            <v>1190</v>
          </cell>
          <cell r="F68">
            <v>141706</v>
          </cell>
          <cell r="G68">
            <v>29</v>
          </cell>
          <cell r="I68">
            <v>315</v>
          </cell>
          <cell r="J68">
            <v>1845</v>
          </cell>
          <cell r="L68">
            <v>96519</v>
          </cell>
          <cell r="M68">
            <v>258</v>
          </cell>
          <cell r="O68">
            <v>7270</v>
          </cell>
          <cell r="P68">
            <v>708</v>
          </cell>
          <cell r="R68">
            <v>141430</v>
          </cell>
          <cell r="W68">
            <v>23</v>
          </cell>
          <cell r="Y68">
            <v>3053</v>
          </cell>
          <cell r="Z68">
            <v>161</v>
          </cell>
          <cell r="AB68">
            <v>6783</v>
          </cell>
          <cell r="AC68">
            <v>390</v>
          </cell>
          <cell r="AE68">
            <v>43203</v>
          </cell>
          <cell r="AF68">
            <v>44</v>
          </cell>
          <cell r="AH68">
            <v>2228</v>
          </cell>
          <cell r="AI68">
            <v>5</v>
          </cell>
          <cell r="AK68">
            <v>126</v>
          </cell>
          <cell r="AL68">
            <v>1614</v>
          </cell>
          <cell r="AN68">
            <v>70831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hyperlink" Target="http://www.city.tsurugashima.lg.jp/" TargetMode="External"/><Relationship Id="rId18" Type="http://schemas.openxmlformats.org/officeDocument/2006/relationships/hyperlink" Target="http://www.town.yoshimi.saitama.jp/fresayoshimi/" TargetMode="External"/><Relationship Id="rId26" Type="http://schemas.openxmlformats.org/officeDocument/2006/relationships/hyperlink" Target="http://www.town.minano.saitama.jp/section/kyoiku/" TargetMode="External"/><Relationship Id="rId39" Type="http://schemas.openxmlformats.org/officeDocument/2006/relationships/hyperlink" Target="http://www.city.tokorozawa.saitama.jp/" TargetMode="External"/><Relationship Id="rId21" Type="http://schemas.openxmlformats.org/officeDocument/2006/relationships/hyperlink" Target="http://www.town.kamikawa.saitama.jp/" TargetMode="External"/><Relationship Id="rId34" Type="http://schemas.openxmlformats.org/officeDocument/2006/relationships/hyperlink" Target="https://www.city.satte.lg.jp/sitetop/index.html" TargetMode="External"/><Relationship Id="rId42" Type="http://schemas.openxmlformats.org/officeDocument/2006/relationships/hyperlink" Target="https://www.city.sayama.saitama.jp/kosodate/shougai/shougaigakushu/joho-coner.html" TargetMode="External"/><Relationship Id="rId47" Type="http://schemas.openxmlformats.org/officeDocument/2006/relationships/hyperlink" Target="http://www.town.saitama-misato.lg.jp/admini/mail.html" TargetMode="External"/><Relationship Id="rId50" Type="http://schemas.openxmlformats.org/officeDocument/2006/relationships/hyperlink" Target="http://www.city.yoshikawa.saitama.jp/" TargetMode="External"/><Relationship Id="rId7" Type="http://schemas.openxmlformats.org/officeDocument/2006/relationships/hyperlink" Target="http://www.city.shiki.lg.jp/" TargetMode="External"/><Relationship Id="rId2" Type="http://schemas.openxmlformats.org/officeDocument/2006/relationships/hyperlink" Target="http://www.city.kawaguchi.lg.jp/kbn/68050092/68050092.html" TargetMode="External"/><Relationship Id="rId16" Type="http://schemas.openxmlformats.org/officeDocument/2006/relationships/hyperlink" Target="http://www.town.ogawa.saitama.jp/category/1-8-1-0-0.html" TargetMode="External"/><Relationship Id="rId29" Type="http://schemas.openxmlformats.org/officeDocument/2006/relationships/hyperlink" Target="http://www.city.kazo.lg.jp/" TargetMode="External"/><Relationship Id="rId11" Type="http://schemas.openxmlformats.org/officeDocument/2006/relationships/hyperlink" Target="http://www.city.kawagoe.saitama.jp/kurashi/bunkakyoyo/shogaigakushu/index.html" TargetMode="External"/><Relationship Id="rId24" Type="http://schemas.openxmlformats.org/officeDocument/2006/relationships/hyperlink" Target="http://www.city.chichibu.lg.jp/1050.html" TargetMode="External"/><Relationship Id="rId32" Type="http://schemas.openxmlformats.org/officeDocument/2006/relationships/hyperlink" Target="https://www.city.misato.lg.jp/7555.htm" TargetMode="External"/><Relationship Id="rId37" Type="http://schemas.openxmlformats.org/officeDocument/2006/relationships/hyperlink" Target="http://www.city.toda.saitama.jp/soshiki/375/kyo-syogaigaku-guide.html" TargetMode="External"/><Relationship Id="rId40" Type="http://schemas.openxmlformats.org/officeDocument/2006/relationships/hyperlink" Target="https://www.city.hanno.lg.jp/" TargetMode="External"/><Relationship Id="rId45" Type="http://schemas.openxmlformats.org/officeDocument/2006/relationships/hyperlink" Target="https://www.city.hidaka.lg.jp/soshiki/kyoiku/shogaigakushu/index.html" TargetMode="External"/><Relationship Id="rId5" Type="http://schemas.openxmlformats.org/officeDocument/2006/relationships/hyperlink" Target="http://soka.mypl.net/soka_life_learn/" TargetMode="External"/><Relationship Id="rId15" Type="http://schemas.openxmlformats.org/officeDocument/2006/relationships/hyperlink" Target="http://www.town.ranzan.saitama.jp/" TargetMode="External"/><Relationship Id="rId23" Type="http://schemas.openxmlformats.org/officeDocument/2006/relationships/hyperlink" Target="http://www.town.yorii.saitama.jp/" TargetMode="External"/><Relationship Id="rId28" Type="http://schemas.openxmlformats.org/officeDocument/2006/relationships/hyperlink" Target="https://www.town.ogano.lg.jp/" TargetMode="External"/><Relationship Id="rId36" Type="http://schemas.openxmlformats.org/officeDocument/2006/relationships/hyperlink" Target="http://www.city.warabi.saitama.jp/" TargetMode="External"/><Relationship Id="rId49" Type="http://schemas.openxmlformats.org/officeDocument/2006/relationships/hyperlink" Target="http://www.city.yashio.lg.jp/" TargetMode="External"/><Relationship Id="rId10" Type="http://schemas.openxmlformats.org/officeDocument/2006/relationships/hyperlink" Target="https://www.city.okegawa.lg.jp/shiminkatsudo/shogaigakushu/syougaigakusyu/4018.html" TargetMode="External"/><Relationship Id="rId19" Type="http://schemas.openxmlformats.org/officeDocument/2006/relationships/hyperlink" Target="http://www.town.hatoyama.saitama.jp/" TargetMode="External"/><Relationship Id="rId31" Type="http://schemas.openxmlformats.org/officeDocument/2006/relationships/hyperlink" Target="https://www.city.kuki.lg.jp/shisei/seisaku_keikaku/plan/kyoiku/manabist_plan.html" TargetMode="External"/><Relationship Id="rId44" Type="http://schemas.openxmlformats.org/officeDocument/2006/relationships/hyperlink" Target="https://www.city.sakado.lg.jp/life/1/16/84" TargetMode="External"/><Relationship Id="rId4" Type="http://schemas.openxmlformats.org/officeDocument/2006/relationships/hyperlink" Target="http://www.city.ageo.lg.jp/site/iinkai/064121033101.html" TargetMode="External"/><Relationship Id="rId9" Type="http://schemas.openxmlformats.org/officeDocument/2006/relationships/hyperlink" Target="http://www.city.niiza.lg.jp/soshiki/44/" TargetMode="External"/><Relationship Id="rId14" Type="http://schemas.openxmlformats.org/officeDocument/2006/relationships/hyperlink" Target="https://www.town.namegawa.saitama.jp/index.html" TargetMode="External"/><Relationship Id="rId22" Type="http://schemas.openxmlformats.org/officeDocument/2006/relationships/hyperlink" Target="http://www.town.kamisato.saitama.jp/" TargetMode="External"/><Relationship Id="rId27" Type="http://schemas.openxmlformats.org/officeDocument/2006/relationships/hyperlink" Target="http://www.town.nagatoro..saitama.jp/" TargetMode="External"/><Relationship Id="rId30" Type="http://schemas.openxmlformats.org/officeDocument/2006/relationships/hyperlink" Target="https://www.city.hanyu.lg.jp/docs/2017060100050/" TargetMode="External"/><Relationship Id="rId35" Type="http://schemas.openxmlformats.org/officeDocument/2006/relationships/hyperlink" Target="http://www.town.matsubushi.lg.jp/" TargetMode="External"/><Relationship Id="rId43" Type="http://schemas.openxmlformats.org/officeDocument/2006/relationships/hyperlink" Target="http://www.city.iruma.saitama.jp/" TargetMode="External"/><Relationship Id="rId48" Type="http://schemas.openxmlformats.org/officeDocument/2006/relationships/hyperlink" Target="http://www.city.koshigaya.saitama.jp/index.html" TargetMode="External"/><Relationship Id="rId8" Type="http://schemas.openxmlformats.org/officeDocument/2006/relationships/hyperlink" Target="http://www.city.wako.lg.jp/home/kyoiku/gakusyu.html" TargetMode="External"/><Relationship Id="rId51" Type="http://schemas.openxmlformats.org/officeDocument/2006/relationships/printerSettings" Target="../printerSettings/printerSettings9.bin"/><Relationship Id="rId3" Type="http://schemas.openxmlformats.org/officeDocument/2006/relationships/hyperlink" Target="http://www.city.kounosu.saitama.jp/kosodate/gakushu/index.html" TargetMode="External"/><Relationship Id="rId12" Type="http://schemas.openxmlformats.org/officeDocument/2006/relationships/hyperlink" Target="https://www.city.fujimi.saitama.jp/miru_tanoshimu/syougaigaku/index.html" TargetMode="External"/><Relationship Id="rId17" Type="http://schemas.openxmlformats.org/officeDocument/2006/relationships/hyperlink" Target="http://www.town.kawajima.saitama.jp/secure/2850/5th_syougai_sougou_plan.pdf" TargetMode="External"/><Relationship Id="rId25" Type="http://schemas.openxmlformats.org/officeDocument/2006/relationships/hyperlink" Target="http://www.town.yokoze.saitama.jp/" TargetMode="External"/><Relationship Id="rId33" Type="http://schemas.openxmlformats.org/officeDocument/2006/relationships/hyperlink" Target="https://www.city.hasuda.saitama.jp/" TargetMode="External"/><Relationship Id="rId38" Type="http://schemas.openxmlformats.org/officeDocument/2006/relationships/hyperlink" Target="https://www.town.saitama-ina.lg.jp/" TargetMode="External"/><Relationship Id="rId46" Type="http://schemas.openxmlformats.org/officeDocument/2006/relationships/hyperlink" Target="http://www.city.fujimino.saitama.jp/doc/2015080300122/" TargetMode="External"/><Relationship Id="rId20" Type="http://schemas.openxmlformats.org/officeDocument/2006/relationships/hyperlink" Target="http://www.town.tokigawa.lg.jp/" TargetMode="External"/><Relationship Id="rId41" Type="http://schemas.openxmlformats.org/officeDocument/2006/relationships/hyperlink" Target="http://www.city.higashimatsuyama.lg.jp/" TargetMode="External"/><Relationship Id="rId1" Type="http://schemas.openxmlformats.org/officeDocument/2006/relationships/hyperlink" Target="https://gakushu.city.saitama.jp/" TargetMode="External"/><Relationship Id="rId6" Type="http://schemas.openxmlformats.org/officeDocument/2006/relationships/hyperlink" Target="http://www.city.asaka.lg.jp/site/kyoik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X86"/>
  <sheetViews>
    <sheetView tabSelected="1" view="pageBreakPreview" zoomScaleNormal="100" zoomScaleSheetLayoutView="100" workbookViewId="0">
      <pane xSplit="1" ySplit="6" topLeftCell="B7" activePane="bottomRight" state="frozen"/>
      <selection pane="topRight" activeCell="B1" sqref="B1"/>
      <selection pane="bottomLeft" activeCell="A8" sqref="A8"/>
      <selection pane="bottomRight" activeCell="C2" sqref="C2"/>
    </sheetView>
  </sheetViews>
  <sheetFormatPr defaultColWidth="9" defaultRowHeight="13.2" x14ac:dyDescent="0.2"/>
  <cols>
    <col min="1" max="1" width="1" style="6" customWidth="1"/>
    <col min="2" max="2" width="2.77734375" style="6" customWidth="1"/>
    <col min="3" max="3" width="7.109375" style="6" customWidth="1"/>
    <col min="4" max="4" width="7.44140625" style="6" customWidth="1"/>
    <col min="5" max="6" width="5.77734375" style="6" customWidth="1"/>
    <col min="7" max="20" width="3.77734375" style="6" customWidth="1"/>
    <col min="21" max="21" width="5" style="6" customWidth="1"/>
    <col min="22" max="22" width="3.77734375" style="6" customWidth="1"/>
    <col min="23" max="23" width="1" style="6" customWidth="1"/>
    <col min="24" max="28" width="9" style="6"/>
    <col min="29" max="29" width="3" style="6" customWidth="1"/>
    <col min="30" max="16384" width="9" style="6"/>
  </cols>
  <sheetData>
    <row r="1" spans="2:24" ht="18" customHeight="1" x14ac:dyDescent="0.2">
      <c r="B1" s="32" t="s">
        <v>68</v>
      </c>
      <c r="C1" s="10"/>
      <c r="D1" s="10"/>
      <c r="E1" s="10"/>
      <c r="F1" s="10"/>
      <c r="G1" s="10"/>
      <c r="H1" s="10"/>
      <c r="I1" s="10"/>
      <c r="J1" s="10"/>
      <c r="K1" s="10"/>
      <c r="L1" s="10"/>
      <c r="M1" s="10"/>
      <c r="N1" s="10"/>
      <c r="O1" s="10"/>
      <c r="P1" s="10"/>
      <c r="Q1" s="10"/>
      <c r="R1" s="10"/>
      <c r="S1" s="10"/>
      <c r="T1" s="10"/>
      <c r="U1" s="10"/>
      <c r="V1" s="11"/>
    </row>
    <row r="2" spans="2:24" ht="9.9" customHeight="1" x14ac:dyDescent="0.2"/>
    <row r="3" spans="2:24" ht="18" customHeight="1" x14ac:dyDescent="0.2">
      <c r="B3" s="48" t="s">
        <v>594</v>
      </c>
      <c r="C3" s="12"/>
      <c r="D3" s="12"/>
      <c r="E3" s="12"/>
      <c r="F3" s="12"/>
      <c r="G3" s="12"/>
      <c r="H3" s="12"/>
      <c r="I3" s="12"/>
      <c r="J3" s="12"/>
      <c r="K3" s="12"/>
      <c r="L3" s="12"/>
      <c r="M3" s="12"/>
      <c r="N3" s="12"/>
      <c r="O3" s="12"/>
      <c r="P3" s="12"/>
      <c r="Q3" s="12"/>
      <c r="R3" s="12"/>
      <c r="S3" s="12"/>
      <c r="T3" s="12"/>
      <c r="U3" s="12"/>
      <c r="V3" s="12"/>
    </row>
    <row r="4" spans="2:24" ht="18" customHeight="1" x14ac:dyDescent="0.2">
      <c r="B4" s="1046"/>
      <c r="C4" s="1047"/>
      <c r="D4" s="1069" t="s">
        <v>69</v>
      </c>
      <c r="E4" s="1070"/>
      <c r="F4" s="1071"/>
      <c r="G4" s="1069" t="s">
        <v>70</v>
      </c>
      <c r="H4" s="1070"/>
      <c r="I4" s="1070"/>
      <c r="J4" s="1070"/>
      <c r="K4" s="1070"/>
      <c r="L4" s="1070"/>
      <c r="M4" s="1070"/>
      <c r="N4" s="1070"/>
      <c r="O4" s="1070"/>
      <c r="P4" s="1070"/>
      <c r="Q4" s="1070"/>
      <c r="R4" s="1070"/>
      <c r="S4" s="1070"/>
      <c r="T4" s="1071"/>
      <c r="U4" s="1054" t="s">
        <v>71</v>
      </c>
      <c r="V4" s="1055"/>
    </row>
    <row r="5" spans="2:24" ht="31.5" customHeight="1" x14ac:dyDescent="0.2">
      <c r="B5" s="1048"/>
      <c r="C5" s="1049"/>
      <c r="D5" s="1074" t="s">
        <v>150</v>
      </c>
      <c r="E5" s="1074" t="s">
        <v>151</v>
      </c>
      <c r="F5" s="1074" t="s">
        <v>152</v>
      </c>
      <c r="G5" s="1072" t="s">
        <v>72</v>
      </c>
      <c r="H5" s="1073"/>
      <c r="I5" s="1072" t="s">
        <v>153</v>
      </c>
      <c r="J5" s="1073"/>
      <c r="K5" s="1072" t="s">
        <v>73</v>
      </c>
      <c r="L5" s="1073"/>
      <c r="M5" s="1072" t="s">
        <v>74</v>
      </c>
      <c r="N5" s="1073"/>
      <c r="O5" s="1072" t="s">
        <v>75</v>
      </c>
      <c r="P5" s="1073"/>
      <c r="Q5" s="1072" t="s">
        <v>76</v>
      </c>
      <c r="R5" s="1073"/>
      <c r="S5" s="1072" t="s">
        <v>77</v>
      </c>
      <c r="T5" s="1073"/>
      <c r="U5" s="1056"/>
      <c r="V5" s="1057"/>
    </row>
    <row r="6" spans="2:24" ht="18" customHeight="1" x14ac:dyDescent="0.2">
      <c r="B6" s="1050"/>
      <c r="C6" s="1051"/>
      <c r="D6" s="1075"/>
      <c r="E6" s="1075"/>
      <c r="F6" s="1075"/>
      <c r="G6" s="1"/>
      <c r="H6" s="7" t="s">
        <v>78</v>
      </c>
      <c r="I6" s="1"/>
      <c r="J6" s="7" t="s">
        <v>78</v>
      </c>
      <c r="K6" s="1"/>
      <c r="L6" s="7" t="s">
        <v>78</v>
      </c>
      <c r="M6" s="8"/>
      <c r="N6" s="2" t="s">
        <v>78</v>
      </c>
      <c r="O6" s="1"/>
      <c r="P6" s="7" t="s">
        <v>78</v>
      </c>
      <c r="Q6" s="1"/>
      <c r="R6" s="7" t="s">
        <v>78</v>
      </c>
      <c r="S6" s="1"/>
      <c r="T6" s="7" t="s">
        <v>78</v>
      </c>
      <c r="U6" s="3"/>
      <c r="V6" s="7" t="s">
        <v>78</v>
      </c>
    </row>
    <row r="7" spans="2:24" ht="55.5" customHeight="1" x14ac:dyDescent="0.2">
      <c r="B7" s="1052" t="s">
        <v>0</v>
      </c>
      <c r="C7" s="1053"/>
      <c r="D7" s="841">
        <v>24</v>
      </c>
      <c r="E7" s="842"/>
      <c r="F7" s="841">
        <v>38</v>
      </c>
      <c r="G7" s="843">
        <v>151</v>
      </c>
      <c r="H7" s="844"/>
      <c r="I7" s="845"/>
      <c r="J7" s="844"/>
      <c r="K7" s="845">
        <v>173</v>
      </c>
      <c r="L7" s="846">
        <v>11</v>
      </c>
      <c r="M7" s="845">
        <v>61</v>
      </c>
      <c r="N7" s="847">
        <v>3</v>
      </c>
      <c r="O7" s="845">
        <v>13</v>
      </c>
      <c r="P7" s="844"/>
      <c r="Q7" s="845">
        <v>12</v>
      </c>
      <c r="R7" s="844"/>
      <c r="S7" s="845">
        <v>4</v>
      </c>
      <c r="T7" s="844"/>
      <c r="U7" s="845">
        <f>SUM(D7:G7,I7,K7,M7,O7,Q7,S7)</f>
        <v>476</v>
      </c>
      <c r="V7" s="848">
        <f>SUM(H7,J7,L7,N7,P7,R7,T7)</f>
        <v>14</v>
      </c>
      <c r="X7" s="30"/>
    </row>
    <row r="8" spans="2:24" ht="18" customHeight="1" x14ac:dyDescent="0.2">
      <c r="B8" s="1080" t="s">
        <v>1</v>
      </c>
      <c r="C8" s="59" t="s">
        <v>2</v>
      </c>
      <c r="D8" s="199">
        <v>5</v>
      </c>
      <c r="E8" s="200"/>
      <c r="F8" s="201">
        <v>9</v>
      </c>
      <c r="G8" s="202">
        <v>52</v>
      </c>
      <c r="H8" s="203">
        <v>15</v>
      </c>
      <c r="I8" s="204"/>
      <c r="J8" s="205"/>
      <c r="K8" s="202">
        <v>52</v>
      </c>
      <c r="L8" s="206"/>
      <c r="M8" s="204">
        <v>58</v>
      </c>
      <c r="N8" s="205"/>
      <c r="O8" s="202">
        <v>2</v>
      </c>
      <c r="P8" s="203">
        <v>1</v>
      </c>
      <c r="Q8" s="204"/>
      <c r="R8" s="205"/>
      <c r="S8" s="202"/>
      <c r="T8" s="203"/>
      <c r="U8" s="207">
        <f>D8+E8+F8+G8+I8+K8+M8+O8+Q8+S8</f>
        <v>178</v>
      </c>
      <c r="V8" s="208">
        <f>H8+J8+L8+N8+P8+R8+T8</f>
        <v>16</v>
      </c>
    </row>
    <row r="9" spans="2:24" ht="18" customHeight="1" x14ac:dyDescent="0.2">
      <c r="B9" s="1080"/>
      <c r="C9" s="52" t="s">
        <v>3</v>
      </c>
      <c r="D9" s="209">
        <v>3</v>
      </c>
      <c r="E9" s="210"/>
      <c r="F9" s="211">
        <v>5</v>
      </c>
      <c r="G9" s="212"/>
      <c r="H9" s="213">
        <v>38</v>
      </c>
      <c r="I9" s="214"/>
      <c r="J9" s="215"/>
      <c r="K9" s="212"/>
      <c r="L9" s="213"/>
      <c r="M9" s="214"/>
      <c r="N9" s="215"/>
      <c r="O9" s="212"/>
      <c r="P9" s="213"/>
      <c r="Q9" s="214"/>
      <c r="R9" s="215"/>
      <c r="S9" s="212"/>
      <c r="T9" s="213"/>
      <c r="U9" s="212">
        <f t="shared" ref="U9:U17" si="0">SUM(D9:G9,I9,K9,M9,O9,Q9,S9)</f>
        <v>8</v>
      </c>
      <c r="V9" s="1044">
        <f>H9+J9+L9+N9+P9+R9+T9</f>
        <v>38</v>
      </c>
    </row>
    <row r="10" spans="2:24" ht="18" customHeight="1" x14ac:dyDescent="0.2">
      <c r="B10" s="1080"/>
      <c r="C10" s="52" t="s">
        <v>4</v>
      </c>
      <c r="D10" s="209"/>
      <c r="E10" s="210"/>
      <c r="F10" s="211">
        <v>22</v>
      </c>
      <c r="G10" s="212">
        <v>12</v>
      </c>
      <c r="H10" s="213"/>
      <c r="I10" s="214"/>
      <c r="J10" s="215"/>
      <c r="K10" s="212">
        <v>15</v>
      </c>
      <c r="L10" s="213"/>
      <c r="M10" s="214"/>
      <c r="N10" s="215"/>
      <c r="O10" s="212"/>
      <c r="P10" s="213"/>
      <c r="Q10" s="214"/>
      <c r="R10" s="215">
        <v>1</v>
      </c>
      <c r="S10" s="212"/>
      <c r="T10" s="213"/>
      <c r="U10" s="212">
        <f t="shared" si="0"/>
        <v>49</v>
      </c>
      <c r="V10" s="216">
        <f>SUM(H10,J10,L10,N10,P10,R10,T10)</f>
        <v>1</v>
      </c>
    </row>
    <row r="11" spans="2:24" ht="18" customHeight="1" x14ac:dyDescent="0.2">
      <c r="B11" s="1080"/>
      <c r="C11" s="52" t="s">
        <v>5</v>
      </c>
      <c r="D11" s="209"/>
      <c r="E11" s="210"/>
      <c r="F11" s="211">
        <v>8</v>
      </c>
      <c r="G11" s="212">
        <v>19</v>
      </c>
      <c r="H11" s="213"/>
      <c r="I11" s="214"/>
      <c r="J11" s="215"/>
      <c r="K11" s="212">
        <v>13</v>
      </c>
      <c r="L11" s="213"/>
      <c r="M11" s="214">
        <v>4</v>
      </c>
      <c r="N11" s="215"/>
      <c r="O11" s="212"/>
      <c r="P11" s="213"/>
      <c r="Q11" s="214"/>
      <c r="R11" s="215"/>
      <c r="S11" s="212"/>
      <c r="T11" s="213"/>
      <c r="U11" s="212">
        <f t="shared" si="0"/>
        <v>44</v>
      </c>
      <c r="V11" s="216"/>
    </row>
    <row r="12" spans="2:24" ht="18" customHeight="1" x14ac:dyDescent="0.2">
      <c r="B12" s="1080"/>
      <c r="C12" s="53" t="s">
        <v>6</v>
      </c>
      <c r="D12" s="217">
        <v>2</v>
      </c>
      <c r="E12" s="192"/>
      <c r="F12" s="193">
        <v>7</v>
      </c>
      <c r="G12" s="196">
        <v>3</v>
      </c>
      <c r="H12" s="197">
        <v>15</v>
      </c>
      <c r="I12" s="194"/>
      <c r="J12" s="195"/>
      <c r="K12" s="196">
        <v>9</v>
      </c>
      <c r="L12" s="218"/>
      <c r="M12" s="194">
        <v>3</v>
      </c>
      <c r="N12" s="195"/>
      <c r="O12" s="196"/>
      <c r="P12" s="197">
        <v>3</v>
      </c>
      <c r="Q12" s="194"/>
      <c r="R12" s="195"/>
      <c r="S12" s="196"/>
      <c r="T12" s="197"/>
      <c r="U12" s="44">
        <f t="shared" si="0"/>
        <v>24</v>
      </c>
      <c r="V12" s="45">
        <f t="shared" ref="V12:V13" si="1">SUM(H12,J12,L12,N12,P12,R12,T12)</f>
        <v>18</v>
      </c>
    </row>
    <row r="13" spans="2:24" ht="18" customHeight="1" x14ac:dyDescent="0.2">
      <c r="B13" s="1080"/>
      <c r="C13" s="53" t="s">
        <v>7</v>
      </c>
      <c r="D13" s="209"/>
      <c r="E13" s="210"/>
      <c r="F13" s="211">
        <v>5</v>
      </c>
      <c r="G13" s="212"/>
      <c r="H13" s="213">
        <v>10.5</v>
      </c>
      <c r="I13" s="214"/>
      <c r="J13" s="215"/>
      <c r="K13" s="212">
        <v>2</v>
      </c>
      <c r="L13" s="213"/>
      <c r="M13" s="214">
        <v>6</v>
      </c>
      <c r="N13" s="215">
        <v>2</v>
      </c>
      <c r="O13" s="212"/>
      <c r="P13" s="213"/>
      <c r="Q13" s="214"/>
      <c r="R13" s="215"/>
      <c r="S13" s="212"/>
      <c r="T13" s="213"/>
      <c r="U13" s="212">
        <f t="shared" si="0"/>
        <v>13</v>
      </c>
      <c r="V13" s="216">
        <f t="shared" si="1"/>
        <v>12.5</v>
      </c>
    </row>
    <row r="14" spans="2:24" ht="18" customHeight="1" x14ac:dyDescent="0.2">
      <c r="B14" s="1080"/>
      <c r="C14" s="53" t="s">
        <v>8</v>
      </c>
      <c r="D14" s="219">
        <v>2</v>
      </c>
      <c r="E14" s="220"/>
      <c r="F14" s="221">
        <v>11</v>
      </c>
      <c r="G14" s="44">
        <v>23</v>
      </c>
      <c r="H14" s="222"/>
      <c r="I14" s="223"/>
      <c r="J14" s="224"/>
      <c r="K14" s="44">
        <v>20</v>
      </c>
      <c r="L14" s="222"/>
      <c r="M14" s="223">
        <v>13</v>
      </c>
      <c r="N14" s="224"/>
      <c r="O14" s="44"/>
      <c r="P14" s="222"/>
      <c r="Q14" s="223"/>
      <c r="R14" s="224"/>
      <c r="S14" s="44"/>
      <c r="T14" s="222"/>
      <c r="U14" s="44">
        <f t="shared" si="0"/>
        <v>69</v>
      </c>
      <c r="V14" s="45"/>
    </row>
    <row r="15" spans="2:24" ht="18" customHeight="1" x14ac:dyDescent="0.2">
      <c r="B15" s="1080"/>
      <c r="C15" s="53" t="s">
        <v>9</v>
      </c>
      <c r="D15" s="219">
        <v>1</v>
      </c>
      <c r="E15" s="220"/>
      <c r="F15" s="221">
        <v>10</v>
      </c>
      <c r="G15" s="44">
        <v>7</v>
      </c>
      <c r="H15" s="222">
        <v>2</v>
      </c>
      <c r="I15" s="223"/>
      <c r="J15" s="224"/>
      <c r="K15" s="44">
        <v>9</v>
      </c>
      <c r="L15" s="222">
        <v>5</v>
      </c>
      <c r="M15" s="223"/>
      <c r="N15" s="224">
        <v>1</v>
      </c>
      <c r="O15" s="44"/>
      <c r="P15" s="222"/>
      <c r="Q15" s="223"/>
      <c r="R15" s="224"/>
      <c r="S15" s="44">
        <v>4</v>
      </c>
      <c r="T15" s="222"/>
      <c r="U15" s="44">
        <f t="shared" si="0"/>
        <v>31</v>
      </c>
      <c r="V15" s="45">
        <f>SUM(H15,J15,L15,N15,P15,R15,T15)</f>
        <v>8</v>
      </c>
    </row>
    <row r="16" spans="2:24" ht="18" customHeight="1" x14ac:dyDescent="0.2">
      <c r="B16" s="1080"/>
      <c r="C16" s="52" t="s">
        <v>10</v>
      </c>
      <c r="D16" s="219"/>
      <c r="E16" s="220"/>
      <c r="F16" s="221">
        <v>15</v>
      </c>
      <c r="G16" s="44">
        <v>13</v>
      </c>
      <c r="H16" s="222"/>
      <c r="I16" s="223"/>
      <c r="J16" s="224"/>
      <c r="K16" s="44">
        <v>8</v>
      </c>
      <c r="L16" s="222"/>
      <c r="M16" s="223"/>
      <c r="N16" s="224"/>
      <c r="O16" s="44"/>
      <c r="P16" s="222"/>
      <c r="Q16" s="223"/>
      <c r="R16" s="224"/>
      <c r="S16" s="44"/>
      <c r="T16" s="222"/>
      <c r="U16" s="44">
        <f t="shared" si="0"/>
        <v>36</v>
      </c>
      <c r="V16" s="45"/>
    </row>
    <row r="17" spans="2:22" ht="18" customHeight="1" x14ac:dyDescent="0.2">
      <c r="B17" s="1080"/>
      <c r="C17" s="52" t="s">
        <v>11</v>
      </c>
      <c r="D17" s="225">
        <v>2</v>
      </c>
      <c r="E17" s="187"/>
      <c r="F17" s="226">
        <v>15</v>
      </c>
      <c r="G17" s="188">
        <v>16</v>
      </c>
      <c r="H17" s="189"/>
      <c r="I17" s="190"/>
      <c r="J17" s="191"/>
      <c r="K17" s="212">
        <v>13</v>
      </c>
      <c r="L17" s="213"/>
      <c r="M17" s="190">
        <v>2</v>
      </c>
      <c r="N17" s="191">
        <v>2</v>
      </c>
      <c r="O17" s="188"/>
      <c r="P17" s="189"/>
      <c r="Q17" s="190"/>
      <c r="R17" s="191"/>
      <c r="S17" s="188"/>
      <c r="T17" s="189"/>
      <c r="U17" s="212">
        <f t="shared" si="0"/>
        <v>48</v>
      </c>
      <c r="V17" s="216">
        <f t="shared" ref="V17:V18" si="2">SUM(H17,J17,L17,N17,P17,R17,T17)</f>
        <v>2</v>
      </c>
    </row>
    <row r="18" spans="2:22" ht="18" customHeight="1" x14ac:dyDescent="0.2">
      <c r="B18" s="1080"/>
      <c r="C18" s="52" t="s">
        <v>12</v>
      </c>
      <c r="D18" s="227"/>
      <c r="E18" s="228"/>
      <c r="F18" s="229">
        <v>8</v>
      </c>
      <c r="G18" s="230">
        <v>13</v>
      </c>
      <c r="H18" s="231">
        <v>5</v>
      </c>
      <c r="I18" s="232"/>
      <c r="J18" s="233"/>
      <c r="K18" s="230"/>
      <c r="L18" s="234"/>
      <c r="M18" s="232">
        <v>5</v>
      </c>
      <c r="N18" s="233"/>
      <c r="O18" s="230"/>
      <c r="P18" s="231"/>
      <c r="Q18" s="232"/>
      <c r="R18" s="233"/>
      <c r="S18" s="230"/>
      <c r="T18" s="231"/>
      <c r="U18" s="212">
        <f>SUM(D18:G18,I18,K18,M18,O18,Q18,S18)</f>
        <v>26</v>
      </c>
      <c r="V18" s="216">
        <f t="shared" si="2"/>
        <v>5</v>
      </c>
    </row>
    <row r="19" spans="2:22" ht="18" customHeight="1" x14ac:dyDescent="0.2">
      <c r="B19" s="1080"/>
      <c r="C19" s="52" t="s">
        <v>13</v>
      </c>
      <c r="D19" s="209">
        <v>1</v>
      </c>
      <c r="E19" s="210"/>
      <c r="F19" s="211">
        <v>15</v>
      </c>
      <c r="G19" s="212"/>
      <c r="H19" s="213"/>
      <c r="I19" s="214"/>
      <c r="J19" s="215"/>
      <c r="K19" s="212"/>
      <c r="L19" s="213"/>
      <c r="M19" s="214"/>
      <c r="N19" s="215"/>
      <c r="O19" s="212"/>
      <c r="P19" s="213"/>
      <c r="Q19" s="214"/>
      <c r="R19" s="215"/>
      <c r="S19" s="212"/>
      <c r="T19" s="213"/>
      <c r="U19" s="212">
        <f t="shared" ref="U19:U24" si="3">SUM(D19:G19,I19,K19,M19,O19,Q19,S19)</f>
        <v>16</v>
      </c>
      <c r="V19" s="216"/>
    </row>
    <row r="20" spans="2:22" ht="18" customHeight="1" x14ac:dyDescent="0.2">
      <c r="B20" s="1080"/>
      <c r="C20" s="56" t="s">
        <v>14</v>
      </c>
      <c r="D20" s="849">
        <v>1</v>
      </c>
      <c r="E20" s="850"/>
      <c r="F20" s="851">
        <v>8</v>
      </c>
      <c r="G20" s="235">
        <v>14</v>
      </c>
      <c r="H20" s="852"/>
      <c r="I20" s="236"/>
      <c r="J20" s="853"/>
      <c r="K20" s="235">
        <v>11</v>
      </c>
      <c r="L20" s="237"/>
      <c r="M20" s="236"/>
      <c r="N20" s="853">
        <v>1</v>
      </c>
      <c r="O20" s="235"/>
      <c r="P20" s="852"/>
      <c r="Q20" s="236"/>
      <c r="R20" s="853"/>
      <c r="S20" s="238">
        <v>11</v>
      </c>
      <c r="T20" s="239"/>
      <c r="U20" s="240">
        <f t="shared" si="3"/>
        <v>45</v>
      </c>
      <c r="V20" s="241">
        <f t="shared" ref="V20" si="4">SUM(H20,J20,L20,N20,P20,R20,T20)</f>
        <v>1</v>
      </c>
    </row>
    <row r="21" spans="2:22" ht="18" customHeight="1" x14ac:dyDescent="0.2">
      <c r="B21" s="1081" t="s">
        <v>15</v>
      </c>
      <c r="C21" s="59" t="s">
        <v>16</v>
      </c>
      <c r="D21" s="200">
        <v>1</v>
      </c>
      <c r="E21" s="200"/>
      <c r="F21" s="200">
        <v>8</v>
      </c>
      <c r="G21" s="207">
        <v>34</v>
      </c>
      <c r="H21" s="242">
        <v>97</v>
      </c>
      <c r="I21" s="207"/>
      <c r="J21" s="242"/>
      <c r="K21" s="207">
        <v>44</v>
      </c>
      <c r="L21" s="242"/>
      <c r="M21" s="207">
        <v>20</v>
      </c>
      <c r="N21" s="242"/>
      <c r="O21" s="207"/>
      <c r="P21" s="242"/>
      <c r="Q21" s="207"/>
      <c r="R21" s="242"/>
      <c r="S21" s="207"/>
      <c r="T21" s="242"/>
      <c r="U21" s="207">
        <f t="shared" si="3"/>
        <v>107</v>
      </c>
      <c r="V21" s="208">
        <f t="shared" ref="V21:V22" si="5">SUM(H21,J21,L21,N21,P21,R21,T21)</f>
        <v>97</v>
      </c>
    </row>
    <row r="22" spans="2:22" ht="18" customHeight="1" x14ac:dyDescent="0.2">
      <c r="B22" s="1082"/>
      <c r="C22" s="52" t="s">
        <v>17</v>
      </c>
      <c r="D22" s="210">
        <v>3</v>
      </c>
      <c r="E22" s="210"/>
      <c r="F22" s="210">
        <v>23</v>
      </c>
      <c r="G22" s="212">
        <v>26</v>
      </c>
      <c r="H22" s="213">
        <v>24</v>
      </c>
      <c r="I22" s="212">
        <v>8</v>
      </c>
      <c r="J22" s="213"/>
      <c r="K22" s="212">
        <v>23</v>
      </c>
      <c r="L22" s="213"/>
      <c r="M22" s="212">
        <v>5</v>
      </c>
      <c r="N22" s="213">
        <v>1</v>
      </c>
      <c r="O22" s="212"/>
      <c r="P22" s="213"/>
      <c r="Q22" s="212">
        <v>2</v>
      </c>
      <c r="R22" s="213"/>
      <c r="S22" s="212"/>
      <c r="T22" s="213"/>
      <c r="U22" s="212">
        <f t="shared" si="3"/>
        <v>90</v>
      </c>
      <c r="V22" s="216">
        <f t="shared" si="5"/>
        <v>25</v>
      </c>
    </row>
    <row r="23" spans="2:22" ht="18" customHeight="1" x14ac:dyDescent="0.2">
      <c r="B23" s="1082"/>
      <c r="C23" s="52" t="s">
        <v>18</v>
      </c>
      <c r="D23" s="833">
        <v>1</v>
      </c>
      <c r="E23" s="833"/>
      <c r="F23" s="833">
        <v>15</v>
      </c>
      <c r="G23" s="834"/>
      <c r="H23" s="835">
        <v>32</v>
      </c>
      <c r="I23" s="834"/>
      <c r="J23" s="835"/>
      <c r="K23" s="834">
        <v>11</v>
      </c>
      <c r="L23" s="835">
        <v>3</v>
      </c>
      <c r="M23" s="834">
        <v>4</v>
      </c>
      <c r="N23" s="835"/>
      <c r="O23" s="834"/>
      <c r="P23" s="835"/>
      <c r="Q23" s="834"/>
      <c r="R23" s="835"/>
      <c r="S23" s="834">
        <v>3</v>
      </c>
      <c r="T23" s="835"/>
      <c r="U23" s="834">
        <f t="shared" si="3"/>
        <v>34</v>
      </c>
      <c r="V23" s="45">
        <f>SUM(H23,J23,L23,N23,P23,R23,T23)</f>
        <v>35</v>
      </c>
    </row>
    <row r="24" spans="2:22" ht="18" customHeight="1" x14ac:dyDescent="0.2">
      <c r="B24" s="1082"/>
      <c r="C24" s="52" t="s">
        <v>19</v>
      </c>
      <c r="D24" s="228">
        <v>1</v>
      </c>
      <c r="E24" s="228"/>
      <c r="F24" s="228">
        <v>12</v>
      </c>
      <c r="G24" s="230"/>
      <c r="H24" s="231"/>
      <c r="I24" s="230"/>
      <c r="J24" s="231"/>
      <c r="K24" s="230">
        <v>11</v>
      </c>
      <c r="L24" s="234"/>
      <c r="M24" s="230">
        <v>5</v>
      </c>
      <c r="N24" s="231"/>
      <c r="O24" s="230"/>
      <c r="P24" s="231"/>
      <c r="Q24" s="230"/>
      <c r="R24" s="231"/>
      <c r="S24" s="230"/>
      <c r="T24" s="231"/>
      <c r="U24" s="212">
        <f t="shared" si="3"/>
        <v>29</v>
      </c>
      <c r="V24" s="216"/>
    </row>
    <row r="25" spans="2:22" ht="18" customHeight="1" x14ac:dyDescent="0.2">
      <c r="B25" s="1082"/>
      <c r="C25" s="52" t="s">
        <v>20</v>
      </c>
      <c r="D25" s="210">
        <v>2</v>
      </c>
      <c r="E25" s="210"/>
      <c r="F25" s="210">
        <v>21</v>
      </c>
      <c r="G25" s="212"/>
      <c r="H25" s="213">
        <v>44</v>
      </c>
      <c r="I25" s="212"/>
      <c r="J25" s="213"/>
      <c r="K25" s="212">
        <v>10</v>
      </c>
      <c r="L25" s="213"/>
      <c r="M25" s="212">
        <v>7</v>
      </c>
      <c r="N25" s="213"/>
      <c r="O25" s="212"/>
      <c r="P25" s="213"/>
      <c r="Q25" s="212">
        <v>2</v>
      </c>
      <c r="R25" s="213"/>
      <c r="S25" s="212"/>
      <c r="T25" s="213"/>
      <c r="U25" s="212">
        <f>SUM(D25:F25,G25,K25,Q25,M25)</f>
        <v>42</v>
      </c>
      <c r="V25" s="216">
        <f>SUM(H25)</f>
        <v>44</v>
      </c>
    </row>
    <row r="26" spans="2:22" ht="18" customHeight="1" x14ac:dyDescent="0.2">
      <c r="B26" s="1082"/>
      <c r="C26" s="52" t="s">
        <v>21</v>
      </c>
      <c r="D26" s="228">
        <v>2</v>
      </c>
      <c r="E26" s="228"/>
      <c r="F26" s="228">
        <v>4</v>
      </c>
      <c r="G26" s="212">
        <v>31</v>
      </c>
      <c r="H26" s="231"/>
      <c r="I26" s="230"/>
      <c r="J26" s="231"/>
      <c r="K26" s="230">
        <v>14</v>
      </c>
      <c r="L26" s="234"/>
      <c r="M26" s="230">
        <v>11</v>
      </c>
      <c r="N26" s="231"/>
      <c r="O26" s="212">
        <v>3</v>
      </c>
      <c r="P26" s="231"/>
      <c r="Q26" s="230">
        <v>5</v>
      </c>
      <c r="R26" s="231"/>
      <c r="S26" s="230"/>
      <c r="T26" s="231"/>
      <c r="U26" s="212">
        <f t="shared" ref="U26" si="6">SUM(D26:G26,I26,K26,M26,O26,Q26,S26)</f>
        <v>70</v>
      </c>
      <c r="V26" s="216"/>
    </row>
    <row r="27" spans="2:22" ht="18" customHeight="1" x14ac:dyDescent="0.2">
      <c r="B27" s="1082"/>
      <c r="C27" s="53" t="s">
        <v>22</v>
      </c>
      <c r="D27" s="210"/>
      <c r="E27" s="210"/>
      <c r="F27" s="210">
        <v>9</v>
      </c>
      <c r="G27" s="212">
        <v>17</v>
      </c>
      <c r="H27" s="213"/>
      <c r="I27" s="212"/>
      <c r="J27" s="213"/>
      <c r="K27" s="212"/>
      <c r="L27" s="213"/>
      <c r="M27" s="212">
        <v>6</v>
      </c>
      <c r="N27" s="213"/>
      <c r="O27" s="212"/>
      <c r="P27" s="213"/>
      <c r="Q27" s="212"/>
      <c r="R27" s="213"/>
      <c r="S27" s="212"/>
      <c r="T27" s="213"/>
      <c r="U27" s="212">
        <f t="shared" ref="U27:U42" si="7">SUM(D27:G27,I27,K27,M27,O27,Q27,S27)</f>
        <v>32</v>
      </c>
      <c r="V27" s="216"/>
    </row>
    <row r="28" spans="2:22" ht="18" customHeight="1" x14ac:dyDescent="0.2">
      <c r="B28" s="1082"/>
      <c r="C28" s="52" t="s">
        <v>23</v>
      </c>
      <c r="D28" s="210">
        <v>2</v>
      </c>
      <c r="E28" s="210"/>
      <c r="F28" s="210">
        <v>6</v>
      </c>
      <c r="G28" s="212">
        <v>25</v>
      </c>
      <c r="H28" s="213"/>
      <c r="I28" s="212"/>
      <c r="J28" s="213"/>
      <c r="K28" s="212">
        <v>10</v>
      </c>
      <c r="L28" s="213"/>
      <c r="M28" s="212">
        <v>5</v>
      </c>
      <c r="N28" s="213">
        <v>1</v>
      </c>
      <c r="O28" s="212"/>
      <c r="P28" s="213"/>
      <c r="Q28" s="212"/>
      <c r="R28" s="213"/>
      <c r="S28" s="212"/>
      <c r="T28" s="213"/>
      <c r="U28" s="212">
        <f t="shared" si="7"/>
        <v>48</v>
      </c>
      <c r="V28" s="216">
        <f t="shared" ref="V28" si="8">SUM(H28,J28,L28,N28,P28,R28,T28)</f>
        <v>1</v>
      </c>
    </row>
    <row r="29" spans="2:22" ht="18" customHeight="1" x14ac:dyDescent="0.2">
      <c r="B29" s="1082"/>
      <c r="C29" s="52" t="s">
        <v>24</v>
      </c>
      <c r="D29" s="210"/>
      <c r="E29" s="210"/>
      <c r="F29" s="210">
        <v>11</v>
      </c>
      <c r="G29" s="212"/>
      <c r="H29" s="213"/>
      <c r="I29" s="212"/>
      <c r="J29" s="213"/>
      <c r="K29" s="212"/>
      <c r="L29" s="213"/>
      <c r="M29" s="212"/>
      <c r="N29" s="213"/>
      <c r="O29" s="212"/>
      <c r="P29" s="213"/>
      <c r="Q29" s="212">
        <v>2</v>
      </c>
      <c r="R29" s="213">
        <v>1</v>
      </c>
      <c r="S29" s="212"/>
      <c r="T29" s="213"/>
      <c r="U29" s="212">
        <f t="shared" si="7"/>
        <v>13</v>
      </c>
      <c r="V29" s="216">
        <f t="shared" ref="V29:V30" si="9">SUM(H29,J29,L29,N29,P29,R29,T29)</f>
        <v>1</v>
      </c>
    </row>
    <row r="30" spans="2:22" ht="18" customHeight="1" x14ac:dyDescent="0.2">
      <c r="B30" s="1082"/>
      <c r="C30" s="52" t="s">
        <v>25</v>
      </c>
      <c r="D30" s="210">
        <v>1</v>
      </c>
      <c r="E30" s="210"/>
      <c r="F30" s="210">
        <v>8</v>
      </c>
      <c r="G30" s="212">
        <v>6</v>
      </c>
      <c r="H30" s="213">
        <v>9</v>
      </c>
      <c r="I30" s="212"/>
      <c r="J30" s="213"/>
      <c r="K30" s="212">
        <v>3</v>
      </c>
      <c r="L30" s="213"/>
      <c r="M30" s="212"/>
      <c r="N30" s="213">
        <v>3</v>
      </c>
      <c r="O30" s="212"/>
      <c r="P30" s="213"/>
      <c r="Q30" s="212"/>
      <c r="R30" s="213"/>
      <c r="S30" s="212"/>
      <c r="T30" s="213"/>
      <c r="U30" s="212">
        <f t="shared" si="7"/>
        <v>18</v>
      </c>
      <c r="V30" s="216">
        <f t="shared" si="9"/>
        <v>12</v>
      </c>
    </row>
    <row r="31" spans="2:22" ht="18" customHeight="1" x14ac:dyDescent="0.2">
      <c r="B31" s="1082"/>
      <c r="C31" s="53" t="s">
        <v>26</v>
      </c>
      <c r="D31" s="210"/>
      <c r="E31" s="210"/>
      <c r="F31" s="210">
        <v>10</v>
      </c>
      <c r="G31" s="212">
        <v>21</v>
      </c>
      <c r="H31" s="213"/>
      <c r="I31" s="212"/>
      <c r="J31" s="213"/>
      <c r="K31" s="212"/>
      <c r="L31" s="213"/>
      <c r="M31" s="212">
        <v>10</v>
      </c>
      <c r="N31" s="213"/>
      <c r="O31" s="212"/>
      <c r="P31" s="213"/>
      <c r="Q31" s="212"/>
      <c r="R31" s="213"/>
      <c r="S31" s="212"/>
      <c r="T31" s="213"/>
      <c r="U31" s="212">
        <f t="shared" si="7"/>
        <v>41</v>
      </c>
      <c r="V31" s="216"/>
    </row>
    <row r="32" spans="2:22" ht="18" customHeight="1" x14ac:dyDescent="0.2">
      <c r="B32" s="1082"/>
      <c r="C32" s="52" t="s">
        <v>27</v>
      </c>
      <c r="D32" s="210">
        <v>2</v>
      </c>
      <c r="E32" s="210"/>
      <c r="F32" s="210">
        <v>1</v>
      </c>
      <c r="G32" s="212">
        <v>6</v>
      </c>
      <c r="H32" s="213">
        <v>1</v>
      </c>
      <c r="I32" s="212"/>
      <c r="J32" s="213"/>
      <c r="K32" s="212">
        <v>7</v>
      </c>
      <c r="L32" s="213"/>
      <c r="M32" s="212">
        <v>5</v>
      </c>
      <c r="N32" s="213"/>
      <c r="O32" s="212"/>
      <c r="P32" s="213"/>
      <c r="Q32" s="212"/>
      <c r="R32" s="213"/>
      <c r="S32" s="212"/>
      <c r="T32" s="213"/>
      <c r="U32" s="212">
        <f t="shared" si="7"/>
        <v>21</v>
      </c>
      <c r="V32" s="216">
        <f t="shared" ref="V32" si="10">SUM(H32,J32,L32,N32,P32,R32,T32)</f>
        <v>1</v>
      </c>
    </row>
    <row r="33" spans="2:22" ht="18" customHeight="1" x14ac:dyDescent="0.2">
      <c r="B33" s="1082"/>
      <c r="C33" s="57" t="s">
        <v>28</v>
      </c>
      <c r="D33" s="220"/>
      <c r="E33" s="220"/>
      <c r="F33" s="220">
        <v>5</v>
      </c>
      <c r="G33" s="44">
        <v>6</v>
      </c>
      <c r="H33" s="222">
        <v>1</v>
      </c>
      <c r="I33" s="44"/>
      <c r="J33" s="222"/>
      <c r="K33" s="44"/>
      <c r="L33" s="222"/>
      <c r="M33" s="44">
        <v>4</v>
      </c>
      <c r="N33" s="222">
        <v>1</v>
      </c>
      <c r="O33" s="44"/>
      <c r="P33" s="222"/>
      <c r="Q33" s="44"/>
      <c r="R33" s="222"/>
      <c r="S33" s="44">
        <v>2</v>
      </c>
      <c r="T33" s="222">
        <v>2</v>
      </c>
      <c r="U33" s="44">
        <f t="shared" si="7"/>
        <v>17</v>
      </c>
      <c r="V33" s="45">
        <f>SUM(H33,J33,L33,N33,P33,R33,T33)</f>
        <v>4</v>
      </c>
    </row>
    <row r="34" spans="2:22" ht="18" customHeight="1" x14ac:dyDescent="0.2">
      <c r="B34" s="1082"/>
      <c r="C34" s="53" t="s">
        <v>29</v>
      </c>
      <c r="D34" s="210"/>
      <c r="E34" s="210"/>
      <c r="F34" s="210">
        <v>10</v>
      </c>
      <c r="G34" s="212"/>
      <c r="H34" s="213">
        <v>7</v>
      </c>
      <c r="I34" s="212"/>
      <c r="J34" s="213"/>
      <c r="K34" s="212"/>
      <c r="L34" s="213">
        <v>1</v>
      </c>
      <c r="M34" s="212"/>
      <c r="N34" s="213"/>
      <c r="O34" s="212"/>
      <c r="P34" s="213"/>
      <c r="Q34" s="212"/>
      <c r="R34" s="213"/>
      <c r="S34" s="212"/>
      <c r="T34" s="213"/>
      <c r="U34" s="212">
        <f t="shared" si="7"/>
        <v>10</v>
      </c>
      <c r="V34" s="216">
        <f t="shared" ref="V34:V35" si="11">SUM(H34,J34,L34,N34,P34,R34,T34)</f>
        <v>8</v>
      </c>
    </row>
    <row r="35" spans="2:22" ht="18" customHeight="1" x14ac:dyDescent="0.2">
      <c r="B35" s="1082"/>
      <c r="C35" s="52" t="s">
        <v>30</v>
      </c>
      <c r="D35" s="210"/>
      <c r="E35" s="210"/>
      <c r="F35" s="210">
        <v>4</v>
      </c>
      <c r="G35" s="212"/>
      <c r="H35" s="213">
        <v>1</v>
      </c>
      <c r="I35" s="212"/>
      <c r="J35" s="213"/>
      <c r="K35" s="212">
        <v>3</v>
      </c>
      <c r="L35" s="213">
        <v>1</v>
      </c>
      <c r="M35" s="212">
        <v>3</v>
      </c>
      <c r="N35" s="213">
        <v>1</v>
      </c>
      <c r="O35" s="212"/>
      <c r="P35" s="213"/>
      <c r="Q35" s="212"/>
      <c r="R35" s="213"/>
      <c r="S35" s="212"/>
      <c r="T35" s="213"/>
      <c r="U35" s="212">
        <f t="shared" si="7"/>
        <v>10</v>
      </c>
      <c r="V35" s="216">
        <f t="shared" si="11"/>
        <v>3</v>
      </c>
    </row>
    <row r="36" spans="2:22" ht="18" customHeight="1" x14ac:dyDescent="0.2">
      <c r="B36" s="1082"/>
      <c r="C36" s="52" t="s">
        <v>31</v>
      </c>
      <c r="D36" s="228"/>
      <c r="E36" s="228"/>
      <c r="F36" s="228">
        <v>4</v>
      </c>
      <c r="G36" s="230"/>
      <c r="H36" s="231"/>
      <c r="I36" s="230"/>
      <c r="J36" s="231"/>
      <c r="K36" s="230">
        <v>1</v>
      </c>
      <c r="L36" s="234"/>
      <c r="M36" s="230"/>
      <c r="N36" s="231"/>
      <c r="O36" s="230"/>
      <c r="P36" s="231"/>
      <c r="Q36" s="230"/>
      <c r="R36" s="231"/>
      <c r="S36" s="230"/>
      <c r="T36" s="231"/>
      <c r="U36" s="212">
        <f t="shared" si="7"/>
        <v>5</v>
      </c>
      <c r="V36" s="216"/>
    </row>
    <row r="37" spans="2:22" ht="18" customHeight="1" x14ac:dyDescent="0.2">
      <c r="B37" s="1082"/>
      <c r="C37" s="52" t="s">
        <v>32</v>
      </c>
      <c r="D37" s="210">
        <v>1</v>
      </c>
      <c r="E37" s="210"/>
      <c r="F37" s="210">
        <v>7</v>
      </c>
      <c r="G37" s="212">
        <v>5</v>
      </c>
      <c r="H37" s="213">
        <v>1</v>
      </c>
      <c r="I37" s="212"/>
      <c r="J37" s="213"/>
      <c r="K37" s="212">
        <v>7</v>
      </c>
      <c r="L37" s="213"/>
      <c r="M37" s="212"/>
      <c r="N37" s="213"/>
      <c r="O37" s="212"/>
      <c r="P37" s="213"/>
      <c r="Q37" s="212"/>
      <c r="R37" s="213"/>
      <c r="S37" s="212">
        <v>1</v>
      </c>
      <c r="T37" s="213"/>
      <c r="U37" s="212">
        <f t="shared" si="7"/>
        <v>21</v>
      </c>
      <c r="V37" s="216">
        <f t="shared" ref="V37:V38" si="12">SUM(H37,J37,L37,N37,P37,R37,T37)</f>
        <v>1</v>
      </c>
    </row>
    <row r="38" spans="2:22" ht="18" customHeight="1" x14ac:dyDescent="0.2">
      <c r="B38" s="1082"/>
      <c r="C38" s="52" t="s">
        <v>33</v>
      </c>
      <c r="D38" s="210">
        <v>1</v>
      </c>
      <c r="E38" s="210"/>
      <c r="F38" s="210">
        <v>6</v>
      </c>
      <c r="G38" s="212"/>
      <c r="H38" s="213">
        <v>3</v>
      </c>
      <c r="I38" s="212"/>
      <c r="J38" s="213"/>
      <c r="K38" s="212">
        <v>1</v>
      </c>
      <c r="L38" s="213">
        <v>1</v>
      </c>
      <c r="M38" s="212"/>
      <c r="N38" s="213"/>
      <c r="O38" s="212"/>
      <c r="P38" s="213"/>
      <c r="Q38" s="212"/>
      <c r="R38" s="213"/>
      <c r="S38" s="212"/>
      <c r="T38" s="213"/>
      <c r="U38" s="212">
        <f t="shared" si="7"/>
        <v>8</v>
      </c>
      <c r="V38" s="216">
        <f t="shared" si="12"/>
        <v>4</v>
      </c>
    </row>
    <row r="39" spans="2:22" ht="18" customHeight="1" x14ac:dyDescent="0.2">
      <c r="B39" s="1082"/>
      <c r="C39" s="53" t="s">
        <v>34</v>
      </c>
      <c r="D39" s="210"/>
      <c r="E39" s="210"/>
      <c r="F39" s="210">
        <v>7</v>
      </c>
      <c r="G39" s="212">
        <v>2</v>
      </c>
      <c r="H39" s="213"/>
      <c r="I39" s="212"/>
      <c r="J39" s="213"/>
      <c r="K39" s="212">
        <v>2</v>
      </c>
      <c r="L39" s="213"/>
      <c r="M39" s="212">
        <v>2</v>
      </c>
      <c r="N39" s="213"/>
      <c r="O39" s="212"/>
      <c r="P39" s="213"/>
      <c r="Q39" s="212"/>
      <c r="R39" s="213"/>
      <c r="S39" s="212">
        <v>2</v>
      </c>
      <c r="T39" s="213"/>
      <c r="U39" s="212">
        <f t="shared" si="7"/>
        <v>15</v>
      </c>
      <c r="V39" s="216"/>
    </row>
    <row r="40" spans="2:22" ht="18" customHeight="1" x14ac:dyDescent="0.2">
      <c r="B40" s="1082"/>
      <c r="C40" s="52" t="s">
        <v>35</v>
      </c>
      <c r="D40" s="210"/>
      <c r="E40" s="210"/>
      <c r="F40" s="210">
        <v>3</v>
      </c>
      <c r="G40" s="212">
        <v>2</v>
      </c>
      <c r="H40" s="213">
        <v>1</v>
      </c>
      <c r="I40" s="212"/>
      <c r="J40" s="213"/>
      <c r="K40" s="212">
        <v>3</v>
      </c>
      <c r="L40" s="213"/>
      <c r="M40" s="212">
        <v>3</v>
      </c>
      <c r="N40" s="213"/>
      <c r="O40" s="212"/>
      <c r="P40" s="213"/>
      <c r="Q40" s="212"/>
      <c r="R40" s="213"/>
      <c r="S40" s="212"/>
      <c r="T40" s="213">
        <v>2</v>
      </c>
      <c r="U40" s="212">
        <f t="shared" si="7"/>
        <v>11</v>
      </c>
      <c r="V40" s="216">
        <f t="shared" ref="V40:V42" si="13">SUM(H40,J40,L40,N40,P40,R40,T40)</f>
        <v>3</v>
      </c>
    </row>
    <row r="41" spans="2:22" ht="18" customHeight="1" x14ac:dyDescent="0.2">
      <c r="B41" s="1082"/>
      <c r="C41" s="52" t="s">
        <v>36</v>
      </c>
      <c r="D41" s="210">
        <v>1</v>
      </c>
      <c r="E41" s="210"/>
      <c r="F41" s="210">
        <v>5</v>
      </c>
      <c r="G41" s="212">
        <v>3</v>
      </c>
      <c r="H41" s="213">
        <v>3</v>
      </c>
      <c r="I41" s="212"/>
      <c r="J41" s="213"/>
      <c r="K41" s="212">
        <v>5</v>
      </c>
      <c r="L41" s="213">
        <v>1</v>
      </c>
      <c r="M41" s="212"/>
      <c r="N41" s="213"/>
      <c r="O41" s="212"/>
      <c r="P41" s="213"/>
      <c r="Q41" s="212"/>
      <c r="R41" s="213"/>
      <c r="S41" s="212"/>
      <c r="T41" s="213">
        <v>2</v>
      </c>
      <c r="U41" s="212">
        <f t="shared" si="7"/>
        <v>14</v>
      </c>
      <c r="V41" s="216">
        <f t="shared" si="13"/>
        <v>6</v>
      </c>
    </row>
    <row r="42" spans="2:22" ht="18" customHeight="1" x14ac:dyDescent="0.2">
      <c r="B42" s="1083"/>
      <c r="C42" s="56" t="s">
        <v>37</v>
      </c>
      <c r="D42" s="243"/>
      <c r="E42" s="243"/>
      <c r="F42" s="243">
        <v>1</v>
      </c>
      <c r="G42" s="240"/>
      <c r="H42" s="244">
        <v>1</v>
      </c>
      <c r="I42" s="240"/>
      <c r="J42" s="244"/>
      <c r="K42" s="240"/>
      <c r="L42" s="244">
        <v>3</v>
      </c>
      <c r="M42" s="240"/>
      <c r="N42" s="244"/>
      <c r="O42" s="240"/>
      <c r="P42" s="244"/>
      <c r="Q42" s="240"/>
      <c r="R42" s="244"/>
      <c r="S42" s="240"/>
      <c r="T42" s="244"/>
      <c r="U42" s="240">
        <f t="shared" si="7"/>
        <v>1</v>
      </c>
      <c r="V42" s="241">
        <f t="shared" si="13"/>
        <v>4</v>
      </c>
    </row>
    <row r="43" spans="2:22" ht="6" customHeight="1" x14ac:dyDescent="0.2">
      <c r="B43" s="68"/>
      <c r="C43" s="68"/>
      <c r="D43" s="68"/>
      <c r="E43" s="68"/>
      <c r="F43" s="68"/>
      <c r="G43" s="68"/>
      <c r="H43" s="68"/>
      <c r="I43" s="68"/>
      <c r="J43" s="68"/>
      <c r="K43" s="68"/>
      <c r="L43" s="68"/>
      <c r="M43" s="68"/>
      <c r="N43" s="68"/>
      <c r="O43" s="68"/>
      <c r="P43" s="68"/>
      <c r="Q43" s="68"/>
      <c r="R43" s="68"/>
      <c r="S43" s="68"/>
      <c r="T43" s="68"/>
      <c r="U43" s="68"/>
      <c r="V43" s="68"/>
    </row>
    <row r="44" spans="2:22" ht="6" customHeight="1" x14ac:dyDescent="0.2">
      <c r="B44" s="68"/>
      <c r="C44" s="68"/>
      <c r="D44" s="68"/>
      <c r="E44" s="68"/>
      <c r="F44" s="68"/>
      <c r="G44" s="68"/>
      <c r="H44" s="68"/>
      <c r="I44" s="68"/>
      <c r="J44" s="68"/>
      <c r="K44" s="68"/>
      <c r="L44" s="68"/>
      <c r="M44" s="68"/>
      <c r="N44" s="68"/>
      <c r="O44" s="68"/>
      <c r="P44" s="68"/>
      <c r="Q44" s="68"/>
      <c r="R44" s="68"/>
      <c r="S44" s="68"/>
      <c r="T44" s="68"/>
      <c r="U44" s="68"/>
      <c r="V44" s="68"/>
    </row>
    <row r="45" spans="2:22" ht="18" customHeight="1" x14ac:dyDescent="0.2">
      <c r="B45" s="1076"/>
      <c r="C45" s="1084"/>
      <c r="D45" s="1058" t="s">
        <v>69</v>
      </c>
      <c r="E45" s="1059"/>
      <c r="F45" s="1060"/>
      <c r="G45" s="1058" t="s">
        <v>70</v>
      </c>
      <c r="H45" s="1059"/>
      <c r="I45" s="1059"/>
      <c r="J45" s="1059"/>
      <c r="K45" s="1059"/>
      <c r="L45" s="1059"/>
      <c r="M45" s="1059"/>
      <c r="N45" s="1059"/>
      <c r="O45" s="1059"/>
      <c r="P45" s="1059"/>
      <c r="Q45" s="1059"/>
      <c r="R45" s="1059"/>
      <c r="S45" s="1059"/>
      <c r="T45" s="1060"/>
      <c r="U45" s="1061" t="s">
        <v>71</v>
      </c>
      <c r="V45" s="1062"/>
    </row>
    <row r="46" spans="2:22" ht="31.5" customHeight="1" x14ac:dyDescent="0.2">
      <c r="B46" s="1085"/>
      <c r="C46" s="1086"/>
      <c r="D46" s="1067" t="s">
        <v>150</v>
      </c>
      <c r="E46" s="1067" t="s">
        <v>151</v>
      </c>
      <c r="F46" s="1067" t="s">
        <v>152</v>
      </c>
      <c r="G46" s="1065" t="s">
        <v>72</v>
      </c>
      <c r="H46" s="1066"/>
      <c r="I46" s="1065" t="s">
        <v>153</v>
      </c>
      <c r="J46" s="1066"/>
      <c r="K46" s="1065" t="s">
        <v>73</v>
      </c>
      <c r="L46" s="1066"/>
      <c r="M46" s="1065" t="s">
        <v>74</v>
      </c>
      <c r="N46" s="1066"/>
      <c r="O46" s="1065" t="s">
        <v>75</v>
      </c>
      <c r="P46" s="1066"/>
      <c r="Q46" s="1065" t="s">
        <v>76</v>
      </c>
      <c r="R46" s="1066"/>
      <c r="S46" s="1065" t="s">
        <v>77</v>
      </c>
      <c r="T46" s="1066"/>
      <c r="U46" s="1063"/>
      <c r="V46" s="1064"/>
    </row>
    <row r="47" spans="2:22" ht="18" customHeight="1" x14ac:dyDescent="0.2">
      <c r="B47" s="1087"/>
      <c r="C47" s="1088"/>
      <c r="D47" s="1068"/>
      <c r="E47" s="1068"/>
      <c r="F47" s="1068"/>
      <c r="G47" s="245"/>
      <c r="H47" s="246" t="s">
        <v>78</v>
      </c>
      <c r="I47" s="245"/>
      <c r="J47" s="246" t="s">
        <v>78</v>
      </c>
      <c r="K47" s="245"/>
      <c r="L47" s="246" t="s">
        <v>78</v>
      </c>
      <c r="M47" s="245"/>
      <c r="N47" s="246" t="s">
        <v>78</v>
      </c>
      <c r="O47" s="245"/>
      <c r="P47" s="246" t="s">
        <v>78</v>
      </c>
      <c r="Q47" s="245"/>
      <c r="R47" s="246" t="s">
        <v>78</v>
      </c>
      <c r="S47" s="245"/>
      <c r="T47" s="246" t="s">
        <v>78</v>
      </c>
      <c r="U47" s="247"/>
      <c r="V47" s="246" t="s">
        <v>78</v>
      </c>
    </row>
    <row r="48" spans="2:22" ht="18" customHeight="1" x14ac:dyDescent="0.2">
      <c r="B48" s="1081" t="s">
        <v>38</v>
      </c>
      <c r="C48" s="51" t="s">
        <v>39</v>
      </c>
      <c r="D48" s="200">
        <v>1</v>
      </c>
      <c r="E48" s="201"/>
      <c r="F48" s="200">
        <v>23</v>
      </c>
      <c r="G48" s="248">
        <v>6</v>
      </c>
      <c r="H48" s="249">
        <v>1</v>
      </c>
      <c r="I48" s="207"/>
      <c r="J48" s="208"/>
      <c r="K48" s="250">
        <v>8</v>
      </c>
      <c r="L48" s="249">
        <v>1</v>
      </c>
      <c r="M48" s="207"/>
      <c r="N48" s="208">
        <v>11</v>
      </c>
      <c r="O48" s="250"/>
      <c r="P48" s="249"/>
      <c r="Q48" s="207"/>
      <c r="R48" s="208"/>
      <c r="S48" s="250">
        <v>1</v>
      </c>
      <c r="T48" s="249">
        <v>1</v>
      </c>
      <c r="U48" s="207">
        <f t="shared" ref="U48:U74" si="14">SUM(D48:G48,I48,K48,M48,O48,Q48,S48)</f>
        <v>39</v>
      </c>
      <c r="V48" s="208">
        <f t="shared" ref="V48" si="15">SUM(H48,J48,L48,N48,P48,R48,T48)</f>
        <v>14</v>
      </c>
    </row>
    <row r="49" spans="2:22" ht="18" customHeight="1" x14ac:dyDescent="0.2">
      <c r="B49" s="1082"/>
      <c r="C49" s="57" t="s">
        <v>40</v>
      </c>
      <c r="D49" s="220">
        <v>1</v>
      </c>
      <c r="E49" s="221"/>
      <c r="F49" s="220">
        <v>21</v>
      </c>
      <c r="G49" s="223">
        <v>5</v>
      </c>
      <c r="H49" s="251">
        <v>2</v>
      </c>
      <c r="I49" s="44"/>
      <c r="J49" s="45"/>
      <c r="K49" s="223">
        <v>12</v>
      </c>
      <c r="L49" s="251"/>
      <c r="M49" s="44">
        <v>2</v>
      </c>
      <c r="N49" s="45">
        <v>2</v>
      </c>
      <c r="O49" s="223"/>
      <c r="P49" s="251"/>
      <c r="Q49" s="44"/>
      <c r="R49" s="45"/>
      <c r="S49" s="223"/>
      <c r="T49" s="251"/>
      <c r="U49" s="44">
        <f t="shared" si="14"/>
        <v>41</v>
      </c>
      <c r="V49" s="45">
        <f>SUM(H49,J49,L49,N49,P49,R49,T49)</f>
        <v>4</v>
      </c>
    </row>
    <row r="50" spans="2:22" ht="18" customHeight="1" x14ac:dyDescent="0.2">
      <c r="B50" s="1082"/>
      <c r="C50" s="52" t="s">
        <v>41</v>
      </c>
      <c r="D50" s="210"/>
      <c r="E50" s="211"/>
      <c r="F50" s="210">
        <v>12</v>
      </c>
      <c r="G50" s="214">
        <v>30</v>
      </c>
      <c r="H50" s="252"/>
      <c r="I50" s="212"/>
      <c r="J50" s="216"/>
      <c r="K50" s="214">
        <v>6</v>
      </c>
      <c r="L50" s="252"/>
      <c r="M50" s="209">
        <v>2</v>
      </c>
      <c r="N50" s="216">
        <v>4</v>
      </c>
      <c r="O50" s="212"/>
      <c r="P50" s="252"/>
      <c r="Q50" s="212"/>
      <c r="R50" s="216">
        <v>11</v>
      </c>
      <c r="S50" s="214"/>
      <c r="T50" s="252"/>
      <c r="U50" s="212">
        <f t="shared" si="14"/>
        <v>50</v>
      </c>
      <c r="V50" s="216">
        <f t="shared" ref="V50:V52" si="16">SUM(H50,J50,L50,N50,P50,R50,T50)</f>
        <v>15</v>
      </c>
    </row>
    <row r="51" spans="2:22" ht="18" customHeight="1" x14ac:dyDescent="0.2">
      <c r="B51" s="1082"/>
      <c r="C51" s="52" t="s">
        <v>42</v>
      </c>
      <c r="D51" s="210"/>
      <c r="E51" s="211"/>
      <c r="F51" s="210">
        <v>6</v>
      </c>
      <c r="G51" s="214">
        <v>1</v>
      </c>
      <c r="H51" s="252"/>
      <c r="I51" s="212"/>
      <c r="J51" s="216"/>
      <c r="K51" s="214">
        <v>4</v>
      </c>
      <c r="L51" s="252"/>
      <c r="M51" s="212">
        <v>3</v>
      </c>
      <c r="N51" s="216"/>
      <c r="O51" s="214"/>
      <c r="P51" s="252"/>
      <c r="Q51" s="212"/>
      <c r="R51" s="216"/>
      <c r="S51" s="214"/>
      <c r="T51" s="252"/>
      <c r="U51" s="212">
        <f t="shared" si="14"/>
        <v>14</v>
      </c>
      <c r="V51" s="216"/>
    </row>
    <row r="52" spans="2:22" ht="18" customHeight="1" x14ac:dyDescent="0.2">
      <c r="B52" s="1082"/>
      <c r="C52" s="53" t="s">
        <v>43</v>
      </c>
      <c r="D52" s="228"/>
      <c r="E52" s="229"/>
      <c r="F52" s="228">
        <v>6</v>
      </c>
      <c r="G52" s="232">
        <v>1</v>
      </c>
      <c r="H52" s="233">
        <v>2</v>
      </c>
      <c r="I52" s="230"/>
      <c r="J52" s="231"/>
      <c r="K52" s="232"/>
      <c r="L52" s="253"/>
      <c r="M52" s="230"/>
      <c r="N52" s="231"/>
      <c r="O52" s="232"/>
      <c r="P52" s="233"/>
      <c r="Q52" s="230"/>
      <c r="R52" s="231"/>
      <c r="S52" s="232"/>
      <c r="T52" s="233"/>
      <c r="U52" s="212">
        <f t="shared" si="14"/>
        <v>7</v>
      </c>
      <c r="V52" s="216">
        <f t="shared" si="16"/>
        <v>2</v>
      </c>
    </row>
    <row r="53" spans="2:22" ht="18" customHeight="1" x14ac:dyDescent="0.2">
      <c r="B53" s="1082"/>
      <c r="C53" s="52" t="s">
        <v>44</v>
      </c>
      <c r="D53" s="210"/>
      <c r="E53" s="211"/>
      <c r="F53" s="210">
        <v>6</v>
      </c>
      <c r="G53" s="214">
        <v>4</v>
      </c>
      <c r="H53" s="252"/>
      <c r="I53" s="212"/>
      <c r="J53" s="216"/>
      <c r="K53" s="214"/>
      <c r="L53" s="252"/>
      <c r="M53" s="212">
        <v>2</v>
      </c>
      <c r="N53" s="216"/>
      <c r="O53" s="214"/>
      <c r="P53" s="252"/>
      <c r="Q53" s="212">
        <v>1</v>
      </c>
      <c r="R53" s="216"/>
      <c r="S53" s="214"/>
      <c r="T53" s="252"/>
      <c r="U53" s="212">
        <f t="shared" si="14"/>
        <v>13</v>
      </c>
      <c r="V53" s="216"/>
    </row>
    <row r="54" spans="2:22" ht="18" customHeight="1" x14ac:dyDescent="0.2">
      <c r="B54" s="1082"/>
      <c r="C54" s="52" t="s">
        <v>45</v>
      </c>
      <c r="D54" s="192"/>
      <c r="E54" s="193"/>
      <c r="F54" s="192">
        <v>7</v>
      </c>
      <c r="G54" s="194">
        <v>4</v>
      </c>
      <c r="H54" s="195"/>
      <c r="I54" s="196"/>
      <c r="J54" s="197"/>
      <c r="K54" s="194">
        <v>5</v>
      </c>
      <c r="L54" s="198"/>
      <c r="M54" s="196">
        <v>5</v>
      </c>
      <c r="N54" s="197"/>
      <c r="O54" s="194"/>
      <c r="P54" s="195"/>
      <c r="Q54" s="196"/>
      <c r="R54" s="197"/>
      <c r="S54" s="194"/>
      <c r="T54" s="195"/>
      <c r="U54" s="44">
        <f t="shared" si="14"/>
        <v>21</v>
      </c>
      <c r="V54" s="45"/>
    </row>
    <row r="55" spans="2:22" ht="18" customHeight="1" x14ac:dyDescent="0.2">
      <c r="B55" s="1082"/>
      <c r="C55" s="53" t="s">
        <v>46</v>
      </c>
      <c r="D55" s="254"/>
      <c r="E55" s="221"/>
      <c r="F55" s="220"/>
      <c r="G55" s="223"/>
      <c r="H55" s="251">
        <v>5</v>
      </c>
      <c r="I55" s="44"/>
      <c r="J55" s="45"/>
      <c r="K55" s="223">
        <v>6</v>
      </c>
      <c r="L55" s="251">
        <v>3</v>
      </c>
      <c r="M55" s="44">
        <v>1</v>
      </c>
      <c r="N55" s="45">
        <v>1</v>
      </c>
      <c r="O55" s="223"/>
      <c r="P55" s="251"/>
      <c r="Q55" s="44"/>
      <c r="R55" s="45"/>
      <c r="S55" s="223">
        <v>4</v>
      </c>
      <c r="T55" s="255"/>
      <c r="U55" s="44">
        <f t="shared" si="14"/>
        <v>11</v>
      </c>
      <c r="V55" s="45">
        <f t="shared" ref="V55:V64" si="17">SUM(H55,J55,L55,N55,P55,R55,T55)</f>
        <v>9</v>
      </c>
    </row>
    <row r="56" spans="2:22" ht="18" customHeight="1" x14ac:dyDescent="0.2">
      <c r="B56" s="1082"/>
      <c r="C56" s="52" t="s">
        <v>47</v>
      </c>
      <c r="D56" s="228"/>
      <c r="E56" s="229"/>
      <c r="F56" s="228">
        <v>2</v>
      </c>
      <c r="G56" s="232">
        <v>1</v>
      </c>
      <c r="H56" s="233">
        <v>1</v>
      </c>
      <c r="I56" s="230"/>
      <c r="J56" s="231"/>
      <c r="K56" s="232"/>
      <c r="L56" s="231">
        <v>1</v>
      </c>
      <c r="M56" s="230"/>
      <c r="N56" s="231">
        <v>1</v>
      </c>
      <c r="O56" s="232"/>
      <c r="P56" s="233"/>
      <c r="Q56" s="230"/>
      <c r="R56" s="231"/>
      <c r="S56" s="232"/>
      <c r="T56" s="233">
        <v>1</v>
      </c>
      <c r="U56" s="212">
        <f t="shared" si="14"/>
        <v>3</v>
      </c>
      <c r="V56" s="216">
        <f t="shared" si="17"/>
        <v>4</v>
      </c>
    </row>
    <row r="57" spans="2:22" ht="18" customHeight="1" x14ac:dyDescent="0.2">
      <c r="B57" s="1082"/>
      <c r="C57" s="53" t="s">
        <v>48</v>
      </c>
      <c r="D57" s="228"/>
      <c r="E57" s="229"/>
      <c r="F57" s="228">
        <v>4</v>
      </c>
      <c r="G57" s="232">
        <v>4</v>
      </c>
      <c r="H57" s="233"/>
      <c r="I57" s="230"/>
      <c r="J57" s="231"/>
      <c r="K57" s="232"/>
      <c r="L57" s="253"/>
      <c r="M57" s="230"/>
      <c r="N57" s="231"/>
      <c r="O57" s="232"/>
      <c r="P57" s="233"/>
      <c r="Q57" s="230"/>
      <c r="R57" s="231"/>
      <c r="S57" s="232"/>
      <c r="T57" s="233">
        <v>1</v>
      </c>
      <c r="U57" s="212">
        <f t="shared" si="14"/>
        <v>8</v>
      </c>
      <c r="V57" s="216">
        <f t="shared" si="17"/>
        <v>1</v>
      </c>
    </row>
    <row r="58" spans="2:22" ht="18" customHeight="1" x14ac:dyDescent="0.2">
      <c r="B58" s="1082"/>
      <c r="C58" s="57" t="s">
        <v>49</v>
      </c>
      <c r="D58" s="220"/>
      <c r="E58" s="221"/>
      <c r="F58" s="220">
        <v>4</v>
      </c>
      <c r="G58" s="223"/>
      <c r="H58" s="251"/>
      <c r="I58" s="44"/>
      <c r="J58" s="45"/>
      <c r="K58" s="223"/>
      <c r="L58" s="251"/>
      <c r="M58" s="44"/>
      <c r="N58" s="45"/>
      <c r="O58" s="223"/>
      <c r="P58" s="251"/>
      <c r="Q58" s="44"/>
      <c r="R58" s="45"/>
      <c r="S58" s="223"/>
      <c r="T58" s="251"/>
      <c r="U58" s="44">
        <f t="shared" si="14"/>
        <v>4</v>
      </c>
      <c r="V58" s="45"/>
    </row>
    <row r="59" spans="2:22" ht="18" customHeight="1" x14ac:dyDescent="0.2">
      <c r="B59" s="1083"/>
      <c r="C59" s="52" t="s">
        <v>50</v>
      </c>
      <c r="D59" s="256"/>
      <c r="E59" s="257"/>
      <c r="F59" s="256">
        <v>6</v>
      </c>
      <c r="G59" s="258">
        <v>7</v>
      </c>
      <c r="H59" s="259"/>
      <c r="I59" s="238"/>
      <c r="J59" s="239"/>
      <c r="K59" s="258">
        <v>4</v>
      </c>
      <c r="L59" s="260"/>
      <c r="M59" s="238"/>
      <c r="N59" s="239"/>
      <c r="O59" s="258"/>
      <c r="P59" s="259"/>
      <c r="Q59" s="238"/>
      <c r="R59" s="239"/>
      <c r="S59" s="258"/>
      <c r="T59" s="259"/>
      <c r="U59" s="261">
        <f t="shared" si="14"/>
        <v>17</v>
      </c>
      <c r="V59" s="262"/>
    </row>
    <row r="60" spans="2:22" ht="18" customHeight="1" x14ac:dyDescent="0.2">
      <c r="B60" s="1081" t="s">
        <v>51</v>
      </c>
      <c r="C60" s="59" t="s">
        <v>52</v>
      </c>
      <c r="D60" s="200"/>
      <c r="E60" s="201"/>
      <c r="F60" s="200">
        <v>15</v>
      </c>
      <c r="G60" s="250">
        <v>6</v>
      </c>
      <c r="H60" s="249"/>
      <c r="I60" s="207"/>
      <c r="J60" s="208"/>
      <c r="K60" s="250">
        <v>4</v>
      </c>
      <c r="L60" s="249"/>
      <c r="M60" s="207">
        <v>5</v>
      </c>
      <c r="N60" s="208"/>
      <c r="O60" s="250"/>
      <c r="P60" s="249"/>
      <c r="Q60" s="207"/>
      <c r="R60" s="208"/>
      <c r="S60" s="250"/>
      <c r="T60" s="249">
        <v>1</v>
      </c>
      <c r="U60" s="207">
        <f t="shared" si="14"/>
        <v>30</v>
      </c>
      <c r="V60" s="208">
        <f t="shared" si="17"/>
        <v>1</v>
      </c>
    </row>
    <row r="61" spans="2:22" ht="18" customHeight="1" x14ac:dyDescent="0.2">
      <c r="B61" s="1082"/>
      <c r="C61" s="53" t="s">
        <v>53</v>
      </c>
      <c r="D61" s="228"/>
      <c r="E61" s="229"/>
      <c r="F61" s="228">
        <v>31</v>
      </c>
      <c r="G61" s="232">
        <v>39</v>
      </c>
      <c r="H61" s="233">
        <v>1</v>
      </c>
      <c r="I61" s="230"/>
      <c r="J61" s="231"/>
      <c r="K61" s="232">
        <v>12</v>
      </c>
      <c r="L61" s="253"/>
      <c r="M61" s="230"/>
      <c r="N61" s="231">
        <v>1</v>
      </c>
      <c r="O61" s="232"/>
      <c r="P61" s="233"/>
      <c r="Q61" s="230"/>
      <c r="R61" s="231"/>
      <c r="S61" s="232"/>
      <c r="T61" s="233"/>
      <c r="U61" s="212">
        <f t="shared" si="14"/>
        <v>82</v>
      </c>
      <c r="V61" s="216">
        <f t="shared" si="17"/>
        <v>2</v>
      </c>
    </row>
    <row r="62" spans="2:22" ht="18" customHeight="1" x14ac:dyDescent="0.2">
      <c r="B62" s="1082"/>
      <c r="C62" s="52" t="s">
        <v>54</v>
      </c>
      <c r="D62" s="210">
        <v>8</v>
      </c>
      <c r="E62" s="211"/>
      <c r="F62" s="210">
        <v>85</v>
      </c>
      <c r="G62" s="214">
        <v>6</v>
      </c>
      <c r="H62" s="252">
        <v>50</v>
      </c>
      <c r="I62" s="212"/>
      <c r="J62" s="216"/>
      <c r="K62" s="214"/>
      <c r="L62" s="252"/>
      <c r="M62" s="212">
        <v>4</v>
      </c>
      <c r="N62" s="216"/>
      <c r="O62" s="214"/>
      <c r="P62" s="252"/>
      <c r="Q62" s="212">
        <v>6</v>
      </c>
      <c r="R62" s="216"/>
      <c r="S62" s="214">
        <v>7</v>
      </c>
      <c r="T62" s="252"/>
      <c r="U62" s="212">
        <f t="shared" si="14"/>
        <v>116</v>
      </c>
      <c r="V62" s="216">
        <f t="shared" si="17"/>
        <v>50</v>
      </c>
    </row>
    <row r="63" spans="2:22" ht="18" customHeight="1" x14ac:dyDescent="0.2">
      <c r="B63" s="1082"/>
      <c r="C63" s="52" t="s">
        <v>55</v>
      </c>
      <c r="D63" s="210">
        <v>1</v>
      </c>
      <c r="E63" s="211"/>
      <c r="F63" s="458">
        <v>8</v>
      </c>
      <c r="G63" s="214">
        <v>9</v>
      </c>
      <c r="H63" s="460"/>
      <c r="I63" s="212"/>
      <c r="J63" s="216"/>
      <c r="K63" s="214">
        <v>4</v>
      </c>
      <c r="L63" s="252"/>
      <c r="M63" s="212">
        <v>2</v>
      </c>
      <c r="N63" s="216">
        <v>1</v>
      </c>
      <c r="O63" s="214"/>
      <c r="P63" s="252"/>
      <c r="Q63" s="212">
        <v>1</v>
      </c>
      <c r="R63" s="216" t="s">
        <v>579</v>
      </c>
      <c r="S63" s="214"/>
      <c r="T63" s="252"/>
      <c r="U63" s="212">
        <f t="shared" si="14"/>
        <v>25</v>
      </c>
      <c r="V63" s="216">
        <f t="shared" si="17"/>
        <v>1</v>
      </c>
    </row>
    <row r="64" spans="2:22" ht="18" customHeight="1" x14ac:dyDescent="0.2">
      <c r="B64" s="1082"/>
      <c r="C64" s="52" t="s">
        <v>56</v>
      </c>
      <c r="D64" s="210"/>
      <c r="E64" s="211"/>
      <c r="F64" s="228">
        <v>45</v>
      </c>
      <c r="G64" s="214"/>
      <c r="H64" s="197">
        <v>52</v>
      </c>
      <c r="I64" s="212"/>
      <c r="J64" s="216"/>
      <c r="K64" s="214">
        <v>19</v>
      </c>
      <c r="L64" s="252"/>
      <c r="M64" s="212">
        <v>6</v>
      </c>
      <c r="N64" s="216"/>
      <c r="O64" s="214"/>
      <c r="P64" s="252"/>
      <c r="Q64" s="212"/>
      <c r="R64" s="216"/>
      <c r="S64" s="214"/>
      <c r="T64" s="252"/>
      <c r="U64" s="212">
        <f t="shared" si="14"/>
        <v>70</v>
      </c>
      <c r="V64" s="216">
        <f t="shared" si="17"/>
        <v>52</v>
      </c>
    </row>
    <row r="65" spans="2:22" ht="18" customHeight="1" x14ac:dyDescent="0.2">
      <c r="B65" s="1082"/>
      <c r="C65" s="52" t="s">
        <v>57</v>
      </c>
      <c r="D65" s="210">
        <v>1</v>
      </c>
      <c r="E65" s="211"/>
      <c r="F65" s="459">
        <v>15</v>
      </c>
      <c r="G65" s="214">
        <v>24</v>
      </c>
      <c r="H65" s="461"/>
      <c r="I65" s="212"/>
      <c r="J65" s="216"/>
      <c r="K65" s="214"/>
      <c r="L65" s="252"/>
      <c r="M65" s="212">
        <v>4</v>
      </c>
      <c r="N65" s="216"/>
      <c r="O65" s="214"/>
      <c r="P65" s="252"/>
      <c r="Q65" s="212"/>
      <c r="R65" s="216"/>
      <c r="S65" s="214"/>
      <c r="T65" s="252"/>
      <c r="U65" s="212">
        <f t="shared" si="14"/>
        <v>44</v>
      </c>
      <c r="V65" s="216"/>
    </row>
    <row r="66" spans="2:22" ht="18" customHeight="1" x14ac:dyDescent="0.2">
      <c r="B66" s="1082"/>
      <c r="C66" s="52" t="s">
        <v>58</v>
      </c>
      <c r="D66" s="210"/>
      <c r="E66" s="211"/>
      <c r="F66" s="210">
        <v>7</v>
      </c>
      <c r="G66" s="214">
        <v>4</v>
      </c>
      <c r="H66" s="252">
        <v>1</v>
      </c>
      <c r="I66" s="212">
        <v>4</v>
      </c>
      <c r="J66" s="216"/>
      <c r="K66" s="214">
        <v>4</v>
      </c>
      <c r="L66" s="252">
        <v>1</v>
      </c>
      <c r="M66" s="212">
        <v>5</v>
      </c>
      <c r="N66" s="216"/>
      <c r="O66" s="214"/>
      <c r="P66" s="252"/>
      <c r="Q66" s="212"/>
      <c r="R66" s="216"/>
      <c r="S66" s="214">
        <v>4</v>
      </c>
      <c r="T66" s="252"/>
      <c r="U66" s="212">
        <f t="shared" si="14"/>
        <v>28</v>
      </c>
      <c r="V66" s="216">
        <f t="shared" ref="V66" si="18">SUM(H66,J66,L66,N66,P66,R66,T66)</f>
        <v>2</v>
      </c>
    </row>
    <row r="67" spans="2:22" ht="18" customHeight="1" x14ac:dyDescent="0.2">
      <c r="B67" s="1082"/>
      <c r="C67" s="52" t="s">
        <v>59</v>
      </c>
      <c r="D67" s="210">
        <v>1</v>
      </c>
      <c r="E67" s="211"/>
      <c r="F67" s="210">
        <v>20</v>
      </c>
      <c r="G67" s="214">
        <v>3</v>
      </c>
      <c r="H67" s="252">
        <v>1</v>
      </c>
      <c r="I67" s="212"/>
      <c r="J67" s="216"/>
      <c r="K67" s="214">
        <v>17</v>
      </c>
      <c r="L67" s="252"/>
      <c r="M67" s="212"/>
      <c r="N67" s="216">
        <v>3</v>
      </c>
      <c r="O67" s="214">
        <v>1</v>
      </c>
      <c r="P67" s="252">
        <v>8</v>
      </c>
      <c r="Q67" s="212"/>
      <c r="R67" s="216"/>
      <c r="S67" s="214"/>
      <c r="T67" s="252"/>
      <c r="U67" s="212">
        <f t="shared" si="14"/>
        <v>42</v>
      </c>
      <c r="V67" s="216">
        <f t="shared" ref="V67:V71" si="19">SUM(H67,J67,L67,N67,P67,R67,T67)</f>
        <v>12</v>
      </c>
    </row>
    <row r="68" spans="2:22" ht="18" customHeight="1" x14ac:dyDescent="0.2">
      <c r="B68" s="1082"/>
      <c r="C68" s="52" t="s">
        <v>60</v>
      </c>
      <c r="D68" s="228"/>
      <c r="E68" s="229"/>
      <c r="F68" s="228">
        <v>9</v>
      </c>
      <c r="G68" s="232">
        <v>2</v>
      </c>
      <c r="H68" s="252">
        <v>1</v>
      </c>
      <c r="I68" s="230"/>
      <c r="J68" s="231"/>
      <c r="K68" s="232">
        <v>5</v>
      </c>
      <c r="L68" s="233"/>
      <c r="M68" s="230"/>
      <c r="N68" s="231">
        <v>6</v>
      </c>
      <c r="O68" s="232"/>
      <c r="P68" s="233"/>
      <c r="Q68" s="230"/>
      <c r="R68" s="231"/>
      <c r="S68" s="232">
        <v>4</v>
      </c>
      <c r="T68" s="233"/>
      <c r="U68" s="212">
        <f t="shared" si="14"/>
        <v>20</v>
      </c>
      <c r="V68" s="216">
        <f t="shared" si="19"/>
        <v>7</v>
      </c>
    </row>
    <row r="69" spans="2:22" ht="18" customHeight="1" x14ac:dyDescent="0.2">
      <c r="B69" s="1082"/>
      <c r="C69" s="52" t="s">
        <v>61</v>
      </c>
      <c r="D69" s="210">
        <v>1</v>
      </c>
      <c r="E69" s="211"/>
      <c r="F69" s="210">
        <v>7</v>
      </c>
      <c r="G69" s="214">
        <v>10</v>
      </c>
      <c r="H69" s="252">
        <v>10</v>
      </c>
      <c r="I69" s="212"/>
      <c r="J69" s="216"/>
      <c r="K69" s="214"/>
      <c r="L69" s="252"/>
      <c r="M69" s="212">
        <v>3</v>
      </c>
      <c r="N69" s="216"/>
      <c r="O69" s="214"/>
      <c r="P69" s="252"/>
      <c r="Q69" s="212"/>
      <c r="R69" s="216"/>
      <c r="S69" s="214"/>
      <c r="T69" s="252"/>
      <c r="U69" s="212">
        <f t="shared" si="14"/>
        <v>21</v>
      </c>
      <c r="V69" s="216">
        <f t="shared" si="19"/>
        <v>10</v>
      </c>
    </row>
    <row r="70" spans="2:22" ht="18" customHeight="1" x14ac:dyDescent="0.2">
      <c r="B70" s="1082"/>
      <c r="C70" s="52" t="s">
        <v>62</v>
      </c>
      <c r="D70" s="228"/>
      <c r="E70" s="229"/>
      <c r="F70" s="228">
        <v>6</v>
      </c>
      <c r="G70" s="232">
        <v>7</v>
      </c>
      <c r="H70" s="233">
        <v>2</v>
      </c>
      <c r="I70" s="230"/>
      <c r="J70" s="231"/>
      <c r="K70" s="232"/>
      <c r="L70" s="253"/>
      <c r="M70" s="230"/>
      <c r="N70" s="231"/>
      <c r="O70" s="232"/>
      <c r="P70" s="233"/>
      <c r="Q70" s="230"/>
      <c r="R70" s="231"/>
      <c r="S70" s="232"/>
      <c r="T70" s="233"/>
      <c r="U70" s="212">
        <f t="shared" si="14"/>
        <v>13</v>
      </c>
      <c r="V70" s="216">
        <f t="shared" si="19"/>
        <v>2</v>
      </c>
    </row>
    <row r="71" spans="2:22" ht="18" customHeight="1" x14ac:dyDescent="0.2">
      <c r="B71" s="1082"/>
      <c r="C71" s="52" t="s">
        <v>63</v>
      </c>
      <c r="D71" s="210">
        <v>1</v>
      </c>
      <c r="E71" s="211"/>
      <c r="F71" s="210">
        <v>19</v>
      </c>
      <c r="G71" s="214">
        <v>4</v>
      </c>
      <c r="H71" s="263">
        <v>1</v>
      </c>
      <c r="I71" s="212"/>
      <c r="J71" s="216"/>
      <c r="K71" s="214"/>
      <c r="L71" s="252">
        <v>1</v>
      </c>
      <c r="M71" s="212"/>
      <c r="N71" s="216"/>
      <c r="O71" s="214"/>
      <c r="P71" s="252"/>
      <c r="Q71" s="212"/>
      <c r="R71" s="216"/>
      <c r="S71" s="214"/>
      <c r="T71" s="252"/>
      <c r="U71" s="212">
        <f t="shared" si="14"/>
        <v>24</v>
      </c>
      <c r="V71" s="216">
        <f t="shared" si="19"/>
        <v>2</v>
      </c>
    </row>
    <row r="72" spans="2:22" ht="18" customHeight="1" x14ac:dyDescent="0.2">
      <c r="B72" s="1082"/>
      <c r="C72" s="52" t="s">
        <v>64</v>
      </c>
      <c r="D72" s="210"/>
      <c r="E72" s="211"/>
      <c r="F72" s="210">
        <v>8</v>
      </c>
      <c r="G72" s="214"/>
      <c r="H72" s="252"/>
      <c r="I72" s="212"/>
      <c r="J72" s="216"/>
      <c r="K72" s="214"/>
      <c r="L72" s="252"/>
      <c r="M72" s="212">
        <v>3</v>
      </c>
      <c r="N72" s="216"/>
      <c r="O72" s="214"/>
      <c r="P72" s="252"/>
      <c r="Q72" s="212"/>
      <c r="R72" s="216"/>
      <c r="S72" s="214"/>
      <c r="T72" s="252"/>
      <c r="U72" s="212">
        <f t="shared" si="14"/>
        <v>11</v>
      </c>
      <c r="V72" s="216"/>
    </row>
    <row r="73" spans="2:22" ht="18" customHeight="1" x14ac:dyDescent="0.2">
      <c r="B73" s="1082"/>
      <c r="C73" s="52" t="s">
        <v>65</v>
      </c>
      <c r="D73" s="228"/>
      <c r="E73" s="229"/>
      <c r="F73" s="228">
        <v>10</v>
      </c>
      <c r="G73" s="232">
        <v>2</v>
      </c>
      <c r="H73" s="233"/>
      <c r="I73" s="230"/>
      <c r="J73" s="231">
        <v>4</v>
      </c>
      <c r="K73" s="232">
        <v>4</v>
      </c>
      <c r="L73" s="253"/>
      <c r="M73" s="230"/>
      <c r="N73" s="231"/>
      <c r="O73" s="232"/>
      <c r="P73" s="233"/>
      <c r="Q73" s="230"/>
      <c r="R73" s="231"/>
      <c r="S73" s="232"/>
      <c r="T73" s="233"/>
      <c r="U73" s="212">
        <f t="shared" si="14"/>
        <v>16</v>
      </c>
      <c r="V73" s="216">
        <f t="shared" ref="V73" si="20">SUM(H73,J73,L73,N73,P73,R73,T73)</f>
        <v>4</v>
      </c>
    </row>
    <row r="74" spans="2:22" ht="18" customHeight="1" x14ac:dyDescent="0.2">
      <c r="B74" s="1083"/>
      <c r="C74" s="58" t="s">
        <v>66</v>
      </c>
      <c r="D74" s="243"/>
      <c r="E74" s="264"/>
      <c r="F74" s="243">
        <v>6</v>
      </c>
      <c r="G74" s="265">
        <v>5</v>
      </c>
      <c r="H74" s="266"/>
      <c r="I74" s="240"/>
      <c r="J74" s="241"/>
      <c r="K74" s="265"/>
      <c r="L74" s="266"/>
      <c r="M74" s="240"/>
      <c r="N74" s="241"/>
      <c r="O74" s="265"/>
      <c r="P74" s="266"/>
      <c r="Q74" s="240"/>
      <c r="R74" s="241"/>
      <c r="S74" s="265"/>
      <c r="T74" s="266"/>
      <c r="U74" s="212">
        <f t="shared" si="14"/>
        <v>11</v>
      </c>
      <c r="V74" s="216"/>
    </row>
    <row r="75" spans="2:22" ht="24.75" customHeight="1" x14ac:dyDescent="0.2">
      <c r="B75" s="1076" t="s">
        <v>67</v>
      </c>
      <c r="C75" s="1077"/>
      <c r="D75" s="836">
        <f>SUM(D7:D42,D48:D74)</f>
        <v>74</v>
      </c>
      <c r="E75" s="836">
        <f>SUM(E7:E42,E48:E74)</f>
        <v>0</v>
      </c>
      <c r="F75" s="837">
        <f t="shared" ref="F75:T75" si="21">SUM(F7:F42,F48:F74)</f>
        <v>744</v>
      </c>
      <c r="G75" s="838">
        <f t="shared" si="21"/>
        <v>691</v>
      </c>
      <c r="H75" s="839">
        <f t="shared" si="21"/>
        <v>440.5</v>
      </c>
      <c r="I75" s="838">
        <f t="shared" si="21"/>
        <v>12</v>
      </c>
      <c r="J75" s="839">
        <f t="shared" si="21"/>
        <v>4</v>
      </c>
      <c r="K75" s="838">
        <f t="shared" si="21"/>
        <v>594</v>
      </c>
      <c r="L75" s="839">
        <f t="shared" si="21"/>
        <v>33</v>
      </c>
      <c r="M75" s="838">
        <f t="shared" si="21"/>
        <v>289</v>
      </c>
      <c r="N75" s="839">
        <f t="shared" si="21"/>
        <v>46</v>
      </c>
      <c r="O75" s="838">
        <f t="shared" si="21"/>
        <v>19</v>
      </c>
      <c r="P75" s="839">
        <f t="shared" si="21"/>
        <v>12</v>
      </c>
      <c r="Q75" s="838">
        <f t="shared" si="21"/>
        <v>31</v>
      </c>
      <c r="R75" s="839">
        <f t="shared" si="21"/>
        <v>13</v>
      </c>
      <c r="S75" s="838">
        <f t="shared" si="21"/>
        <v>47</v>
      </c>
      <c r="T75" s="839">
        <f t="shared" si="21"/>
        <v>10</v>
      </c>
      <c r="U75" s="840">
        <f>SUM(U7:U42,U48:U74)</f>
        <v>2501</v>
      </c>
      <c r="V75" s="839">
        <f>SUM(V7:V42,V48:V74)</f>
        <v>558.5</v>
      </c>
    </row>
    <row r="76" spans="2:22" ht="18" customHeight="1" x14ac:dyDescent="0.2">
      <c r="B76" s="1078" t="s">
        <v>168</v>
      </c>
      <c r="C76" s="1079"/>
      <c r="D76" s="13">
        <f>COUNTA(D7:D42,D48:D74)</f>
        <v>29</v>
      </c>
      <c r="E76" s="13">
        <f>COUNTA(E7:E42,E48:E74)</f>
        <v>0</v>
      </c>
      <c r="F76" s="14"/>
      <c r="G76" s="14"/>
      <c r="H76" s="14"/>
      <c r="I76" s="14"/>
      <c r="J76" s="14"/>
      <c r="K76" s="14"/>
      <c r="L76" s="14"/>
      <c r="M76" s="14"/>
      <c r="N76" s="14"/>
      <c r="O76" s="14"/>
      <c r="P76" s="14"/>
      <c r="Q76" s="14"/>
      <c r="R76" s="14"/>
      <c r="S76" s="14"/>
      <c r="T76" s="14"/>
      <c r="U76" s="14"/>
      <c r="V76" s="14"/>
    </row>
    <row r="77" spans="2:22" ht="18" customHeight="1" x14ac:dyDescent="0.2">
      <c r="D77" s="31"/>
    </row>
    <row r="78" spans="2:22" ht="18" customHeight="1" x14ac:dyDescent="0.2">
      <c r="B78" s="4" t="s">
        <v>154</v>
      </c>
      <c r="C78" s="4"/>
      <c r="D78" s="4"/>
      <c r="E78" s="4" t="s">
        <v>155</v>
      </c>
      <c r="F78" s="4"/>
      <c r="G78" s="4"/>
      <c r="H78" s="4"/>
      <c r="I78" s="4"/>
      <c r="J78" s="4"/>
      <c r="K78" s="4"/>
      <c r="L78" s="4"/>
      <c r="M78" s="4"/>
      <c r="N78" s="4"/>
      <c r="O78" s="4"/>
      <c r="P78" s="4"/>
      <c r="Q78" s="4"/>
      <c r="R78" s="4"/>
      <c r="S78" s="4"/>
      <c r="T78" s="4"/>
      <c r="U78" s="4"/>
      <c r="V78" s="4"/>
    </row>
    <row r="79" spans="2:22" ht="18" customHeight="1" x14ac:dyDescent="0.2">
      <c r="B79" s="4"/>
      <c r="C79" s="4"/>
      <c r="D79" s="4"/>
      <c r="E79" s="4" t="s">
        <v>156</v>
      </c>
      <c r="F79" s="4"/>
      <c r="G79" s="4"/>
      <c r="H79" s="4"/>
      <c r="I79" s="4"/>
      <c r="J79" s="4"/>
      <c r="K79" s="4"/>
      <c r="L79" s="4"/>
      <c r="M79" s="4"/>
      <c r="N79" s="4"/>
      <c r="O79" s="4"/>
      <c r="P79" s="4"/>
      <c r="Q79" s="4"/>
      <c r="R79" s="4"/>
      <c r="S79" s="4"/>
      <c r="T79" s="4"/>
      <c r="U79" s="4"/>
      <c r="V79" s="4"/>
    </row>
    <row r="80" spans="2:22" ht="18" customHeight="1" x14ac:dyDescent="0.2">
      <c r="B80" s="4"/>
      <c r="C80" s="4"/>
      <c r="D80" s="4"/>
      <c r="E80" s="4" t="s">
        <v>157</v>
      </c>
      <c r="F80" s="4"/>
      <c r="G80" s="4"/>
      <c r="H80" s="4"/>
      <c r="I80" s="4"/>
      <c r="J80" s="4"/>
      <c r="K80" s="4"/>
      <c r="L80" s="4"/>
      <c r="M80" s="4"/>
      <c r="N80" s="4"/>
      <c r="O80" s="4"/>
      <c r="P80" s="4"/>
      <c r="Q80" s="4"/>
      <c r="R80" s="4"/>
      <c r="S80" s="4"/>
      <c r="T80" s="4"/>
      <c r="U80" s="4"/>
      <c r="V80" s="4"/>
    </row>
    <row r="81" spans="2:22" ht="18" customHeight="1" x14ac:dyDescent="0.2">
      <c r="B81" s="4" t="s">
        <v>158</v>
      </c>
      <c r="C81" s="4"/>
      <c r="D81" s="4"/>
      <c r="E81" s="4" t="s">
        <v>159</v>
      </c>
      <c r="F81" s="4"/>
      <c r="G81" s="4"/>
      <c r="H81" s="4"/>
      <c r="I81" s="4"/>
      <c r="J81" s="4"/>
      <c r="K81" s="4"/>
      <c r="L81" s="4"/>
      <c r="M81" s="4"/>
      <c r="N81" s="4"/>
      <c r="O81" s="4"/>
      <c r="P81" s="4"/>
      <c r="Q81" s="4"/>
      <c r="R81" s="4"/>
      <c r="S81" s="4"/>
      <c r="T81" s="4"/>
      <c r="U81" s="4"/>
      <c r="V81" s="4"/>
    </row>
    <row r="82" spans="2:22" ht="18" customHeight="1" x14ac:dyDescent="0.2">
      <c r="B82" s="4" t="s">
        <v>160</v>
      </c>
      <c r="C82" s="4"/>
      <c r="D82" s="4"/>
      <c r="E82" s="4" t="s">
        <v>161</v>
      </c>
      <c r="F82" s="4"/>
      <c r="G82" s="4"/>
      <c r="H82" s="4"/>
      <c r="I82" s="4"/>
      <c r="J82" s="4"/>
      <c r="K82" s="4"/>
      <c r="L82" s="4"/>
      <c r="M82" s="4"/>
      <c r="N82" s="4"/>
      <c r="O82" s="4"/>
      <c r="P82" s="4"/>
      <c r="Q82" s="4"/>
      <c r="R82" s="4"/>
      <c r="S82" s="4"/>
      <c r="T82" s="4"/>
      <c r="U82" s="4"/>
      <c r="V82" s="4"/>
    </row>
    <row r="83" spans="2:22" ht="18" customHeight="1" x14ac:dyDescent="0.2">
      <c r="B83" s="4" t="s">
        <v>162</v>
      </c>
      <c r="C83" s="4"/>
      <c r="D83" s="4"/>
      <c r="E83" s="4" t="s">
        <v>163</v>
      </c>
      <c r="F83" s="4"/>
      <c r="G83" s="4"/>
      <c r="H83" s="4"/>
      <c r="I83" s="4"/>
      <c r="J83" s="4"/>
      <c r="K83" s="4"/>
      <c r="L83" s="4"/>
      <c r="M83" s="4"/>
      <c r="N83" s="4"/>
      <c r="O83" s="4"/>
      <c r="P83" s="4"/>
      <c r="Q83" s="4"/>
      <c r="R83" s="4"/>
      <c r="S83" s="4"/>
      <c r="T83" s="4"/>
      <c r="U83" s="4"/>
      <c r="V83" s="4"/>
    </row>
    <row r="84" spans="2:22" ht="18" customHeight="1" x14ac:dyDescent="0.2">
      <c r="B84" s="4" t="s">
        <v>164</v>
      </c>
      <c r="C84" s="4"/>
      <c r="D84" s="4"/>
      <c r="E84" s="4" t="s">
        <v>165</v>
      </c>
      <c r="F84" s="4"/>
      <c r="G84" s="4"/>
      <c r="H84" s="4"/>
      <c r="I84" s="4"/>
      <c r="J84" s="4"/>
      <c r="K84" s="4"/>
      <c r="L84" s="4"/>
      <c r="M84" s="4"/>
      <c r="N84" s="4"/>
      <c r="O84" s="4"/>
      <c r="P84" s="4"/>
      <c r="Q84" s="4"/>
      <c r="R84" s="4"/>
      <c r="S84" s="4"/>
      <c r="T84" s="4"/>
      <c r="U84" s="4"/>
      <c r="V84" s="4"/>
    </row>
    <row r="85" spans="2:22" ht="18" customHeight="1" x14ac:dyDescent="0.2">
      <c r="B85" s="4" t="s">
        <v>166</v>
      </c>
      <c r="C85" s="4"/>
      <c r="D85" s="4"/>
      <c r="E85" s="4" t="s">
        <v>167</v>
      </c>
      <c r="F85" s="4"/>
      <c r="G85" s="4"/>
      <c r="H85" s="4"/>
      <c r="I85" s="4"/>
      <c r="J85" s="4"/>
      <c r="K85" s="4"/>
      <c r="L85" s="4"/>
      <c r="M85" s="4"/>
      <c r="N85" s="4"/>
      <c r="O85" s="4"/>
      <c r="P85" s="4"/>
      <c r="Q85" s="4"/>
      <c r="R85" s="4"/>
      <c r="S85" s="4"/>
      <c r="T85" s="4"/>
      <c r="U85" s="4"/>
      <c r="V85" s="4"/>
    </row>
    <row r="86" spans="2:22" ht="6" customHeight="1" x14ac:dyDescent="0.2"/>
  </sheetData>
  <mergeCells count="35">
    <mergeCell ref="B75:C75"/>
    <mergeCell ref="B76:C76"/>
    <mergeCell ref="B8:B20"/>
    <mergeCell ref="B60:B74"/>
    <mergeCell ref="B48:B59"/>
    <mergeCell ref="B21:B42"/>
    <mergeCell ref="B45:C47"/>
    <mergeCell ref="D4:F4"/>
    <mergeCell ref="G4:T4"/>
    <mergeCell ref="G5:H5"/>
    <mergeCell ref="I5:J5"/>
    <mergeCell ref="K5:L5"/>
    <mergeCell ref="M5:N5"/>
    <mergeCell ref="O5:P5"/>
    <mergeCell ref="Q5:R5"/>
    <mergeCell ref="S5:T5"/>
    <mergeCell ref="D5:D6"/>
    <mergeCell ref="E5:E6"/>
    <mergeCell ref="F5:F6"/>
    <mergeCell ref="B4:C6"/>
    <mergeCell ref="B7:C7"/>
    <mergeCell ref="U4:V5"/>
    <mergeCell ref="D45:F45"/>
    <mergeCell ref="G45:T45"/>
    <mergeCell ref="U45:V46"/>
    <mergeCell ref="G46:H46"/>
    <mergeCell ref="I46:J46"/>
    <mergeCell ref="K46:L46"/>
    <mergeCell ref="M46:N46"/>
    <mergeCell ref="O46:P46"/>
    <mergeCell ref="Q46:R46"/>
    <mergeCell ref="S46:T46"/>
    <mergeCell ref="D46:D47"/>
    <mergeCell ref="E46:E47"/>
    <mergeCell ref="F46:F47"/>
  </mergeCells>
  <phoneticPr fontId="3"/>
  <printOptions horizontalCentered="1"/>
  <pageMargins left="0.59055118110236227" right="0.59055118110236227" top="0.59055118110236227" bottom="0.59055118110236227" header="0.31496062992125984" footer="0.31496062992125984"/>
  <pageSetup paperSize="9" scale="99" orientation="portrait" r:id="rId1"/>
  <headerFooter>
    <oddFooter>&amp;P ページ</oddFooter>
  </headerFooter>
  <rowBreaks count="1" manualBreakCount="1">
    <brk id="4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V70"/>
  <sheetViews>
    <sheetView view="pageBreakPreview" zoomScaleNormal="100" zoomScaleSheetLayoutView="100" workbookViewId="0">
      <pane xSplit="1" ySplit="4" topLeftCell="B8" activePane="bottomRight" state="frozen"/>
      <selection activeCell="R48" sqref="R48"/>
      <selection pane="topRight" activeCell="R48" sqref="R48"/>
      <selection pane="bottomLeft" activeCell="R48" sqref="R48"/>
      <selection pane="bottomRight" activeCell="B2" sqref="B2:C4"/>
    </sheetView>
  </sheetViews>
  <sheetFormatPr defaultColWidth="9" defaultRowHeight="13.2" x14ac:dyDescent="0.2"/>
  <cols>
    <col min="1" max="1" width="1" style="68" customWidth="1"/>
    <col min="2" max="2" width="2.77734375" style="68" customWidth="1"/>
    <col min="3" max="3" width="8.33203125" style="68" customWidth="1"/>
    <col min="4" max="12" width="4.88671875" style="68" customWidth="1"/>
    <col min="13" max="16" width="5" style="68" customWidth="1"/>
    <col min="17" max="17" width="4.88671875" style="68" customWidth="1"/>
    <col min="18" max="18" width="5.109375" style="68" customWidth="1"/>
    <col min="19" max="19" width="5.109375" style="130" customWidth="1"/>
    <col min="20" max="20" width="1" style="68" customWidth="1"/>
    <col min="21" max="16384" width="9" style="68"/>
  </cols>
  <sheetData>
    <row r="1" spans="2:22" ht="13.5" customHeight="1" x14ac:dyDescent="0.15">
      <c r="B1" s="69"/>
      <c r="C1" s="85" t="s">
        <v>403</v>
      </c>
      <c r="D1" s="86"/>
      <c r="E1" s="86"/>
      <c r="F1" s="86"/>
      <c r="G1" s="86"/>
      <c r="H1" s="86"/>
      <c r="I1" s="86"/>
      <c r="J1" s="86"/>
      <c r="K1" s="86"/>
      <c r="L1" s="86"/>
      <c r="M1" s="86"/>
      <c r="N1" s="86"/>
      <c r="O1" s="86"/>
      <c r="P1" s="86"/>
      <c r="Q1" s="86"/>
      <c r="R1" s="1160" t="s">
        <v>128</v>
      </c>
      <c r="S1" s="1160"/>
    </row>
    <row r="2" spans="2:22" ht="11.25" customHeight="1" x14ac:dyDescent="0.2">
      <c r="B2" s="1076"/>
      <c r="C2" s="1084"/>
      <c r="D2" s="1163" t="s">
        <v>620</v>
      </c>
      <c r="E2" s="1164"/>
      <c r="F2" s="1164"/>
      <c r="G2" s="1164"/>
      <c r="H2" s="1164"/>
      <c r="I2" s="1164"/>
      <c r="J2" s="1166"/>
      <c r="K2" s="1154" t="s">
        <v>621</v>
      </c>
      <c r="L2" s="1154"/>
      <c r="M2" s="1154"/>
      <c r="N2" s="1154"/>
      <c r="O2" s="1154"/>
      <c r="P2" s="1154"/>
      <c r="Q2" s="1154"/>
      <c r="R2" s="1154"/>
      <c r="S2" s="1154"/>
    </row>
    <row r="3" spans="2:22" ht="12.75" customHeight="1" x14ac:dyDescent="0.2">
      <c r="B3" s="1085"/>
      <c r="C3" s="1086"/>
      <c r="D3" s="1176" t="s">
        <v>129</v>
      </c>
      <c r="E3" s="1178" t="s">
        <v>130</v>
      </c>
      <c r="F3" s="1178" t="s">
        <v>131</v>
      </c>
      <c r="G3" s="1178" t="s">
        <v>132</v>
      </c>
      <c r="H3" s="1178" t="s">
        <v>133</v>
      </c>
      <c r="I3" s="1178" t="s">
        <v>134</v>
      </c>
      <c r="J3" s="1169" t="s">
        <v>135</v>
      </c>
      <c r="K3" s="1154" t="s">
        <v>136</v>
      </c>
      <c r="L3" s="1154"/>
      <c r="M3" s="1171" t="s">
        <v>236</v>
      </c>
      <c r="N3" s="1171" t="s">
        <v>237</v>
      </c>
      <c r="O3" s="1154" t="s">
        <v>238</v>
      </c>
      <c r="P3" s="1154"/>
      <c r="Q3" s="1172" t="s">
        <v>239</v>
      </c>
      <c r="R3" s="1154" t="s">
        <v>240</v>
      </c>
      <c r="S3" s="1154"/>
    </row>
    <row r="4" spans="2:22" ht="30.75" customHeight="1" x14ac:dyDescent="0.2">
      <c r="B4" s="1087"/>
      <c r="C4" s="1088"/>
      <c r="D4" s="1177"/>
      <c r="E4" s="1179"/>
      <c r="F4" s="1179"/>
      <c r="G4" s="1179"/>
      <c r="H4" s="1179"/>
      <c r="I4" s="1179"/>
      <c r="J4" s="1170"/>
      <c r="K4" s="123" t="s">
        <v>139</v>
      </c>
      <c r="L4" s="123" t="s">
        <v>140</v>
      </c>
      <c r="M4" s="1171"/>
      <c r="N4" s="1171"/>
      <c r="O4" s="821" t="s">
        <v>180</v>
      </c>
      <c r="P4" s="821" t="s">
        <v>181</v>
      </c>
      <c r="Q4" s="1172"/>
      <c r="R4" s="813" t="s">
        <v>141</v>
      </c>
      <c r="S4" s="124" t="s">
        <v>232</v>
      </c>
    </row>
    <row r="5" spans="2:22" ht="11.85" customHeight="1" x14ac:dyDescent="0.2">
      <c r="B5" s="1101" t="s">
        <v>0</v>
      </c>
      <c r="C5" s="1052"/>
      <c r="D5" s="553"/>
      <c r="E5" s="554"/>
      <c r="F5" s="554"/>
      <c r="G5" s="554" t="s">
        <v>247</v>
      </c>
      <c r="H5" s="554" t="s">
        <v>247</v>
      </c>
      <c r="I5" s="554" t="s">
        <v>343</v>
      </c>
      <c r="J5" s="554" t="s">
        <v>247</v>
      </c>
      <c r="K5" s="505"/>
      <c r="L5" s="505"/>
      <c r="M5" s="555"/>
      <c r="N5" s="555"/>
      <c r="O5" s="556">
        <v>6</v>
      </c>
      <c r="P5" s="555">
        <v>3</v>
      </c>
      <c r="Q5" s="505"/>
      <c r="R5" s="557"/>
      <c r="S5" s="558"/>
      <c r="V5" s="82"/>
    </row>
    <row r="6" spans="2:22" ht="11.85" customHeight="1" x14ac:dyDescent="0.2">
      <c r="B6" s="1080" t="s">
        <v>1</v>
      </c>
      <c r="C6" s="51" t="s">
        <v>2</v>
      </c>
      <c r="D6" s="559"/>
      <c r="E6" s="560"/>
      <c r="F6" s="560"/>
      <c r="G6" s="560"/>
      <c r="H6" s="560"/>
      <c r="I6" s="560"/>
      <c r="J6" s="561"/>
      <c r="K6" s="476"/>
      <c r="L6" s="476"/>
      <c r="M6" s="562"/>
      <c r="N6" s="562"/>
      <c r="O6" s="562">
        <v>59</v>
      </c>
      <c r="P6" s="562">
        <v>40</v>
      </c>
      <c r="Q6" s="562"/>
      <c r="R6" s="562"/>
      <c r="S6" s="563"/>
      <c r="V6" s="82"/>
    </row>
    <row r="7" spans="2:22" ht="11.85" customHeight="1" x14ac:dyDescent="0.2">
      <c r="B7" s="1080"/>
      <c r="C7" s="52" t="s">
        <v>3</v>
      </c>
      <c r="D7" s="564"/>
      <c r="E7" s="565"/>
      <c r="F7" s="565"/>
      <c r="G7" s="565"/>
      <c r="H7" s="565"/>
      <c r="I7" s="565"/>
      <c r="J7" s="566"/>
      <c r="K7" s="480"/>
      <c r="L7" s="480"/>
      <c r="M7" s="552">
        <v>13</v>
      </c>
      <c r="N7" s="552"/>
      <c r="O7" s="552">
        <v>5</v>
      </c>
      <c r="P7" s="552">
        <v>14</v>
      </c>
      <c r="Q7" s="552"/>
      <c r="R7" s="552"/>
      <c r="S7" s="567"/>
      <c r="V7" s="82"/>
    </row>
    <row r="8" spans="2:22" ht="11.85" customHeight="1" x14ac:dyDescent="0.2">
      <c r="B8" s="1080"/>
      <c r="C8" s="52" t="s">
        <v>4</v>
      </c>
      <c r="D8" s="564"/>
      <c r="E8" s="565"/>
      <c r="F8" s="565"/>
      <c r="G8" s="565"/>
      <c r="H8" s="565"/>
      <c r="I8" s="565"/>
      <c r="J8" s="566"/>
      <c r="K8" s="480" t="s">
        <v>247</v>
      </c>
      <c r="L8" s="480" t="s">
        <v>247</v>
      </c>
      <c r="M8" s="552"/>
      <c r="N8" s="552"/>
      <c r="O8" s="552">
        <v>7</v>
      </c>
      <c r="P8" s="552">
        <v>2</v>
      </c>
      <c r="Q8" s="568" t="s">
        <v>247</v>
      </c>
      <c r="R8" s="552"/>
      <c r="S8" s="567"/>
    </row>
    <row r="9" spans="2:22" ht="11.85" customHeight="1" x14ac:dyDescent="0.2">
      <c r="B9" s="1080"/>
      <c r="C9" s="52" t="s">
        <v>5</v>
      </c>
      <c r="D9" s="564"/>
      <c r="E9" s="565"/>
      <c r="F9" s="565"/>
      <c r="G9" s="565" t="s">
        <v>247</v>
      </c>
      <c r="H9" s="565" t="s">
        <v>247</v>
      </c>
      <c r="I9" s="565" t="s">
        <v>247</v>
      </c>
      <c r="J9" s="566" t="s">
        <v>247</v>
      </c>
      <c r="K9" s="480"/>
      <c r="L9" s="480"/>
      <c r="M9" s="552">
        <v>26</v>
      </c>
      <c r="N9" s="552"/>
      <c r="O9" s="552">
        <v>10</v>
      </c>
      <c r="P9" s="552">
        <v>6</v>
      </c>
      <c r="Q9" s="552"/>
      <c r="R9" s="552"/>
      <c r="S9" s="567"/>
    </row>
    <row r="10" spans="2:22" ht="11.85" customHeight="1" x14ac:dyDescent="0.2">
      <c r="B10" s="1080"/>
      <c r="C10" s="53" t="s">
        <v>6</v>
      </c>
      <c r="D10" s="547"/>
      <c r="E10" s="548"/>
      <c r="F10" s="548" t="s">
        <v>247</v>
      </c>
      <c r="G10" s="548" t="s">
        <v>247</v>
      </c>
      <c r="H10" s="548" t="s">
        <v>247</v>
      </c>
      <c r="I10" s="548" t="s">
        <v>247</v>
      </c>
      <c r="J10" s="549" t="s">
        <v>247</v>
      </c>
      <c r="K10" s="468"/>
      <c r="L10" s="468"/>
      <c r="M10" s="550"/>
      <c r="N10" s="550"/>
      <c r="O10" s="550"/>
      <c r="P10" s="550">
        <v>1</v>
      </c>
      <c r="Q10" s="550"/>
      <c r="R10" s="550"/>
      <c r="S10" s="550"/>
    </row>
    <row r="11" spans="2:22" ht="11.85" customHeight="1" x14ac:dyDescent="0.2">
      <c r="B11" s="1080"/>
      <c r="C11" s="52" t="s">
        <v>7</v>
      </c>
      <c r="D11" s="564"/>
      <c r="E11" s="565"/>
      <c r="F11" s="565"/>
      <c r="G11" s="565"/>
      <c r="H11" s="565"/>
      <c r="I11" s="565"/>
      <c r="J11" s="566"/>
      <c r="K11" s="480"/>
      <c r="L11" s="480"/>
      <c r="M11" s="552"/>
      <c r="N11" s="552"/>
      <c r="O11" s="552"/>
      <c r="P11" s="552"/>
      <c r="Q11" s="568"/>
      <c r="R11" s="552"/>
      <c r="S11" s="567"/>
    </row>
    <row r="12" spans="2:22" ht="11.85" customHeight="1" x14ac:dyDescent="0.2">
      <c r="B12" s="1080"/>
      <c r="C12" s="53" t="s">
        <v>8</v>
      </c>
      <c r="D12" s="569" t="s">
        <v>247</v>
      </c>
      <c r="E12" s="570"/>
      <c r="F12" s="570" t="s">
        <v>247</v>
      </c>
      <c r="G12" s="570" t="s">
        <v>247</v>
      </c>
      <c r="H12" s="570" t="s">
        <v>247</v>
      </c>
      <c r="I12" s="570" t="s">
        <v>247</v>
      </c>
      <c r="J12" s="571" t="s">
        <v>247</v>
      </c>
      <c r="K12" s="94" t="s">
        <v>247</v>
      </c>
      <c r="L12" s="94" t="s">
        <v>247</v>
      </c>
      <c r="M12" s="572"/>
      <c r="N12" s="572"/>
      <c r="O12" s="572">
        <v>7</v>
      </c>
      <c r="P12" s="572"/>
      <c r="Q12" s="573" t="s">
        <v>247</v>
      </c>
      <c r="R12" s="572"/>
      <c r="S12" s="572"/>
    </row>
    <row r="13" spans="2:22" ht="11.85" customHeight="1" x14ac:dyDescent="0.2">
      <c r="B13" s="1080"/>
      <c r="C13" s="53" t="s">
        <v>9</v>
      </c>
      <c r="D13" s="569"/>
      <c r="E13" s="570"/>
      <c r="F13" s="570"/>
      <c r="G13" s="570"/>
      <c r="H13" s="570"/>
      <c r="I13" s="570"/>
      <c r="J13" s="571"/>
      <c r="K13" s="94" t="s">
        <v>247</v>
      </c>
      <c r="L13" s="94" t="s">
        <v>247</v>
      </c>
      <c r="M13" s="572">
        <v>1</v>
      </c>
      <c r="N13" s="572"/>
      <c r="O13" s="572">
        <v>4</v>
      </c>
      <c r="P13" s="572">
        <v>3</v>
      </c>
      <c r="Q13" s="573"/>
      <c r="R13" s="572">
        <v>1</v>
      </c>
      <c r="S13" s="572">
        <v>4</v>
      </c>
    </row>
    <row r="14" spans="2:22" ht="11.85" customHeight="1" x14ac:dyDescent="0.2">
      <c r="B14" s="1080"/>
      <c r="C14" s="52" t="s">
        <v>10</v>
      </c>
      <c r="D14" s="569"/>
      <c r="E14" s="570"/>
      <c r="F14" s="570"/>
      <c r="G14" s="570" t="s">
        <v>247</v>
      </c>
      <c r="H14" s="570"/>
      <c r="I14" s="570"/>
      <c r="J14" s="571" t="s">
        <v>247</v>
      </c>
      <c r="K14" s="94"/>
      <c r="L14" s="94"/>
      <c r="M14" s="572"/>
      <c r="N14" s="572"/>
      <c r="O14" s="572"/>
      <c r="P14" s="572"/>
      <c r="Q14" s="573"/>
      <c r="R14" s="572"/>
      <c r="S14" s="572"/>
    </row>
    <row r="15" spans="2:22" ht="11.85" customHeight="1" x14ac:dyDescent="0.2">
      <c r="B15" s="1080"/>
      <c r="C15" s="52" t="s">
        <v>11</v>
      </c>
      <c r="D15" s="541" t="s">
        <v>247</v>
      </c>
      <c r="E15" s="542"/>
      <c r="F15" s="542" t="s">
        <v>247</v>
      </c>
      <c r="G15" s="542" t="s">
        <v>247</v>
      </c>
      <c r="H15" s="542" t="s">
        <v>247</v>
      </c>
      <c r="I15" s="542" t="s">
        <v>247</v>
      </c>
      <c r="J15" s="543" t="s">
        <v>247</v>
      </c>
      <c r="K15" s="464"/>
      <c r="L15" s="464"/>
      <c r="M15" s="544"/>
      <c r="N15" s="544"/>
      <c r="O15" s="544"/>
      <c r="P15" s="544"/>
      <c r="Q15" s="545"/>
      <c r="R15" s="544"/>
      <c r="S15" s="546"/>
    </row>
    <row r="16" spans="2:22" ht="11.85" customHeight="1" x14ac:dyDescent="0.2">
      <c r="B16" s="1080"/>
      <c r="C16" s="53" t="s">
        <v>12</v>
      </c>
      <c r="D16" s="574"/>
      <c r="E16" s="575"/>
      <c r="F16" s="575"/>
      <c r="G16" s="575"/>
      <c r="H16" s="575"/>
      <c r="I16" s="575"/>
      <c r="J16" s="576"/>
      <c r="K16" s="486"/>
      <c r="L16" s="486"/>
      <c r="M16" s="577">
        <v>11</v>
      </c>
      <c r="N16" s="577"/>
      <c r="O16" s="577"/>
      <c r="P16" s="577"/>
      <c r="Q16" s="578"/>
      <c r="R16" s="577"/>
      <c r="S16" s="577"/>
    </row>
    <row r="17" spans="2:19" ht="11.85" customHeight="1" x14ac:dyDescent="0.2">
      <c r="B17" s="1080"/>
      <c r="C17" s="53" t="s">
        <v>13</v>
      </c>
      <c r="D17" s="564"/>
      <c r="E17" s="565"/>
      <c r="F17" s="565"/>
      <c r="G17" s="565"/>
      <c r="H17" s="565"/>
      <c r="I17" s="565"/>
      <c r="J17" s="566"/>
      <c r="K17" s="480"/>
      <c r="L17" s="480"/>
      <c r="M17" s="552"/>
      <c r="N17" s="552"/>
      <c r="O17" s="552"/>
      <c r="P17" s="552"/>
      <c r="Q17" s="568"/>
      <c r="R17" s="552"/>
      <c r="S17" s="567"/>
    </row>
    <row r="18" spans="2:19" ht="11.85" customHeight="1" x14ac:dyDescent="0.2">
      <c r="B18" s="1080"/>
      <c r="C18" s="56" t="s">
        <v>14</v>
      </c>
      <c r="D18" s="956"/>
      <c r="E18" s="957"/>
      <c r="F18" s="957"/>
      <c r="G18" s="957" t="s">
        <v>247</v>
      </c>
      <c r="H18" s="957"/>
      <c r="I18" s="957"/>
      <c r="J18" s="958"/>
      <c r="K18" s="817"/>
      <c r="L18" s="817"/>
      <c r="M18" s="959"/>
      <c r="N18" s="959"/>
      <c r="O18" s="959"/>
      <c r="P18" s="959"/>
      <c r="Q18" s="960"/>
      <c r="R18" s="959"/>
      <c r="S18" s="961"/>
    </row>
    <row r="19" spans="2:19" ht="11.85" customHeight="1" x14ac:dyDescent="0.2">
      <c r="B19" s="1081" t="s">
        <v>15</v>
      </c>
      <c r="C19" s="59" t="s">
        <v>16</v>
      </c>
      <c r="D19" s="559"/>
      <c r="E19" s="560"/>
      <c r="F19" s="579" t="s">
        <v>247</v>
      </c>
      <c r="G19" s="579" t="s">
        <v>247</v>
      </c>
      <c r="H19" s="579" t="s">
        <v>247</v>
      </c>
      <c r="I19" s="580"/>
      <c r="J19" s="581" t="s">
        <v>247</v>
      </c>
      <c r="K19" s="476"/>
      <c r="L19" s="476"/>
      <c r="M19" s="562"/>
      <c r="N19" s="562"/>
      <c r="O19" s="562" t="s">
        <v>462</v>
      </c>
      <c r="P19" s="562" t="s">
        <v>462</v>
      </c>
      <c r="Q19" s="582"/>
      <c r="R19" s="562"/>
      <c r="S19" s="563"/>
    </row>
    <row r="20" spans="2:19" ht="11.85" customHeight="1" x14ac:dyDescent="0.2">
      <c r="B20" s="1082"/>
      <c r="C20" s="52" t="s">
        <v>17</v>
      </c>
      <c r="D20" s="564"/>
      <c r="E20" s="565"/>
      <c r="F20" s="565"/>
      <c r="G20" s="565"/>
      <c r="H20" s="565"/>
      <c r="I20" s="565" t="s">
        <v>247</v>
      </c>
      <c r="J20" s="566" t="s">
        <v>247</v>
      </c>
      <c r="K20" s="480"/>
      <c r="L20" s="480"/>
      <c r="M20" s="552">
        <v>1</v>
      </c>
      <c r="N20" s="552"/>
      <c r="O20" s="552">
        <v>2</v>
      </c>
      <c r="P20" s="552"/>
      <c r="Q20" s="568"/>
      <c r="R20" s="552"/>
      <c r="S20" s="567"/>
    </row>
    <row r="21" spans="2:19" ht="11.85" customHeight="1" x14ac:dyDescent="0.2">
      <c r="B21" s="1082"/>
      <c r="C21" s="52" t="s">
        <v>18</v>
      </c>
      <c r="D21" s="951"/>
      <c r="E21" s="952"/>
      <c r="F21" s="952"/>
      <c r="G21" s="952"/>
      <c r="H21" s="952"/>
      <c r="I21" s="952"/>
      <c r="J21" s="953"/>
      <c r="K21" s="936"/>
      <c r="L21" s="936"/>
      <c r="M21" s="954"/>
      <c r="N21" s="954"/>
      <c r="O21" s="954"/>
      <c r="P21" s="954"/>
      <c r="Q21" s="955"/>
      <c r="R21" s="954"/>
      <c r="S21" s="954"/>
    </row>
    <row r="22" spans="2:19" ht="11.85" customHeight="1" x14ac:dyDescent="0.2">
      <c r="B22" s="1082"/>
      <c r="C22" s="52" t="s">
        <v>19</v>
      </c>
      <c r="D22" s="574"/>
      <c r="E22" s="575"/>
      <c r="F22" s="575"/>
      <c r="G22" s="575" t="s">
        <v>247</v>
      </c>
      <c r="H22" s="575"/>
      <c r="I22" s="575"/>
      <c r="J22" s="576" t="s">
        <v>247</v>
      </c>
      <c r="K22" s="486"/>
      <c r="L22" s="486"/>
      <c r="M22" s="577"/>
      <c r="N22" s="577"/>
      <c r="O22" s="577">
        <v>10</v>
      </c>
      <c r="P22" s="577">
        <v>5</v>
      </c>
      <c r="Q22" s="578"/>
      <c r="R22" s="577"/>
      <c r="S22" s="577"/>
    </row>
    <row r="23" spans="2:19" ht="11.85" customHeight="1" x14ac:dyDescent="0.2">
      <c r="B23" s="1082"/>
      <c r="C23" s="52" t="s">
        <v>20</v>
      </c>
      <c r="D23" s="564"/>
      <c r="E23" s="565"/>
      <c r="F23" s="565"/>
      <c r="G23" s="565"/>
      <c r="H23" s="565" t="s">
        <v>247</v>
      </c>
      <c r="I23" s="565"/>
      <c r="J23" s="566"/>
      <c r="K23" s="480" t="s">
        <v>247</v>
      </c>
      <c r="L23" s="480" t="s">
        <v>247</v>
      </c>
      <c r="M23" s="552">
        <v>8</v>
      </c>
      <c r="N23" s="552"/>
      <c r="O23" s="552"/>
      <c r="P23" s="552">
        <v>2</v>
      </c>
      <c r="Q23" s="568"/>
      <c r="R23" s="552"/>
      <c r="S23" s="567"/>
    </row>
    <row r="24" spans="2:19" ht="11.85" customHeight="1" x14ac:dyDescent="0.2">
      <c r="B24" s="1082"/>
      <c r="C24" s="52" t="s">
        <v>21</v>
      </c>
      <c r="D24" s="574"/>
      <c r="E24" s="575"/>
      <c r="F24" s="575"/>
      <c r="G24" s="575"/>
      <c r="H24" s="575"/>
      <c r="I24" s="575"/>
      <c r="J24" s="576"/>
      <c r="K24" s="486"/>
      <c r="L24" s="486"/>
      <c r="M24" s="577"/>
      <c r="N24" s="577"/>
      <c r="O24" s="552">
        <v>7</v>
      </c>
      <c r="P24" s="577"/>
      <c r="Q24" s="578"/>
      <c r="R24" s="577"/>
      <c r="S24" s="577"/>
    </row>
    <row r="25" spans="2:19" ht="11.85" customHeight="1" x14ac:dyDescent="0.2">
      <c r="B25" s="1082"/>
      <c r="C25" s="53" t="s">
        <v>22</v>
      </c>
      <c r="D25" s="564"/>
      <c r="E25" s="565"/>
      <c r="F25" s="565"/>
      <c r="G25" s="565"/>
      <c r="H25" s="565" t="s">
        <v>247</v>
      </c>
      <c r="I25" s="565"/>
      <c r="J25" s="566"/>
      <c r="K25" s="480"/>
      <c r="L25" s="480"/>
      <c r="M25" s="552"/>
      <c r="N25" s="552"/>
      <c r="O25" s="552">
        <v>3</v>
      </c>
      <c r="P25" s="552"/>
      <c r="Q25" s="568"/>
      <c r="R25" s="552"/>
      <c r="S25" s="567"/>
    </row>
    <row r="26" spans="2:19" ht="11.85" customHeight="1" x14ac:dyDescent="0.2">
      <c r="B26" s="1082"/>
      <c r="C26" s="52" t="s">
        <v>23</v>
      </c>
      <c r="D26" s="564"/>
      <c r="E26" s="565"/>
      <c r="F26" s="565"/>
      <c r="G26" s="565"/>
      <c r="H26" s="565"/>
      <c r="I26" s="565"/>
      <c r="J26" s="566"/>
      <c r="K26" s="480"/>
      <c r="L26" s="480"/>
      <c r="M26" s="552"/>
      <c r="N26" s="552"/>
      <c r="O26" s="552"/>
      <c r="P26" s="552"/>
      <c r="Q26" s="568"/>
      <c r="R26" s="552"/>
      <c r="S26" s="567"/>
    </row>
    <row r="27" spans="2:19" ht="11.85" customHeight="1" x14ac:dyDescent="0.2">
      <c r="B27" s="1082"/>
      <c r="C27" s="52" t="s">
        <v>24</v>
      </c>
      <c r="D27" s="564"/>
      <c r="E27" s="565"/>
      <c r="F27" s="565"/>
      <c r="G27" s="565"/>
      <c r="H27" s="565"/>
      <c r="I27" s="565"/>
      <c r="J27" s="566"/>
      <c r="K27" s="480"/>
      <c r="L27" s="480"/>
      <c r="M27" s="552"/>
      <c r="N27" s="552"/>
      <c r="O27" s="552"/>
      <c r="P27" s="552"/>
      <c r="Q27" s="568"/>
      <c r="R27" s="552"/>
      <c r="S27" s="567"/>
    </row>
    <row r="28" spans="2:19" ht="11.85" customHeight="1" x14ac:dyDescent="0.2">
      <c r="B28" s="1082"/>
      <c r="C28" s="52" t="s">
        <v>25</v>
      </c>
      <c r="D28" s="564"/>
      <c r="E28" s="565"/>
      <c r="F28" s="565"/>
      <c r="G28" s="565"/>
      <c r="H28" s="565"/>
      <c r="I28" s="565"/>
      <c r="J28" s="566"/>
      <c r="K28" s="480"/>
      <c r="L28" s="480"/>
      <c r="M28" s="552"/>
      <c r="N28" s="552"/>
      <c r="O28" s="552">
        <v>2</v>
      </c>
      <c r="P28" s="552">
        <v>1</v>
      </c>
      <c r="Q28" s="568"/>
      <c r="R28" s="552"/>
      <c r="S28" s="567"/>
    </row>
    <row r="29" spans="2:19" ht="11.85" customHeight="1" x14ac:dyDescent="0.2">
      <c r="B29" s="1082"/>
      <c r="C29" s="52" t="s">
        <v>26</v>
      </c>
      <c r="D29" s="564"/>
      <c r="E29" s="565"/>
      <c r="F29" s="565"/>
      <c r="G29" s="565"/>
      <c r="H29" s="565"/>
      <c r="I29" s="565"/>
      <c r="J29" s="566"/>
      <c r="K29" s="480"/>
      <c r="L29" s="480"/>
      <c r="M29" s="552"/>
      <c r="N29" s="552"/>
      <c r="O29" s="552"/>
      <c r="P29" s="552"/>
      <c r="Q29" s="568"/>
      <c r="R29" s="552"/>
      <c r="S29" s="567"/>
    </row>
    <row r="30" spans="2:19" ht="11.85" customHeight="1" x14ac:dyDescent="0.2">
      <c r="B30" s="1082"/>
      <c r="C30" s="52" t="s">
        <v>27</v>
      </c>
      <c r="D30" s="583"/>
      <c r="E30" s="584"/>
      <c r="F30" s="584"/>
      <c r="G30" s="584"/>
      <c r="H30" s="584" t="s">
        <v>247</v>
      </c>
      <c r="I30" s="584"/>
      <c r="J30" s="585"/>
      <c r="K30" s="97" t="s">
        <v>247</v>
      </c>
      <c r="L30" s="97" t="s">
        <v>247</v>
      </c>
      <c r="M30" s="552">
        <v>5</v>
      </c>
      <c r="N30" s="552"/>
      <c r="O30" s="552">
        <v>9</v>
      </c>
      <c r="P30" s="552">
        <v>2</v>
      </c>
      <c r="Q30" s="568"/>
      <c r="R30" s="552"/>
      <c r="S30" s="567"/>
    </row>
    <row r="31" spans="2:19" ht="11.85" customHeight="1" x14ac:dyDescent="0.2">
      <c r="B31" s="1082"/>
      <c r="C31" s="57" t="s">
        <v>28</v>
      </c>
      <c r="D31" s="569"/>
      <c r="E31" s="570"/>
      <c r="F31" s="570"/>
      <c r="G31" s="570"/>
      <c r="H31" s="570"/>
      <c r="I31" s="570"/>
      <c r="J31" s="571"/>
      <c r="K31" s="94"/>
      <c r="L31" s="94"/>
      <c r="M31" s="572">
        <v>8</v>
      </c>
      <c r="N31" s="572"/>
      <c r="O31" s="572"/>
      <c r="P31" s="572"/>
      <c r="Q31" s="573"/>
      <c r="R31" s="572"/>
      <c r="S31" s="572"/>
    </row>
    <row r="32" spans="2:19" ht="11.85" customHeight="1" x14ac:dyDescent="0.2">
      <c r="B32" s="1082"/>
      <c r="C32" s="53" t="s">
        <v>29</v>
      </c>
      <c r="D32" s="564"/>
      <c r="E32" s="565"/>
      <c r="F32" s="565"/>
      <c r="G32" s="565"/>
      <c r="H32" s="565"/>
      <c r="I32" s="565"/>
      <c r="J32" s="566"/>
      <c r="K32" s="480"/>
      <c r="L32" s="480"/>
      <c r="M32" s="552"/>
      <c r="N32" s="552"/>
      <c r="O32" s="552"/>
      <c r="P32" s="552"/>
      <c r="Q32" s="568"/>
      <c r="R32" s="552"/>
      <c r="S32" s="567"/>
    </row>
    <row r="33" spans="2:19" ht="11.85" customHeight="1" x14ac:dyDescent="0.2">
      <c r="B33" s="1082"/>
      <c r="C33" s="52" t="s">
        <v>30</v>
      </c>
      <c r="D33" s="583"/>
      <c r="E33" s="584"/>
      <c r="F33" s="584"/>
      <c r="G33" s="584"/>
      <c r="H33" s="584"/>
      <c r="I33" s="584"/>
      <c r="J33" s="585"/>
      <c r="K33" s="97"/>
      <c r="L33" s="97"/>
      <c r="M33" s="552"/>
      <c r="N33" s="552"/>
      <c r="O33" s="552"/>
      <c r="P33" s="552"/>
      <c r="Q33" s="568"/>
      <c r="R33" s="552"/>
      <c r="S33" s="567"/>
    </row>
    <row r="34" spans="2:19" ht="11.85" customHeight="1" x14ac:dyDescent="0.2">
      <c r="B34" s="1082"/>
      <c r="C34" s="52" t="s">
        <v>31</v>
      </c>
      <c r="D34" s="574"/>
      <c r="E34" s="575"/>
      <c r="F34" s="575"/>
      <c r="G34" s="575"/>
      <c r="H34" s="575"/>
      <c r="I34" s="575"/>
      <c r="J34" s="576"/>
      <c r="K34" s="486"/>
      <c r="L34" s="486"/>
      <c r="M34" s="577"/>
      <c r="N34" s="577"/>
      <c r="O34" s="577"/>
      <c r="P34" s="577"/>
      <c r="Q34" s="578"/>
      <c r="R34" s="577"/>
      <c r="S34" s="577"/>
    </row>
    <row r="35" spans="2:19" ht="11.85" customHeight="1" x14ac:dyDescent="0.2">
      <c r="B35" s="1082"/>
      <c r="C35" s="52" t="s">
        <v>32</v>
      </c>
      <c r="D35" s="564"/>
      <c r="E35" s="565"/>
      <c r="F35" s="565"/>
      <c r="G35" s="565"/>
      <c r="H35" s="565"/>
      <c r="I35" s="565"/>
      <c r="J35" s="566" t="s">
        <v>247</v>
      </c>
      <c r="K35" s="480" t="s">
        <v>247</v>
      </c>
      <c r="L35" s="480" t="s">
        <v>247</v>
      </c>
      <c r="M35" s="552"/>
      <c r="N35" s="552"/>
      <c r="O35" s="552"/>
      <c r="P35" s="552"/>
      <c r="Q35" s="568"/>
      <c r="R35" s="552"/>
      <c r="S35" s="567"/>
    </row>
    <row r="36" spans="2:19" ht="11.85" customHeight="1" x14ac:dyDescent="0.2">
      <c r="B36" s="1082"/>
      <c r="C36" s="52" t="s">
        <v>33</v>
      </c>
      <c r="D36" s="564"/>
      <c r="E36" s="565"/>
      <c r="F36" s="565"/>
      <c r="G36" s="565"/>
      <c r="H36" s="565"/>
      <c r="I36" s="565"/>
      <c r="J36" s="566"/>
      <c r="K36" s="480"/>
      <c r="L36" s="480"/>
      <c r="M36" s="552">
        <v>1</v>
      </c>
      <c r="N36" s="552"/>
      <c r="O36" s="552"/>
      <c r="P36" s="552"/>
      <c r="Q36" s="568"/>
      <c r="R36" s="552"/>
      <c r="S36" s="567"/>
    </row>
    <row r="37" spans="2:19" ht="11.85" customHeight="1" x14ac:dyDescent="0.2">
      <c r="B37" s="1082"/>
      <c r="C37" s="53" t="s">
        <v>34</v>
      </c>
      <c r="D37" s="564"/>
      <c r="E37" s="565"/>
      <c r="F37" s="565"/>
      <c r="G37" s="565"/>
      <c r="H37" s="565"/>
      <c r="I37" s="565"/>
      <c r="J37" s="566" t="s">
        <v>247</v>
      </c>
      <c r="K37" s="480"/>
      <c r="L37" s="480"/>
      <c r="M37" s="552"/>
      <c r="N37" s="552"/>
      <c r="O37" s="552"/>
      <c r="P37" s="552"/>
      <c r="Q37" s="568"/>
      <c r="R37" s="552"/>
      <c r="S37" s="567"/>
    </row>
    <row r="38" spans="2:19" ht="11.85" customHeight="1" x14ac:dyDescent="0.2">
      <c r="B38" s="1082"/>
      <c r="C38" s="52" t="s">
        <v>35</v>
      </c>
      <c r="D38" s="564"/>
      <c r="E38" s="565"/>
      <c r="F38" s="565"/>
      <c r="G38" s="565"/>
      <c r="H38" s="565"/>
      <c r="I38" s="565"/>
      <c r="J38" s="566"/>
      <c r="K38" s="480"/>
      <c r="L38" s="480"/>
      <c r="M38" s="552"/>
      <c r="N38" s="552"/>
      <c r="O38" s="552"/>
      <c r="P38" s="552"/>
      <c r="Q38" s="568"/>
      <c r="R38" s="552"/>
      <c r="S38" s="567"/>
    </row>
    <row r="39" spans="2:19" ht="11.85" customHeight="1" x14ac:dyDescent="0.2">
      <c r="B39" s="1082"/>
      <c r="C39" s="53" t="s">
        <v>36</v>
      </c>
      <c r="D39" s="564"/>
      <c r="E39" s="565"/>
      <c r="F39" s="565"/>
      <c r="G39" s="565"/>
      <c r="H39" s="565"/>
      <c r="I39" s="565"/>
      <c r="J39" s="566"/>
      <c r="K39" s="480"/>
      <c r="L39" s="480"/>
      <c r="M39" s="552"/>
      <c r="N39" s="552"/>
      <c r="O39" s="552"/>
      <c r="P39" s="552"/>
      <c r="Q39" s="568"/>
      <c r="R39" s="552"/>
      <c r="S39" s="567"/>
    </row>
    <row r="40" spans="2:19" ht="11.85" customHeight="1" x14ac:dyDescent="0.2">
      <c r="B40" s="1083"/>
      <c r="C40" s="56" t="s">
        <v>37</v>
      </c>
      <c r="D40" s="586"/>
      <c r="E40" s="587"/>
      <c r="F40" s="587"/>
      <c r="G40" s="587"/>
      <c r="H40" s="587"/>
      <c r="I40" s="587"/>
      <c r="J40" s="588"/>
      <c r="K40" s="102"/>
      <c r="L40" s="102"/>
      <c r="M40" s="589"/>
      <c r="N40" s="589"/>
      <c r="O40" s="589"/>
      <c r="P40" s="589"/>
      <c r="Q40" s="590"/>
      <c r="R40" s="589"/>
      <c r="S40" s="591"/>
    </row>
    <row r="41" spans="2:19" ht="11.85" customHeight="1" x14ac:dyDescent="0.2">
      <c r="B41" s="1081" t="s">
        <v>38</v>
      </c>
      <c r="C41" s="51" t="s">
        <v>39</v>
      </c>
      <c r="D41" s="592"/>
      <c r="E41" s="593"/>
      <c r="F41" s="593"/>
      <c r="G41" s="593"/>
      <c r="H41" s="593"/>
      <c r="I41" s="593"/>
      <c r="J41" s="594"/>
      <c r="K41" s="816"/>
      <c r="L41" s="816"/>
      <c r="M41" s="595">
        <v>3</v>
      </c>
      <c r="N41" s="595"/>
      <c r="O41" s="595"/>
      <c r="P41" s="595"/>
      <c r="Q41" s="596"/>
      <c r="R41" s="595"/>
      <c r="S41" s="597"/>
    </row>
    <row r="42" spans="2:19" ht="11.85" customHeight="1" x14ac:dyDescent="0.2">
      <c r="B42" s="1082"/>
      <c r="C42" s="57" t="s">
        <v>40</v>
      </c>
      <c r="D42" s="569"/>
      <c r="E42" s="570"/>
      <c r="F42" s="570"/>
      <c r="G42" s="570"/>
      <c r="H42" s="570"/>
      <c r="I42" s="570"/>
      <c r="J42" s="571"/>
      <c r="K42" s="94" t="s">
        <v>247</v>
      </c>
      <c r="L42" s="94" t="s">
        <v>247</v>
      </c>
      <c r="M42" s="572"/>
      <c r="N42" s="572"/>
      <c r="O42" s="572"/>
      <c r="P42" s="572">
        <v>5</v>
      </c>
      <c r="Q42" s="573" t="s">
        <v>247</v>
      </c>
      <c r="R42" s="572"/>
      <c r="S42" s="572"/>
    </row>
    <row r="43" spans="2:19" ht="11.85" customHeight="1" x14ac:dyDescent="0.2">
      <c r="B43" s="1082"/>
      <c r="C43" s="52" t="s">
        <v>41</v>
      </c>
      <c r="D43" s="564"/>
      <c r="E43" s="565"/>
      <c r="F43" s="598" t="s">
        <v>247</v>
      </c>
      <c r="G43" s="599" t="s">
        <v>247</v>
      </c>
      <c r="H43" s="599"/>
      <c r="I43" s="566"/>
      <c r="J43" s="600"/>
      <c r="K43" s="480"/>
      <c r="L43" s="480"/>
      <c r="M43" s="552">
        <v>2</v>
      </c>
      <c r="N43" s="552"/>
      <c r="O43" s="552"/>
      <c r="P43" s="552"/>
      <c r="Q43" s="568" t="s">
        <v>247</v>
      </c>
      <c r="R43" s="552"/>
      <c r="S43" s="567"/>
    </row>
    <row r="44" spans="2:19" ht="11.85" customHeight="1" x14ac:dyDescent="0.2">
      <c r="B44" s="1082"/>
      <c r="C44" s="52" t="s">
        <v>42</v>
      </c>
      <c r="D44" s="564"/>
      <c r="E44" s="565"/>
      <c r="F44" s="565"/>
      <c r="G44" s="565"/>
      <c r="H44" s="565" t="s">
        <v>247</v>
      </c>
      <c r="I44" s="565"/>
      <c r="J44" s="566"/>
      <c r="K44" s="480"/>
      <c r="L44" s="480"/>
      <c r="M44" s="552">
        <v>2</v>
      </c>
      <c r="N44" s="552"/>
      <c r="O44" s="552"/>
      <c r="P44" s="552"/>
      <c r="Q44" s="568"/>
      <c r="R44" s="552"/>
      <c r="S44" s="567"/>
    </row>
    <row r="45" spans="2:19" ht="11.85" customHeight="1" x14ac:dyDescent="0.2">
      <c r="B45" s="1082"/>
      <c r="C45" s="53" t="s">
        <v>43</v>
      </c>
      <c r="D45" s="564"/>
      <c r="E45" s="565"/>
      <c r="F45" s="565"/>
      <c r="G45" s="565"/>
      <c r="H45" s="565"/>
      <c r="I45" s="565"/>
      <c r="J45" s="566"/>
      <c r="K45" s="480"/>
      <c r="L45" s="480"/>
      <c r="M45" s="552"/>
      <c r="N45" s="552"/>
      <c r="O45" s="552"/>
      <c r="P45" s="552"/>
      <c r="Q45" s="568"/>
      <c r="R45" s="552"/>
      <c r="S45" s="567"/>
    </row>
    <row r="46" spans="2:19" ht="11.85" customHeight="1" x14ac:dyDescent="0.2">
      <c r="B46" s="1082"/>
      <c r="C46" s="52" t="s">
        <v>44</v>
      </c>
      <c r="D46" s="564"/>
      <c r="E46" s="565"/>
      <c r="F46" s="565"/>
      <c r="G46" s="565" t="s">
        <v>247</v>
      </c>
      <c r="H46" s="565" t="s">
        <v>247</v>
      </c>
      <c r="I46" s="565"/>
      <c r="J46" s="566" t="s">
        <v>247</v>
      </c>
      <c r="K46" s="480"/>
      <c r="L46" s="480"/>
      <c r="M46" s="552">
        <v>23</v>
      </c>
      <c r="N46" s="552"/>
      <c r="O46" s="552"/>
      <c r="P46" s="552"/>
      <c r="Q46" s="568"/>
      <c r="R46" s="552"/>
      <c r="S46" s="567"/>
    </row>
    <row r="47" spans="2:19" ht="11.85" customHeight="1" x14ac:dyDescent="0.2">
      <c r="B47" s="1082"/>
      <c r="C47" s="52" t="s">
        <v>45</v>
      </c>
      <c r="D47" s="547"/>
      <c r="E47" s="548"/>
      <c r="F47" s="548"/>
      <c r="G47" s="548"/>
      <c r="H47" s="548"/>
      <c r="I47" s="548"/>
      <c r="J47" s="549"/>
      <c r="K47" s="468"/>
      <c r="L47" s="468"/>
      <c r="M47" s="550"/>
      <c r="N47" s="550"/>
      <c r="O47" s="550"/>
      <c r="P47" s="550"/>
      <c r="Q47" s="551"/>
      <c r="R47" s="550"/>
      <c r="S47" s="550"/>
    </row>
    <row r="48" spans="2:19" ht="11.85" customHeight="1" x14ac:dyDescent="0.2">
      <c r="B48" s="1082"/>
      <c r="C48" s="53" t="s">
        <v>46</v>
      </c>
      <c r="D48" s="569"/>
      <c r="E48" s="570"/>
      <c r="F48" s="570"/>
      <c r="G48" s="570"/>
      <c r="H48" s="570"/>
      <c r="I48" s="570"/>
      <c r="J48" s="571"/>
      <c r="K48" s="93" t="s">
        <v>247</v>
      </c>
      <c r="L48" s="93" t="s">
        <v>247</v>
      </c>
      <c r="M48" s="572"/>
      <c r="N48" s="572"/>
      <c r="O48" s="572">
        <v>3</v>
      </c>
      <c r="P48" s="572"/>
      <c r="Q48" s="573"/>
      <c r="R48" s="572"/>
      <c r="S48" s="572"/>
    </row>
    <row r="49" spans="2:19" ht="11.85" customHeight="1" x14ac:dyDescent="0.2">
      <c r="B49" s="1082"/>
      <c r="C49" s="52" t="s">
        <v>47</v>
      </c>
      <c r="D49" s="574"/>
      <c r="E49" s="575"/>
      <c r="F49" s="575"/>
      <c r="G49" s="575"/>
      <c r="H49" s="575"/>
      <c r="I49" s="575"/>
      <c r="J49" s="576"/>
      <c r="K49" s="486"/>
      <c r="L49" s="486"/>
      <c r="M49" s="577">
        <v>3</v>
      </c>
      <c r="N49" s="577"/>
      <c r="O49" s="577"/>
      <c r="P49" s="577"/>
      <c r="Q49" s="578"/>
      <c r="R49" s="577"/>
      <c r="S49" s="577"/>
    </row>
    <row r="50" spans="2:19" ht="11.85" customHeight="1" x14ac:dyDescent="0.2">
      <c r="B50" s="1082"/>
      <c r="C50" s="53" t="s">
        <v>48</v>
      </c>
      <c r="D50" s="564"/>
      <c r="E50" s="565"/>
      <c r="F50" s="565"/>
      <c r="G50" s="565"/>
      <c r="H50" s="565"/>
      <c r="I50" s="565"/>
      <c r="J50" s="566"/>
      <c r="K50" s="480"/>
      <c r="L50" s="480"/>
      <c r="M50" s="552"/>
      <c r="N50" s="552"/>
      <c r="O50" s="552"/>
      <c r="P50" s="552"/>
      <c r="Q50" s="568"/>
      <c r="R50" s="552"/>
      <c r="S50" s="567"/>
    </row>
    <row r="51" spans="2:19" ht="11.85" customHeight="1" x14ac:dyDescent="0.2">
      <c r="B51" s="1082"/>
      <c r="C51" s="53" t="s">
        <v>49</v>
      </c>
      <c r="D51" s="569"/>
      <c r="E51" s="570"/>
      <c r="F51" s="570"/>
      <c r="G51" s="570"/>
      <c r="H51" s="570"/>
      <c r="I51" s="570"/>
      <c r="J51" s="571" t="s">
        <v>247</v>
      </c>
      <c r="K51" s="94"/>
      <c r="L51" s="94"/>
      <c r="M51" s="572"/>
      <c r="N51" s="572"/>
      <c r="O51" s="572"/>
      <c r="P51" s="572"/>
      <c r="Q51" s="573"/>
      <c r="R51" s="572"/>
      <c r="S51" s="572"/>
    </row>
    <row r="52" spans="2:19" ht="11.85" customHeight="1" x14ac:dyDescent="0.2">
      <c r="B52" s="1083"/>
      <c r="C52" s="56" t="s">
        <v>50</v>
      </c>
      <c r="D52" s="601"/>
      <c r="E52" s="602"/>
      <c r="F52" s="602"/>
      <c r="G52" s="602"/>
      <c r="H52" s="602"/>
      <c r="I52" s="602"/>
      <c r="J52" s="603"/>
      <c r="K52" s="534"/>
      <c r="L52" s="534"/>
      <c r="M52" s="604"/>
      <c r="N52" s="604"/>
      <c r="O52" s="604"/>
      <c r="P52" s="604"/>
      <c r="Q52" s="605"/>
      <c r="R52" s="604">
        <v>1</v>
      </c>
      <c r="S52" s="604">
        <v>24</v>
      </c>
    </row>
    <row r="53" spans="2:19" ht="11.85" customHeight="1" x14ac:dyDescent="0.2">
      <c r="B53" s="1081" t="s">
        <v>51</v>
      </c>
      <c r="C53" s="59" t="s">
        <v>52</v>
      </c>
      <c r="D53" s="559"/>
      <c r="E53" s="560"/>
      <c r="F53" s="560"/>
      <c r="G53" s="560"/>
      <c r="H53" s="560"/>
      <c r="I53" s="560"/>
      <c r="J53" s="561"/>
      <c r="K53" s="476"/>
      <c r="L53" s="476"/>
      <c r="M53" s="562">
        <v>4</v>
      </c>
      <c r="N53" s="562"/>
      <c r="O53" s="562"/>
      <c r="P53" s="562">
        <v>1</v>
      </c>
      <c r="Q53" s="582"/>
      <c r="R53" s="562"/>
      <c r="S53" s="563"/>
    </row>
    <row r="54" spans="2:19" ht="11.85" customHeight="1" x14ac:dyDescent="0.2">
      <c r="B54" s="1082"/>
      <c r="C54" s="53" t="s">
        <v>53</v>
      </c>
      <c r="D54" s="574"/>
      <c r="E54" s="575"/>
      <c r="F54" s="575"/>
      <c r="G54" s="575"/>
      <c r="H54" s="575"/>
      <c r="I54" s="575"/>
      <c r="J54" s="576"/>
      <c r="K54" s="486"/>
      <c r="L54" s="486"/>
      <c r="M54" s="577">
        <v>20</v>
      </c>
      <c r="N54" s="577"/>
      <c r="O54" s="577"/>
      <c r="P54" s="577">
        <v>1</v>
      </c>
      <c r="Q54" s="578"/>
      <c r="R54" s="577"/>
      <c r="S54" s="577"/>
    </row>
    <row r="55" spans="2:19" ht="11.85" customHeight="1" x14ac:dyDescent="0.2">
      <c r="B55" s="1082"/>
      <c r="C55" s="52" t="s">
        <v>54</v>
      </c>
      <c r="D55" s="564"/>
      <c r="E55" s="565"/>
      <c r="F55" s="565"/>
      <c r="G55" s="565" t="s">
        <v>247</v>
      </c>
      <c r="H55" s="565"/>
      <c r="I55" s="565"/>
      <c r="J55" s="566" t="s">
        <v>247</v>
      </c>
      <c r="K55" s="480"/>
      <c r="L55" s="480"/>
      <c r="M55" s="552"/>
      <c r="N55" s="552"/>
      <c r="O55" s="552"/>
      <c r="P55" s="552">
        <v>7</v>
      </c>
      <c r="Q55" s="568"/>
      <c r="R55" s="552"/>
      <c r="S55" s="567"/>
    </row>
    <row r="56" spans="2:19" ht="11.85" customHeight="1" x14ac:dyDescent="0.2">
      <c r="B56" s="1082"/>
      <c r="C56" s="52" t="s">
        <v>55</v>
      </c>
      <c r="D56" s="564"/>
      <c r="E56" s="565"/>
      <c r="F56" s="565"/>
      <c r="G56" s="565"/>
      <c r="H56" s="565" t="s">
        <v>247</v>
      </c>
      <c r="I56" s="565"/>
      <c r="J56" s="566"/>
      <c r="K56" s="480"/>
      <c r="L56" s="480"/>
      <c r="M56" s="552"/>
      <c r="N56" s="552"/>
      <c r="O56" s="552">
        <v>1</v>
      </c>
      <c r="P56" s="552"/>
      <c r="Q56" s="568"/>
      <c r="R56" s="552"/>
      <c r="S56" s="567"/>
    </row>
    <row r="57" spans="2:19" ht="11.85" customHeight="1" x14ac:dyDescent="0.2">
      <c r="B57" s="1082"/>
      <c r="C57" s="52" t="s">
        <v>56</v>
      </c>
      <c r="D57" s="564" t="s">
        <v>247</v>
      </c>
      <c r="E57" s="565" t="s">
        <v>247</v>
      </c>
      <c r="F57" s="565" t="s">
        <v>247</v>
      </c>
      <c r="G57" s="565" t="s">
        <v>247</v>
      </c>
      <c r="H57" s="565" t="s">
        <v>247</v>
      </c>
      <c r="I57" s="565"/>
      <c r="J57" s="566" t="s">
        <v>247</v>
      </c>
      <c r="K57" s="480" t="s">
        <v>247</v>
      </c>
      <c r="L57" s="480" t="s">
        <v>247</v>
      </c>
      <c r="M57" s="552">
        <v>4</v>
      </c>
      <c r="N57" s="552"/>
      <c r="O57" s="552">
        <v>2</v>
      </c>
      <c r="P57" s="552">
        <v>4</v>
      </c>
      <c r="Q57" s="568"/>
      <c r="R57" s="552"/>
      <c r="S57" s="567"/>
    </row>
    <row r="58" spans="2:19" ht="11.85" customHeight="1" x14ac:dyDescent="0.2">
      <c r="B58" s="1082"/>
      <c r="C58" s="52" t="s">
        <v>57</v>
      </c>
      <c r="D58" s="564"/>
      <c r="E58" s="565"/>
      <c r="F58" s="565"/>
      <c r="G58" s="565"/>
      <c r="H58" s="565"/>
      <c r="I58" s="565"/>
      <c r="J58" s="566"/>
      <c r="K58" s="480"/>
      <c r="L58" s="480"/>
      <c r="M58" s="552">
        <v>16</v>
      </c>
      <c r="N58" s="552"/>
      <c r="O58" s="552">
        <v>3</v>
      </c>
      <c r="P58" s="552">
        <v>2</v>
      </c>
      <c r="Q58" s="568"/>
      <c r="R58" s="552"/>
      <c r="S58" s="567"/>
    </row>
    <row r="59" spans="2:19" ht="11.85" customHeight="1" x14ac:dyDescent="0.2">
      <c r="B59" s="1082"/>
      <c r="C59" s="52" t="s">
        <v>58</v>
      </c>
      <c r="D59" s="564"/>
      <c r="E59" s="565"/>
      <c r="F59" s="565"/>
      <c r="G59" s="565"/>
      <c r="H59" s="565"/>
      <c r="I59" s="565"/>
      <c r="J59" s="566"/>
      <c r="K59" s="480"/>
      <c r="L59" s="480"/>
      <c r="M59" s="552">
        <v>8</v>
      </c>
      <c r="N59" s="552"/>
      <c r="O59" s="962"/>
      <c r="P59" s="552"/>
      <c r="Q59" s="568"/>
      <c r="R59" s="552"/>
      <c r="S59" s="567"/>
    </row>
    <row r="60" spans="2:19" ht="11.85" customHeight="1" x14ac:dyDescent="0.2">
      <c r="B60" s="1082"/>
      <c r="C60" s="52" t="s">
        <v>59</v>
      </c>
      <c r="D60" s="564"/>
      <c r="E60" s="565"/>
      <c r="F60" s="565"/>
      <c r="G60" s="565"/>
      <c r="H60" s="565" t="s">
        <v>247</v>
      </c>
      <c r="I60" s="565"/>
      <c r="J60" s="566"/>
      <c r="K60" s="480"/>
      <c r="L60" s="480"/>
      <c r="M60" s="552">
        <v>26</v>
      </c>
      <c r="N60" s="552"/>
      <c r="O60" s="552"/>
      <c r="P60" s="552"/>
      <c r="Q60" s="568"/>
      <c r="R60" s="552">
        <v>26</v>
      </c>
      <c r="S60" s="567">
        <v>445</v>
      </c>
    </row>
    <row r="61" spans="2:19" ht="11.85" customHeight="1" x14ac:dyDescent="0.2">
      <c r="B61" s="1082"/>
      <c r="C61" s="52" t="s">
        <v>60</v>
      </c>
      <c r="D61" s="574"/>
      <c r="E61" s="575"/>
      <c r="F61" s="575"/>
      <c r="G61" s="575"/>
      <c r="H61" s="575"/>
      <c r="I61" s="575"/>
      <c r="J61" s="576"/>
      <c r="K61" s="486"/>
      <c r="L61" s="486"/>
      <c r="M61" s="577">
        <v>6</v>
      </c>
      <c r="N61" s="577"/>
      <c r="O61" s="577"/>
      <c r="P61" s="577"/>
      <c r="Q61" s="578"/>
      <c r="R61" s="577"/>
      <c r="S61" s="577"/>
    </row>
    <row r="62" spans="2:19" ht="11.85" customHeight="1" x14ac:dyDescent="0.2">
      <c r="B62" s="1082"/>
      <c r="C62" s="52" t="s">
        <v>61</v>
      </c>
      <c r="D62" s="564"/>
      <c r="E62" s="565"/>
      <c r="F62" s="565"/>
      <c r="G62" s="565"/>
      <c r="H62" s="565"/>
      <c r="I62" s="565"/>
      <c r="J62" s="566"/>
      <c r="K62" s="480"/>
      <c r="L62" s="480"/>
      <c r="M62" s="552">
        <v>6</v>
      </c>
      <c r="N62" s="552"/>
      <c r="O62" s="552">
        <v>10</v>
      </c>
      <c r="P62" s="552"/>
      <c r="Q62" s="568"/>
      <c r="R62" s="552"/>
      <c r="S62" s="567"/>
    </row>
    <row r="63" spans="2:19" ht="11.85" customHeight="1" x14ac:dyDescent="0.2">
      <c r="B63" s="1082"/>
      <c r="C63" s="52" t="s">
        <v>62</v>
      </c>
      <c r="D63" s="574"/>
      <c r="E63" s="575"/>
      <c r="F63" s="575"/>
      <c r="G63" s="575"/>
      <c r="H63" s="575"/>
      <c r="I63" s="575"/>
      <c r="J63" s="576"/>
      <c r="K63" s="486"/>
      <c r="L63" s="486"/>
      <c r="M63" s="577"/>
      <c r="N63" s="577"/>
      <c r="O63" s="577">
        <v>28</v>
      </c>
      <c r="P63" s="577"/>
      <c r="Q63" s="578"/>
      <c r="R63" s="577"/>
      <c r="S63" s="577"/>
    </row>
    <row r="64" spans="2:19" ht="11.85" customHeight="1" x14ac:dyDescent="0.2">
      <c r="B64" s="1082"/>
      <c r="C64" s="52" t="s">
        <v>63</v>
      </c>
      <c r="D64" s="564"/>
      <c r="E64" s="565"/>
      <c r="F64" s="565" t="s">
        <v>343</v>
      </c>
      <c r="G64" s="565" t="s">
        <v>343</v>
      </c>
      <c r="H64" s="565"/>
      <c r="I64" s="565"/>
      <c r="J64" s="566" t="s">
        <v>247</v>
      </c>
      <c r="K64" s="480"/>
      <c r="L64" s="480"/>
      <c r="M64" s="552">
        <v>10</v>
      </c>
      <c r="N64" s="552"/>
      <c r="O64" s="552">
        <v>3</v>
      </c>
      <c r="P64" s="552">
        <v>1</v>
      </c>
      <c r="Q64" s="568"/>
      <c r="R64" s="552"/>
      <c r="S64" s="567"/>
    </row>
    <row r="65" spans="2:19" ht="11.85" customHeight="1" x14ac:dyDescent="0.2">
      <c r="B65" s="1082"/>
      <c r="C65" s="52" t="s">
        <v>64</v>
      </c>
      <c r="D65" s="564"/>
      <c r="E65" s="565"/>
      <c r="F65" s="565"/>
      <c r="G65" s="565"/>
      <c r="H65" s="565" t="s">
        <v>247</v>
      </c>
      <c r="I65" s="565" t="s">
        <v>247</v>
      </c>
      <c r="J65" s="566"/>
      <c r="K65" s="480"/>
      <c r="L65" s="480"/>
      <c r="M65" s="552">
        <v>4</v>
      </c>
      <c r="N65" s="552"/>
      <c r="O65" s="552"/>
      <c r="P65" s="552"/>
      <c r="Q65" s="568"/>
      <c r="R65" s="552"/>
      <c r="S65" s="567"/>
    </row>
    <row r="66" spans="2:19" ht="11.85" customHeight="1" x14ac:dyDescent="0.2">
      <c r="B66" s="1082"/>
      <c r="C66" s="52" t="s">
        <v>65</v>
      </c>
      <c r="D66" s="583"/>
      <c r="E66" s="584"/>
      <c r="F66" s="584"/>
      <c r="G66" s="584"/>
      <c r="H66" s="584"/>
      <c r="I66" s="584"/>
      <c r="J66" s="585"/>
      <c r="K66" s="97"/>
      <c r="L66" s="97"/>
      <c r="M66" s="552"/>
      <c r="N66" s="552"/>
      <c r="O66" s="552"/>
      <c r="P66" s="552"/>
      <c r="Q66" s="568"/>
      <c r="R66" s="552"/>
      <c r="S66" s="567"/>
    </row>
    <row r="67" spans="2:19" ht="11.85" customHeight="1" x14ac:dyDescent="0.2">
      <c r="B67" s="1083"/>
      <c r="C67" s="58" t="s">
        <v>66</v>
      </c>
      <c r="D67" s="586"/>
      <c r="E67" s="587"/>
      <c r="F67" s="587"/>
      <c r="G67" s="587"/>
      <c r="H67" s="587"/>
      <c r="I67" s="587"/>
      <c r="J67" s="588"/>
      <c r="K67" s="102"/>
      <c r="L67" s="102"/>
      <c r="M67" s="589">
        <v>1</v>
      </c>
      <c r="N67" s="589"/>
      <c r="O67" s="589"/>
      <c r="P67" s="589"/>
      <c r="Q67" s="590"/>
      <c r="R67" s="589"/>
      <c r="S67" s="591"/>
    </row>
    <row r="68" spans="2:19" ht="11.85" customHeight="1" x14ac:dyDescent="0.2">
      <c r="B68" s="1052" t="s">
        <v>230</v>
      </c>
      <c r="C68" s="1053"/>
      <c r="D68" s="125">
        <f>COUNTA(D5:D67)</f>
        <v>3</v>
      </c>
      <c r="E68" s="125">
        <f t="shared" ref="E68:H68" si="0">COUNTA(E5:E67)</f>
        <v>1</v>
      </c>
      <c r="F68" s="125">
        <f t="shared" si="0"/>
        <v>7</v>
      </c>
      <c r="G68" s="125">
        <f t="shared" si="0"/>
        <v>14</v>
      </c>
      <c r="H68" s="125">
        <f t="shared" si="0"/>
        <v>15</v>
      </c>
      <c r="I68" s="125">
        <f t="shared" ref="I68" si="1">COUNTA(I5:I67)</f>
        <v>7</v>
      </c>
      <c r="J68" s="125">
        <f t="shared" ref="J68" si="2">COUNTA(J5:J67)</f>
        <v>16</v>
      </c>
      <c r="K68" s="125">
        <f t="shared" ref="K68" si="3">COUNTA(K5:K67)</f>
        <v>9</v>
      </c>
      <c r="L68" s="125">
        <f t="shared" ref="L68" si="4">COUNTA(L5:L67)</f>
        <v>9</v>
      </c>
      <c r="M68" s="125">
        <f t="shared" ref="M68" si="5">COUNTA(M5:M67)</f>
        <v>25</v>
      </c>
      <c r="N68" s="125">
        <f t="shared" ref="N68" si="6">COUNTA(N5:N67)</f>
        <v>0</v>
      </c>
      <c r="O68" s="125">
        <f t="shared" ref="O68" si="7">COUNTA(O5:O67)</f>
        <v>21</v>
      </c>
      <c r="P68" s="125">
        <f t="shared" ref="P68" si="8">COUNTA(P5:P67)</f>
        <v>19</v>
      </c>
      <c r="Q68" s="125">
        <f t="shared" ref="Q68" si="9">COUNTA(Q5:Q67)</f>
        <v>4</v>
      </c>
      <c r="R68" s="125">
        <f t="shared" ref="R68" si="10">COUNTA(R5:R67)</f>
        <v>3</v>
      </c>
      <c r="S68" s="126">
        <f t="shared" ref="S68" si="11">COUNTA(S5:S67)</f>
        <v>3</v>
      </c>
    </row>
    <row r="69" spans="2:19" ht="11.85" customHeight="1" x14ac:dyDescent="0.2">
      <c r="B69" s="1052" t="s">
        <v>231</v>
      </c>
      <c r="C69" s="1053"/>
      <c r="D69" s="1173"/>
      <c r="E69" s="1174"/>
      <c r="F69" s="1174"/>
      <c r="G69" s="1174"/>
      <c r="H69" s="1174"/>
      <c r="I69" s="1174"/>
      <c r="J69" s="1174"/>
      <c r="K69" s="1174"/>
      <c r="L69" s="1175"/>
      <c r="M69" s="127">
        <f>SUM(M5:M67)</f>
        <v>212</v>
      </c>
      <c r="N69" s="127">
        <f>SUM(N5:N67)</f>
        <v>0</v>
      </c>
      <c r="O69" s="127">
        <f>SUM(O5:O67)</f>
        <v>181</v>
      </c>
      <c r="P69" s="127">
        <f>SUM(P5:P67)</f>
        <v>100</v>
      </c>
      <c r="Q69" s="105"/>
      <c r="R69" s="128">
        <f>SUM(R5:R67)</f>
        <v>28</v>
      </c>
      <c r="S69" s="129">
        <f>SUM(S5:S67)</f>
        <v>473</v>
      </c>
    </row>
    <row r="70" spans="2:19" ht="6" customHeight="1" x14ac:dyDescent="0.2"/>
  </sheetData>
  <mergeCells count="25">
    <mergeCell ref="D69:L69"/>
    <mergeCell ref="R1:S1"/>
    <mergeCell ref="B69:C69"/>
    <mergeCell ref="D2:J2"/>
    <mergeCell ref="B5:C5"/>
    <mergeCell ref="B6:B18"/>
    <mergeCell ref="B19:B40"/>
    <mergeCell ref="B41:B52"/>
    <mergeCell ref="B53:B67"/>
    <mergeCell ref="B2:C4"/>
    <mergeCell ref="D3:D4"/>
    <mergeCell ref="E3:E4"/>
    <mergeCell ref="F3:F4"/>
    <mergeCell ref="G3:G4"/>
    <mergeCell ref="H3:H4"/>
    <mergeCell ref="I3:I4"/>
    <mergeCell ref="J3:J4"/>
    <mergeCell ref="B68:C68"/>
    <mergeCell ref="K2:S2"/>
    <mergeCell ref="K3:L3"/>
    <mergeCell ref="O3:P3"/>
    <mergeCell ref="R3:S3"/>
    <mergeCell ref="M3:M4"/>
    <mergeCell ref="N3:N4"/>
    <mergeCell ref="Q3:Q4"/>
  </mergeCells>
  <phoneticPr fontId="3"/>
  <dataValidations count="1">
    <dataValidation type="list" allowBlank="1" showInputMessage="1" showErrorMessage="1" sqref="Q61 D61:L61 Q24 D24:L24 Q16 D16:L16 Q10 D10:L10 Q22 D22:L22 Q34 D34:L34 Q47 D47:L47 Q49 D49:L49 Q52 D52:L52 Q54 D54:L54 Q63 D63:L63" xr:uid="{87E2A85B-8DAA-49CA-B1BB-67883391FECF}">
      <formula1>"○"</formula1>
    </dataValidation>
  </dataValidations>
  <printOptions horizontalCentered="1"/>
  <pageMargins left="0.59055118110236227" right="0.59055118110236227" top="0.59055118110236227" bottom="0.59055118110236227" header="0.31496062992125984" footer="0.31496062992125984"/>
  <pageSetup paperSize="9" scale="97" orientation="portrait" r:id="rId1"/>
  <headerFooter>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A1:K140"/>
  <sheetViews>
    <sheetView view="pageBreakPreview" zoomScaleNormal="100" zoomScaleSheetLayoutView="100" workbookViewId="0">
      <pane xSplit="1" ySplit="3" topLeftCell="B64" activePane="bottomRight" state="frozen"/>
      <selection activeCell="R48" sqref="R48"/>
      <selection pane="topRight" activeCell="R48" sqref="R48"/>
      <selection pane="bottomLeft" activeCell="R48" sqref="R48"/>
      <selection pane="bottomRight" activeCell="B2" sqref="B2:C3"/>
    </sheetView>
  </sheetViews>
  <sheetFormatPr defaultColWidth="9" defaultRowHeight="13.2" x14ac:dyDescent="0.2"/>
  <cols>
    <col min="1" max="1" width="1" customWidth="1"/>
    <col min="2" max="2" width="2.77734375" customWidth="1"/>
    <col min="3" max="3" width="8.33203125" customWidth="1"/>
    <col min="4" max="4" width="40.44140625" customWidth="1"/>
    <col min="5" max="6" width="5.33203125" customWidth="1"/>
    <col min="7" max="7" width="49.21875" customWidth="1"/>
    <col min="8" max="8" width="5.33203125" customWidth="1"/>
    <col min="9" max="9" width="1" style="68" customWidth="1"/>
    <col min="10" max="16384" width="9" style="68"/>
  </cols>
  <sheetData>
    <row r="1" spans="1:11" ht="13.5" customHeight="1" x14ac:dyDescent="0.2">
      <c r="A1" s="68"/>
      <c r="B1" s="651"/>
      <c r="C1" s="85" t="s">
        <v>622</v>
      </c>
      <c r="D1" s="86"/>
      <c r="E1" s="132"/>
      <c r="F1" s="132"/>
      <c r="G1" s="86"/>
      <c r="H1" s="86"/>
    </row>
    <row r="2" spans="1:11" ht="11.25" customHeight="1" x14ac:dyDescent="0.2">
      <c r="A2" s="68"/>
      <c r="B2" s="1076"/>
      <c r="C2" s="1077"/>
      <c r="D2" s="1154" t="s">
        <v>137</v>
      </c>
      <c r="E2" s="1154"/>
      <c r="F2" s="1154"/>
      <c r="G2" s="1154" t="s">
        <v>138</v>
      </c>
      <c r="H2" s="1154"/>
    </row>
    <row r="3" spans="1:11" ht="18" x14ac:dyDescent="0.2">
      <c r="A3" s="68"/>
      <c r="B3" s="1087"/>
      <c r="C3" s="1097"/>
      <c r="D3" s="813" t="s">
        <v>184</v>
      </c>
      <c r="E3" s="133" t="s">
        <v>185</v>
      </c>
      <c r="F3" s="133" t="s">
        <v>186</v>
      </c>
      <c r="G3" s="813" t="s">
        <v>183</v>
      </c>
      <c r="H3" s="820" t="s">
        <v>606</v>
      </c>
    </row>
    <row r="4" spans="1:11" s="121" customFormat="1" x14ac:dyDescent="0.2">
      <c r="A4"/>
      <c r="B4" s="1180" t="s">
        <v>635</v>
      </c>
      <c r="C4" s="1181"/>
      <c r="D4" s="479" t="s">
        <v>636</v>
      </c>
      <c r="E4" s="657"/>
      <c r="F4" s="657">
        <v>251</v>
      </c>
      <c r="G4" s="479"/>
      <c r="H4" s="658"/>
      <c r="K4" s="131"/>
    </row>
    <row r="5" spans="1:11" s="121" customFormat="1" x14ac:dyDescent="0.2">
      <c r="A5"/>
      <c r="B5" s="1182"/>
      <c r="C5" s="1183"/>
      <c r="D5" s="483" t="s">
        <v>637</v>
      </c>
      <c r="E5" s="659"/>
      <c r="F5" s="659">
        <v>2828</v>
      </c>
      <c r="G5" s="483"/>
      <c r="H5" s="606"/>
      <c r="K5" s="131"/>
    </row>
    <row r="6" spans="1:11" s="121" customFormat="1" x14ac:dyDescent="0.2">
      <c r="A6"/>
      <c r="B6" s="1182"/>
      <c r="C6" s="1183"/>
      <c r="D6" s="483" t="s">
        <v>638</v>
      </c>
      <c r="E6" s="659">
        <v>1</v>
      </c>
      <c r="F6" s="659">
        <v>11</v>
      </c>
      <c r="G6" s="483"/>
      <c r="H6" s="606"/>
      <c r="K6" s="131"/>
    </row>
    <row r="7" spans="1:11" s="121" customFormat="1" x14ac:dyDescent="0.2">
      <c r="A7"/>
      <c r="B7" s="1182"/>
      <c r="C7" s="1183"/>
      <c r="D7" s="483" t="s">
        <v>639</v>
      </c>
      <c r="E7" s="659">
        <v>1</v>
      </c>
      <c r="F7" s="659">
        <v>21</v>
      </c>
      <c r="G7" s="483"/>
      <c r="H7" s="606"/>
      <c r="K7" s="131"/>
    </row>
    <row r="8" spans="1:11" s="121" customFormat="1" x14ac:dyDescent="0.2">
      <c r="A8"/>
      <c r="B8" s="1182"/>
      <c r="C8" s="1183"/>
      <c r="D8" s="483" t="s">
        <v>640</v>
      </c>
      <c r="E8" s="659">
        <v>1</v>
      </c>
      <c r="F8" s="659">
        <v>10</v>
      </c>
      <c r="G8" s="483"/>
      <c r="H8" s="606"/>
      <c r="K8" s="131"/>
    </row>
    <row r="9" spans="1:11" s="121" customFormat="1" x14ac:dyDescent="0.2">
      <c r="A9"/>
      <c r="B9" s="1182"/>
      <c r="C9" s="1183"/>
      <c r="D9" s="483" t="s">
        <v>641</v>
      </c>
      <c r="E9" s="659">
        <v>1</v>
      </c>
      <c r="F9" s="659">
        <v>8</v>
      </c>
      <c r="G9" s="483"/>
      <c r="H9" s="606"/>
      <c r="K9" s="131"/>
    </row>
    <row r="10" spans="1:11" ht="13.5" customHeight="1" x14ac:dyDescent="0.2">
      <c r="B10" s="1182"/>
      <c r="C10" s="1183"/>
      <c r="D10" s="483" t="s">
        <v>642</v>
      </c>
      <c r="E10" s="659">
        <v>1</v>
      </c>
      <c r="F10" s="659">
        <v>15</v>
      </c>
      <c r="G10" s="483"/>
      <c r="H10" s="606"/>
      <c r="K10" s="82"/>
    </row>
    <row r="11" spans="1:11" x14ac:dyDescent="0.2">
      <c r="B11" s="1182"/>
      <c r="C11" s="1183"/>
      <c r="D11" s="483" t="s">
        <v>643</v>
      </c>
      <c r="E11" s="659">
        <v>1</v>
      </c>
      <c r="F11" s="659">
        <v>11</v>
      </c>
      <c r="G11" s="483"/>
      <c r="H11" s="606"/>
      <c r="K11" s="82"/>
    </row>
    <row r="12" spans="1:11" x14ac:dyDescent="0.2">
      <c r="B12" s="1182"/>
      <c r="C12" s="1183"/>
      <c r="D12" s="483" t="s">
        <v>644</v>
      </c>
      <c r="E12" s="659">
        <v>3</v>
      </c>
      <c r="F12" s="659">
        <v>17</v>
      </c>
      <c r="G12" s="483"/>
      <c r="H12" s="606"/>
    </row>
    <row r="13" spans="1:11" x14ac:dyDescent="0.2">
      <c r="B13" s="1182"/>
      <c r="C13" s="1183"/>
      <c r="D13" s="483" t="s">
        <v>645</v>
      </c>
      <c r="E13" s="659">
        <v>1</v>
      </c>
      <c r="F13" s="659">
        <v>20</v>
      </c>
      <c r="G13" s="483"/>
      <c r="H13" s="606"/>
    </row>
    <row r="14" spans="1:11" x14ac:dyDescent="0.2">
      <c r="B14" s="1182"/>
      <c r="C14" s="1183"/>
      <c r="D14" s="483" t="s">
        <v>646</v>
      </c>
      <c r="E14" s="659">
        <v>1</v>
      </c>
      <c r="F14" s="659">
        <v>20</v>
      </c>
      <c r="G14" s="483"/>
      <c r="H14" s="606"/>
    </row>
    <row r="15" spans="1:11" x14ac:dyDescent="0.2">
      <c r="B15" s="1182"/>
      <c r="C15" s="1183"/>
      <c r="D15" s="483" t="s">
        <v>647</v>
      </c>
      <c r="E15" s="659">
        <v>1</v>
      </c>
      <c r="F15" s="659">
        <v>64</v>
      </c>
      <c r="G15" s="483"/>
      <c r="H15" s="606"/>
    </row>
    <row r="16" spans="1:11" x14ac:dyDescent="0.2">
      <c r="B16" s="1182"/>
      <c r="C16" s="1183"/>
      <c r="D16" s="483" t="s">
        <v>648</v>
      </c>
      <c r="E16" s="659">
        <v>1</v>
      </c>
      <c r="F16" s="659">
        <v>46</v>
      </c>
      <c r="G16" s="483"/>
      <c r="H16" s="606"/>
    </row>
    <row r="17" spans="2:8" x14ac:dyDescent="0.2">
      <c r="B17" s="1182"/>
      <c r="C17" s="1183"/>
      <c r="D17" s="483" t="s">
        <v>649</v>
      </c>
      <c r="E17" s="659">
        <v>1</v>
      </c>
      <c r="F17" s="659">
        <v>14</v>
      </c>
      <c r="G17" s="483"/>
      <c r="H17" s="606"/>
    </row>
    <row r="18" spans="2:8" x14ac:dyDescent="0.2">
      <c r="B18" s="1182"/>
      <c r="C18" s="1183"/>
      <c r="D18" s="483" t="s">
        <v>650</v>
      </c>
      <c r="E18" s="659">
        <v>1</v>
      </c>
      <c r="F18" s="659">
        <v>78</v>
      </c>
      <c r="G18" s="483"/>
      <c r="H18" s="606"/>
    </row>
    <row r="19" spans="2:8" x14ac:dyDescent="0.2">
      <c r="B19" s="1182"/>
      <c r="C19" s="1183"/>
      <c r="D19" s="483" t="s">
        <v>651</v>
      </c>
      <c r="E19" s="659">
        <v>1</v>
      </c>
      <c r="F19" s="659">
        <v>25</v>
      </c>
      <c r="G19" s="483"/>
      <c r="H19" s="606"/>
    </row>
    <row r="20" spans="2:8" x14ac:dyDescent="0.2">
      <c r="B20" s="1182"/>
      <c r="C20" s="1183"/>
      <c r="D20" s="483" t="s">
        <v>652</v>
      </c>
      <c r="E20" s="659">
        <v>1</v>
      </c>
      <c r="F20" s="659">
        <v>57</v>
      </c>
      <c r="G20" s="483"/>
      <c r="H20" s="606"/>
    </row>
    <row r="21" spans="2:8" x14ac:dyDescent="0.2">
      <c r="B21" s="1182"/>
      <c r="C21" s="1183"/>
      <c r="D21" s="483" t="s">
        <v>653</v>
      </c>
      <c r="E21" s="659">
        <v>1</v>
      </c>
      <c r="F21" s="659">
        <v>13</v>
      </c>
      <c r="G21" s="483"/>
      <c r="H21" s="606"/>
    </row>
    <row r="22" spans="2:8" x14ac:dyDescent="0.2">
      <c r="B22" s="1182"/>
      <c r="C22" s="1183"/>
      <c r="D22" s="483" t="s">
        <v>654</v>
      </c>
      <c r="E22" s="659">
        <v>1</v>
      </c>
      <c r="F22" s="659">
        <v>15</v>
      </c>
      <c r="G22" s="483"/>
      <c r="H22" s="606"/>
    </row>
    <row r="23" spans="2:8" x14ac:dyDescent="0.2">
      <c r="B23" s="1182"/>
      <c r="C23" s="1183"/>
      <c r="D23" s="483" t="s">
        <v>655</v>
      </c>
      <c r="E23" s="659">
        <v>1</v>
      </c>
      <c r="F23" s="659">
        <v>14</v>
      </c>
      <c r="G23" s="483"/>
      <c r="H23" s="606"/>
    </row>
    <row r="24" spans="2:8" ht="13.5" customHeight="1" x14ac:dyDescent="0.2">
      <c r="B24" s="1182"/>
      <c r="C24" s="1183"/>
      <c r="D24" s="483" t="s">
        <v>656</v>
      </c>
      <c r="E24" s="659">
        <v>1</v>
      </c>
      <c r="F24" s="659">
        <v>51</v>
      </c>
      <c r="G24" s="483"/>
      <c r="H24" s="606"/>
    </row>
    <row r="25" spans="2:8" x14ac:dyDescent="0.2">
      <c r="B25" s="1182"/>
      <c r="C25" s="1183"/>
      <c r="D25" s="483" t="s">
        <v>657</v>
      </c>
      <c r="E25" s="659">
        <v>1</v>
      </c>
      <c r="F25" s="659">
        <v>14</v>
      </c>
      <c r="G25" s="483"/>
      <c r="H25" s="606"/>
    </row>
    <row r="26" spans="2:8" x14ac:dyDescent="0.2">
      <c r="B26" s="1182"/>
      <c r="C26" s="1183"/>
      <c r="D26" s="483" t="s">
        <v>658</v>
      </c>
      <c r="E26" s="659">
        <v>1</v>
      </c>
      <c r="F26" s="659">
        <v>25</v>
      </c>
      <c r="G26" s="483"/>
      <c r="H26" s="606"/>
    </row>
    <row r="27" spans="2:8" x14ac:dyDescent="0.2">
      <c r="B27" s="1182"/>
      <c r="C27" s="1183"/>
      <c r="D27" s="483" t="s">
        <v>659</v>
      </c>
      <c r="E27" s="659">
        <v>1</v>
      </c>
      <c r="F27" s="659">
        <v>21</v>
      </c>
      <c r="G27" s="483"/>
      <c r="H27" s="606"/>
    </row>
    <row r="28" spans="2:8" x14ac:dyDescent="0.2">
      <c r="B28" s="1182"/>
      <c r="C28" s="1183"/>
      <c r="D28" s="483" t="s">
        <v>660</v>
      </c>
      <c r="E28" s="659">
        <v>1</v>
      </c>
      <c r="F28" s="659">
        <v>11</v>
      </c>
      <c r="G28" s="483"/>
      <c r="H28" s="606"/>
    </row>
    <row r="29" spans="2:8" x14ac:dyDescent="0.2">
      <c r="B29" s="1182"/>
      <c r="C29" s="1183"/>
      <c r="D29" s="483" t="s">
        <v>661</v>
      </c>
      <c r="E29" s="659">
        <v>1</v>
      </c>
      <c r="F29" s="659">
        <v>3</v>
      </c>
      <c r="G29" s="483"/>
      <c r="H29" s="606"/>
    </row>
    <row r="30" spans="2:8" x14ac:dyDescent="0.2">
      <c r="B30" s="1182"/>
      <c r="C30" s="1183"/>
      <c r="D30" s="483" t="s">
        <v>662</v>
      </c>
      <c r="E30" s="659">
        <v>1</v>
      </c>
      <c r="F30" s="659">
        <v>53</v>
      </c>
      <c r="G30" s="483"/>
      <c r="H30" s="606"/>
    </row>
    <row r="31" spans="2:8" x14ac:dyDescent="0.2">
      <c r="B31" s="1182"/>
      <c r="C31" s="1183"/>
      <c r="D31" s="483" t="s">
        <v>663</v>
      </c>
      <c r="E31" s="659">
        <v>1</v>
      </c>
      <c r="F31" s="659">
        <v>13</v>
      </c>
      <c r="G31" s="483"/>
      <c r="H31" s="606"/>
    </row>
    <row r="32" spans="2:8" x14ac:dyDescent="0.2">
      <c r="B32" s="1182"/>
      <c r="C32" s="1183"/>
      <c r="D32" s="483" t="s">
        <v>664</v>
      </c>
      <c r="E32" s="659">
        <v>1</v>
      </c>
      <c r="F32" s="659">
        <v>16</v>
      </c>
      <c r="G32" s="483"/>
      <c r="H32" s="606"/>
    </row>
    <row r="33" spans="2:9" x14ac:dyDescent="0.2">
      <c r="B33" s="1182"/>
      <c r="C33" s="1183"/>
      <c r="D33" s="483" t="s">
        <v>665</v>
      </c>
      <c r="E33" s="659">
        <v>1</v>
      </c>
      <c r="F33" s="659">
        <v>23</v>
      </c>
      <c r="G33" s="483"/>
      <c r="H33" s="606"/>
    </row>
    <row r="34" spans="2:9" x14ac:dyDescent="0.2">
      <c r="B34" s="1182"/>
      <c r="C34" s="1183"/>
      <c r="D34" s="483" t="s">
        <v>666</v>
      </c>
      <c r="E34" s="659">
        <v>1</v>
      </c>
      <c r="F34" s="659">
        <v>6</v>
      </c>
      <c r="G34" s="483"/>
      <c r="H34" s="606"/>
    </row>
    <row r="35" spans="2:9" x14ac:dyDescent="0.2">
      <c r="B35" s="1182"/>
      <c r="C35" s="1183"/>
      <c r="D35" s="483" t="s">
        <v>667</v>
      </c>
      <c r="E35" s="659">
        <v>1</v>
      </c>
      <c r="F35" s="659">
        <v>10</v>
      </c>
      <c r="G35" s="483"/>
      <c r="H35" s="606"/>
    </row>
    <row r="36" spans="2:9" x14ac:dyDescent="0.2">
      <c r="B36" s="1182"/>
      <c r="C36" s="1183"/>
      <c r="D36" s="483" t="s">
        <v>668</v>
      </c>
      <c r="E36" s="659">
        <v>1</v>
      </c>
      <c r="F36" s="659">
        <v>7</v>
      </c>
      <c r="G36" s="483"/>
      <c r="H36" s="606"/>
    </row>
    <row r="37" spans="2:9" x14ac:dyDescent="0.2">
      <c r="B37" s="1182"/>
      <c r="C37" s="1183"/>
      <c r="D37" s="483" t="s">
        <v>669</v>
      </c>
      <c r="E37" s="659">
        <v>1</v>
      </c>
      <c r="F37" s="659">
        <v>13</v>
      </c>
      <c r="G37" s="483"/>
      <c r="H37" s="606"/>
    </row>
    <row r="38" spans="2:9" x14ac:dyDescent="0.2">
      <c r="B38" s="1182"/>
      <c r="C38" s="1183"/>
      <c r="D38" s="483" t="s">
        <v>670</v>
      </c>
      <c r="E38" s="659">
        <v>1</v>
      </c>
      <c r="F38" s="659">
        <v>9</v>
      </c>
      <c r="G38" s="483"/>
      <c r="H38" s="606"/>
    </row>
    <row r="39" spans="2:9" x14ac:dyDescent="0.2">
      <c r="B39" s="1182"/>
      <c r="C39" s="1183"/>
      <c r="D39" s="483" t="s">
        <v>671</v>
      </c>
      <c r="E39" s="659">
        <v>1</v>
      </c>
      <c r="F39" s="659">
        <v>7</v>
      </c>
      <c r="G39" s="483"/>
      <c r="H39" s="606"/>
      <c r="I39" s="121"/>
    </row>
    <row r="40" spans="2:9" x14ac:dyDescent="0.2">
      <c r="B40" s="1182"/>
      <c r="C40" s="1183"/>
      <c r="D40" s="483" t="s">
        <v>672</v>
      </c>
      <c r="E40" s="659">
        <v>1</v>
      </c>
      <c r="F40" s="659">
        <v>29</v>
      </c>
      <c r="G40" s="483"/>
      <c r="H40" s="606"/>
    </row>
    <row r="41" spans="2:9" x14ac:dyDescent="0.2">
      <c r="B41" s="1182"/>
      <c r="C41" s="1183"/>
      <c r="D41" s="483" t="s">
        <v>673</v>
      </c>
      <c r="E41" s="659">
        <v>1</v>
      </c>
      <c r="F41" s="659">
        <v>11</v>
      </c>
      <c r="G41" s="483"/>
      <c r="H41" s="606"/>
    </row>
    <row r="42" spans="2:9" x14ac:dyDescent="0.2">
      <c r="B42" s="1182"/>
      <c r="C42" s="1183"/>
      <c r="D42" s="483" t="s">
        <v>674</v>
      </c>
      <c r="E42" s="659">
        <v>1</v>
      </c>
      <c r="F42" s="659">
        <v>5</v>
      </c>
      <c r="G42" s="483"/>
      <c r="H42" s="606"/>
    </row>
    <row r="43" spans="2:9" x14ac:dyDescent="0.2">
      <c r="B43" s="1182"/>
      <c r="C43" s="1183"/>
      <c r="D43" s="483" t="s">
        <v>675</v>
      </c>
      <c r="E43" s="659">
        <v>1</v>
      </c>
      <c r="F43" s="659">
        <v>14</v>
      </c>
      <c r="G43" s="483"/>
      <c r="H43" s="606"/>
    </row>
    <row r="44" spans="2:9" x14ac:dyDescent="0.2">
      <c r="B44" s="1182"/>
      <c r="C44" s="1183"/>
      <c r="D44" s="483" t="s">
        <v>676</v>
      </c>
      <c r="E44" s="659">
        <v>1</v>
      </c>
      <c r="F44" s="659">
        <v>28</v>
      </c>
      <c r="G44" s="483"/>
      <c r="H44" s="606"/>
    </row>
    <row r="45" spans="2:9" x14ac:dyDescent="0.2">
      <c r="B45" s="1182"/>
      <c r="C45" s="1183"/>
      <c r="D45" s="483" t="s">
        <v>677</v>
      </c>
      <c r="E45" s="659">
        <v>1</v>
      </c>
      <c r="F45" s="659">
        <v>12</v>
      </c>
      <c r="G45" s="483"/>
      <c r="H45" s="606"/>
    </row>
    <row r="46" spans="2:9" x14ac:dyDescent="0.2">
      <c r="B46" s="1182"/>
      <c r="C46" s="1183"/>
      <c r="D46" s="483" t="s">
        <v>678</v>
      </c>
      <c r="E46" s="659">
        <v>1</v>
      </c>
      <c r="F46" s="659">
        <v>19</v>
      </c>
      <c r="G46" s="483"/>
      <c r="H46" s="606"/>
    </row>
    <row r="47" spans="2:9" ht="13.5" customHeight="1" x14ac:dyDescent="0.2">
      <c r="B47" s="1182"/>
      <c r="C47" s="1183"/>
      <c r="D47" s="483" t="s">
        <v>679</v>
      </c>
      <c r="E47" s="659">
        <v>1</v>
      </c>
      <c r="F47" s="659">
        <v>17</v>
      </c>
      <c r="G47" s="483"/>
      <c r="H47" s="606"/>
    </row>
    <row r="48" spans="2:9" x14ac:dyDescent="0.2">
      <c r="B48" s="1182"/>
      <c r="C48" s="1183"/>
      <c r="D48" s="483" t="s">
        <v>680</v>
      </c>
      <c r="E48" s="659">
        <v>1</v>
      </c>
      <c r="F48" s="659">
        <v>14</v>
      </c>
      <c r="G48" s="483"/>
      <c r="H48" s="606"/>
    </row>
    <row r="49" spans="2:8" x14ac:dyDescent="0.2">
      <c r="B49" s="1182"/>
      <c r="C49" s="1183"/>
      <c r="D49" s="483" t="s">
        <v>681</v>
      </c>
      <c r="E49" s="659">
        <v>1</v>
      </c>
      <c r="F49" s="659">
        <v>22</v>
      </c>
      <c r="G49" s="483"/>
      <c r="H49" s="606"/>
    </row>
    <row r="50" spans="2:8" x14ac:dyDescent="0.2">
      <c r="B50" s="1182"/>
      <c r="C50" s="1183"/>
      <c r="D50" s="483" t="s">
        <v>682</v>
      </c>
      <c r="E50" s="659">
        <v>1</v>
      </c>
      <c r="F50" s="659">
        <v>22</v>
      </c>
      <c r="G50" s="483"/>
      <c r="H50" s="606"/>
    </row>
    <row r="51" spans="2:8" x14ac:dyDescent="0.2">
      <c r="B51" s="1184"/>
      <c r="C51" s="1185"/>
      <c r="D51" s="497" t="s">
        <v>683</v>
      </c>
      <c r="E51" s="660">
        <v>1</v>
      </c>
      <c r="F51" s="660">
        <v>13</v>
      </c>
      <c r="G51" s="497"/>
      <c r="H51" s="661"/>
    </row>
    <row r="52" spans="2:8" x14ac:dyDescent="0.2">
      <c r="B52" s="1186" t="s">
        <v>684</v>
      </c>
      <c r="C52" s="815" t="s">
        <v>2</v>
      </c>
      <c r="D52" s="479" t="s">
        <v>685</v>
      </c>
      <c r="E52" s="657">
        <v>8</v>
      </c>
      <c r="F52" s="657">
        <v>96</v>
      </c>
      <c r="G52" s="477" t="s">
        <v>685</v>
      </c>
      <c r="H52" s="658">
        <v>2</v>
      </c>
    </row>
    <row r="53" spans="2:8" ht="13.5" customHeight="1" x14ac:dyDescent="0.2">
      <c r="B53" s="1186"/>
      <c r="C53" s="52" t="s">
        <v>3</v>
      </c>
      <c r="D53" s="483" t="s">
        <v>503</v>
      </c>
      <c r="E53" s="659"/>
      <c r="F53" s="659"/>
      <c r="G53" s="483"/>
      <c r="H53" s="606"/>
    </row>
    <row r="54" spans="2:8" x14ac:dyDescent="0.2">
      <c r="B54" s="1186"/>
      <c r="C54" s="52" t="s">
        <v>4</v>
      </c>
      <c r="D54" s="483" t="s">
        <v>686</v>
      </c>
      <c r="E54" s="659"/>
      <c r="F54" s="659">
        <v>93</v>
      </c>
      <c r="G54" s="483"/>
      <c r="H54" s="606"/>
    </row>
    <row r="55" spans="2:8" x14ac:dyDescent="0.2">
      <c r="B55" s="1186"/>
      <c r="C55" s="52" t="s">
        <v>5</v>
      </c>
      <c r="D55" s="483" t="s">
        <v>687</v>
      </c>
      <c r="E55" s="659"/>
      <c r="F55" s="659">
        <v>89</v>
      </c>
      <c r="G55" s="483" t="s">
        <v>688</v>
      </c>
      <c r="H55" s="606">
        <v>22</v>
      </c>
    </row>
    <row r="56" spans="2:8" x14ac:dyDescent="0.2">
      <c r="B56" s="1186"/>
      <c r="C56" s="53" t="s">
        <v>6</v>
      </c>
      <c r="D56" s="471"/>
      <c r="E56" s="659"/>
      <c r="F56" s="659"/>
      <c r="G56" s="471"/>
      <c r="H56" s="662"/>
    </row>
    <row r="57" spans="2:8" x14ac:dyDescent="0.2">
      <c r="B57" s="1186"/>
      <c r="C57" s="52" t="s">
        <v>7</v>
      </c>
      <c r="D57" s="483" t="s">
        <v>689</v>
      </c>
      <c r="E57" s="659"/>
      <c r="F57" s="659">
        <v>89</v>
      </c>
      <c r="G57" s="483" t="s">
        <v>690</v>
      </c>
      <c r="H57" s="606">
        <v>25</v>
      </c>
    </row>
    <row r="58" spans="2:8" x14ac:dyDescent="0.2">
      <c r="B58" s="1186"/>
      <c r="C58" s="1187" t="s">
        <v>8</v>
      </c>
      <c r="D58" s="471" t="s">
        <v>691</v>
      </c>
      <c r="E58" s="659">
        <v>14</v>
      </c>
      <c r="F58" s="659">
        <v>74</v>
      </c>
      <c r="G58" s="471" t="s">
        <v>692</v>
      </c>
      <c r="H58" s="659">
        <v>7</v>
      </c>
    </row>
    <row r="59" spans="2:8" x14ac:dyDescent="0.2">
      <c r="B59" s="1186"/>
      <c r="C59" s="1188"/>
      <c r="D59" s="471" t="s">
        <v>693</v>
      </c>
      <c r="E59" s="659">
        <v>1</v>
      </c>
      <c r="F59" s="663"/>
      <c r="G59" s="664"/>
      <c r="H59" s="659"/>
    </row>
    <row r="60" spans="2:8" x14ac:dyDescent="0.2">
      <c r="B60" s="1186"/>
      <c r="C60" s="53" t="s">
        <v>9</v>
      </c>
      <c r="D60" s="471" t="s">
        <v>694</v>
      </c>
      <c r="E60" s="659">
        <v>83</v>
      </c>
      <c r="F60" s="659">
        <v>1958</v>
      </c>
      <c r="G60" s="471" t="s">
        <v>695</v>
      </c>
      <c r="H60" s="659">
        <v>8</v>
      </c>
    </row>
    <row r="61" spans="2:8" x14ac:dyDescent="0.2">
      <c r="B61" s="1186"/>
      <c r="C61" s="53" t="s">
        <v>10</v>
      </c>
      <c r="D61" s="471" t="s">
        <v>696</v>
      </c>
      <c r="E61" s="659"/>
      <c r="F61" s="659">
        <v>64</v>
      </c>
      <c r="G61" s="471" t="s">
        <v>697</v>
      </c>
      <c r="H61" s="659">
        <v>2</v>
      </c>
    </row>
    <row r="62" spans="2:8" x14ac:dyDescent="0.2">
      <c r="B62" s="1186"/>
      <c r="C62" s="1158" t="s">
        <v>11</v>
      </c>
      <c r="D62" s="109" t="s">
        <v>698</v>
      </c>
      <c r="E62" s="659">
        <v>30</v>
      </c>
      <c r="F62" s="659">
        <v>79</v>
      </c>
      <c r="G62" s="1189" t="s">
        <v>699</v>
      </c>
      <c r="H62" s="1191">
        <v>0</v>
      </c>
    </row>
    <row r="63" spans="2:8" x14ac:dyDescent="0.2">
      <c r="B63" s="1186"/>
      <c r="C63" s="1159"/>
      <c r="D63" s="92" t="s">
        <v>700</v>
      </c>
      <c r="E63" s="659"/>
      <c r="F63" s="659">
        <v>125</v>
      </c>
      <c r="G63" s="1190"/>
      <c r="H63" s="1191"/>
    </row>
    <row r="64" spans="2:8" x14ac:dyDescent="0.2">
      <c r="B64" s="1186"/>
      <c r="C64" s="52" t="s">
        <v>12</v>
      </c>
      <c r="D64" s="483" t="s">
        <v>701</v>
      </c>
      <c r="E64" s="665">
        <v>10</v>
      </c>
      <c r="F64" s="665">
        <v>34</v>
      </c>
      <c r="G64" s="483" t="s">
        <v>310</v>
      </c>
      <c r="H64" s="665">
        <v>0</v>
      </c>
    </row>
    <row r="65" spans="1:8" x14ac:dyDescent="0.2">
      <c r="B65" s="1186"/>
      <c r="C65" s="52" t="s">
        <v>13</v>
      </c>
      <c r="D65" s="483" t="s">
        <v>702</v>
      </c>
      <c r="E65" s="659"/>
      <c r="F65" s="659">
        <v>184</v>
      </c>
      <c r="G65" s="483" t="s">
        <v>703</v>
      </c>
      <c r="H65" s="606">
        <v>6</v>
      </c>
    </row>
    <row r="66" spans="1:8" x14ac:dyDescent="0.2">
      <c r="B66" s="1186"/>
      <c r="C66" s="58" t="s">
        <v>14</v>
      </c>
      <c r="D66" s="501" t="s">
        <v>371</v>
      </c>
      <c r="E66" s="660"/>
      <c r="F66" s="660">
        <v>43</v>
      </c>
      <c r="G66" s="501"/>
      <c r="H66" s="661"/>
    </row>
    <row r="67" spans="1:8" s="121" customFormat="1" ht="43.2" x14ac:dyDescent="0.2">
      <c r="A67"/>
      <c r="B67" s="1186" t="s">
        <v>1373</v>
      </c>
      <c r="C67" s="59" t="s">
        <v>16</v>
      </c>
      <c r="D67" s="108" t="s">
        <v>704</v>
      </c>
      <c r="E67" s="657">
        <v>1</v>
      </c>
      <c r="F67" s="666">
        <v>159</v>
      </c>
      <c r="G67" s="667"/>
      <c r="H67" s="668"/>
    </row>
    <row r="68" spans="1:8" s="121" customFormat="1" x14ac:dyDescent="0.2">
      <c r="A68"/>
      <c r="B68" s="1186"/>
      <c r="C68" s="52" t="s">
        <v>17</v>
      </c>
      <c r="D68" s="483" t="s">
        <v>705</v>
      </c>
      <c r="E68" s="659">
        <v>19</v>
      </c>
      <c r="F68" s="659">
        <v>87</v>
      </c>
      <c r="G68" s="823"/>
      <c r="H68" s="824">
        <v>15</v>
      </c>
    </row>
    <row r="69" spans="1:8" x14ac:dyDescent="0.2">
      <c r="B69" s="1186"/>
      <c r="C69" s="1187" t="s">
        <v>18</v>
      </c>
      <c r="D69" s="99" t="s">
        <v>706</v>
      </c>
      <c r="E69" s="659">
        <v>1</v>
      </c>
      <c r="F69" s="659">
        <v>47</v>
      </c>
      <c r="G69" s="669"/>
      <c r="H69" s="670"/>
    </row>
    <row r="70" spans="1:8" x14ac:dyDescent="0.2">
      <c r="B70" s="1186"/>
      <c r="C70" s="1188"/>
      <c r="D70" s="471" t="s">
        <v>707</v>
      </c>
      <c r="E70" s="659">
        <v>1</v>
      </c>
      <c r="F70" s="659">
        <v>13</v>
      </c>
      <c r="G70" s="669"/>
      <c r="H70" s="670"/>
    </row>
    <row r="71" spans="1:8" x14ac:dyDescent="0.2">
      <c r="B71" s="1186"/>
      <c r="C71" s="1188"/>
      <c r="D71" s="471" t="s">
        <v>708</v>
      </c>
      <c r="E71" s="659">
        <v>1</v>
      </c>
      <c r="F71" s="659">
        <v>6</v>
      </c>
      <c r="G71" s="669"/>
      <c r="H71" s="670"/>
    </row>
    <row r="72" spans="1:8" x14ac:dyDescent="0.2">
      <c r="B72" s="1186"/>
      <c r="C72" s="1188"/>
      <c r="D72" s="471" t="s">
        <v>709</v>
      </c>
      <c r="E72" s="659">
        <v>1</v>
      </c>
      <c r="F72" s="659">
        <v>8</v>
      </c>
      <c r="G72" s="669"/>
      <c r="H72" s="670"/>
    </row>
    <row r="73" spans="1:8" x14ac:dyDescent="0.2">
      <c r="B73" s="1186"/>
      <c r="C73" s="1188"/>
      <c r="D73" s="471" t="s">
        <v>710</v>
      </c>
      <c r="E73" s="659">
        <v>1</v>
      </c>
      <c r="F73" s="659">
        <v>8</v>
      </c>
      <c r="G73" s="669"/>
      <c r="H73" s="670"/>
    </row>
    <row r="74" spans="1:8" s="121" customFormat="1" x14ac:dyDescent="0.2">
      <c r="A74"/>
      <c r="B74" s="1186"/>
      <c r="C74" s="1188"/>
      <c r="D74" s="471" t="s">
        <v>711</v>
      </c>
      <c r="E74" s="659">
        <v>1</v>
      </c>
      <c r="F74" s="659">
        <v>4</v>
      </c>
      <c r="G74" s="669"/>
      <c r="H74" s="670"/>
    </row>
    <row r="75" spans="1:8" s="121" customFormat="1" x14ac:dyDescent="0.2">
      <c r="A75"/>
      <c r="B75" s="1186"/>
      <c r="C75" s="1192"/>
      <c r="D75" s="484" t="s">
        <v>712</v>
      </c>
      <c r="E75" s="659">
        <v>1</v>
      </c>
      <c r="F75" s="659">
        <v>52</v>
      </c>
      <c r="G75" s="823"/>
      <c r="H75" s="824"/>
    </row>
    <row r="76" spans="1:8" x14ac:dyDescent="0.2">
      <c r="B76" s="1186"/>
      <c r="C76" s="52" t="s">
        <v>19</v>
      </c>
      <c r="D76" s="483" t="s">
        <v>503</v>
      </c>
      <c r="E76" s="659"/>
      <c r="F76" s="659"/>
      <c r="G76" s="823"/>
      <c r="H76" s="824"/>
    </row>
    <row r="77" spans="1:8" x14ac:dyDescent="0.2">
      <c r="B77" s="1186"/>
      <c r="C77" s="1158" t="s">
        <v>20</v>
      </c>
      <c r="D77" s="92" t="s">
        <v>713</v>
      </c>
      <c r="E77" s="671">
        <v>9</v>
      </c>
      <c r="F77" s="671">
        <v>117</v>
      </c>
      <c r="G77" s="1193"/>
      <c r="H77" s="1194"/>
    </row>
    <row r="78" spans="1:8" x14ac:dyDescent="0.2">
      <c r="B78" s="1186"/>
      <c r="C78" s="1159"/>
      <c r="D78" s="92" t="s">
        <v>714</v>
      </c>
      <c r="E78" s="671">
        <v>6</v>
      </c>
      <c r="F78" s="671">
        <v>44</v>
      </c>
      <c r="G78" s="1193"/>
      <c r="H78" s="1194"/>
    </row>
    <row r="79" spans="1:8" x14ac:dyDescent="0.2">
      <c r="B79" s="1186"/>
      <c r="C79" s="52" t="s">
        <v>21</v>
      </c>
      <c r="D79" s="483" t="s">
        <v>311</v>
      </c>
      <c r="E79" s="659">
        <v>15</v>
      </c>
      <c r="F79" s="659">
        <v>36</v>
      </c>
      <c r="G79" s="823"/>
      <c r="H79" s="824"/>
    </row>
    <row r="80" spans="1:8" x14ac:dyDescent="0.2">
      <c r="B80" s="1186"/>
      <c r="C80" s="1158" t="s">
        <v>22</v>
      </c>
      <c r="D80" s="92" t="s">
        <v>715</v>
      </c>
      <c r="E80" s="659"/>
      <c r="F80" s="659"/>
      <c r="G80" s="823" t="s">
        <v>716</v>
      </c>
      <c r="H80" s="824">
        <v>20</v>
      </c>
    </row>
    <row r="81" spans="1:8" x14ac:dyDescent="0.2">
      <c r="B81" s="1186"/>
      <c r="C81" s="1195"/>
      <c r="D81" s="672" t="s">
        <v>717</v>
      </c>
      <c r="E81" s="660">
        <v>2</v>
      </c>
      <c r="F81" s="660">
        <v>73</v>
      </c>
      <c r="G81" s="673"/>
      <c r="H81" s="674"/>
    </row>
    <row r="82" spans="1:8" x14ac:dyDescent="0.2">
      <c r="B82" s="1186" t="s">
        <v>1373</v>
      </c>
      <c r="C82" s="1196" t="s">
        <v>23</v>
      </c>
      <c r="D82" s="675" t="s">
        <v>546</v>
      </c>
      <c r="E82" s="676">
        <v>1</v>
      </c>
      <c r="F82" s="676">
        <v>47</v>
      </c>
      <c r="G82" s="677"/>
      <c r="H82" s="678"/>
    </row>
    <row r="83" spans="1:8" x14ac:dyDescent="0.2">
      <c r="B83" s="1186"/>
      <c r="C83" s="1196"/>
      <c r="D83" s="483" t="s">
        <v>547</v>
      </c>
      <c r="E83" s="659">
        <v>1</v>
      </c>
      <c r="F83" s="659">
        <v>28</v>
      </c>
      <c r="G83" s="823"/>
      <c r="H83" s="824"/>
    </row>
    <row r="84" spans="1:8" x14ac:dyDescent="0.2">
      <c r="B84" s="1186"/>
      <c r="C84" s="1196"/>
      <c r="D84" s="483" t="s">
        <v>548</v>
      </c>
      <c r="E84" s="659">
        <v>1</v>
      </c>
      <c r="F84" s="659">
        <v>12</v>
      </c>
      <c r="G84" s="823"/>
      <c r="H84" s="824"/>
    </row>
    <row r="85" spans="1:8" s="121" customFormat="1" x14ac:dyDescent="0.2">
      <c r="A85"/>
      <c r="B85" s="1186"/>
      <c r="C85" s="1196"/>
      <c r="D85" s="483" t="s">
        <v>549</v>
      </c>
      <c r="E85" s="659">
        <v>1</v>
      </c>
      <c r="F85" s="659">
        <v>9</v>
      </c>
      <c r="G85" s="823"/>
      <c r="H85" s="824"/>
    </row>
    <row r="86" spans="1:8" s="121" customFormat="1" x14ac:dyDescent="0.2">
      <c r="A86"/>
      <c r="B86" s="1186"/>
      <c r="C86" s="1159"/>
      <c r="D86" s="483" t="s">
        <v>550</v>
      </c>
      <c r="E86" s="659">
        <v>1</v>
      </c>
      <c r="F86" s="659">
        <v>4</v>
      </c>
      <c r="G86" s="823"/>
      <c r="H86" s="824"/>
    </row>
    <row r="87" spans="1:8" x14ac:dyDescent="0.2">
      <c r="B87" s="1186"/>
      <c r="C87" s="52" t="s">
        <v>24</v>
      </c>
      <c r="D87" s="483" t="s">
        <v>503</v>
      </c>
      <c r="E87" s="659"/>
      <c r="F87" s="659"/>
      <c r="G87" s="823"/>
      <c r="H87" s="824"/>
    </row>
    <row r="88" spans="1:8" x14ac:dyDescent="0.2">
      <c r="B88" s="1186"/>
      <c r="C88" s="52" t="s">
        <v>25</v>
      </c>
      <c r="D88" s="483" t="s">
        <v>312</v>
      </c>
      <c r="E88" s="659"/>
      <c r="F88" s="659">
        <v>64</v>
      </c>
      <c r="G88" s="823" t="s">
        <v>312</v>
      </c>
      <c r="H88" s="824">
        <v>32</v>
      </c>
    </row>
    <row r="89" spans="1:8" ht="13.5" customHeight="1" x14ac:dyDescent="0.2">
      <c r="B89" s="1186"/>
      <c r="C89" s="1158" t="s">
        <v>26</v>
      </c>
      <c r="D89" s="92" t="s">
        <v>718</v>
      </c>
      <c r="E89" s="659">
        <v>4</v>
      </c>
      <c r="F89" s="659">
        <v>22</v>
      </c>
      <c r="G89" s="823" t="s">
        <v>719</v>
      </c>
      <c r="H89" s="824"/>
    </row>
    <row r="90" spans="1:8" x14ac:dyDescent="0.2">
      <c r="B90" s="1186"/>
      <c r="C90" s="1196"/>
      <c r="D90" s="483" t="s">
        <v>720</v>
      </c>
      <c r="E90" s="659">
        <v>2</v>
      </c>
      <c r="F90" s="659">
        <v>61</v>
      </c>
      <c r="G90" s="823"/>
      <c r="H90" s="824"/>
    </row>
    <row r="91" spans="1:8" x14ac:dyDescent="0.2">
      <c r="B91" s="1186"/>
      <c r="C91" s="1159"/>
      <c r="D91" s="483" t="s">
        <v>714</v>
      </c>
      <c r="E91" s="659">
        <v>1</v>
      </c>
      <c r="F91" s="659">
        <v>12</v>
      </c>
      <c r="G91" s="823"/>
      <c r="H91" s="824"/>
    </row>
    <row r="92" spans="1:8" x14ac:dyDescent="0.2">
      <c r="B92" s="1186"/>
      <c r="C92" s="52" t="s">
        <v>27</v>
      </c>
      <c r="D92" s="493" t="s">
        <v>714</v>
      </c>
      <c r="E92" s="659">
        <v>3</v>
      </c>
      <c r="F92" s="659">
        <v>34</v>
      </c>
      <c r="G92" s="823"/>
      <c r="H92" s="824"/>
    </row>
    <row r="93" spans="1:8" x14ac:dyDescent="0.2">
      <c r="B93" s="1186"/>
      <c r="C93" s="53" t="s">
        <v>28</v>
      </c>
      <c r="D93" s="524" t="s">
        <v>721</v>
      </c>
      <c r="E93" s="659">
        <v>12</v>
      </c>
      <c r="F93" s="659">
        <v>35</v>
      </c>
      <c r="G93" s="669" t="s">
        <v>721</v>
      </c>
      <c r="H93" s="670">
        <v>1</v>
      </c>
    </row>
    <row r="94" spans="1:8" ht="13.5" customHeight="1" x14ac:dyDescent="0.2">
      <c r="B94" s="1186"/>
      <c r="C94" s="52" t="s">
        <v>29</v>
      </c>
      <c r="D94" s="483" t="s">
        <v>503</v>
      </c>
      <c r="E94" s="659"/>
      <c r="F94" s="659"/>
      <c r="G94" s="823"/>
      <c r="H94" s="679"/>
    </row>
    <row r="95" spans="1:8" x14ac:dyDescent="0.2">
      <c r="B95" s="1186"/>
      <c r="C95" s="52" t="s">
        <v>30</v>
      </c>
      <c r="D95" s="493" t="s">
        <v>503</v>
      </c>
      <c r="E95" s="659"/>
      <c r="F95" s="659"/>
      <c r="G95" s="823"/>
      <c r="H95" s="679"/>
    </row>
    <row r="96" spans="1:8" x14ac:dyDescent="0.2">
      <c r="B96" s="1186"/>
      <c r="C96" s="1158" t="s">
        <v>31</v>
      </c>
      <c r="D96" s="92" t="s">
        <v>722</v>
      </c>
      <c r="E96" s="680">
        <v>1</v>
      </c>
      <c r="F96" s="681">
        <v>18</v>
      </c>
      <c r="G96" s="823"/>
      <c r="H96" s="681">
        <v>1</v>
      </c>
    </row>
    <row r="97" spans="2:8" x14ac:dyDescent="0.2">
      <c r="B97" s="1186"/>
      <c r="C97" s="1196"/>
      <c r="D97" s="92" t="s">
        <v>723</v>
      </c>
      <c r="E97" s="680">
        <v>36</v>
      </c>
      <c r="F97" s="681">
        <v>490</v>
      </c>
      <c r="G97" s="823"/>
      <c r="H97" s="682"/>
    </row>
    <row r="98" spans="2:8" x14ac:dyDescent="0.2">
      <c r="B98" s="1186"/>
      <c r="C98" s="1159"/>
      <c r="D98" s="92" t="s">
        <v>714</v>
      </c>
      <c r="E98" s="680">
        <v>4</v>
      </c>
      <c r="F98" s="681">
        <v>49</v>
      </c>
      <c r="G98" s="823"/>
      <c r="H98" s="824">
        <v>25</v>
      </c>
    </row>
    <row r="99" spans="2:8" x14ac:dyDescent="0.2">
      <c r="B99" s="1186"/>
      <c r="C99" s="52" t="s">
        <v>32</v>
      </c>
      <c r="D99" s="483" t="s">
        <v>724</v>
      </c>
      <c r="E99" s="659">
        <v>1</v>
      </c>
      <c r="F99" s="963">
        <v>55</v>
      </c>
      <c r="G99" s="823" t="s">
        <v>724</v>
      </c>
      <c r="H99" s="824">
        <v>1</v>
      </c>
    </row>
    <row r="100" spans="2:8" x14ac:dyDescent="0.2">
      <c r="B100" s="1186"/>
      <c r="C100" s="683" t="s">
        <v>33</v>
      </c>
      <c r="D100" s="675" t="s">
        <v>503</v>
      </c>
      <c r="E100" s="676"/>
      <c r="F100" s="676"/>
      <c r="G100" s="677"/>
      <c r="H100" s="678"/>
    </row>
    <row r="101" spans="2:8" x14ac:dyDescent="0.2">
      <c r="B101" s="1186"/>
      <c r="C101" s="1158" t="s">
        <v>34</v>
      </c>
      <c r="D101" s="483" t="s">
        <v>714</v>
      </c>
      <c r="E101" s="659">
        <v>1</v>
      </c>
      <c r="F101" s="659">
        <v>14</v>
      </c>
      <c r="G101" s="823"/>
      <c r="H101" s="824"/>
    </row>
    <row r="102" spans="2:8" x14ac:dyDescent="0.2">
      <c r="B102" s="1186"/>
      <c r="C102" s="1196"/>
      <c r="D102" s="483" t="s">
        <v>725</v>
      </c>
      <c r="E102" s="659">
        <v>1</v>
      </c>
      <c r="F102" s="659">
        <v>30</v>
      </c>
      <c r="G102" s="823"/>
      <c r="H102" s="824"/>
    </row>
    <row r="103" spans="2:8" x14ac:dyDescent="0.2">
      <c r="B103" s="1186"/>
      <c r="C103" s="1196"/>
      <c r="D103" s="483" t="s">
        <v>726</v>
      </c>
      <c r="E103" s="659">
        <v>1</v>
      </c>
      <c r="F103" s="659">
        <v>13</v>
      </c>
      <c r="G103" s="823"/>
      <c r="H103" s="824"/>
    </row>
    <row r="104" spans="2:8" x14ac:dyDescent="0.2">
      <c r="B104" s="1186"/>
      <c r="C104" s="1159"/>
      <c r="D104" s="483" t="s">
        <v>727</v>
      </c>
      <c r="E104" s="659">
        <v>1</v>
      </c>
      <c r="F104" s="659">
        <v>26</v>
      </c>
      <c r="G104" s="823"/>
      <c r="H104" s="824"/>
    </row>
    <row r="105" spans="2:8" x14ac:dyDescent="0.2">
      <c r="B105" s="1186"/>
      <c r="C105" s="52" t="s">
        <v>35</v>
      </c>
      <c r="D105" s="483" t="s">
        <v>503</v>
      </c>
      <c r="E105" s="659"/>
      <c r="F105" s="659"/>
      <c r="G105" s="823"/>
      <c r="H105" s="824"/>
    </row>
    <row r="106" spans="2:8" x14ac:dyDescent="0.2">
      <c r="B106" s="1186"/>
      <c r="C106" s="52" t="s">
        <v>36</v>
      </c>
      <c r="D106" s="483" t="s">
        <v>503</v>
      </c>
      <c r="E106" s="659"/>
      <c r="F106" s="659"/>
      <c r="G106" s="823"/>
      <c r="H106" s="824"/>
    </row>
    <row r="107" spans="2:8" x14ac:dyDescent="0.2">
      <c r="B107" s="1186"/>
      <c r="C107" s="58" t="s">
        <v>37</v>
      </c>
      <c r="D107" s="501" t="s">
        <v>503</v>
      </c>
      <c r="E107" s="660"/>
      <c r="F107" s="660"/>
      <c r="G107" s="673"/>
      <c r="H107" s="674"/>
    </row>
    <row r="108" spans="2:8" x14ac:dyDescent="0.2">
      <c r="B108" s="1186" t="s">
        <v>1374</v>
      </c>
      <c r="C108" s="59" t="s">
        <v>39</v>
      </c>
      <c r="D108" s="479" t="s">
        <v>503</v>
      </c>
      <c r="E108" s="657"/>
      <c r="F108" s="657"/>
      <c r="G108" s="479"/>
      <c r="H108" s="658"/>
    </row>
    <row r="109" spans="2:8" x14ac:dyDescent="0.2">
      <c r="B109" s="1186"/>
      <c r="C109" s="53" t="s">
        <v>40</v>
      </c>
      <c r="D109" s="471" t="s">
        <v>503</v>
      </c>
      <c r="E109" s="659"/>
      <c r="F109" s="659"/>
      <c r="G109" s="471"/>
      <c r="H109" s="659"/>
    </row>
    <row r="110" spans="2:8" x14ac:dyDescent="0.2">
      <c r="B110" s="1186"/>
      <c r="C110" s="52" t="s">
        <v>41</v>
      </c>
      <c r="D110" s="483" t="s">
        <v>503</v>
      </c>
      <c r="E110" s="659"/>
      <c r="F110" s="659"/>
      <c r="G110" s="483"/>
      <c r="H110" s="606"/>
    </row>
    <row r="111" spans="2:8" x14ac:dyDescent="0.2">
      <c r="B111" s="1186"/>
      <c r="C111" s="52" t="s">
        <v>42</v>
      </c>
      <c r="D111" s="483" t="s">
        <v>503</v>
      </c>
      <c r="E111" s="659"/>
      <c r="F111" s="659"/>
      <c r="G111" s="483"/>
      <c r="H111" s="606"/>
    </row>
    <row r="112" spans="2:8" x14ac:dyDescent="0.2">
      <c r="B112" s="1186"/>
      <c r="C112" s="52" t="s">
        <v>43</v>
      </c>
      <c r="D112" s="483" t="s">
        <v>503</v>
      </c>
      <c r="E112" s="659"/>
      <c r="F112" s="659"/>
      <c r="G112" s="483"/>
      <c r="H112" s="606"/>
    </row>
    <row r="113" spans="2:8" x14ac:dyDescent="0.2">
      <c r="B113" s="1186"/>
      <c r="C113" s="52" t="s">
        <v>44</v>
      </c>
      <c r="D113" s="483" t="s">
        <v>503</v>
      </c>
      <c r="E113" s="659"/>
      <c r="F113" s="659"/>
      <c r="G113" s="483"/>
      <c r="H113" s="606"/>
    </row>
    <row r="114" spans="2:8" x14ac:dyDescent="0.2">
      <c r="B114" s="1186"/>
      <c r="C114" s="1158" t="s">
        <v>45</v>
      </c>
      <c r="D114" s="483" t="s">
        <v>728</v>
      </c>
      <c r="E114" s="684"/>
      <c r="F114" s="684">
        <v>39</v>
      </c>
      <c r="G114" s="483" t="s">
        <v>729</v>
      </c>
      <c r="H114" s="684">
        <v>1</v>
      </c>
    </row>
    <row r="115" spans="2:8" x14ac:dyDescent="0.2">
      <c r="B115" s="1186"/>
      <c r="C115" s="1159"/>
      <c r="D115" s="483" t="s">
        <v>730</v>
      </c>
      <c r="E115" s="684">
        <v>1</v>
      </c>
      <c r="F115" s="684">
        <v>17</v>
      </c>
      <c r="G115" s="483"/>
      <c r="H115" s="684"/>
    </row>
    <row r="116" spans="2:8" x14ac:dyDescent="0.2">
      <c r="B116" s="1186"/>
      <c r="C116" s="53" t="s">
        <v>46</v>
      </c>
      <c r="D116" s="471" t="s">
        <v>731</v>
      </c>
      <c r="E116" s="659">
        <v>1</v>
      </c>
      <c r="F116" s="659">
        <v>66</v>
      </c>
      <c r="G116" s="471"/>
      <c r="H116" s="659"/>
    </row>
    <row r="117" spans="2:8" x14ac:dyDescent="0.2">
      <c r="B117" s="1186"/>
      <c r="C117" s="52" t="s">
        <v>47</v>
      </c>
      <c r="D117" s="483" t="s">
        <v>503</v>
      </c>
      <c r="E117" s="659"/>
      <c r="F117" s="659"/>
      <c r="G117" s="483"/>
      <c r="H117" s="606"/>
    </row>
    <row r="118" spans="2:8" x14ac:dyDescent="0.2">
      <c r="B118" s="1186"/>
      <c r="C118" s="52" t="s">
        <v>48</v>
      </c>
      <c r="D118" s="483" t="s">
        <v>503</v>
      </c>
      <c r="E118" s="659"/>
      <c r="F118" s="659"/>
      <c r="G118" s="483"/>
      <c r="H118" s="606"/>
    </row>
    <row r="119" spans="2:8" x14ac:dyDescent="0.2">
      <c r="B119" s="1186"/>
      <c r="C119" s="53" t="s">
        <v>49</v>
      </c>
      <c r="D119" s="471" t="s">
        <v>503</v>
      </c>
      <c r="E119" s="659"/>
      <c r="F119" s="659"/>
      <c r="G119" s="471"/>
      <c r="H119" s="659"/>
    </row>
    <row r="120" spans="2:8" x14ac:dyDescent="0.2">
      <c r="B120" s="1186"/>
      <c r="C120" s="58" t="s">
        <v>50</v>
      </c>
      <c r="D120" s="497" t="s">
        <v>503</v>
      </c>
      <c r="E120" s="660"/>
      <c r="F120" s="660"/>
      <c r="G120" s="497"/>
      <c r="H120" s="661"/>
    </row>
    <row r="121" spans="2:8" ht="21.6" x14ac:dyDescent="0.2">
      <c r="B121" s="1186" t="s">
        <v>732</v>
      </c>
      <c r="C121" s="1168" t="s">
        <v>52</v>
      </c>
      <c r="D121" s="108" t="s">
        <v>439</v>
      </c>
      <c r="E121" s="657">
        <v>3</v>
      </c>
      <c r="F121" s="657">
        <v>39</v>
      </c>
      <c r="G121" s="479"/>
      <c r="H121" s="658"/>
    </row>
    <row r="122" spans="2:8" x14ac:dyDescent="0.2">
      <c r="B122" s="1186"/>
      <c r="C122" s="1159"/>
      <c r="D122" s="92" t="s">
        <v>440</v>
      </c>
      <c r="E122" s="659">
        <v>11</v>
      </c>
      <c r="F122" s="659">
        <v>13</v>
      </c>
      <c r="G122" s="92" t="s">
        <v>440</v>
      </c>
      <c r="H122" s="606"/>
    </row>
    <row r="123" spans="2:8" x14ac:dyDescent="0.2">
      <c r="B123" s="1186"/>
      <c r="C123" s="52" t="s">
        <v>53</v>
      </c>
      <c r="D123" s="483" t="s">
        <v>503</v>
      </c>
      <c r="E123" s="659"/>
      <c r="F123" s="659"/>
      <c r="G123" s="483"/>
      <c r="H123" s="606"/>
    </row>
    <row r="124" spans="2:8" x14ac:dyDescent="0.2">
      <c r="B124" s="1186"/>
      <c r="C124" s="52" t="s">
        <v>54</v>
      </c>
      <c r="D124" s="483" t="s">
        <v>733</v>
      </c>
      <c r="E124" s="659">
        <v>25</v>
      </c>
      <c r="F124" s="659">
        <v>166</v>
      </c>
      <c r="G124" s="483" t="s">
        <v>734</v>
      </c>
      <c r="H124" s="606">
        <v>117</v>
      </c>
    </row>
    <row r="125" spans="2:8" x14ac:dyDescent="0.2">
      <c r="B125" s="1186"/>
      <c r="C125" s="52" t="s">
        <v>55</v>
      </c>
      <c r="D125" s="483" t="s">
        <v>503</v>
      </c>
      <c r="E125" s="659"/>
      <c r="F125" s="659"/>
      <c r="G125" s="483"/>
      <c r="H125" s="606"/>
    </row>
    <row r="126" spans="2:8" x14ac:dyDescent="0.2">
      <c r="B126" s="1186"/>
      <c r="C126" s="52" t="s">
        <v>56</v>
      </c>
      <c r="D126" s="483" t="s">
        <v>581</v>
      </c>
      <c r="E126" s="659">
        <v>1</v>
      </c>
      <c r="F126" s="659">
        <v>29</v>
      </c>
      <c r="G126" s="483"/>
      <c r="H126" s="606"/>
    </row>
    <row r="127" spans="2:8" x14ac:dyDescent="0.2">
      <c r="B127" s="1186"/>
      <c r="C127" s="52" t="s">
        <v>57</v>
      </c>
      <c r="D127" s="685" t="s">
        <v>735</v>
      </c>
      <c r="E127" s="659"/>
      <c r="F127" s="659">
        <v>210</v>
      </c>
      <c r="G127" s="483" t="s">
        <v>736</v>
      </c>
      <c r="H127" s="606">
        <v>17</v>
      </c>
    </row>
    <row r="128" spans="2:8" x14ac:dyDescent="0.2">
      <c r="B128" s="1186"/>
      <c r="C128" s="1158" t="s">
        <v>58</v>
      </c>
      <c r="D128" s="92" t="s">
        <v>737</v>
      </c>
      <c r="E128" s="659"/>
      <c r="F128" s="659">
        <v>55</v>
      </c>
      <c r="G128" s="92" t="s">
        <v>738</v>
      </c>
      <c r="H128" s="606">
        <v>50</v>
      </c>
    </row>
    <row r="129" spans="2:8" x14ac:dyDescent="0.2">
      <c r="B129" s="1186"/>
      <c r="C129" s="1159"/>
      <c r="D129" s="92" t="s">
        <v>739</v>
      </c>
      <c r="E129" s="659"/>
      <c r="F129" s="659">
        <v>5</v>
      </c>
      <c r="G129" s="92"/>
      <c r="H129" s="606"/>
    </row>
    <row r="130" spans="2:8" x14ac:dyDescent="0.2">
      <c r="B130" s="1186"/>
      <c r="C130" s="52" t="s">
        <v>59</v>
      </c>
      <c r="D130" s="483" t="s">
        <v>503</v>
      </c>
      <c r="E130" s="659"/>
      <c r="F130" s="659"/>
      <c r="G130" s="483"/>
      <c r="H130" s="606"/>
    </row>
    <row r="131" spans="2:8" x14ac:dyDescent="0.2">
      <c r="B131" s="1186"/>
      <c r="C131" s="52" t="s">
        <v>60</v>
      </c>
      <c r="D131" s="483" t="s">
        <v>740</v>
      </c>
      <c r="E131" s="665">
        <v>8</v>
      </c>
      <c r="F131" s="665">
        <v>54</v>
      </c>
      <c r="G131" s="483"/>
      <c r="H131" s="606"/>
    </row>
    <row r="132" spans="2:8" ht="21.6" x14ac:dyDescent="0.2">
      <c r="B132" s="1186"/>
      <c r="C132" s="817" t="s">
        <v>61</v>
      </c>
      <c r="D132" s="92" t="s">
        <v>741</v>
      </c>
      <c r="E132" s="659"/>
      <c r="F132" s="659">
        <f>60+7+6</f>
        <v>73</v>
      </c>
      <c r="G132" s="483" t="s">
        <v>742</v>
      </c>
      <c r="H132" s="606"/>
    </row>
    <row r="133" spans="2:8" x14ac:dyDescent="0.2">
      <c r="B133" s="1186"/>
      <c r="C133" s="52" t="s">
        <v>62</v>
      </c>
      <c r="D133" s="483" t="s">
        <v>743</v>
      </c>
      <c r="E133" s="665">
        <v>9</v>
      </c>
      <c r="F133" s="665">
        <v>24</v>
      </c>
      <c r="G133" s="483" t="s">
        <v>690</v>
      </c>
      <c r="H133" s="665">
        <v>11</v>
      </c>
    </row>
    <row r="134" spans="2:8" x14ac:dyDescent="0.2">
      <c r="B134" s="1186"/>
      <c r="C134" s="52" t="s">
        <v>63</v>
      </c>
      <c r="D134" s="483" t="s">
        <v>744</v>
      </c>
      <c r="E134" s="659">
        <v>33</v>
      </c>
      <c r="F134" s="659">
        <v>58</v>
      </c>
      <c r="G134" s="483" t="s">
        <v>745</v>
      </c>
      <c r="H134" s="606">
        <v>0</v>
      </c>
    </row>
    <row r="135" spans="2:8" x14ac:dyDescent="0.2">
      <c r="B135" s="1186"/>
      <c r="C135" s="52" t="s">
        <v>64</v>
      </c>
      <c r="D135" s="493" t="s">
        <v>746</v>
      </c>
      <c r="E135" s="659">
        <v>7</v>
      </c>
      <c r="F135" s="659">
        <v>33</v>
      </c>
      <c r="G135" s="483"/>
      <c r="H135" s="606"/>
    </row>
    <row r="136" spans="2:8" x14ac:dyDescent="0.2">
      <c r="B136" s="1186"/>
      <c r="C136" s="52" t="s">
        <v>65</v>
      </c>
      <c r="D136" s="493" t="s">
        <v>747</v>
      </c>
      <c r="E136" s="659"/>
      <c r="F136" s="659">
        <v>30</v>
      </c>
      <c r="G136" s="493" t="s">
        <v>748</v>
      </c>
      <c r="H136" s="606">
        <v>6</v>
      </c>
    </row>
    <row r="137" spans="2:8" x14ac:dyDescent="0.2">
      <c r="B137" s="1186"/>
      <c r="C137" s="1158" t="s">
        <v>66</v>
      </c>
      <c r="D137" s="493" t="s">
        <v>749</v>
      </c>
      <c r="E137" s="659"/>
      <c r="F137" s="659">
        <v>17</v>
      </c>
      <c r="G137" s="493" t="s">
        <v>750</v>
      </c>
      <c r="H137" s="606">
        <v>1</v>
      </c>
    </row>
    <row r="138" spans="2:8" ht="21.6" x14ac:dyDescent="0.2">
      <c r="B138" s="1186"/>
      <c r="C138" s="1195"/>
      <c r="D138" s="506" t="s">
        <v>751</v>
      </c>
      <c r="E138" s="660">
        <v>4</v>
      </c>
      <c r="F138" s="660">
        <v>47</v>
      </c>
      <c r="G138" s="501"/>
      <c r="H138" s="661"/>
    </row>
    <row r="139" spans="2:8" x14ac:dyDescent="0.2">
      <c r="B139" s="805"/>
      <c r="C139" s="1014" t="s">
        <v>1372</v>
      </c>
      <c r="D139" s="1140">
        <v>40</v>
      </c>
      <c r="E139" s="1141"/>
      <c r="F139" s="1142"/>
      <c r="G139" s="1140">
        <v>24</v>
      </c>
      <c r="H139" s="1142"/>
    </row>
    <row r="140" spans="2:8" x14ac:dyDescent="0.2">
      <c r="B140" s="806"/>
      <c r="C140" s="1014" t="s">
        <v>231</v>
      </c>
      <c r="D140" s="105"/>
      <c r="E140" s="804">
        <f>SUM(E4:E138)</f>
        <v>429</v>
      </c>
      <c r="F140" s="804">
        <f>SUM(F4:F138)</f>
        <v>9606</v>
      </c>
      <c r="G140" s="105"/>
      <c r="H140" s="804">
        <f>SUM(H4:H138)</f>
        <v>370</v>
      </c>
    </row>
  </sheetData>
  <mergeCells count="28">
    <mergeCell ref="D139:F139"/>
    <mergeCell ref="G139:H139"/>
    <mergeCell ref="B108:B120"/>
    <mergeCell ref="C114:C115"/>
    <mergeCell ref="B121:B138"/>
    <mergeCell ref="C121:C122"/>
    <mergeCell ref="C128:C129"/>
    <mergeCell ref="C137:C138"/>
    <mergeCell ref="B82:B107"/>
    <mergeCell ref="C82:C86"/>
    <mergeCell ref="C89:C91"/>
    <mergeCell ref="C96:C98"/>
    <mergeCell ref="C101:C104"/>
    <mergeCell ref="B67:B81"/>
    <mergeCell ref="C69:C75"/>
    <mergeCell ref="C77:C78"/>
    <mergeCell ref="G77:G78"/>
    <mergeCell ref="H77:H78"/>
    <mergeCell ref="C80:C81"/>
    <mergeCell ref="D2:F2"/>
    <mergeCell ref="G2:H2"/>
    <mergeCell ref="B2:C3"/>
    <mergeCell ref="B4:C51"/>
    <mergeCell ref="B52:B66"/>
    <mergeCell ref="C58:C59"/>
    <mergeCell ref="C62:C63"/>
    <mergeCell ref="G62:G63"/>
    <mergeCell ref="H62:H63"/>
  </mergeCells>
  <phoneticPr fontId="3"/>
  <printOptions horizontalCentered="1"/>
  <pageMargins left="0.59055118110236227" right="0.59055118110236227" top="0.59055118110236227" bottom="0.59055118110236227" header="0.31496062992125984" footer="0.31496062992125984"/>
  <pageSetup paperSize="9" scale="70" orientation="portrait" r:id="rId1"/>
  <headerFooter>
    <oddFooter>&amp;P ページ</oddFooter>
  </headerFooter>
  <rowBreaks count="1" manualBreakCount="1">
    <brk id="8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A1:E74"/>
  <sheetViews>
    <sheetView view="pageBreakPreview" zoomScaleNormal="100" zoomScaleSheetLayoutView="100" workbookViewId="0">
      <pane xSplit="1" ySplit="4" topLeftCell="B5" activePane="bottomRight" state="frozen"/>
      <selection activeCell="R48" sqref="R48"/>
      <selection pane="topRight" activeCell="R48" sqref="R48"/>
      <selection pane="bottomLeft" activeCell="R48" sqref="R48"/>
      <selection pane="bottomRight" activeCell="B2" sqref="B2:C4"/>
    </sheetView>
  </sheetViews>
  <sheetFormatPr defaultColWidth="9" defaultRowHeight="13.2" x14ac:dyDescent="0.2"/>
  <cols>
    <col min="1" max="1" width="1" customWidth="1"/>
    <col min="2" max="2" width="2.77734375" customWidth="1"/>
    <col min="3" max="3" width="8.33203125" customWidth="1"/>
    <col min="4" max="4" width="30.77734375" customWidth="1"/>
    <col min="5" max="5" width="57.21875" bestFit="1" customWidth="1"/>
    <col min="6" max="6" width="1" style="138" customWidth="1"/>
    <col min="7" max="16384" width="9" style="138"/>
  </cols>
  <sheetData>
    <row r="1" spans="1:5" ht="13.5" customHeight="1" x14ac:dyDescent="0.2">
      <c r="A1" s="138"/>
      <c r="B1" s="134"/>
      <c r="C1" s="135" t="s">
        <v>228</v>
      </c>
      <c r="D1" s="136"/>
      <c r="E1" s="137"/>
    </row>
    <row r="2" spans="1:5" ht="11.25" customHeight="1" x14ac:dyDescent="0.2">
      <c r="A2" s="138"/>
      <c r="B2" s="1076"/>
      <c r="C2" s="1077"/>
      <c r="D2" s="1141" t="s">
        <v>188</v>
      </c>
      <c r="E2" s="1142"/>
    </row>
    <row r="3" spans="1:5" ht="11.25" customHeight="1" x14ac:dyDescent="0.2">
      <c r="A3" s="138"/>
      <c r="B3" s="1085"/>
      <c r="C3" s="1096"/>
      <c r="D3" s="1167" t="s">
        <v>182</v>
      </c>
      <c r="E3" s="1143" t="s">
        <v>187</v>
      </c>
    </row>
    <row r="4" spans="1:5" ht="11.25" customHeight="1" x14ac:dyDescent="0.2">
      <c r="A4" s="138"/>
      <c r="B4" s="1087"/>
      <c r="C4" s="1097"/>
      <c r="D4" s="1144"/>
      <c r="E4" s="1155"/>
    </row>
    <row r="5" spans="1:5" s="139" customFormat="1" ht="21.6" x14ac:dyDescent="0.2">
      <c r="A5"/>
      <c r="B5" s="1197" t="s">
        <v>635</v>
      </c>
      <c r="C5" s="1198"/>
      <c r="D5" s="479" t="s">
        <v>752</v>
      </c>
      <c r="E5" s="108" t="s">
        <v>753</v>
      </c>
    </row>
    <row r="6" spans="1:5" s="139" customFormat="1" x14ac:dyDescent="0.2">
      <c r="A6"/>
      <c r="B6" s="1186" t="s">
        <v>684</v>
      </c>
      <c r="C6" s="59" t="s">
        <v>2</v>
      </c>
      <c r="D6" s="479" t="s">
        <v>503</v>
      </c>
      <c r="E6" s="108"/>
    </row>
    <row r="7" spans="1:5" ht="11.25" customHeight="1" x14ac:dyDescent="0.2">
      <c r="B7" s="1186"/>
      <c r="C7" s="52" t="s">
        <v>3</v>
      </c>
      <c r="D7" s="483" t="s">
        <v>425</v>
      </c>
      <c r="E7" s="92" t="s">
        <v>754</v>
      </c>
    </row>
    <row r="8" spans="1:5" ht="21.6" x14ac:dyDescent="0.2">
      <c r="B8" s="1186"/>
      <c r="C8" s="817" t="s">
        <v>4</v>
      </c>
      <c r="D8" s="483" t="s">
        <v>755</v>
      </c>
      <c r="E8" s="92" t="s">
        <v>756</v>
      </c>
    </row>
    <row r="9" spans="1:5" ht="11.25" customHeight="1" x14ac:dyDescent="0.2">
      <c r="B9" s="1186"/>
      <c r="C9" s="52" t="s">
        <v>5</v>
      </c>
      <c r="D9" s="483" t="s">
        <v>757</v>
      </c>
      <c r="E9" s="92" t="s">
        <v>758</v>
      </c>
    </row>
    <row r="10" spans="1:5" ht="11.25" customHeight="1" x14ac:dyDescent="0.2">
      <c r="B10" s="1186"/>
      <c r="C10" s="53" t="s">
        <v>6</v>
      </c>
      <c r="D10" s="471"/>
      <c r="E10" s="99"/>
    </row>
    <row r="11" spans="1:5" x14ac:dyDescent="0.2">
      <c r="B11" s="1186"/>
      <c r="C11" s="52" t="s">
        <v>7</v>
      </c>
      <c r="D11" s="483" t="s">
        <v>503</v>
      </c>
      <c r="E11" s="92"/>
    </row>
    <row r="12" spans="1:5" ht="21.6" x14ac:dyDescent="0.2">
      <c r="B12" s="1186"/>
      <c r="C12" s="53" t="s">
        <v>8</v>
      </c>
      <c r="D12" s="471" t="s">
        <v>759</v>
      </c>
      <c r="E12" s="99" t="s">
        <v>760</v>
      </c>
    </row>
    <row r="13" spans="1:5" ht="32.4" x14ac:dyDescent="0.2">
      <c r="B13" s="1186"/>
      <c r="C13" s="53" t="s">
        <v>9</v>
      </c>
      <c r="D13" s="471" t="s">
        <v>761</v>
      </c>
      <c r="E13" s="964" t="s">
        <v>762</v>
      </c>
    </row>
    <row r="14" spans="1:5" ht="11.25" customHeight="1" x14ac:dyDescent="0.2">
      <c r="B14" s="1186"/>
      <c r="C14" s="53" t="s">
        <v>10</v>
      </c>
      <c r="D14" s="471" t="s">
        <v>763</v>
      </c>
      <c r="E14" s="99" t="s">
        <v>764</v>
      </c>
    </row>
    <row r="15" spans="1:5" x14ac:dyDescent="0.2">
      <c r="B15" s="1186"/>
      <c r="C15" s="52" t="s">
        <v>11</v>
      </c>
      <c r="D15" s="95" t="s">
        <v>765</v>
      </c>
      <c r="E15" s="109" t="s">
        <v>766</v>
      </c>
    </row>
    <row r="16" spans="1:5" ht="21.6" x14ac:dyDescent="0.2">
      <c r="B16" s="1186"/>
      <c r="C16" s="52" t="s">
        <v>12</v>
      </c>
      <c r="D16" s="483" t="s">
        <v>767</v>
      </c>
      <c r="E16" s="92" t="s">
        <v>768</v>
      </c>
    </row>
    <row r="17" spans="2:5" ht="11.25" customHeight="1" x14ac:dyDescent="0.2">
      <c r="B17" s="1186"/>
      <c r="C17" s="52" t="s">
        <v>13</v>
      </c>
      <c r="D17" s="483" t="s">
        <v>769</v>
      </c>
      <c r="E17" s="92" t="s">
        <v>770</v>
      </c>
    </row>
    <row r="18" spans="2:5" x14ac:dyDescent="0.2">
      <c r="B18" s="1186"/>
      <c r="C18" s="58" t="s">
        <v>14</v>
      </c>
      <c r="D18" s="501" t="s">
        <v>503</v>
      </c>
      <c r="E18" s="506"/>
    </row>
    <row r="19" spans="2:5" ht="11.25" customHeight="1" x14ac:dyDescent="0.2">
      <c r="B19" s="1186" t="s">
        <v>771</v>
      </c>
      <c r="C19" s="59" t="s">
        <v>16</v>
      </c>
      <c r="D19" s="479" t="s">
        <v>503</v>
      </c>
      <c r="E19" s="108"/>
    </row>
    <row r="20" spans="2:5" ht="11.25" customHeight="1" x14ac:dyDescent="0.2">
      <c r="B20" s="1186"/>
      <c r="C20" s="52" t="s">
        <v>17</v>
      </c>
      <c r="D20" s="483" t="s">
        <v>503</v>
      </c>
      <c r="E20" s="92"/>
    </row>
    <row r="21" spans="2:5" ht="11.25" customHeight="1" x14ac:dyDescent="0.2">
      <c r="B21" s="1186"/>
      <c r="C21" s="52" t="s">
        <v>18</v>
      </c>
      <c r="D21" s="483" t="s">
        <v>503</v>
      </c>
      <c r="E21" s="92"/>
    </row>
    <row r="22" spans="2:5" ht="11.25" customHeight="1" x14ac:dyDescent="0.2">
      <c r="B22" s="1186"/>
      <c r="C22" s="52" t="s">
        <v>19</v>
      </c>
      <c r="D22" s="483" t="s">
        <v>425</v>
      </c>
      <c r="E22" s="92" t="s">
        <v>525</v>
      </c>
    </row>
    <row r="23" spans="2:5" ht="11.25" customHeight="1" x14ac:dyDescent="0.2">
      <c r="B23" s="1186"/>
      <c r="C23" s="52" t="s">
        <v>20</v>
      </c>
      <c r="D23" s="483" t="s">
        <v>772</v>
      </c>
      <c r="E23" s="92" t="s">
        <v>773</v>
      </c>
    </row>
    <row r="24" spans="2:5" ht="11.25" customHeight="1" x14ac:dyDescent="0.2">
      <c r="B24" s="1186"/>
      <c r="C24" s="52" t="s">
        <v>21</v>
      </c>
      <c r="D24" s="483" t="s">
        <v>422</v>
      </c>
      <c r="E24" s="92" t="s">
        <v>529</v>
      </c>
    </row>
    <row r="25" spans="2:5" ht="11.25" customHeight="1" x14ac:dyDescent="0.2">
      <c r="B25" s="1186"/>
      <c r="C25" s="52" t="s">
        <v>22</v>
      </c>
      <c r="D25" s="483" t="s">
        <v>503</v>
      </c>
      <c r="E25" s="92"/>
    </row>
    <row r="26" spans="2:5" ht="11.25" customHeight="1" x14ac:dyDescent="0.2">
      <c r="B26" s="1186"/>
      <c r="C26" s="52" t="s">
        <v>23</v>
      </c>
      <c r="D26" s="483" t="s">
        <v>503</v>
      </c>
      <c r="E26" s="92"/>
    </row>
    <row r="27" spans="2:5" ht="11.25" customHeight="1" x14ac:dyDescent="0.2">
      <c r="B27" s="1186"/>
      <c r="C27" s="52" t="s">
        <v>24</v>
      </c>
      <c r="D27" s="483" t="s">
        <v>774</v>
      </c>
      <c r="E27" s="92" t="s">
        <v>775</v>
      </c>
    </row>
    <row r="28" spans="2:5" ht="11.25" customHeight="1" x14ac:dyDescent="0.2">
      <c r="B28" s="1186"/>
      <c r="C28" s="52" t="s">
        <v>25</v>
      </c>
      <c r="D28" s="483" t="s">
        <v>503</v>
      </c>
      <c r="E28" s="92"/>
    </row>
    <row r="29" spans="2:5" x14ac:dyDescent="0.2">
      <c r="B29" s="1186"/>
      <c r="C29" s="52" t="s">
        <v>26</v>
      </c>
      <c r="D29" s="483"/>
      <c r="E29" s="92"/>
    </row>
    <row r="30" spans="2:5" ht="11.25" customHeight="1" x14ac:dyDescent="0.2">
      <c r="B30" s="1186"/>
      <c r="C30" s="52" t="s">
        <v>27</v>
      </c>
      <c r="D30" s="493" t="s">
        <v>503</v>
      </c>
      <c r="E30" s="110"/>
    </row>
    <row r="31" spans="2:5" ht="11.25" customHeight="1" x14ac:dyDescent="0.2">
      <c r="B31" s="1186"/>
      <c r="C31" s="53" t="s">
        <v>28</v>
      </c>
      <c r="D31" s="524" t="s">
        <v>503</v>
      </c>
      <c r="E31" s="99"/>
    </row>
    <row r="32" spans="2:5" ht="11.25" customHeight="1" x14ac:dyDescent="0.2">
      <c r="B32" s="1186"/>
      <c r="C32" s="52" t="s">
        <v>29</v>
      </c>
      <c r="D32" s="483" t="s">
        <v>503</v>
      </c>
      <c r="E32" s="92"/>
    </row>
    <row r="33" spans="2:5" ht="11.25" customHeight="1" x14ac:dyDescent="0.2">
      <c r="B33" s="1186"/>
      <c r="C33" s="52" t="s">
        <v>30</v>
      </c>
      <c r="D33" s="493" t="s">
        <v>503</v>
      </c>
      <c r="E33" s="110"/>
    </row>
    <row r="34" spans="2:5" ht="11.25" customHeight="1" x14ac:dyDescent="0.2">
      <c r="B34" s="1186"/>
      <c r="C34" s="52" t="s">
        <v>31</v>
      </c>
      <c r="D34" s="483" t="s">
        <v>503</v>
      </c>
      <c r="E34" s="92"/>
    </row>
    <row r="35" spans="2:5" ht="11.25" customHeight="1" x14ac:dyDescent="0.2">
      <c r="B35" s="1186"/>
      <c r="C35" s="52" t="s">
        <v>32</v>
      </c>
      <c r="D35" s="483" t="s">
        <v>776</v>
      </c>
      <c r="E35" s="92" t="s">
        <v>777</v>
      </c>
    </row>
    <row r="36" spans="2:5" ht="11.25" customHeight="1" x14ac:dyDescent="0.2">
      <c r="B36" s="1186"/>
      <c r="C36" s="52" t="s">
        <v>33</v>
      </c>
      <c r="D36" s="483" t="s">
        <v>778</v>
      </c>
      <c r="E36" s="92" t="s">
        <v>779</v>
      </c>
    </row>
    <row r="37" spans="2:5" ht="11.25" customHeight="1" x14ac:dyDescent="0.2">
      <c r="B37" s="1186"/>
      <c r="C37" s="52" t="s">
        <v>34</v>
      </c>
      <c r="D37" s="483" t="s">
        <v>503</v>
      </c>
      <c r="E37" s="92"/>
    </row>
    <row r="38" spans="2:5" ht="11.25" customHeight="1" x14ac:dyDescent="0.2">
      <c r="B38" s="1186"/>
      <c r="C38" s="52" t="s">
        <v>35</v>
      </c>
      <c r="D38" s="483" t="s">
        <v>780</v>
      </c>
      <c r="E38" s="92" t="s">
        <v>781</v>
      </c>
    </row>
    <row r="39" spans="2:5" ht="11.25" customHeight="1" x14ac:dyDescent="0.2">
      <c r="B39" s="1186"/>
      <c r="C39" s="52" t="s">
        <v>36</v>
      </c>
      <c r="D39" s="483" t="s">
        <v>503</v>
      </c>
      <c r="E39" s="92"/>
    </row>
    <row r="40" spans="2:5" ht="11.25" customHeight="1" x14ac:dyDescent="0.2">
      <c r="B40" s="1186"/>
      <c r="C40" s="58" t="s">
        <v>37</v>
      </c>
      <c r="D40" s="501" t="s">
        <v>503</v>
      </c>
      <c r="E40" s="506"/>
    </row>
    <row r="41" spans="2:5" ht="11.25" customHeight="1" x14ac:dyDescent="0.2">
      <c r="B41" s="1186" t="s">
        <v>782</v>
      </c>
      <c r="C41" s="59" t="s">
        <v>39</v>
      </c>
      <c r="D41" s="479" t="s">
        <v>783</v>
      </c>
      <c r="E41" s="108" t="s">
        <v>784</v>
      </c>
    </row>
    <row r="42" spans="2:5" ht="11.25" customHeight="1" x14ac:dyDescent="0.2">
      <c r="B42" s="1186"/>
      <c r="C42" s="53" t="s">
        <v>40</v>
      </c>
      <c r="D42" s="471" t="s">
        <v>503</v>
      </c>
      <c r="E42" s="99"/>
    </row>
    <row r="43" spans="2:5" ht="11.25" customHeight="1" x14ac:dyDescent="0.2">
      <c r="B43" s="1186"/>
      <c r="C43" s="1158" t="s">
        <v>41</v>
      </c>
      <c r="D43" s="483" t="s">
        <v>785</v>
      </c>
      <c r="E43" s="92" t="s">
        <v>786</v>
      </c>
    </row>
    <row r="44" spans="2:5" ht="11.25" customHeight="1" x14ac:dyDescent="0.2">
      <c r="B44" s="1186"/>
      <c r="C44" s="1159"/>
      <c r="D44" s="483" t="s">
        <v>787</v>
      </c>
      <c r="E44" s="92" t="s">
        <v>788</v>
      </c>
    </row>
    <row r="45" spans="2:5" ht="11.25" customHeight="1" x14ac:dyDescent="0.2">
      <c r="B45" s="1186"/>
      <c r="C45" s="52" t="s">
        <v>42</v>
      </c>
      <c r="D45" s="483" t="s">
        <v>503</v>
      </c>
      <c r="E45" s="92"/>
    </row>
    <row r="46" spans="2:5" ht="11.25" customHeight="1" x14ac:dyDescent="0.2">
      <c r="B46" s="1186"/>
      <c r="C46" s="52" t="s">
        <v>43</v>
      </c>
      <c r="D46" s="483" t="s">
        <v>503</v>
      </c>
      <c r="E46" s="92"/>
    </row>
    <row r="47" spans="2:5" ht="11.25" customHeight="1" x14ac:dyDescent="0.2">
      <c r="B47" s="1186"/>
      <c r="C47" s="52" t="s">
        <v>44</v>
      </c>
      <c r="D47" s="483" t="s">
        <v>789</v>
      </c>
      <c r="E47" s="92" t="s">
        <v>790</v>
      </c>
    </row>
    <row r="48" spans="2:5" ht="11.25" customHeight="1" x14ac:dyDescent="0.2">
      <c r="B48" s="1186"/>
      <c r="C48" s="52" t="s">
        <v>791</v>
      </c>
      <c r="D48" s="483" t="s">
        <v>503</v>
      </c>
      <c r="E48" s="92"/>
    </row>
    <row r="49" spans="2:5" ht="11.25" customHeight="1" x14ac:dyDescent="0.2">
      <c r="B49" s="1186"/>
      <c r="C49" s="53" t="s">
        <v>46</v>
      </c>
      <c r="D49" s="471" t="s">
        <v>503</v>
      </c>
      <c r="E49" s="99"/>
    </row>
    <row r="50" spans="2:5" ht="11.25" customHeight="1" x14ac:dyDescent="0.2">
      <c r="B50" s="1186"/>
      <c r="C50" s="52" t="s">
        <v>47</v>
      </c>
      <c r="D50" s="483" t="s">
        <v>792</v>
      </c>
      <c r="E50" s="92" t="s">
        <v>793</v>
      </c>
    </row>
    <row r="51" spans="2:5" ht="11.25" customHeight="1" x14ac:dyDescent="0.2">
      <c r="B51" s="1186"/>
      <c r="C51" s="52" t="s">
        <v>48</v>
      </c>
      <c r="D51" s="483" t="s">
        <v>503</v>
      </c>
      <c r="E51" s="92"/>
    </row>
    <row r="52" spans="2:5" ht="11.25" customHeight="1" x14ac:dyDescent="0.2">
      <c r="B52" s="1186"/>
      <c r="C52" s="53" t="s">
        <v>49</v>
      </c>
      <c r="D52" s="471" t="s">
        <v>794</v>
      </c>
      <c r="E52" s="99" t="s">
        <v>795</v>
      </c>
    </row>
    <row r="53" spans="2:5" ht="11.25" customHeight="1" x14ac:dyDescent="0.2">
      <c r="B53" s="1186"/>
      <c r="C53" s="58" t="s">
        <v>50</v>
      </c>
      <c r="D53" s="497" t="s">
        <v>503</v>
      </c>
      <c r="E53" s="672"/>
    </row>
    <row r="54" spans="2:5" ht="11.25" customHeight="1" x14ac:dyDescent="0.2">
      <c r="B54" s="1186" t="s">
        <v>732</v>
      </c>
      <c r="C54" s="59" t="s">
        <v>52</v>
      </c>
      <c r="D54" s="479" t="s">
        <v>313</v>
      </c>
      <c r="E54" s="108" t="s">
        <v>374</v>
      </c>
    </row>
    <row r="55" spans="2:5" ht="11.25" customHeight="1" x14ac:dyDescent="0.2">
      <c r="B55" s="1186"/>
      <c r="C55" s="52" t="s">
        <v>53</v>
      </c>
      <c r="D55" s="483" t="s">
        <v>796</v>
      </c>
      <c r="E55" s="92" t="s">
        <v>797</v>
      </c>
    </row>
    <row r="56" spans="2:5" ht="11.25" customHeight="1" x14ac:dyDescent="0.2">
      <c r="B56" s="1186"/>
      <c r="C56" s="52" t="s">
        <v>54</v>
      </c>
      <c r="D56" s="483"/>
      <c r="E56" s="92"/>
    </row>
    <row r="57" spans="2:5" ht="11.25" customHeight="1" x14ac:dyDescent="0.2">
      <c r="B57" s="1186"/>
      <c r="C57" s="52" t="s">
        <v>798</v>
      </c>
      <c r="D57" s="483"/>
      <c r="E57" s="92"/>
    </row>
    <row r="58" spans="2:5" ht="11.25" customHeight="1" x14ac:dyDescent="0.2">
      <c r="B58" s="1186"/>
      <c r="C58" s="52" t="s">
        <v>56</v>
      </c>
      <c r="D58" s="483" t="s">
        <v>503</v>
      </c>
      <c r="E58" s="92"/>
    </row>
    <row r="59" spans="2:5" ht="43.2" x14ac:dyDescent="0.2">
      <c r="B59" s="1186"/>
      <c r="C59" s="52" t="s">
        <v>57</v>
      </c>
      <c r="D59" s="483" t="s">
        <v>799</v>
      </c>
      <c r="E59" s="92" t="s">
        <v>800</v>
      </c>
    </row>
    <row r="60" spans="2:5" ht="11.25" customHeight="1" x14ac:dyDescent="0.2">
      <c r="B60" s="1186"/>
      <c r="C60" s="52" t="s">
        <v>58</v>
      </c>
      <c r="D60" s="483" t="s">
        <v>503</v>
      </c>
      <c r="E60" s="92"/>
    </row>
    <row r="61" spans="2:5" ht="11.25" customHeight="1" x14ac:dyDescent="0.2">
      <c r="B61" s="1186"/>
      <c r="C61" s="52" t="s">
        <v>59</v>
      </c>
      <c r="D61" s="483" t="s">
        <v>503</v>
      </c>
      <c r="E61" s="92"/>
    </row>
    <row r="62" spans="2:5" ht="11.25" customHeight="1" x14ac:dyDescent="0.2">
      <c r="B62" s="1186"/>
      <c r="C62" s="52" t="s">
        <v>60</v>
      </c>
      <c r="D62" s="483" t="s">
        <v>801</v>
      </c>
      <c r="E62" s="92" t="s">
        <v>802</v>
      </c>
    </row>
    <row r="63" spans="2:5" x14ac:dyDescent="0.2">
      <c r="B63" s="1186"/>
      <c r="C63" s="52" t="s">
        <v>61</v>
      </c>
      <c r="D63" s="483" t="s">
        <v>503</v>
      </c>
      <c r="E63" s="92"/>
    </row>
    <row r="64" spans="2:5" ht="11.25" customHeight="1" x14ac:dyDescent="0.2">
      <c r="B64" s="1186"/>
      <c r="C64" s="52" t="s">
        <v>62</v>
      </c>
      <c r="D64" s="483" t="s">
        <v>425</v>
      </c>
      <c r="E64" s="92" t="s">
        <v>803</v>
      </c>
    </row>
    <row r="65" spans="2:5" ht="11.25" customHeight="1" x14ac:dyDescent="0.2">
      <c r="B65" s="1186"/>
      <c r="C65" s="52" t="s">
        <v>63</v>
      </c>
      <c r="D65" s="483" t="s">
        <v>503</v>
      </c>
      <c r="E65" s="92"/>
    </row>
    <row r="66" spans="2:5" ht="11.25" customHeight="1" x14ac:dyDescent="0.2">
      <c r="B66" s="1186"/>
      <c r="C66" s="52" t="s">
        <v>64</v>
      </c>
      <c r="D66" s="483" t="s">
        <v>503</v>
      </c>
      <c r="E66" s="92"/>
    </row>
    <row r="67" spans="2:5" ht="11.25" customHeight="1" x14ac:dyDescent="0.2">
      <c r="B67" s="1186"/>
      <c r="C67" s="52" t="s">
        <v>65</v>
      </c>
      <c r="D67" s="493" t="s">
        <v>804</v>
      </c>
      <c r="E67" s="110" t="s">
        <v>805</v>
      </c>
    </row>
    <row r="68" spans="2:5" ht="11.25" customHeight="1" x14ac:dyDescent="0.2">
      <c r="B68" s="1186"/>
      <c r="C68" s="58" t="s">
        <v>66</v>
      </c>
      <c r="D68" s="501" t="s">
        <v>313</v>
      </c>
      <c r="E68" s="506" t="s">
        <v>806</v>
      </c>
    </row>
    <row r="69" spans="2:5" ht="11.25" customHeight="1" x14ac:dyDescent="0.2">
      <c r="B69" s="1199" t="s">
        <v>1372</v>
      </c>
      <c r="C69" s="1200"/>
      <c r="D69" s="1140">
        <v>29</v>
      </c>
      <c r="E69" s="1142"/>
    </row>
    <row r="71" spans="2:5" ht="11.25" customHeight="1" x14ac:dyDescent="0.2"/>
    <row r="72" spans="2:5" ht="11.25" customHeight="1" x14ac:dyDescent="0.2"/>
    <row r="73" spans="2:5" ht="11.25" customHeight="1" x14ac:dyDescent="0.2"/>
    <row r="74" spans="2:5" ht="6" customHeight="1" x14ac:dyDescent="0.2"/>
  </sheetData>
  <mergeCells count="12">
    <mergeCell ref="B69:C69"/>
    <mergeCell ref="D69:E69"/>
    <mergeCell ref="B6:B18"/>
    <mergeCell ref="B19:B40"/>
    <mergeCell ref="B41:B53"/>
    <mergeCell ref="C43:C44"/>
    <mergeCell ref="B54:B68"/>
    <mergeCell ref="D3:D4"/>
    <mergeCell ref="E3:E4"/>
    <mergeCell ref="B2:C4"/>
    <mergeCell ref="D2:E2"/>
    <mergeCell ref="B5:C5"/>
  </mergeCells>
  <phoneticPr fontId="3"/>
  <printOptions horizontalCentered="1"/>
  <pageMargins left="0.59055118110236227" right="0.59055118110236227" top="0.59055118110236227" bottom="0.59055118110236227" header="0.31496062992125984" footer="0.31496062992125984"/>
  <pageSetup paperSize="9" scale="89" orientation="portrait" r:id="rId1"/>
  <headerFooter>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U69"/>
  <sheetViews>
    <sheetView view="pageBreakPreview" zoomScaleNormal="100" zoomScaleSheetLayoutView="100" workbookViewId="0">
      <pane xSplit="1" ySplit="3" topLeftCell="B4" activePane="bottomRight" state="frozen"/>
      <selection activeCell="B2" sqref="B2:C4"/>
      <selection pane="topRight" activeCell="B2" sqref="B2:C4"/>
      <selection pane="bottomLeft" activeCell="B2" sqref="B2:C4"/>
      <selection pane="bottomRight" activeCell="B2" sqref="B2:C3"/>
    </sheetView>
  </sheetViews>
  <sheetFormatPr defaultColWidth="9" defaultRowHeight="13.2" x14ac:dyDescent="0.2"/>
  <cols>
    <col min="1" max="1" width="0.88671875" style="138" customWidth="1"/>
    <col min="2" max="2" width="2.77734375" style="138" customWidth="1"/>
    <col min="3" max="3" width="8.33203125" style="138" customWidth="1"/>
    <col min="4" max="19" width="5.6640625" style="138" customWidth="1"/>
    <col min="20" max="20" width="0.88671875" style="138" customWidth="1"/>
    <col min="21" max="16384" width="9" style="138"/>
  </cols>
  <sheetData>
    <row r="1" spans="2:19" ht="18" customHeight="1" x14ac:dyDescent="0.15">
      <c r="B1" s="140" t="s">
        <v>404</v>
      </c>
      <c r="R1" s="1203" t="s">
        <v>226</v>
      </c>
      <c r="S1" s="1203"/>
    </row>
    <row r="2" spans="2:19" ht="22.5" customHeight="1" x14ac:dyDescent="0.2">
      <c r="B2" s="1076"/>
      <c r="C2" s="1084"/>
      <c r="D2" s="1163" t="s">
        <v>142</v>
      </c>
      <c r="E2" s="1166"/>
      <c r="F2" s="1163" t="s">
        <v>143</v>
      </c>
      <c r="G2" s="1166"/>
      <c r="H2" s="1163" t="s">
        <v>144</v>
      </c>
      <c r="I2" s="1166"/>
      <c r="J2" s="1163" t="s">
        <v>145</v>
      </c>
      <c r="K2" s="1166"/>
      <c r="L2" s="1163" t="s">
        <v>146</v>
      </c>
      <c r="M2" s="1166"/>
      <c r="N2" s="1204" t="s">
        <v>223</v>
      </c>
      <c r="O2" s="1205"/>
      <c r="P2" s="1140" t="s">
        <v>289</v>
      </c>
      <c r="Q2" s="1142"/>
      <c r="R2" s="1163" t="s">
        <v>87</v>
      </c>
      <c r="S2" s="1166"/>
    </row>
    <row r="3" spans="2:19" ht="13.5" customHeight="1" x14ac:dyDescent="0.2">
      <c r="B3" s="1087"/>
      <c r="C3" s="1088"/>
      <c r="D3" s="969" t="s">
        <v>607</v>
      </c>
      <c r="E3" s="970" t="s">
        <v>608</v>
      </c>
      <c r="F3" s="969" t="s">
        <v>607</v>
      </c>
      <c r="G3" s="970" t="s">
        <v>608</v>
      </c>
      <c r="H3" s="969" t="s">
        <v>607</v>
      </c>
      <c r="I3" s="970" t="s">
        <v>608</v>
      </c>
      <c r="J3" s="969" t="s">
        <v>607</v>
      </c>
      <c r="K3" s="970" t="s">
        <v>608</v>
      </c>
      <c r="L3" s="969" t="s">
        <v>607</v>
      </c>
      <c r="M3" s="970" t="s">
        <v>608</v>
      </c>
      <c r="N3" s="969" t="s">
        <v>607</v>
      </c>
      <c r="O3" s="970" t="s">
        <v>608</v>
      </c>
      <c r="P3" s="969" t="s">
        <v>607</v>
      </c>
      <c r="Q3" s="970" t="s">
        <v>608</v>
      </c>
      <c r="R3" s="969" t="s">
        <v>607</v>
      </c>
      <c r="S3" s="970" t="s">
        <v>608</v>
      </c>
    </row>
    <row r="4" spans="2:19" ht="13.5" customHeight="1" x14ac:dyDescent="0.2">
      <c r="B4" s="1101" t="s">
        <v>0</v>
      </c>
      <c r="C4" s="1052"/>
      <c r="D4" s="971">
        <v>62</v>
      </c>
      <c r="E4" s="617" t="s">
        <v>247</v>
      </c>
      <c r="F4" s="971">
        <v>259</v>
      </c>
      <c r="G4" s="617" t="s">
        <v>247</v>
      </c>
      <c r="H4" s="971">
        <v>5</v>
      </c>
      <c r="I4" s="617" t="s">
        <v>247</v>
      </c>
      <c r="J4" s="971">
        <v>1</v>
      </c>
      <c r="K4" s="617" t="s">
        <v>247</v>
      </c>
      <c r="L4" s="971">
        <v>1</v>
      </c>
      <c r="M4" s="617" t="s">
        <v>247</v>
      </c>
      <c r="N4" s="971">
        <v>19</v>
      </c>
      <c r="O4" s="617" t="s">
        <v>247</v>
      </c>
      <c r="P4" s="971">
        <v>39</v>
      </c>
      <c r="Q4" s="617" t="s">
        <v>247</v>
      </c>
      <c r="R4" s="971">
        <v>864</v>
      </c>
      <c r="S4" s="617" t="s">
        <v>247</v>
      </c>
    </row>
    <row r="5" spans="2:19" ht="13.5" customHeight="1" x14ac:dyDescent="0.2">
      <c r="B5" s="1080" t="s">
        <v>1</v>
      </c>
      <c r="C5" s="51" t="s">
        <v>2</v>
      </c>
      <c r="D5" s="618">
        <v>2</v>
      </c>
      <c r="E5" s="561" t="s">
        <v>247</v>
      </c>
      <c r="F5" s="618">
        <v>1</v>
      </c>
      <c r="G5" s="617" t="s">
        <v>247</v>
      </c>
      <c r="H5" s="619"/>
      <c r="I5" s="617"/>
      <c r="J5" s="618"/>
      <c r="K5" s="617"/>
      <c r="L5" s="619"/>
      <c r="M5" s="561"/>
      <c r="N5" s="618">
        <v>2</v>
      </c>
      <c r="O5" s="617" t="s">
        <v>247</v>
      </c>
      <c r="P5" s="619"/>
      <c r="Q5" s="561" t="s">
        <v>247</v>
      </c>
      <c r="R5" s="620">
        <v>1</v>
      </c>
      <c r="S5" s="807" t="s">
        <v>247</v>
      </c>
    </row>
    <row r="6" spans="2:19" ht="13.5" customHeight="1" x14ac:dyDescent="0.2">
      <c r="B6" s="1080"/>
      <c r="C6" s="52" t="s">
        <v>3</v>
      </c>
      <c r="D6" s="615"/>
      <c r="E6" s="566" t="s">
        <v>466</v>
      </c>
      <c r="F6" s="615"/>
      <c r="G6" s="610"/>
      <c r="H6" s="611"/>
      <c r="I6" s="566"/>
      <c r="J6" s="615"/>
      <c r="K6" s="610"/>
      <c r="L6" s="611"/>
      <c r="M6" s="566"/>
      <c r="N6" s="615"/>
      <c r="O6" s="610"/>
      <c r="P6" s="611"/>
      <c r="Q6" s="566"/>
      <c r="R6" s="621"/>
      <c r="S6" s="610"/>
    </row>
    <row r="7" spans="2:19" ht="13.5" customHeight="1" x14ac:dyDescent="0.2">
      <c r="B7" s="1080"/>
      <c r="C7" s="52" t="s">
        <v>4</v>
      </c>
      <c r="D7" s="615">
        <v>2</v>
      </c>
      <c r="E7" s="566" t="s">
        <v>247</v>
      </c>
      <c r="F7" s="615"/>
      <c r="G7" s="610" t="s">
        <v>343</v>
      </c>
      <c r="H7" s="611">
        <v>1</v>
      </c>
      <c r="I7" s="566" t="s">
        <v>247</v>
      </c>
      <c r="J7" s="615">
        <v>1</v>
      </c>
      <c r="K7" s="610" t="s">
        <v>343</v>
      </c>
      <c r="L7" s="611"/>
      <c r="M7" s="566" t="s">
        <v>343</v>
      </c>
      <c r="N7" s="615"/>
      <c r="O7" s="610"/>
      <c r="P7" s="611"/>
      <c r="Q7" s="566"/>
      <c r="R7" s="621"/>
      <c r="S7" s="610"/>
    </row>
    <row r="8" spans="2:19" ht="13.5" customHeight="1" x14ac:dyDescent="0.2">
      <c r="B8" s="1080"/>
      <c r="C8" s="52" t="s">
        <v>5</v>
      </c>
      <c r="D8" s="615">
        <v>1</v>
      </c>
      <c r="E8" s="566" t="s">
        <v>247</v>
      </c>
      <c r="F8" s="615">
        <v>3</v>
      </c>
      <c r="G8" s="610" t="s">
        <v>247</v>
      </c>
      <c r="H8" s="611"/>
      <c r="I8" s="566" t="s">
        <v>247</v>
      </c>
      <c r="J8" s="615">
        <v>1</v>
      </c>
      <c r="K8" s="610" t="s">
        <v>247</v>
      </c>
      <c r="L8" s="611"/>
      <c r="M8" s="566"/>
      <c r="N8" s="615">
        <v>2</v>
      </c>
      <c r="O8" s="610" t="s">
        <v>247</v>
      </c>
      <c r="P8" s="611">
        <v>6</v>
      </c>
      <c r="Q8" s="566" t="s">
        <v>247</v>
      </c>
      <c r="R8" s="621">
        <v>1</v>
      </c>
      <c r="S8" s="610" t="s">
        <v>247</v>
      </c>
    </row>
    <row r="9" spans="2:19" ht="13.5" customHeight="1" x14ac:dyDescent="0.2">
      <c r="B9" s="1080"/>
      <c r="C9" s="53" t="s">
        <v>6</v>
      </c>
      <c r="D9" s="612"/>
      <c r="E9" s="566" t="s">
        <v>247</v>
      </c>
      <c r="F9" s="612">
        <v>3</v>
      </c>
      <c r="G9" s="610" t="s">
        <v>247</v>
      </c>
      <c r="H9" s="614"/>
      <c r="I9" s="566" t="s">
        <v>247</v>
      </c>
      <c r="J9" s="612"/>
      <c r="K9" s="610"/>
      <c r="L9" s="614"/>
      <c r="M9" s="610"/>
      <c r="N9" s="612">
        <v>9</v>
      </c>
      <c r="O9" s="610" t="s">
        <v>247</v>
      </c>
      <c r="P9" s="614">
        <v>3</v>
      </c>
      <c r="Q9" s="566" t="s">
        <v>247</v>
      </c>
      <c r="R9" s="612">
        <v>8</v>
      </c>
      <c r="S9" s="610" t="s">
        <v>247</v>
      </c>
    </row>
    <row r="10" spans="2:19" ht="13.5" customHeight="1" x14ac:dyDescent="0.2">
      <c r="B10" s="1080"/>
      <c r="C10" s="52" t="s">
        <v>7</v>
      </c>
      <c r="D10" s="615">
        <v>1</v>
      </c>
      <c r="E10" s="566" t="s">
        <v>247</v>
      </c>
      <c r="F10" s="615"/>
      <c r="G10" s="610"/>
      <c r="H10" s="611"/>
      <c r="I10" s="566"/>
      <c r="J10" s="615"/>
      <c r="K10" s="610"/>
      <c r="L10" s="611"/>
      <c r="M10" s="566"/>
      <c r="N10" s="615"/>
      <c r="O10" s="610"/>
      <c r="P10" s="611"/>
      <c r="Q10" s="566" t="s">
        <v>247</v>
      </c>
      <c r="R10" s="621"/>
      <c r="S10" s="610"/>
    </row>
    <row r="11" spans="2:19" ht="13.5" customHeight="1" x14ac:dyDescent="0.2">
      <c r="B11" s="1080"/>
      <c r="C11" s="53" t="s">
        <v>8</v>
      </c>
      <c r="D11" s="622">
        <v>1</v>
      </c>
      <c r="E11" s="571" t="s">
        <v>247</v>
      </c>
      <c r="F11" s="622">
        <v>1</v>
      </c>
      <c r="G11" s="623" t="s">
        <v>247</v>
      </c>
      <c r="H11" s="624">
        <v>1</v>
      </c>
      <c r="I11" s="571" t="s">
        <v>247</v>
      </c>
      <c r="J11" s="622"/>
      <c r="K11" s="623"/>
      <c r="L11" s="624"/>
      <c r="M11" s="571"/>
      <c r="N11" s="622">
        <v>5</v>
      </c>
      <c r="O11" s="623" t="s">
        <v>247</v>
      </c>
      <c r="P11" s="624">
        <v>1</v>
      </c>
      <c r="Q11" s="571" t="s">
        <v>247</v>
      </c>
      <c r="R11" s="621"/>
      <c r="S11" s="623"/>
    </row>
    <row r="12" spans="2:19" ht="13.5" customHeight="1" x14ac:dyDescent="0.2">
      <c r="B12" s="1080"/>
      <c r="C12" s="53" t="s">
        <v>9</v>
      </c>
      <c r="D12" s="622">
        <v>3</v>
      </c>
      <c r="E12" s="571" t="s">
        <v>247</v>
      </c>
      <c r="F12" s="622"/>
      <c r="G12" s="623"/>
      <c r="H12" s="624"/>
      <c r="I12" s="571"/>
      <c r="J12" s="622"/>
      <c r="K12" s="623"/>
      <c r="L12" s="624"/>
      <c r="M12" s="571"/>
      <c r="N12" s="622"/>
      <c r="O12" s="623"/>
      <c r="P12" s="624"/>
      <c r="Q12" s="571" t="s">
        <v>247</v>
      </c>
      <c r="R12" s="621"/>
      <c r="S12" s="623"/>
    </row>
    <row r="13" spans="2:19" ht="13.5" customHeight="1" x14ac:dyDescent="0.2">
      <c r="B13" s="1080"/>
      <c r="C13" s="52" t="s">
        <v>10</v>
      </c>
      <c r="D13" s="622">
        <v>2</v>
      </c>
      <c r="E13" s="571" t="s">
        <v>247</v>
      </c>
      <c r="F13" s="622"/>
      <c r="G13" s="623"/>
      <c r="H13" s="624">
        <v>1</v>
      </c>
      <c r="I13" s="571" t="s">
        <v>247</v>
      </c>
      <c r="J13" s="622">
        <v>1</v>
      </c>
      <c r="K13" s="623" t="s">
        <v>247</v>
      </c>
      <c r="L13" s="624"/>
      <c r="M13" s="571"/>
      <c r="N13" s="622"/>
      <c r="O13" s="623" t="s">
        <v>247</v>
      </c>
      <c r="P13" s="624">
        <v>1</v>
      </c>
      <c r="Q13" s="571" t="s">
        <v>247</v>
      </c>
      <c r="R13" s="621">
        <v>1</v>
      </c>
      <c r="S13" s="623" t="s">
        <v>247</v>
      </c>
    </row>
    <row r="14" spans="2:19" ht="13.5" customHeight="1" x14ac:dyDescent="0.2">
      <c r="B14" s="1080"/>
      <c r="C14" s="52" t="s">
        <v>11</v>
      </c>
      <c r="D14" s="607">
        <v>2</v>
      </c>
      <c r="E14" s="543" t="s">
        <v>247</v>
      </c>
      <c r="F14" s="607">
        <v>2</v>
      </c>
      <c r="G14" s="608" t="s">
        <v>247</v>
      </c>
      <c r="H14" s="609">
        <v>1</v>
      </c>
      <c r="I14" s="543" t="s">
        <v>247</v>
      </c>
      <c r="J14" s="607">
        <v>1</v>
      </c>
      <c r="K14" s="608" t="s">
        <v>247</v>
      </c>
      <c r="L14" s="609"/>
      <c r="M14" s="543"/>
      <c r="N14" s="607">
        <v>2</v>
      </c>
      <c r="O14" s="608" t="s">
        <v>247</v>
      </c>
      <c r="P14" s="609">
        <v>6</v>
      </c>
      <c r="Q14" s="543" t="s">
        <v>247</v>
      </c>
      <c r="R14" s="625">
        <v>1</v>
      </c>
      <c r="S14" s="608" t="s">
        <v>247</v>
      </c>
    </row>
    <row r="15" spans="2:19" ht="13.5" customHeight="1" x14ac:dyDescent="0.2">
      <c r="B15" s="1080"/>
      <c r="C15" s="52" t="s">
        <v>12</v>
      </c>
      <c r="D15" s="626"/>
      <c r="E15" s="576" t="s">
        <v>247</v>
      </c>
      <c r="F15" s="626"/>
      <c r="G15" s="627" t="s">
        <v>247</v>
      </c>
      <c r="H15" s="628"/>
      <c r="I15" s="576"/>
      <c r="J15" s="626">
        <v>1</v>
      </c>
      <c r="K15" s="627" t="s">
        <v>247</v>
      </c>
      <c r="L15" s="628"/>
      <c r="M15" s="576" t="s">
        <v>247</v>
      </c>
      <c r="N15" s="626"/>
      <c r="O15" s="627"/>
      <c r="P15" s="628"/>
      <c r="Q15" s="576"/>
      <c r="R15" s="626">
        <v>1</v>
      </c>
      <c r="S15" s="627" t="s">
        <v>247</v>
      </c>
    </row>
    <row r="16" spans="2:19" ht="13.5" customHeight="1" x14ac:dyDescent="0.2">
      <c r="B16" s="1080"/>
      <c r="C16" s="52" t="s">
        <v>13</v>
      </c>
      <c r="D16" s="615">
        <v>1</v>
      </c>
      <c r="E16" s="566" t="s">
        <v>247</v>
      </c>
      <c r="F16" s="615">
        <v>1</v>
      </c>
      <c r="G16" s="610" t="s">
        <v>247</v>
      </c>
      <c r="H16" s="611"/>
      <c r="I16" s="566"/>
      <c r="J16" s="615"/>
      <c r="K16" s="610"/>
      <c r="L16" s="611"/>
      <c r="M16" s="566"/>
      <c r="N16" s="615">
        <v>1</v>
      </c>
      <c r="O16" s="610" t="s">
        <v>247</v>
      </c>
      <c r="P16" s="611"/>
      <c r="Q16" s="566" t="s">
        <v>247</v>
      </c>
      <c r="R16" s="621">
        <v>1</v>
      </c>
      <c r="S16" s="610" t="s">
        <v>247</v>
      </c>
    </row>
    <row r="17" spans="2:19" ht="13.5" customHeight="1" x14ac:dyDescent="0.2">
      <c r="B17" s="1080"/>
      <c r="C17" s="58" t="s">
        <v>14</v>
      </c>
      <c r="D17" s="972">
        <v>1</v>
      </c>
      <c r="E17" s="973"/>
      <c r="F17" s="972"/>
      <c r="G17" s="974"/>
      <c r="H17" s="975"/>
      <c r="I17" s="973"/>
      <c r="J17" s="972">
        <v>1</v>
      </c>
      <c r="K17" s="974" t="s">
        <v>247</v>
      </c>
      <c r="L17" s="975"/>
      <c r="M17" s="973"/>
      <c r="N17" s="972">
        <v>1</v>
      </c>
      <c r="O17" s="974" t="s">
        <v>247</v>
      </c>
      <c r="P17" s="975"/>
      <c r="Q17" s="973"/>
      <c r="R17" s="972">
        <v>1</v>
      </c>
      <c r="S17" s="974" t="s">
        <v>247</v>
      </c>
    </row>
    <row r="18" spans="2:19" ht="13.5" customHeight="1" x14ac:dyDescent="0.2">
      <c r="B18" s="1081" t="s">
        <v>15</v>
      </c>
      <c r="C18" s="59" t="s">
        <v>16</v>
      </c>
      <c r="D18" s="618">
        <v>6</v>
      </c>
      <c r="E18" s="561" t="s">
        <v>247</v>
      </c>
      <c r="F18" s="618">
        <v>3</v>
      </c>
      <c r="G18" s="617" t="s">
        <v>247</v>
      </c>
      <c r="H18" s="619">
        <v>1</v>
      </c>
      <c r="I18" s="561" t="s">
        <v>247</v>
      </c>
      <c r="J18" s="618"/>
      <c r="K18" s="617"/>
      <c r="L18" s="619"/>
      <c r="M18" s="561"/>
      <c r="N18" s="618">
        <v>2</v>
      </c>
      <c r="O18" s="617" t="s">
        <v>247</v>
      </c>
      <c r="P18" s="619">
        <v>23</v>
      </c>
      <c r="Q18" s="561" t="s">
        <v>247</v>
      </c>
      <c r="R18" s="620">
        <v>2</v>
      </c>
      <c r="S18" s="617" t="s">
        <v>343</v>
      </c>
    </row>
    <row r="19" spans="2:19" ht="13.5" customHeight="1" x14ac:dyDescent="0.2">
      <c r="B19" s="1082"/>
      <c r="C19" s="52" t="s">
        <v>17</v>
      </c>
      <c r="D19" s="615">
        <v>58</v>
      </c>
      <c r="E19" s="566" t="s">
        <v>247</v>
      </c>
      <c r="F19" s="615">
        <v>4</v>
      </c>
      <c r="G19" s="610" t="s">
        <v>247</v>
      </c>
      <c r="H19" s="611"/>
      <c r="I19" s="566" t="s">
        <v>247</v>
      </c>
      <c r="J19" s="615"/>
      <c r="K19" s="610"/>
      <c r="L19" s="611"/>
      <c r="M19" s="566"/>
      <c r="N19" s="615">
        <v>8</v>
      </c>
      <c r="O19" s="610" t="s">
        <v>247</v>
      </c>
      <c r="P19" s="611">
        <v>1</v>
      </c>
      <c r="Q19" s="566" t="s">
        <v>247</v>
      </c>
      <c r="R19" s="621"/>
      <c r="S19" s="610"/>
    </row>
    <row r="20" spans="2:19" ht="13.5" customHeight="1" x14ac:dyDescent="0.2">
      <c r="B20" s="1082"/>
      <c r="C20" s="52" t="s">
        <v>18</v>
      </c>
      <c r="D20" s="965">
        <v>5</v>
      </c>
      <c r="E20" s="953" t="s">
        <v>247</v>
      </c>
      <c r="F20" s="965">
        <v>5</v>
      </c>
      <c r="G20" s="966" t="s">
        <v>247</v>
      </c>
      <c r="H20" s="967"/>
      <c r="I20" s="953" t="s">
        <v>555</v>
      </c>
      <c r="J20" s="965"/>
      <c r="K20" s="966"/>
      <c r="L20" s="967"/>
      <c r="M20" s="953"/>
      <c r="N20" s="965"/>
      <c r="O20" s="966" t="s">
        <v>247</v>
      </c>
      <c r="P20" s="967">
        <v>1</v>
      </c>
      <c r="Q20" s="953" t="s">
        <v>247</v>
      </c>
      <c r="R20" s="621">
        <v>3</v>
      </c>
      <c r="S20" s="966" t="s">
        <v>247</v>
      </c>
    </row>
    <row r="21" spans="2:19" ht="13.5" customHeight="1" x14ac:dyDescent="0.2">
      <c r="B21" s="1082"/>
      <c r="C21" s="52" t="s">
        <v>19</v>
      </c>
      <c r="D21" s="626"/>
      <c r="E21" s="576"/>
      <c r="F21" s="626"/>
      <c r="G21" s="627" t="s">
        <v>247</v>
      </c>
      <c r="H21" s="628"/>
      <c r="I21" s="576"/>
      <c r="J21" s="626"/>
      <c r="K21" s="627"/>
      <c r="L21" s="628"/>
      <c r="M21" s="576"/>
      <c r="N21" s="626"/>
      <c r="O21" s="627"/>
      <c r="P21" s="628"/>
      <c r="Q21" s="576" t="s">
        <v>247</v>
      </c>
      <c r="R21" s="626"/>
      <c r="S21" s="627"/>
    </row>
    <row r="22" spans="2:19" ht="13.5" customHeight="1" x14ac:dyDescent="0.2">
      <c r="B22" s="1082"/>
      <c r="C22" s="52" t="s">
        <v>20</v>
      </c>
      <c r="D22" s="615">
        <v>14</v>
      </c>
      <c r="E22" s="566" t="s">
        <v>247</v>
      </c>
      <c r="F22" s="615">
        <v>4</v>
      </c>
      <c r="G22" s="610" t="s">
        <v>247</v>
      </c>
      <c r="H22" s="611">
        <v>2</v>
      </c>
      <c r="I22" s="566" t="s">
        <v>247</v>
      </c>
      <c r="J22" s="615">
        <v>1</v>
      </c>
      <c r="K22" s="610"/>
      <c r="L22" s="611"/>
      <c r="M22" s="566"/>
      <c r="N22" s="615">
        <v>3</v>
      </c>
      <c r="O22" s="610"/>
      <c r="P22" s="611">
        <v>3</v>
      </c>
      <c r="Q22" s="566" t="s">
        <v>466</v>
      </c>
      <c r="R22" s="621">
        <v>32</v>
      </c>
      <c r="S22" s="610" t="s">
        <v>247</v>
      </c>
    </row>
    <row r="23" spans="2:19" ht="13.5" customHeight="1" x14ac:dyDescent="0.2">
      <c r="B23" s="1082"/>
      <c r="C23" s="52" t="s">
        <v>21</v>
      </c>
      <c r="D23" s="615">
        <v>7</v>
      </c>
      <c r="E23" s="566" t="s">
        <v>247</v>
      </c>
      <c r="F23" s="615">
        <v>5</v>
      </c>
      <c r="G23" s="610" t="s">
        <v>247</v>
      </c>
      <c r="H23" s="628">
        <v>2</v>
      </c>
      <c r="I23" s="576" t="s">
        <v>247</v>
      </c>
      <c r="J23" s="626"/>
      <c r="K23" s="627"/>
      <c r="L23" s="628"/>
      <c r="M23" s="576" t="s">
        <v>247</v>
      </c>
      <c r="N23" s="626"/>
      <c r="O23" s="627"/>
      <c r="P23" s="628"/>
      <c r="Q23" s="576"/>
      <c r="R23" s="626">
        <v>5</v>
      </c>
      <c r="S23" s="627" t="s">
        <v>247</v>
      </c>
    </row>
    <row r="24" spans="2:19" ht="13.5" customHeight="1" x14ac:dyDescent="0.2">
      <c r="B24" s="1082"/>
      <c r="C24" s="53" t="s">
        <v>22</v>
      </c>
      <c r="D24" s="615">
        <v>4</v>
      </c>
      <c r="E24" s="566" t="s">
        <v>247</v>
      </c>
      <c r="F24" s="615"/>
      <c r="G24" s="610" t="s">
        <v>343</v>
      </c>
      <c r="H24" s="611"/>
      <c r="I24" s="566"/>
      <c r="J24" s="615"/>
      <c r="K24" s="610"/>
      <c r="L24" s="611"/>
      <c r="M24" s="566"/>
      <c r="N24" s="615"/>
      <c r="O24" s="610"/>
      <c r="P24" s="611">
        <v>1</v>
      </c>
      <c r="Q24" s="566" t="s">
        <v>343</v>
      </c>
      <c r="R24" s="621"/>
      <c r="S24" s="610"/>
    </row>
    <row r="25" spans="2:19" ht="13.5" customHeight="1" x14ac:dyDescent="0.2">
      <c r="B25" s="1082"/>
      <c r="C25" s="52" t="s">
        <v>23</v>
      </c>
      <c r="D25" s="615"/>
      <c r="E25" s="566" t="s">
        <v>247</v>
      </c>
      <c r="F25" s="615">
        <v>1</v>
      </c>
      <c r="G25" s="610" t="s">
        <v>343</v>
      </c>
      <c r="H25" s="611"/>
      <c r="I25" s="566"/>
      <c r="J25" s="615"/>
      <c r="K25" s="610"/>
      <c r="L25" s="611"/>
      <c r="M25" s="566" t="s">
        <v>343</v>
      </c>
      <c r="N25" s="615">
        <v>1</v>
      </c>
      <c r="O25" s="610" t="s">
        <v>343</v>
      </c>
      <c r="P25" s="611"/>
      <c r="Q25" s="566" t="s">
        <v>343</v>
      </c>
      <c r="R25" s="621"/>
      <c r="S25" s="610"/>
    </row>
    <row r="26" spans="2:19" ht="13.5" customHeight="1" x14ac:dyDescent="0.2">
      <c r="B26" s="1082"/>
      <c r="C26" s="52" t="s">
        <v>24</v>
      </c>
      <c r="D26" s="615"/>
      <c r="E26" s="566"/>
      <c r="F26" s="976">
        <v>1</v>
      </c>
      <c r="G26" s="610" t="s">
        <v>247</v>
      </c>
      <c r="H26" s="611">
        <v>1</v>
      </c>
      <c r="I26" s="566" t="s">
        <v>247</v>
      </c>
      <c r="J26" s="615"/>
      <c r="K26" s="610"/>
      <c r="L26" s="611"/>
      <c r="M26" s="566"/>
      <c r="N26" s="615">
        <v>1</v>
      </c>
      <c r="O26" s="610" t="s">
        <v>247</v>
      </c>
      <c r="P26" s="611"/>
      <c r="Q26" s="566"/>
      <c r="R26" s="621">
        <v>2</v>
      </c>
      <c r="S26" s="610" t="s">
        <v>247</v>
      </c>
    </row>
    <row r="27" spans="2:19" ht="13.5" customHeight="1" x14ac:dyDescent="0.2">
      <c r="B27" s="1082"/>
      <c r="C27" s="52" t="s">
        <v>25</v>
      </c>
      <c r="D27" s="615">
        <v>1</v>
      </c>
      <c r="E27" s="566" t="s">
        <v>247</v>
      </c>
      <c r="F27" s="615"/>
      <c r="G27" s="610" t="s">
        <v>247</v>
      </c>
      <c r="H27" s="611"/>
      <c r="I27" s="566"/>
      <c r="J27" s="615"/>
      <c r="K27" s="610"/>
      <c r="L27" s="611"/>
      <c r="M27" s="566"/>
      <c r="N27" s="615"/>
      <c r="O27" s="610"/>
      <c r="P27" s="611"/>
      <c r="Q27" s="566"/>
      <c r="R27" s="621"/>
      <c r="S27" s="610" t="s">
        <v>247</v>
      </c>
    </row>
    <row r="28" spans="2:19" ht="13.5" customHeight="1" x14ac:dyDescent="0.2">
      <c r="B28" s="1082"/>
      <c r="C28" s="52" t="s">
        <v>26</v>
      </c>
      <c r="D28" s="615">
        <v>1</v>
      </c>
      <c r="E28" s="566" t="s">
        <v>247</v>
      </c>
      <c r="F28" s="615">
        <v>1</v>
      </c>
      <c r="G28" s="610" t="s">
        <v>247</v>
      </c>
      <c r="H28" s="611">
        <v>2</v>
      </c>
      <c r="I28" s="566" t="s">
        <v>466</v>
      </c>
      <c r="J28" s="615"/>
      <c r="K28" s="610"/>
      <c r="L28" s="611"/>
      <c r="M28" s="566"/>
      <c r="N28" s="615">
        <v>1</v>
      </c>
      <c r="O28" s="610" t="s">
        <v>555</v>
      </c>
      <c r="P28" s="611">
        <v>8</v>
      </c>
      <c r="Q28" s="566" t="s">
        <v>555</v>
      </c>
      <c r="R28" s="621">
        <v>2</v>
      </c>
      <c r="S28" s="610" t="s">
        <v>466</v>
      </c>
    </row>
    <row r="29" spans="2:19" ht="13.5" customHeight="1" x14ac:dyDescent="0.2">
      <c r="B29" s="1082"/>
      <c r="C29" s="52" t="s">
        <v>27</v>
      </c>
      <c r="D29" s="629"/>
      <c r="E29" s="585" t="s">
        <v>247</v>
      </c>
      <c r="F29" s="629">
        <v>2</v>
      </c>
      <c r="G29" s="630" t="s">
        <v>247</v>
      </c>
      <c r="H29" s="631">
        <v>3</v>
      </c>
      <c r="I29" s="585" t="s">
        <v>555</v>
      </c>
      <c r="J29" s="629">
        <v>1</v>
      </c>
      <c r="K29" s="630" t="s">
        <v>466</v>
      </c>
      <c r="L29" s="631"/>
      <c r="M29" s="585" t="s">
        <v>247</v>
      </c>
      <c r="N29" s="629"/>
      <c r="O29" s="630" t="s">
        <v>247</v>
      </c>
      <c r="P29" s="631"/>
      <c r="Q29" s="585" t="s">
        <v>555</v>
      </c>
      <c r="R29" s="621">
        <v>4</v>
      </c>
      <c r="S29" s="630" t="s">
        <v>555</v>
      </c>
    </row>
    <row r="30" spans="2:19" ht="13.5" customHeight="1" x14ac:dyDescent="0.2">
      <c r="B30" s="1082"/>
      <c r="C30" s="57" t="s">
        <v>28</v>
      </c>
      <c r="D30" s="622"/>
      <c r="E30" s="571" t="s">
        <v>247</v>
      </c>
      <c r="F30" s="622"/>
      <c r="G30" s="623"/>
      <c r="H30" s="624"/>
      <c r="I30" s="571"/>
      <c r="J30" s="622"/>
      <c r="K30" s="623"/>
      <c r="L30" s="624"/>
      <c r="M30" s="571"/>
      <c r="N30" s="622"/>
      <c r="O30" s="623"/>
      <c r="P30" s="624"/>
      <c r="Q30" s="571"/>
      <c r="R30" s="621"/>
      <c r="S30" s="623"/>
    </row>
    <row r="31" spans="2:19" ht="13.5" customHeight="1" x14ac:dyDescent="0.2">
      <c r="B31" s="1082"/>
      <c r="C31" s="53" t="s">
        <v>29</v>
      </c>
      <c r="D31" s="615">
        <v>1</v>
      </c>
      <c r="E31" s="566" t="s">
        <v>247</v>
      </c>
      <c r="F31" s="615">
        <v>1</v>
      </c>
      <c r="G31" s="610" t="s">
        <v>247</v>
      </c>
      <c r="H31" s="611"/>
      <c r="I31" s="566"/>
      <c r="J31" s="615"/>
      <c r="K31" s="610"/>
      <c r="L31" s="611"/>
      <c r="M31" s="566" t="s">
        <v>247</v>
      </c>
      <c r="N31" s="615"/>
      <c r="O31" s="610"/>
      <c r="P31" s="611"/>
      <c r="Q31" s="566"/>
      <c r="R31" s="621"/>
      <c r="S31" s="610"/>
    </row>
    <row r="32" spans="2:19" ht="13.5" customHeight="1" x14ac:dyDescent="0.2">
      <c r="B32" s="1082"/>
      <c r="C32" s="52" t="s">
        <v>30</v>
      </c>
      <c r="D32" s="629">
        <v>2</v>
      </c>
      <c r="E32" s="585" t="s">
        <v>247</v>
      </c>
      <c r="F32" s="629">
        <v>1</v>
      </c>
      <c r="G32" s="630" t="s">
        <v>247</v>
      </c>
      <c r="H32" s="631"/>
      <c r="I32" s="585" t="s">
        <v>343</v>
      </c>
      <c r="J32" s="629"/>
      <c r="K32" s="630"/>
      <c r="L32" s="631"/>
      <c r="M32" s="585"/>
      <c r="N32" s="629"/>
      <c r="O32" s="630"/>
      <c r="P32" s="631"/>
      <c r="Q32" s="585"/>
      <c r="R32" s="621">
        <v>1</v>
      </c>
      <c r="S32" s="630" t="s">
        <v>247</v>
      </c>
    </row>
    <row r="33" spans="2:19" ht="13.5" customHeight="1" x14ac:dyDescent="0.2">
      <c r="B33" s="1082"/>
      <c r="C33" s="52" t="s">
        <v>31</v>
      </c>
      <c r="D33" s="626"/>
      <c r="E33" s="576" t="s">
        <v>247</v>
      </c>
      <c r="F33" s="626"/>
      <c r="G33" s="627" t="s">
        <v>247</v>
      </c>
      <c r="H33" s="628"/>
      <c r="I33" s="576" t="s">
        <v>247</v>
      </c>
      <c r="J33" s="626"/>
      <c r="K33" s="627"/>
      <c r="L33" s="628"/>
      <c r="M33" s="576"/>
      <c r="N33" s="626"/>
      <c r="O33" s="627" t="s">
        <v>247</v>
      </c>
      <c r="P33" s="628"/>
      <c r="Q33" s="576"/>
      <c r="R33" s="626">
        <v>2</v>
      </c>
      <c r="S33" s="627" t="s">
        <v>247</v>
      </c>
    </row>
    <row r="34" spans="2:19" ht="13.5" customHeight="1" x14ac:dyDescent="0.2">
      <c r="B34" s="1082"/>
      <c r="C34" s="52" t="s">
        <v>32</v>
      </c>
      <c r="D34" s="615"/>
      <c r="E34" s="566" t="s">
        <v>247</v>
      </c>
      <c r="F34" s="615">
        <v>1</v>
      </c>
      <c r="G34" s="610" t="s">
        <v>247</v>
      </c>
      <c r="H34" s="611"/>
      <c r="I34" s="566"/>
      <c r="J34" s="615"/>
      <c r="K34" s="610"/>
      <c r="L34" s="611"/>
      <c r="M34" s="566" t="s">
        <v>247</v>
      </c>
      <c r="N34" s="615"/>
      <c r="O34" s="610"/>
      <c r="P34" s="611"/>
      <c r="Q34" s="566"/>
      <c r="R34" s="621"/>
      <c r="S34" s="610"/>
    </row>
    <row r="35" spans="2:19" ht="13.5" customHeight="1" x14ac:dyDescent="0.2">
      <c r="B35" s="1082"/>
      <c r="C35" s="52" t="s">
        <v>33</v>
      </c>
      <c r="D35" s="615">
        <v>1</v>
      </c>
      <c r="E35" s="566" t="s">
        <v>247</v>
      </c>
      <c r="F35" s="615"/>
      <c r="G35" s="610" t="s">
        <v>555</v>
      </c>
      <c r="H35" s="611"/>
      <c r="I35" s="566"/>
      <c r="J35" s="615"/>
      <c r="K35" s="610"/>
      <c r="L35" s="611"/>
      <c r="M35" s="566"/>
      <c r="N35" s="615"/>
      <c r="O35" s="610"/>
      <c r="P35" s="611"/>
      <c r="Q35" s="566"/>
      <c r="R35" s="621">
        <v>9</v>
      </c>
      <c r="S35" s="610" t="s">
        <v>247</v>
      </c>
    </row>
    <row r="36" spans="2:19" ht="13.5" customHeight="1" x14ac:dyDescent="0.2">
      <c r="B36" s="1082"/>
      <c r="C36" s="52" t="s">
        <v>34</v>
      </c>
      <c r="D36" s="615"/>
      <c r="E36" s="566"/>
      <c r="F36" s="615"/>
      <c r="G36" s="610"/>
      <c r="H36" s="611">
        <v>1</v>
      </c>
      <c r="I36" s="566" t="s">
        <v>247</v>
      </c>
      <c r="J36" s="615"/>
      <c r="K36" s="610"/>
      <c r="L36" s="611"/>
      <c r="M36" s="566"/>
      <c r="N36" s="615"/>
      <c r="O36" s="610"/>
      <c r="P36" s="611"/>
      <c r="Q36" s="566"/>
      <c r="R36" s="621"/>
      <c r="S36" s="610"/>
    </row>
    <row r="37" spans="2:19" ht="13.5" customHeight="1" x14ac:dyDescent="0.2">
      <c r="B37" s="1082"/>
      <c r="C37" s="52" t="s">
        <v>35</v>
      </c>
      <c r="D37" s="615"/>
      <c r="E37" s="566"/>
      <c r="F37" s="615"/>
      <c r="G37" s="610"/>
      <c r="H37" s="611"/>
      <c r="I37" s="566"/>
      <c r="J37" s="615"/>
      <c r="K37" s="610"/>
      <c r="L37" s="611"/>
      <c r="M37" s="566"/>
      <c r="N37" s="615"/>
      <c r="O37" s="610"/>
      <c r="P37" s="611"/>
      <c r="Q37" s="566"/>
      <c r="R37" s="621"/>
      <c r="S37" s="610"/>
    </row>
    <row r="38" spans="2:19" ht="13.5" customHeight="1" x14ac:dyDescent="0.2">
      <c r="B38" s="1082"/>
      <c r="C38" s="52" t="s">
        <v>36</v>
      </c>
      <c r="D38" s="615"/>
      <c r="E38" s="566" t="s">
        <v>247</v>
      </c>
      <c r="F38" s="615"/>
      <c r="G38" s="610"/>
      <c r="H38" s="611">
        <v>1</v>
      </c>
      <c r="I38" s="566" t="s">
        <v>247</v>
      </c>
      <c r="J38" s="615"/>
      <c r="K38" s="610"/>
      <c r="L38" s="611"/>
      <c r="M38" s="566"/>
      <c r="N38" s="615"/>
      <c r="O38" s="610"/>
      <c r="P38" s="611"/>
      <c r="Q38" s="566"/>
      <c r="R38" s="621">
        <v>1</v>
      </c>
      <c r="S38" s="610" t="s">
        <v>247</v>
      </c>
    </row>
    <row r="39" spans="2:19" ht="13.5" customHeight="1" x14ac:dyDescent="0.2">
      <c r="B39" s="1083"/>
      <c r="C39" s="56" t="s">
        <v>37</v>
      </c>
      <c r="D39" s="632"/>
      <c r="E39" s="588"/>
      <c r="F39" s="632">
        <v>1</v>
      </c>
      <c r="G39" s="633" t="s">
        <v>555</v>
      </c>
      <c r="H39" s="634"/>
      <c r="I39" s="588"/>
      <c r="J39" s="632"/>
      <c r="K39" s="633"/>
      <c r="L39" s="634">
        <v>1</v>
      </c>
      <c r="M39" s="588" t="s">
        <v>247</v>
      </c>
      <c r="N39" s="632"/>
      <c r="O39" s="633"/>
      <c r="P39" s="634"/>
      <c r="Q39" s="588"/>
      <c r="R39" s="635"/>
      <c r="S39" s="633"/>
    </row>
    <row r="40" spans="2:19" ht="13.5" customHeight="1" x14ac:dyDescent="0.2">
      <c r="B40" s="1081" t="s">
        <v>38</v>
      </c>
      <c r="C40" s="59" t="s">
        <v>39</v>
      </c>
      <c r="D40" s="618"/>
      <c r="E40" s="561"/>
      <c r="F40" s="618">
        <v>1</v>
      </c>
      <c r="G40" s="617" t="s">
        <v>247</v>
      </c>
      <c r="H40" s="619"/>
      <c r="I40" s="561"/>
      <c r="J40" s="618"/>
      <c r="K40" s="617"/>
      <c r="L40" s="619"/>
      <c r="M40" s="561"/>
      <c r="N40" s="618"/>
      <c r="O40" s="617"/>
      <c r="P40" s="619"/>
      <c r="Q40" s="561"/>
      <c r="R40" s="620"/>
      <c r="S40" s="617" t="s">
        <v>247</v>
      </c>
    </row>
    <row r="41" spans="2:19" ht="13.5" customHeight="1" x14ac:dyDescent="0.2">
      <c r="B41" s="1082"/>
      <c r="C41" s="53" t="s">
        <v>40</v>
      </c>
      <c r="D41" s="965"/>
      <c r="E41" s="953"/>
      <c r="F41" s="965">
        <v>2</v>
      </c>
      <c r="G41" s="966" t="s">
        <v>247</v>
      </c>
      <c r="H41" s="967"/>
      <c r="I41" s="953"/>
      <c r="J41" s="965">
        <v>2</v>
      </c>
      <c r="K41" s="966" t="s">
        <v>247</v>
      </c>
      <c r="L41" s="967"/>
      <c r="M41" s="968"/>
      <c r="N41" s="965"/>
      <c r="O41" s="966"/>
      <c r="P41" s="967"/>
      <c r="Q41" s="953"/>
      <c r="R41" s="621"/>
      <c r="S41" s="966"/>
    </row>
    <row r="42" spans="2:19" ht="13.5" customHeight="1" x14ac:dyDescent="0.2">
      <c r="B42" s="1082"/>
      <c r="C42" s="52" t="s">
        <v>41</v>
      </c>
      <c r="D42" s="615"/>
      <c r="E42" s="566"/>
      <c r="F42" s="615"/>
      <c r="G42" s="610"/>
      <c r="H42" s="611"/>
      <c r="I42" s="566"/>
      <c r="J42" s="615"/>
      <c r="K42" s="610" t="s">
        <v>247</v>
      </c>
      <c r="L42" s="611"/>
      <c r="M42" s="566"/>
      <c r="N42" s="615"/>
      <c r="O42" s="610"/>
      <c r="P42" s="611"/>
      <c r="Q42" s="566"/>
      <c r="R42" s="621"/>
      <c r="S42" s="610" t="s">
        <v>247</v>
      </c>
    </row>
    <row r="43" spans="2:19" ht="13.5" customHeight="1" x14ac:dyDescent="0.2">
      <c r="B43" s="1082"/>
      <c r="C43" s="52" t="s">
        <v>42</v>
      </c>
      <c r="D43" s="615">
        <v>1</v>
      </c>
      <c r="E43" s="566" t="s">
        <v>343</v>
      </c>
      <c r="F43" s="615">
        <v>1</v>
      </c>
      <c r="G43" s="610" t="s">
        <v>247</v>
      </c>
      <c r="H43" s="611"/>
      <c r="I43" s="566"/>
      <c r="J43" s="615">
        <v>1</v>
      </c>
      <c r="K43" s="610" t="s">
        <v>343</v>
      </c>
      <c r="L43" s="611"/>
      <c r="M43" s="566" t="s">
        <v>343</v>
      </c>
      <c r="N43" s="615"/>
      <c r="O43" s="610" t="s">
        <v>343</v>
      </c>
      <c r="P43" s="611"/>
      <c r="Q43" s="566"/>
      <c r="R43" s="621">
        <v>2</v>
      </c>
      <c r="S43" s="610" t="s">
        <v>343</v>
      </c>
    </row>
    <row r="44" spans="2:19" ht="13.5" customHeight="1" x14ac:dyDescent="0.2">
      <c r="B44" s="1082"/>
      <c r="C44" s="52" t="s">
        <v>43</v>
      </c>
      <c r="D44" s="626">
        <v>1</v>
      </c>
      <c r="E44" s="576" t="s">
        <v>247</v>
      </c>
      <c r="F44" s="626">
        <v>1</v>
      </c>
      <c r="G44" s="627" t="s">
        <v>247</v>
      </c>
      <c r="H44" s="628"/>
      <c r="I44" s="576"/>
      <c r="J44" s="626"/>
      <c r="K44" s="627"/>
      <c r="L44" s="977"/>
      <c r="M44" s="978"/>
      <c r="N44" s="977"/>
      <c r="O44" s="978"/>
      <c r="P44" s="628"/>
      <c r="Q44" s="576"/>
      <c r="R44" s="977"/>
      <c r="S44" s="627" t="s">
        <v>247</v>
      </c>
    </row>
    <row r="45" spans="2:19" ht="13.5" customHeight="1" x14ac:dyDescent="0.2">
      <c r="B45" s="1082"/>
      <c r="C45" s="52" t="s">
        <v>44</v>
      </c>
      <c r="D45" s="615"/>
      <c r="E45" s="566"/>
      <c r="F45" s="615"/>
      <c r="G45" s="610" t="s">
        <v>247</v>
      </c>
      <c r="H45" s="611"/>
      <c r="I45" s="566"/>
      <c r="J45" s="615">
        <v>1</v>
      </c>
      <c r="K45" s="610" t="s">
        <v>247</v>
      </c>
      <c r="L45" s="611"/>
      <c r="M45" s="566" t="s">
        <v>247</v>
      </c>
      <c r="N45" s="615"/>
      <c r="O45" s="610"/>
      <c r="P45" s="611"/>
      <c r="Q45" s="566"/>
      <c r="R45" s="621"/>
      <c r="S45" s="610"/>
    </row>
    <row r="46" spans="2:19" ht="13.5" customHeight="1" x14ac:dyDescent="0.2">
      <c r="B46" s="1082"/>
      <c r="C46" s="52" t="s">
        <v>45</v>
      </c>
      <c r="D46" s="612">
        <v>3</v>
      </c>
      <c r="E46" s="549" t="s">
        <v>247</v>
      </c>
      <c r="F46" s="612">
        <v>1</v>
      </c>
      <c r="G46" s="613" t="s">
        <v>247</v>
      </c>
      <c r="H46" s="614"/>
      <c r="I46" s="549"/>
      <c r="J46" s="612"/>
      <c r="K46" s="613"/>
      <c r="L46" s="614"/>
      <c r="M46" s="549"/>
      <c r="N46" s="612"/>
      <c r="O46" s="613" t="s">
        <v>247</v>
      </c>
      <c r="P46" s="614"/>
      <c r="Q46" s="549" t="s">
        <v>247</v>
      </c>
      <c r="R46" s="612"/>
      <c r="S46" s="613" t="s">
        <v>247</v>
      </c>
    </row>
    <row r="47" spans="2:19" ht="13.5" customHeight="1" x14ac:dyDescent="0.2">
      <c r="B47" s="1082"/>
      <c r="C47" s="53" t="s">
        <v>46</v>
      </c>
      <c r="D47" s="622">
        <v>3</v>
      </c>
      <c r="E47" s="571" t="s">
        <v>247</v>
      </c>
      <c r="F47" s="622"/>
      <c r="G47" s="623"/>
      <c r="H47" s="624"/>
      <c r="I47" s="571" t="s">
        <v>247</v>
      </c>
      <c r="J47" s="622"/>
      <c r="K47" s="623"/>
      <c r="L47" s="624"/>
      <c r="M47" s="571" t="s">
        <v>247</v>
      </c>
      <c r="N47" s="622">
        <v>23</v>
      </c>
      <c r="O47" s="623" t="s">
        <v>247</v>
      </c>
      <c r="P47" s="624"/>
      <c r="Q47" s="571"/>
      <c r="R47" s="979"/>
      <c r="S47" s="980"/>
    </row>
    <row r="48" spans="2:19" ht="13.5" customHeight="1" x14ac:dyDescent="0.2">
      <c r="B48" s="1082"/>
      <c r="C48" s="52" t="s">
        <v>47</v>
      </c>
      <c r="D48" s="626">
        <v>2</v>
      </c>
      <c r="E48" s="576" t="s">
        <v>247</v>
      </c>
      <c r="F48" s="626"/>
      <c r="G48" s="627" t="s">
        <v>247</v>
      </c>
      <c r="H48" s="628">
        <v>2</v>
      </c>
      <c r="I48" s="576" t="s">
        <v>247</v>
      </c>
      <c r="J48" s="626"/>
      <c r="K48" s="627"/>
      <c r="L48" s="628"/>
      <c r="M48" s="576"/>
      <c r="N48" s="626"/>
      <c r="O48" s="627"/>
      <c r="P48" s="628"/>
      <c r="Q48" s="576"/>
      <c r="R48" s="626">
        <v>1</v>
      </c>
      <c r="S48" s="627" t="s">
        <v>247</v>
      </c>
    </row>
    <row r="49" spans="2:19" ht="13.5" customHeight="1" x14ac:dyDescent="0.2">
      <c r="B49" s="1082"/>
      <c r="C49" s="52" t="s">
        <v>48</v>
      </c>
      <c r="D49" s="615">
        <v>1</v>
      </c>
      <c r="E49" s="566"/>
      <c r="F49" s="615"/>
      <c r="G49" s="610"/>
      <c r="H49" s="611"/>
      <c r="I49" s="566"/>
      <c r="J49" s="615">
        <v>4</v>
      </c>
      <c r="K49" s="610"/>
      <c r="L49" s="611"/>
      <c r="M49" s="566"/>
      <c r="N49" s="615"/>
      <c r="O49" s="610"/>
      <c r="P49" s="611"/>
      <c r="Q49" s="566"/>
      <c r="R49" s="621">
        <v>1</v>
      </c>
      <c r="S49" s="610"/>
    </row>
    <row r="50" spans="2:19" ht="13.5" customHeight="1" x14ac:dyDescent="0.2">
      <c r="B50" s="1082"/>
      <c r="C50" s="53" t="s">
        <v>49</v>
      </c>
      <c r="D50" s="622">
        <v>1</v>
      </c>
      <c r="E50" s="571" t="s">
        <v>247</v>
      </c>
      <c r="F50" s="622"/>
      <c r="G50" s="623"/>
      <c r="H50" s="624"/>
      <c r="I50" s="571"/>
      <c r="J50" s="622"/>
      <c r="K50" s="623"/>
      <c r="L50" s="624"/>
      <c r="M50" s="571"/>
      <c r="N50" s="622"/>
      <c r="O50" s="623"/>
      <c r="P50" s="624"/>
      <c r="Q50" s="571"/>
      <c r="R50" s="621"/>
      <c r="S50" s="623"/>
    </row>
    <row r="51" spans="2:19" ht="13.5" customHeight="1" x14ac:dyDescent="0.2">
      <c r="B51" s="1083"/>
      <c r="C51" s="58" t="s">
        <v>50</v>
      </c>
      <c r="D51" s="636"/>
      <c r="E51" s="637"/>
      <c r="F51" s="636"/>
      <c r="G51" s="638"/>
      <c r="H51" s="639">
        <v>2</v>
      </c>
      <c r="I51" s="637" t="s">
        <v>247</v>
      </c>
      <c r="J51" s="636"/>
      <c r="K51" s="638"/>
      <c r="L51" s="639"/>
      <c r="M51" s="637"/>
      <c r="N51" s="636"/>
      <c r="O51" s="638"/>
      <c r="P51" s="639"/>
      <c r="Q51" s="637"/>
      <c r="R51" s="635">
        <v>3</v>
      </c>
      <c r="S51" s="638" t="s">
        <v>247</v>
      </c>
    </row>
    <row r="52" spans="2:19" ht="13.5" customHeight="1" x14ac:dyDescent="0.2">
      <c r="B52" s="1081" t="s">
        <v>51</v>
      </c>
      <c r="C52" s="59" t="s">
        <v>52</v>
      </c>
      <c r="D52" s="618">
        <v>26</v>
      </c>
      <c r="E52" s="561" t="s">
        <v>247</v>
      </c>
      <c r="F52" s="618"/>
      <c r="G52" s="617" t="s">
        <v>247</v>
      </c>
      <c r="H52" s="619">
        <v>1</v>
      </c>
      <c r="I52" s="561" t="s">
        <v>247</v>
      </c>
      <c r="J52" s="618"/>
      <c r="K52" s="617"/>
      <c r="L52" s="619"/>
      <c r="M52" s="561"/>
      <c r="N52" s="618">
        <v>5</v>
      </c>
      <c r="O52" s="617" t="s">
        <v>247</v>
      </c>
      <c r="P52" s="619"/>
      <c r="Q52" s="561" t="s">
        <v>247</v>
      </c>
      <c r="R52" s="620">
        <v>26</v>
      </c>
      <c r="S52" s="617" t="s">
        <v>247</v>
      </c>
    </row>
    <row r="53" spans="2:19" ht="13.5" customHeight="1" x14ac:dyDescent="0.2">
      <c r="B53" s="1082"/>
      <c r="C53" s="53" t="s">
        <v>53</v>
      </c>
      <c r="D53" s="626"/>
      <c r="E53" s="576"/>
      <c r="F53" s="626"/>
      <c r="G53" s="627" t="s">
        <v>247</v>
      </c>
      <c r="H53" s="628"/>
      <c r="I53" s="576"/>
      <c r="J53" s="626"/>
      <c r="K53" s="627"/>
      <c r="L53" s="628"/>
      <c r="M53" s="576"/>
      <c r="N53" s="626"/>
      <c r="O53" s="627"/>
      <c r="P53" s="628"/>
      <c r="Q53" s="576"/>
      <c r="R53" s="626"/>
      <c r="S53" s="627"/>
    </row>
    <row r="54" spans="2:19" ht="13.5" customHeight="1" x14ac:dyDescent="0.2">
      <c r="B54" s="1082"/>
      <c r="C54" s="52" t="s">
        <v>54</v>
      </c>
      <c r="D54" s="615">
        <v>6</v>
      </c>
      <c r="E54" s="566" t="s">
        <v>247</v>
      </c>
      <c r="F54" s="615">
        <v>3</v>
      </c>
      <c r="G54" s="610" t="s">
        <v>247</v>
      </c>
      <c r="H54" s="611"/>
      <c r="I54" s="566"/>
      <c r="J54" s="615"/>
      <c r="K54" s="610"/>
      <c r="L54" s="611">
        <v>1</v>
      </c>
      <c r="M54" s="566" t="s">
        <v>247</v>
      </c>
      <c r="N54" s="615"/>
      <c r="O54" s="610"/>
      <c r="P54" s="611"/>
      <c r="Q54" s="566"/>
      <c r="R54" s="621">
        <v>5</v>
      </c>
      <c r="S54" s="610" t="s">
        <v>247</v>
      </c>
    </row>
    <row r="55" spans="2:19" ht="13.5" customHeight="1" x14ac:dyDescent="0.2">
      <c r="B55" s="1082"/>
      <c r="C55" s="52" t="s">
        <v>55</v>
      </c>
      <c r="D55" s="615"/>
      <c r="E55" s="566"/>
      <c r="F55" s="615">
        <v>2</v>
      </c>
      <c r="G55" s="610" t="s">
        <v>247</v>
      </c>
      <c r="H55" s="611">
        <v>1</v>
      </c>
      <c r="I55" s="566" t="s">
        <v>247</v>
      </c>
      <c r="J55" s="615"/>
      <c r="K55" s="610"/>
      <c r="L55" s="611"/>
      <c r="M55" s="566"/>
      <c r="N55" s="615"/>
      <c r="O55" s="610"/>
      <c r="P55" s="611">
        <v>1</v>
      </c>
      <c r="Q55" s="566" t="s">
        <v>247</v>
      </c>
      <c r="R55" s="621">
        <v>2</v>
      </c>
      <c r="S55" s="610" t="s">
        <v>247</v>
      </c>
    </row>
    <row r="56" spans="2:19" ht="13.5" customHeight="1" x14ac:dyDescent="0.2">
      <c r="B56" s="1082"/>
      <c r="C56" s="52" t="s">
        <v>56</v>
      </c>
      <c r="D56" s="615">
        <v>2</v>
      </c>
      <c r="E56" s="566" t="s">
        <v>247</v>
      </c>
      <c r="F56" s="615">
        <v>3</v>
      </c>
      <c r="G56" s="610" t="s">
        <v>247</v>
      </c>
      <c r="H56" s="611"/>
      <c r="I56" s="566"/>
      <c r="J56" s="615"/>
      <c r="K56" s="610"/>
      <c r="L56" s="611">
        <v>1</v>
      </c>
      <c r="M56" s="566" t="s">
        <v>247</v>
      </c>
      <c r="N56" s="615">
        <v>1</v>
      </c>
      <c r="O56" s="610" t="s">
        <v>247</v>
      </c>
      <c r="P56" s="611"/>
      <c r="Q56" s="566"/>
      <c r="R56" s="621">
        <v>1</v>
      </c>
      <c r="S56" s="610" t="s">
        <v>247</v>
      </c>
    </row>
    <row r="57" spans="2:19" ht="13.5" customHeight="1" x14ac:dyDescent="0.2">
      <c r="B57" s="1082"/>
      <c r="C57" s="52" t="s">
        <v>57</v>
      </c>
      <c r="D57" s="615">
        <f>1+1</f>
        <v>2</v>
      </c>
      <c r="E57" s="566" t="s">
        <v>247</v>
      </c>
      <c r="F57" s="615">
        <v>1</v>
      </c>
      <c r="G57" s="610" t="s">
        <v>247</v>
      </c>
      <c r="H57" s="611">
        <v>1</v>
      </c>
      <c r="I57" s="566" t="s">
        <v>247</v>
      </c>
      <c r="J57" s="615"/>
      <c r="K57" s="610"/>
      <c r="L57" s="611">
        <v>1</v>
      </c>
      <c r="M57" s="566" t="s">
        <v>466</v>
      </c>
      <c r="N57" s="615"/>
      <c r="O57" s="610"/>
      <c r="P57" s="611">
        <v>1</v>
      </c>
      <c r="Q57" s="566" t="s">
        <v>247</v>
      </c>
      <c r="R57" s="621"/>
      <c r="S57" s="610"/>
    </row>
    <row r="58" spans="2:19" ht="13.5" customHeight="1" x14ac:dyDescent="0.2">
      <c r="B58" s="1082"/>
      <c r="C58" s="52" t="s">
        <v>58</v>
      </c>
      <c r="D58" s="615">
        <v>2</v>
      </c>
      <c r="E58" s="566" t="s">
        <v>247</v>
      </c>
      <c r="F58" s="615"/>
      <c r="G58" s="610"/>
      <c r="H58" s="611">
        <v>1</v>
      </c>
      <c r="I58" s="566" t="s">
        <v>343</v>
      </c>
      <c r="J58" s="615">
        <v>1</v>
      </c>
      <c r="K58" s="610" t="s">
        <v>247</v>
      </c>
      <c r="L58" s="611">
        <v>1</v>
      </c>
      <c r="M58" s="566" t="s">
        <v>343</v>
      </c>
      <c r="N58" s="615">
        <v>3</v>
      </c>
      <c r="O58" s="610" t="s">
        <v>247</v>
      </c>
      <c r="P58" s="611">
        <v>1</v>
      </c>
      <c r="Q58" s="566" t="s">
        <v>247</v>
      </c>
      <c r="R58" s="621"/>
      <c r="S58" s="610"/>
    </row>
    <row r="59" spans="2:19" ht="13.5" customHeight="1" x14ac:dyDescent="0.2">
      <c r="B59" s="1082"/>
      <c r="C59" s="52" t="s">
        <v>59</v>
      </c>
      <c r="D59" s="615">
        <v>3</v>
      </c>
      <c r="E59" s="566" t="s">
        <v>247</v>
      </c>
      <c r="F59" s="615"/>
      <c r="G59" s="610"/>
      <c r="H59" s="611">
        <v>1</v>
      </c>
      <c r="I59" s="566" t="s">
        <v>247</v>
      </c>
      <c r="J59" s="615"/>
      <c r="K59" s="610"/>
      <c r="L59" s="611">
        <v>1</v>
      </c>
      <c r="M59" s="566" t="s">
        <v>247</v>
      </c>
      <c r="N59" s="615"/>
      <c r="O59" s="610"/>
      <c r="P59" s="611">
        <v>1</v>
      </c>
      <c r="Q59" s="566" t="s">
        <v>247</v>
      </c>
      <c r="R59" s="621"/>
      <c r="S59" s="610" t="s">
        <v>247</v>
      </c>
    </row>
    <row r="60" spans="2:19" ht="13.5" customHeight="1" x14ac:dyDescent="0.2">
      <c r="B60" s="1082"/>
      <c r="C60" s="52" t="s">
        <v>60</v>
      </c>
      <c r="D60" s="626">
        <v>2</v>
      </c>
      <c r="E60" s="576" t="s">
        <v>247</v>
      </c>
      <c r="F60" s="626">
        <v>1</v>
      </c>
      <c r="G60" s="627" t="s">
        <v>247</v>
      </c>
      <c r="H60" s="628">
        <v>1</v>
      </c>
      <c r="I60" s="576" t="s">
        <v>247</v>
      </c>
      <c r="J60" s="626"/>
      <c r="K60" s="627"/>
      <c r="L60" s="628">
        <v>1</v>
      </c>
      <c r="M60" s="576" t="s">
        <v>247</v>
      </c>
      <c r="N60" s="626">
        <v>1</v>
      </c>
      <c r="O60" s="627" t="s">
        <v>247</v>
      </c>
      <c r="P60" s="628"/>
      <c r="Q60" s="576"/>
      <c r="R60" s="626"/>
      <c r="S60" s="627"/>
    </row>
    <row r="61" spans="2:19" ht="13.5" customHeight="1" x14ac:dyDescent="0.2">
      <c r="B61" s="1082"/>
      <c r="C61" s="52" t="s">
        <v>61</v>
      </c>
      <c r="D61" s="615"/>
      <c r="E61" s="566"/>
      <c r="F61" s="615">
        <v>2</v>
      </c>
      <c r="G61" s="610" t="s">
        <v>247</v>
      </c>
      <c r="H61" s="611">
        <v>1</v>
      </c>
      <c r="I61" s="566" t="s">
        <v>247</v>
      </c>
      <c r="J61" s="615"/>
      <c r="K61" s="610"/>
      <c r="L61" s="611"/>
      <c r="M61" s="566"/>
      <c r="N61" s="615"/>
      <c r="O61" s="610"/>
      <c r="P61" s="611"/>
      <c r="Q61" s="566" t="s">
        <v>247</v>
      </c>
      <c r="R61" s="621"/>
      <c r="S61" s="610"/>
    </row>
    <row r="62" spans="2:19" ht="13.5" customHeight="1" x14ac:dyDescent="0.2">
      <c r="B62" s="1082"/>
      <c r="C62" s="52" t="s">
        <v>62</v>
      </c>
      <c r="D62" s="626"/>
      <c r="E62" s="576"/>
      <c r="F62" s="626">
        <v>1</v>
      </c>
      <c r="G62" s="627" t="s">
        <v>247</v>
      </c>
      <c r="H62" s="628">
        <v>1</v>
      </c>
      <c r="I62" s="576" t="s">
        <v>247</v>
      </c>
      <c r="J62" s="626"/>
      <c r="K62" s="627"/>
      <c r="L62" s="628">
        <v>1</v>
      </c>
      <c r="M62" s="576" t="s">
        <v>247</v>
      </c>
      <c r="N62" s="626"/>
      <c r="O62" s="627"/>
      <c r="P62" s="628"/>
      <c r="Q62" s="576"/>
      <c r="R62" s="626"/>
      <c r="S62" s="627"/>
    </row>
    <row r="63" spans="2:19" ht="13.5" customHeight="1" x14ac:dyDescent="0.2">
      <c r="B63" s="1082"/>
      <c r="C63" s="52" t="s">
        <v>63</v>
      </c>
      <c r="D63" s="615"/>
      <c r="E63" s="566" t="s">
        <v>247</v>
      </c>
      <c r="F63" s="615">
        <v>1</v>
      </c>
      <c r="G63" s="610" t="s">
        <v>247</v>
      </c>
      <c r="H63" s="611">
        <v>1</v>
      </c>
      <c r="I63" s="610" t="s">
        <v>247</v>
      </c>
      <c r="J63" s="615"/>
      <c r="K63" s="610" t="s">
        <v>247</v>
      </c>
      <c r="L63" s="611">
        <v>1</v>
      </c>
      <c r="M63" s="566" t="s">
        <v>247</v>
      </c>
      <c r="N63" s="615"/>
      <c r="O63" s="616"/>
      <c r="P63" s="611">
        <v>1</v>
      </c>
      <c r="Q63" s="566" t="s">
        <v>343</v>
      </c>
      <c r="R63" s="621">
        <v>3</v>
      </c>
      <c r="S63" s="610" t="s">
        <v>247</v>
      </c>
    </row>
    <row r="64" spans="2:19" ht="13.5" customHeight="1" x14ac:dyDescent="0.2">
      <c r="B64" s="1082"/>
      <c r="C64" s="52" t="s">
        <v>64</v>
      </c>
      <c r="D64" s="615"/>
      <c r="E64" s="566"/>
      <c r="F64" s="615"/>
      <c r="G64" s="610"/>
      <c r="H64" s="611"/>
      <c r="I64" s="566"/>
      <c r="J64" s="615"/>
      <c r="K64" s="610"/>
      <c r="L64" s="611"/>
      <c r="M64" s="566"/>
      <c r="N64" s="615"/>
      <c r="O64" s="610"/>
      <c r="P64" s="611"/>
      <c r="Q64" s="566" t="s">
        <v>247</v>
      </c>
      <c r="R64" s="621"/>
      <c r="S64" s="610" t="s">
        <v>247</v>
      </c>
    </row>
    <row r="65" spans="2:21" ht="13.5" customHeight="1" x14ac:dyDescent="0.2">
      <c r="B65" s="1082"/>
      <c r="C65" s="52" t="s">
        <v>65</v>
      </c>
      <c r="D65" s="629">
        <v>2</v>
      </c>
      <c r="E65" s="585" t="s">
        <v>247</v>
      </c>
      <c r="F65" s="629">
        <v>1</v>
      </c>
      <c r="G65" s="630" t="s">
        <v>247</v>
      </c>
      <c r="H65" s="631">
        <v>1</v>
      </c>
      <c r="I65" s="585" t="s">
        <v>247</v>
      </c>
      <c r="J65" s="629"/>
      <c r="K65" s="630"/>
      <c r="L65" s="631">
        <v>1</v>
      </c>
      <c r="M65" s="585" t="s">
        <v>247</v>
      </c>
      <c r="N65" s="629">
        <v>1</v>
      </c>
      <c r="O65" s="630" t="s">
        <v>247</v>
      </c>
      <c r="P65" s="631">
        <v>1</v>
      </c>
      <c r="Q65" s="585" t="s">
        <v>247</v>
      </c>
      <c r="R65" s="621"/>
      <c r="S65" s="630" t="s">
        <v>247</v>
      </c>
    </row>
    <row r="66" spans="2:21" ht="13.5" customHeight="1" x14ac:dyDescent="0.2">
      <c r="B66" s="1083"/>
      <c r="C66" s="58" t="s">
        <v>66</v>
      </c>
      <c r="D66" s="632">
        <v>2</v>
      </c>
      <c r="E66" s="588" t="s">
        <v>247</v>
      </c>
      <c r="F66" s="632"/>
      <c r="G66" s="633"/>
      <c r="H66" s="634"/>
      <c r="I66" s="588"/>
      <c r="J66" s="632">
        <v>1</v>
      </c>
      <c r="K66" s="633" t="s">
        <v>247</v>
      </c>
      <c r="L66" s="634">
        <v>1</v>
      </c>
      <c r="M66" s="588" t="s">
        <v>247</v>
      </c>
      <c r="N66" s="632"/>
      <c r="O66" s="633"/>
      <c r="P66" s="634"/>
      <c r="Q66" s="588"/>
      <c r="R66" s="635"/>
      <c r="S66" s="633" t="s">
        <v>247</v>
      </c>
    </row>
    <row r="67" spans="2:21" ht="13.5" customHeight="1" x14ac:dyDescent="0.2">
      <c r="B67" s="1201" t="s">
        <v>222</v>
      </c>
      <c r="C67" s="141" t="s">
        <v>224</v>
      </c>
      <c r="D67" s="148">
        <f>COUNTA(D4:D66)</f>
        <v>38</v>
      </c>
      <c r="E67" s="146">
        <f t="shared" ref="E67:S67" si="0">COUNTA(E4:E66)</f>
        <v>46</v>
      </c>
      <c r="F67" s="148">
        <f t="shared" si="0"/>
        <v>34</v>
      </c>
      <c r="G67" s="142">
        <f t="shared" si="0"/>
        <v>45</v>
      </c>
      <c r="H67" s="150">
        <f t="shared" si="0"/>
        <v>25</v>
      </c>
      <c r="I67" s="146">
        <f t="shared" si="0"/>
        <v>32</v>
      </c>
      <c r="J67" s="148">
        <f t="shared" si="0"/>
        <v>15</v>
      </c>
      <c r="K67" s="142">
        <f t="shared" si="0"/>
        <v>15</v>
      </c>
      <c r="L67" s="150">
        <f t="shared" si="0"/>
        <v>12</v>
      </c>
      <c r="M67" s="146">
        <f t="shared" si="0"/>
        <v>22</v>
      </c>
      <c r="N67" s="148">
        <f t="shared" si="0"/>
        <v>20</v>
      </c>
      <c r="O67" s="142">
        <f t="shared" si="0"/>
        <v>25</v>
      </c>
      <c r="P67" s="150">
        <f t="shared" ref="P67:Q67" si="1">COUNTA(P4:P66)</f>
        <v>18</v>
      </c>
      <c r="Q67" s="146">
        <f t="shared" si="1"/>
        <v>29</v>
      </c>
      <c r="R67" s="148">
        <f t="shared" si="0"/>
        <v>29</v>
      </c>
      <c r="S67" s="142">
        <f t="shared" si="0"/>
        <v>37</v>
      </c>
    </row>
    <row r="68" spans="2:21" ht="13.5" customHeight="1" x14ac:dyDescent="0.2">
      <c r="B68" s="1202"/>
      <c r="C68" s="143" t="s">
        <v>225</v>
      </c>
      <c r="D68" s="149">
        <f>SUM(D4:D66)</f>
        <v>237</v>
      </c>
      <c r="E68" s="147"/>
      <c r="F68" s="149">
        <f>SUM(F4:F66)</f>
        <v>321</v>
      </c>
      <c r="G68" s="145"/>
      <c r="H68" s="151">
        <f>SUM(H4:H66)</f>
        <v>36</v>
      </c>
      <c r="I68" s="147"/>
      <c r="J68" s="149">
        <f>SUM(J4:J66)</f>
        <v>19</v>
      </c>
      <c r="K68" s="145"/>
      <c r="L68" s="151">
        <f>SUM(L4:L66)</f>
        <v>12</v>
      </c>
      <c r="M68" s="147"/>
      <c r="N68" s="149">
        <f>SUM(N4:N66)</f>
        <v>91</v>
      </c>
      <c r="O68" s="145"/>
      <c r="P68" s="151">
        <f>SUM(P4:P66)</f>
        <v>99</v>
      </c>
      <c r="Q68" s="147"/>
      <c r="R68" s="149">
        <f>SUM(R4:R66)</f>
        <v>986</v>
      </c>
      <c r="S68" s="145"/>
      <c r="T68" s="144"/>
      <c r="U68" s="144"/>
    </row>
    <row r="69" spans="2:21" ht="6" customHeight="1" x14ac:dyDescent="0.2"/>
  </sheetData>
  <mergeCells count="16">
    <mergeCell ref="B67:B68"/>
    <mergeCell ref="R1:S1"/>
    <mergeCell ref="R2:S2"/>
    <mergeCell ref="B18:B39"/>
    <mergeCell ref="B40:B51"/>
    <mergeCell ref="B52:B66"/>
    <mergeCell ref="D2:E2"/>
    <mergeCell ref="B2:C3"/>
    <mergeCell ref="B4:C4"/>
    <mergeCell ref="B5:B17"/>
    <mergeCell ref="F2:G2"/>
    <mergeCell ref="H2:I2"/>
    <mergeCell ref="J2:K2"/>
    <mergeCell ref="L2:M2"/>
    <mergeCell ref="N2:O2"/>
    <mergeCell ref="P2:Q2"/>
  </mergeCells>
  <phoneticPr fontId="3"/>
  <dataValidations count="1">
    <dataValidation type="list" allowBlank="1" showInputMessage="1" showErrorMessage="1" sqref="E53 G53 I53 K53 M53 O53 Q53 S53 E17 G17 I17 K17 M17 O17 Q17 S17 E60 G60 I60 K60 M60 O60 Q60 S60 I21 K21 S23 I23 K23 M23 O23 Q23 E33 G33 I33 K33 M33 O33 Q33 S33 M21 O21 Q21 S21 E21 G21 E44 G44 I44 K44 O44 Q44 S44 M44 E48 G48 I48 K48 M48 O48 E62 G62 E46 G46 I46 K46 M46 O46 Q46 S46 S62 Q62 O62 Q48 M62 K62 I62 S48 E15 G15 I15 K15 M15 O15 Q15 S15" xr:uid="{00000000-0002-0000-0C00-000000000000}">
      <formula1>"○"</formula1>
    </dataValidation>
  </dataValidations>
  <printOptions horizontalCentered="1"/>
  <pageMargins left="0.59055118110236227" right="0.59055118110236227" top="0.59055118110236227" bottom="0.59055118110236227" header="0.31496062992125984" footer="0.31496062992125984"/>
  <pageSetup paperSize="9" scale="87" fitToHeight="0" orientation="portrait" r:id="rId1"/>
  <headerFooter>
    <oddFooter>&amp;P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90BC2-8830-46AF-8EEF-3FD1BE2B9CF3}">
  <sheetPr>
    <pageSetUpPr fitToPage="1"/>
  </sheetPr>
  <dimension ref="A1:L102"/>
  <sheetViews>
    <sheetView view="pageBreakPreview" zoomScaleNormal="100" zoomScaleSheetLayoutView="100" workbookViewId="0"/>
  </sheetViews>
  <sheetFormatPr defaultColWidth="9" defaultRowHeight="10.5" customHeight="1" x14ac:dyDescent="0.2"/>
  <cols>
    <col min="1" max="1" width="1" customWidth="1"/>
    <col min="2" max="2" width="2.77734375" customWidth="1"/>
    <col min="3" max="3" width="8.33203125" customWidth="1"/>
    <col min="4" max="4" width="20.6640625" customWidth="1"/>
    <col min="5" max="5" width="46.109375" customWidth="1"/>
    <col min="6" max="7" width="6.109375" customWidth="1"/>
    <col min="8" max="8" width="1" style="152" customWidth="1"/>
    <col min="9" max="9" width="5.33203125" style="152" customWidth="1"/>
    <col min="10" max="16384" width="9" style="152"/>
  </cols>
  <sheetData>
    <row r="1" spans="1:9" ht="27" customHeight="1" x14ac:dyDescent="0.2">
      <c r="A1" s="152"/>
      <c r="B1" s="640" t="s">
        <v>609</v>
      </c>
      <c r="C1" s="91"/>
      <c r="D1" s="111"/>
      <c r="E1" s="169"/>
      <c r="F1" s="153"/>
      <c r="G1" s="163"/>
      <c r="I1" s="154" t="s">
        <v>353</v>
      </c>
    </row>
    <row r="2" spans="1:9" s="178" customFormat="1" ht="32.4" x14ac:dyDescent="0.2">
      <c r="B2" s="1052" t="s">
        <v>234</v>
      </c>
      <c r="C2" s="1053"/>
      <c r="D2" s="654" t="s">
        <v>148</v>
      </c>
      <c r="E2" s="179" t="s">
        <v>149</v>
      </c>
      <c r="F2" s="177" t="s">
        <v>406</v>
      </c>
      <c r="G2" s="641" t="s">
        <v>147</v>
      </c>
    </row>
    <row r="3" spans="1:9" s="157" customFormat="1" ht="37.950000000000003" customHeight="1" x14ac:dyDescent="0.2">
      <c r="A3"/>
      <c r="B3" s="1208" t="s">
        <v>0</v>
      </c>
      <c r="C3" s="1209"/>
      <c r="D3" s="92" t="s">
        <v>407</v>
      </c>
      <c r="E3" s="170" t="s">
        <v>490</v>
      </c>
      <c r="F3" s="686">
        <v>37</v>
      </c>
      <c r="G3" s="687">
        <v>24824</v>
      </c>
      <c r="I3" s="157">
        <f>LEN(E3)</f>
        <v>60</v>
      </c>
    </row>
    <row r="4" spans="1:9" s="157" customFormat="1" ht="32.4" x14ac:dyDescent="0.2">
      <c r="A4"/>
      <c r="B4" s="1210"/>
      <c r="C4" s="1211"/>
      <c r="D4" s="983" t="s">
        <v>355</v>
      </c>
      <c r="E4" s="984" t="s">
        <v>491</v>
      </c>
      <c r="F4" s="687">
        <v>34</v>
      </c>
      <c r="G4" s="687">
        <v>3283</v>
      </c>
      <c r="I4" s="157">
        <f t="shared" ref="I4:I67" si="0">LEN(E4)</f>
        <v>66</v>
      </c>
    </row>
    <row r="5" spans="1:9" s="157" customFormat="1" ht="27" customHeight="1" x14ac:dyDescent="0.2">
      <c r="A5"/>
      <c r="B5" s="1212"/>
      <c r="C5" s="1213"/>
      <c r="D5" s="983" t="s">
        <v>408</v>
      </c>
      <c r="E5" s="984" t="s">
        <v>492</v>
      </c>
      <c r="F5" s="687">
        <v>104</v>
      </c>
      <c r="G5" s="687">
        <v>3068</v>
      </c>
      <c r="I5" s="157">
        <f t="shared" si="0"/>
        <v>28</v>
      </c>
    </row>
    <row r="6" spans="1:9" s="157" customFormat="1" ht="40.5" customHeight="1" x14ac:dyDescent="0.2">
      <c r="A6"/>
      <c r="B6" s="1186" t="s">
        <v>684</v>
      </c>
      <c r="C6" s="1206" t="s">
        <v>2</v>
      </c>
      <c r="D6" s="108" t="s">
        <v>807</v>
      </c>
      <c r="E6" s="108" t="s">
        <v>808</v>
      </c>
      <c r="F6" s="688">
        <v>53</v>
      </c>
      <c r="G6" s="688">
        <v>2670</v>
      </c>
      <c r="I6" s="157">
        <f t="shared" si="0"/>
        <v>55</v>
      </c>
    </row>
    <row r="7" spans="1:9" s="157" customFormat="1" ht="27" customHeight="1" x14ac:dyDescent="0.2">
      <c r="A7"/>
      <c r="B7" s="1186"/>
      <c r="C7" s="1207"/>
      <c r="D7" s="92" t="s">
        <v>809</v>
      </c>
      <c r="E7" s="92" t="s">
        <v>810</v>
      </c>
      <c r="F7" s="689">
        <v>148</v>
      </c>
      <c r="G7" s="689">
        <v>14052</v>
      </c>
      <c r="I7" s="157">
        <f t="shared" si="0"/>
        <v>40</v>
      </c>
    </row>
    <row r="8" spans="1:9" s="157" customFormat="1" ht="27" customHeight="1" x14ac:dyDescent="0.2">
      <c r="A8"/>
      <c r="B8" s="1186"/>
      <c r="C8" s="1214" t="s">
        <v>811</v>
      </c>
      <c r="D8" s="92" t="s">
        <v>812</v>
      </c>
      <c r="E8" s="170" t="s">
        <v>813</v>
      </c>
      <c r="F8" s="686">
        <v>1</v>
      </c>
      <c r="G8" s="686">
        <v>54</v>
      </c>
      <c r="I8" s="157">
        <f t="shared" si="0"/>
        <v>37</v>
      </c>
    </row>
    <row r="9" spans="1:9" ht="13.2" x14ac:dyDescent="0.2">
      <c r="B9" s="1186"/>
      <c r="C9" s="1207"/>
      <c r="D9" s="158" t="s">
        <v>814</v>
      </c>
      <c r="E9" s="690" t="s">
        <v>815</v>
      </c>
      <c r="F9" s="691">
        <v>22</v>
      </c>
      <c r="G9" s="691">
        <v>1832</v>
      </c>
      <c r="I9" s="157">
        <f t="shared" si="0"/>
        <v>28</v>
      </c>
    </row>
    <row r="10" spans="1:9" ht="27" customHeight="1" x14ac:dyDescent="0.2">
      <c r="B10" s="1186"/>
      <c r="C10" s="827" t="s">
        <v>816</v>
      </c>
      <c r="D10" s="92" t="s">
        <v>817</v>
      </c>
      <c r="E10" s="170" t="s">
        <v>818</v>
      </c>
      <c r="F10" s="686">
        <v>1</v>
      </c>
      <c r="G10" s="686">
        <v>59</v>
      </c>
      <c r="I10" s="157">
        <f t="shared" si="0"/>
        <v>35</v>
      </c>
    </row>
    <row r="11" spans="1:9" s="157" customFormat="1" ht="40.5" customHeight="1" x14ac:dyDescent="0.2">
      <c r="A11"/>
      <c r="B11" s="1186"/>
      <c r="C11" s="98" t="s">
        <v>819</v>
      </c>
      <c r="D11" s="92" t="s">
        <v>820</v>
      </c>
      <c r="E11" s="170" t="s">
        <v>821</v>
      </c>
      <c r="F11" s="686">
        <v>12</v>
      </c>
      <c r="G11" s="686">
        <v>1419</v>
      </c>
      <c r="I11" s="157">
        <f t="shared" si="0"/>
        <v>62</v>
      </c>
    </row>
    <row r="12" spans="1:9" ht="43.2" x14ac:dyDescent="0.2">
      <c r="B12" s="1186"/>
      <c r="C12" s="831" t="s">
        <v>8</v>
      </c>
      <c r="D12" s="99" t="s">
        <v>822</v>
      </c>
      <c r="E12" s="692" t="s">
        <v>823</v>
      </c>
      <c r="F12" s="693">
        <v>7</v>
      </c>
      <c r="G12" s="693">
        <v>914</v>
      </c>
      <c r="I12" s="157">
        <f t="shared" si="0"/>
        <v>89</v>
      </c>
    </row>
    <row r="13" spans="1:9" ht="27" customHeight="1" x14ac:dyDescent="0.2">
      <c r="B13" s="1186"/>
      <c r="C13" s="1215" t="s">
        <v>9</v>
      </c>
      <c r="D13" s="99" t="s">
        <v>824</v>
      </c>
      <c r="E13" s="692" t="s">
        <v>825</v>
      </c>
      <c r="F13" s="693">
        <v>1</v>
      </c>
      <c r="G13" s="693">
        <v>121</v>
      </c>
      <c r="H13" s="152">
        <v>110</v>
      </c>
      <c r="I13" s="157">
        <f t="shared" si="0"/>
        <v>36</v>
      </c>
    </row>
    <row r="14" spans="1:9" ht="40.5" customHeight="1" x14ac:dyDescent="0.2">
      <c r="B14" s="1186"/>
      <c r="C14" s="1216"/>
      <c r="D14" s="99" t="s">
        <v>826</v>
      </c>
      <c r="E14" s="692" t="s">
        <v>827</v>
      </c>
      <c r="F14" s="693">
        <v>1</v>
      </c>
      <c r="G14" s="693">
        <v>17</v>
      </c>
      <c r="H14" s="152">
        <v>70</v>
      </c>
      <c r="I14" s="157">
        <f t="shared" si="0"/>
        <v>31</v>
      </c>
    </row>
    <row r="15" spans="1:9" ht="43.2" x14ac:dyDescent="0.2">
      <c r="B15" s="1186"/>
      <c r="C15" s="1215" t="s">
        <v>10</v>
      </c>
      <c r="D15" s="99" t="s">
        <v>828</v>
      </c>
      <c r="E15" s="692" t="s">
        <v>829</v>
      </c>
      <c r="F15" s="693">
        <v>79</v>
      </c>
      <c r="G15" s="693">
        <v>1167</v>
      </c>
      <c r="I15" s="157">
        <f t="shared" si="0"/>
        <v>92</v>
      </c>
    </row>
    <row r="16" spans="1:9" s="91" customFormat="1" ht="40.5" customHeight="1" x14ac:dyDescent="0.2">
      <c r="A16"/>
      <c r="B16" s="1186"/>
      <c r="C16" s="1217"/>
      <c r="D16" s="99" t="s">
        <v>830</v>
      </c>
      <c r="E16" s="692" t="s">
        <v>831</v>
      </c>
      <c r="F16" s="693">
        <v>1073</v>
      </c>
      <c r="G16" s="693">
        <v>9437</v>
      </c>
      <c r="I16" s="157">
        <f t="shared" si="0"/>
        <v>43</v>
      </c>
    </row>
    <row r="17" spans="1:12" s="91" customFormat="1" ht="40.5" customHeight="1" x14ac:dyDescent="0.2">
      <c r="A17"/>
      <c r="B17" s="1186"/>
      <c r="C17" s="1214" t="s">
        <v>11</v>
      </c>
      <c r="D17" s="109" t="s">
        <v>832</v>
      </c>
      <c r="E17" s="694" t="s">
        <v>833</v>
      </c>
      <c r="F17" s="695">
        <v>31</v>
      </c>
      <c r="G17" s="695">
        <v>3772</v>
      </c>
      <c r="I17" s="157">
        <f t="shared" si="0"/>
        <v>46</v>
      </c>
    </row>
    <row r="18" spans="1:12" s="91" customFormat="1" ht="40.5" customHeight="1" x14ac:dyDescent="0.2">
      <c r="A18"/>
      <c r="B18" s="1186"/>
      <c r="C18" s="1207"/>
      <c r="D18" s="92" t="s">
        <v>834</v>
      </c>
      <c r="E18" s="170" t="s">
        <v>835</v>
      </c>
      <c r="F18" s="686">
        <v>3</v>
      </c>
      <c r="G18" s="686">
        <v>590</v>
      </c>
      <c r="I18" s="157">
        <f t="shared" si="0"/>
        <v>62</v>
      </c>
    </row>
    <row r="19" spans="1:12" s="91" customFormat="1" ht="53.25" customHeight="1" x14ac:dyDescent="0.2">
      <c r="A19"/>
      <c r="B19" s="1186"/>
      <c r="C19" s="98" t="s">
        <v>13</v>
      </c>
      <c r="D19" s="92" t="s">
        <v>836</v>
      </c>
      <c r="E19" s="170" t="s">
        <v>837</v>
      </c>
      <c r="F19" s="686">
        <v>4</v>
      </c>
      <c r="G19" s="686">
        <v>107</v>
      </c>
      <c r="I19" s="157">
        <f t="shared" si="0"/>
        <v>39</v>
      </c>
    </row>
    <row r="20" spans="1:12" s="91" customFormat="1" ht="27" customHeight="1" x14ac:dyDescent="0.2">
      <c r="A20"/>
      <c r="B20" s="1186"/>
      <c r="C20" s="500" t="s">
        <v>14</v>
      </c>
      <c r="D20" s="506" t="s">
        <v>314</v>
      </c>
      <c r="E20" s="696" t="s">
        <v>315</v>
      </c>
      <c r="F20" s="697">
        <v>9</v>
      </c>
      <c r="G20" s="697">
        <v>229</v>
      </c>
      <c r="I20" s="157">
        <f t="shared" si="0"/>
        <v>41</v>
      </c>
    </row>
    <row r="21" spans="1:12" s="157" customFormat="1" ht="43.2" customHeight="1" x14ac:dyDescent="0.2">
      <c r="A21"/>
      <c r="B21" s="1222" t="s">
        <v>771</v>
      </c>
      <c r="C21" s="1218" t="s">
        <v>16</v>
      </c>
      <c r="D21" s="108" t="s">
        <v>838</v>
      </c>
      <c r="E21" s="698" t="s">
        <v>839</v>
      </c>
      <c r="F21" s="725">
        <v>49</v>
      </c>
      <c r="G21" s="725">
        <v>1447</v>
      </c>
      <c r="I21" s="157">
        <f t="shared" si="0"/>
        <v>92</v>
      </c>
    </row>
    <row r="22" spans="1:12" s="157" customFormat="1" ht="27" customHeight="1" x14ac:dyDescent="0.2">
      <c r="A22"/>
      <c r="B22" s="1223"/>
      <c r="C22" s="1206"/>
      <c r="D22" s="739" t="s">
        <v>840</v>
      </c>
      <c r="E22" s="740" t="s">
        <v>841</v>
      </c>
      <c r="F22" s="741">
        <v>1</v>
      </c>
      <c r="G22" s="741">
        <v>129</v>
      </c>
      <c r="I22" s="157">
        <f t="shared" si="0"/>
        <v>16</v>
      </c>
    </row>
    <row r="23" spans="1:12" s="157" customFormat="1" ht="27" customHeight="1" x14ac:dyDescent="0.2">
      <c r="A23"/>
      <c r="B23" s="1223"/>
      <c r="C23" s="1206"/>
      <c r="D23" s="92" t="s">
        <v>842</v>
      </c>
      <c r="E23" s="170" t="s">
        <v>843</v>
      </c>
      <c r="F23" s="686">
        <v>1</v>
      </c>
      <c r="G23" s="686">
        <v>88</v>
      </c>
      <c r="I23" s="157">
        <f t="shared" si="0"/>
        <v>37</v>
      </c>
    </row>
    <row r="24" spans="1:12" s="157" customFormat="1" ht="27" customHeight="1" x14ac:dyDescent="0.2">
      <c r="A24"/>
      <c r="B24" s="1224"/>
      <c r="C24" s="1219"/>
      <c r="D24" s="672" t="s">
        <v>844</v>
      </c>
      <c r="E24" s="750" t="s">
        <v>845</v>
      </c>
      <c r="F24" s="751">
        <v>1</v>
      </c>
      <c r="G24" s="751">
        <v>240</v>
      </c>
      <c r="I24" s="157">
        <f t="shared" si="0"/>
        <v>36</v>
      </c>
      <c r="J24" s="166"/>
      <c r="K24" s="166"/>
      <c r="L24" s="166"/>
    </row>
    <row r="25" spans="1:12" s="157" customFormat="1" ht="32.4" x14ac:dyDescent="0.2">
      <c r="A25"/>
      <c r="B25" s="1220" t="s">
        <v>1397</v>
      </c>
      <c r="C25" s="1017" t="s">
        <v>1396</v>
      </c>
      <c r="D25" s="116" t="s">
        <v>846</v>
      </c>
      <c r="E25" s="702" t="s">
        <v>847</v>
      </c>
      <c r="F25" s="703">
        <v>3</v>
      </c>
      <c r="G25" s="703">
        <v>619</v>
      </c>
      <c r="I25" s="157">
        <f t="shared" si="0"/>
        <v>80</v>
      </c>
      <c r="J25" s="167"/>
      <c r="K25" s="167"/>
      <c r="L25" s="167"/>
    </row>
    <row r="26" spans="1:12" s="157" customFormat="1" ht="27" customHeight="1" x14ac:dyDescent="0.2">
      <c r="A26"/>
      <c r="B26" s="1220"/>
      <c r="C26" s="1214" t="s">
        <v>17</v>
      </c>
      <c r="D26" s="116" t="s">
        <v>848</v>
      </c>
      <c r="E26" s="702" t="s">
        <v>1383</v>
      </c>
      <c r="F26" s="703">
        <v>19</v>
      </c>
      <c r="G26" s="703">
        <v>1527</v>
      </c>
      <c r="I26" s="157">
        <f t="shared" si="0"/>
        <v>40</v>
      </c>
    </row>
    <row r="27" spans="1:12" ht="27" customHeight="1" x14ac:dyDescent="0.2">
      <c r="B27" s="1220"/>
      <c r="C27" s="1206"/>
      <c r="D27" s="92" t="s">
        <v>849</v>
      </c>
      <c r="E27" s="170" t="s">
        <v>1384</v>
      </c>
      <c r="F27" s="686">
        <v>4</v>
      </c>
      <c r="G27" s="686">
        <v>97</v>
      </c>
      <c r="I27" s="157">
        <f t="shared" si="0"/>
        <v>30</v>
      </c>
    </row>
    <row r="28" spans="1:12" ht="27" customHeight="1" x14ac:dyDescent="0.2">
      <c r="B28" s="1220"/>
      <c r="C28" s="1206"/>
      <c r="D28" s="92" t="s">
        <v>850</v>
      </c>
      <c r="E28" s="170" t="s">
        <v>1385</v>
      </c>
      <c r="F28" s="686">
        <v>34</v>
      </c>
      <c r="G28" s="686">
        <v>1064</v>
      </c>
      <c r="I28" s="157">
        <f t="shared" si="0"/>
        <v>31</v>
      </c>
    </row>
    <row r="29" spans="1:12" ht="27" customHeight="1" x14ac:dyDescent="0.2">
      <c r="B29" s="1220"/>
      <c r="C29" s="827" t="s">
        <v>18</v>
      </c>
      <c r="D29" s="92" t="s">
        <v>851</v>
      </c>
      <c r="E29" s="170" t="s">
        <v>852</v>
      </c>
      <c r="F29" s="985">
        <v>205</v>
      </c>
      <c r="G29" s="985">
        <v>7221</v>
      </c>
      <c r="I29" s="157">
        <f t="shared" si="0"/>
        <v>47</v>
      </c>
    </row>
    <row r="30" spans="1:12" ht="21.6" x14ac:dyDescent="0.2">
      <c r="B30" s="1220"/>
      <c r="C30" s="1214" t="s">
        <v>20</v>
      </c>
      <c r="D30" s="482" t="s">
        <v>853</v>
      </c>
      <c r="E30" s="170" t="s">
        <v>854</v>
      </c>
      <c r="F30" s="704">
        <v>76</v>
      </c>
      <c r="G30" s="704">
        <v>2300</v>
      </c>
      <c r="I30" s="157">
        <f t="shared" si="0"/>
        <v>29</v>
      </c>
    </row>
    <row r="31" spans="1:12" ht="27" customHeight="1" x14ac:dyDescent="0.2">
      <c r="B31" s="1220"/>
      <c r="C31" s="1206"/>
      <c r="D31" s="92" t="s">
        <v>855</v>
      </c>
      <c r="E31" s="170" t="s">
        <v>856</v>
      </c>
      <c r="F31" s="704">
        <v>11</v>
      </c>
      <c r="G31" s="704">
        <v>607</v>
      </c>
      <c r="I31" s="157">
        <f t="shared" si="0"/>
        <v>19</v>
      </c>
    </row>
    <row r="32" spans="1:12" ht="27" customHeight="1" x14ac:dyDescent="0.2">
      <c r="B32" s="1220"/>
      <c r="C32" s="1207"/>
      <c r="D32" s="705" t="s">
        <v>857</v>
      </c>
      <c r="E32" s="170" t="s">
        <v>858</v>
      </c>
      <c r="F32" s="704">
        <v>6</v>
      </c>
      <c r="G32" s="704">
        <v>429</v>
      </c>
      <c r="I32" s="157">
        <f t="shared" si="0"/>
        <v>24</v>
      </c>
    </row>
    <row r="33" spans="1:9" ht="32.4" x14ac:dyDescent="0.2">
      <c r="B33" s="1220"/>
      <c r="C33" s="1214" t="s">
        <v>21</v>
      </c>
      <c r="D33" s="92" t="s">
        <v>320</v>
      </c>
      <c r="E33" s="690" t="s">
        <v>610</v>
      </c>
      <c r="F33" s="691">
        <v>5</v>
      </c>
      <c r="G33" s="691">
        <v>374</v>
      </c>
      <c r="I33" s="157">
        <f t="shared" si="0"/>
        <v>82</v>
      </c>
    </row>
    <row r="34" spans="1:9" ht="27" customHeight="1" x14ac:dyDescent="0.2">
      <c r="B34" s="1220"/>
      <c r="C34" s="1206"/>
      <c r="D34" s="92" t="s">
        <v>321</v>
      </c>
      <c r="E34" s="92" t="s">
        <v>456</v>
      </c>
      <c r="F34" s="689">
        <v>1</v>
      </c>
      <c r="G34" s="689">
        <v>70</v>
      </c>
      <c r="I34" s="157">
        <f t="shared" si="0"/>
        <v>36</v>
      </c>
    </row>
    <row r="35" spans="1:9" ht="27" customHeight="1" x14ac:dyDescent="0.2">
      <c r="B35" s="1220"/>
      <c r="C35" s="1214" t="s">
        <v>859</v>
      </c>
      <c r="D35" s="92" t="s">
        <v>860</v>
      </c>
      <c r="E35" s="170" t="s">
        <v>861</v>
      </c>
      <c r="F35" s="686">
        <v>1</v>
      </c>
      <c r="G35" s="686">
        <v>53</v>
      </c>
      <c r="I35" s="157">
        <f t="shared" si="0"/>
        <v>28</v>
      </c>
    </row>
    <row r="36" spans="1:9" ht="40.5" customHeight="1" x14ac:dyDescent="0.2">
      <c r="B36" s="1220"/>
      <c r="C36" s="1206"/>
      <c r="D36" s="92" t="s">
        <v>862</v>
      </c>
      <c r="E36" s="170" t="s">
        <v>863</v>
      </c>
      <c r="F36" s="686">
        <v>1</v>
      </c>
      <c r="G36" s="686">
        <v>32</v>
      </c>
      <c r="I36" s="157">
        <f t="shared" si="0"/>
        <v>26</v>
      </c>
    </row>
    <row r="37" spans="1:9" ht="27" customHeight="1" x14ac:dyDescent="0.2">
      <c r="B37" s="1220"/>
      <c r="C37" s="1206"/>
      <c r="D37" s="92" t="s">
        <v>864</v>
      </c>
      <c r="E37" s="170" t="s">
        <v>865</v>
      </c>
      <c r="F37" s="686">
        <v>1</v>
      </c>
      <c r="G37" s="686">
        <v>43</v>
      </c>
      <c r="I37" s="157">
        <f t="shared" si="0"/>
        <v>29</v>
      </c>
    </row>
    <row r="38" spans="1:9" ht="27" customHeight="1" x14ac:dyDescent="0.2">
      <c r="B38" s="1220"/>
      <c r="C38" s="1207"/>
      <c r="D38" s="92" t="s">
        <v>866</v>
      </c>
      <c r="E38" s="170" t="s">
        <v>867</v>
      </c>
      <c r="F38" s="686">
        <v>1</v>
      </c>
      <c r="G38" s="686">
        <v>75</v>
      </c>
      <c r="I38" s="157">
        <f t="shared" si="0"/>
        <v>32</v>
      </c>
    </row>
    <row r="39" spans="1:9" ht="27" customHeight="1" x14ac:dyDescent="0.2">
      <c r="B39" s="1220"/>
      <c r="C39" s="827" t="s">
        <v>868</v>
      </c>
      <c r="D39" s="92" t="s">
        <v>869</v>
      </c>
      <c r="E39" s="170" t="s">
        <v>870</v>
      </c>
      <c r="F39" s="686">
        <v>4</v>
      </c>
      <c r="G39" s="686">
        <v>274</v>
      </c>
      <c r="I39" s="157">
        <f t="shared" si="0"/>
        <v>29</v>
      </c>
    </row>
    <row r="40" spans="1:9" ht="27" customHeight="1" x14ac:dyDescent="0.2">
      <c r="B40" s="1220"/>
      <c r="C40" s="826" t="s">
        <v>25</v>
      </c>
      <c r="D40" s="92" t="s">
        <v>322</v>
      </c>
      <c r="E40" s="170" t="s">
        <v>327</v>
      </c>
      <c r="F40" s="686">
        <v>12</v>
      </c>
      <c r="G40" s="686">
        <v>888</v>
      </c>
      <c r="I40" s="157">
        <f t="shared" si="0"/>
        <v>26</v>
      </c>
    </row>
    <row r="41" spans="1:9" ht="27" customHeight="1" x14ac:dyDescent="0.2">
      <c r="B41" s="1220"/>
      <c r="C41" s="827" t="s">
        <v>26</v>
      </c>
      <c r="D41" s="92" t="s">
        <v>871</v>
      </c>
      <c r="E41" s="170" t="s">
        <v>872</v>
      </c>
      <c r="F41" s="686">
        <v>10</v>
      </c>
      <c r="G41" s="686">
        <v>762</v>
      </c>
      <c r="I41" s="157">
        <f t="shared" si="0"/>
        <v>38</v>
      </c>
    </row>
    <row r="42" spans="1:9" ht="27" customHeight="1" x14ac:dyDescent="0.2">
      <c r="B42" s="1220"/>
      <c r="C42" s="101" t="s">
        <v>29</v>
      </c>
      <c r="D42" s="92" t="s">
        <v>322</v>
      </c>
      <c r="E42" s="170" t="s">
        <v>873</v>
      </c>
      <c r="F42" s="686">
        <v>2</v>
      </c>
      <c r="G42" s="686">
        <v>52</v>
      </c>
      <c r="I42" s="157">
        <f t="shared" si="0"/>
        <v>34</v>
      </c>
    </row>
    <row r="43" spans="1:9" ht="27" customHeight="1" x14ac:dyDescent="0.2">
      <c r="B43" s="1220"/>
      <c r="C43" s="1214" t="s">
        <v>30</v>
      </c>
      <c r="D43" s="110" t="s">
        <v>874</v>
      </c>
      <c r="E43" s="706" t="s">
        <v>875</v>
      </c>
      <c r="F43" s="686">
        <v>4</v>
      </c>
      <c r="G43" s="686">
        <v>183</v>
      </c>
      <c r="I43" s="157">
        <f t="shared" si="0"/>
        <v>22</v>
      </c>
    </row>
    <row r="44" spans="1:9" ht="27" customHeight="1" x14ac:dyDescent="0.2">
      <c r="B44" s="1220"/>
      <c r="C44" s="1206"/>
      <c r="D44" s="110" t="s">
        <v>876</v>
      </c>
      <c r="E44" s="706" t="s">
        <v>877</v>
      </c>
      <c r="F44" s="686">
        <v>3</v>
      </c>
      <c r="G44" s="686">
        <v>196</v>
      </c>
      <c r="I44" s="157">
        <f t="shared" si="0"/>
        <v>29</v>
      </c>
    </row>
    <row r="45" spans="1:9" ht="27" customHeight="1" x14ac:dyDescent="0.2">
      <c r="B45" s="1221"/>
      <c r="C45" s="733" t="s">
        <v>33</v>
      </c>
      <c r="D45" s="672" t="s">
        <v>878</v>
      </c>
      <c r="E45" s="723" t="s">
        <v>879</v>
      </c>
      <c r="F45" s="724">
        <v>4</v>
      </c>
      <c r="G45" s="724">
        <v>148</v>
      </c>
      <c r="I45" s="157">
        <f t="shared" si="0"/>
        <v>33</v>
      </c>
    </row>
    <row r="46" spans="1:9" s="159" customFormat="1" ht="27" customHeight="1" x14ac:dyDescent="0.2">
      <c r="A46"/>
      <c r="B46" s="1225" t="s">
        <v>1379</v>
      </c>
      <c r="C46" s="737" t="s">
        <v>42</v>
      </c>
      <c r="D46" s="108" t="s">
        <v>869</v>
      </c>
      <c r="E46" s="698" t="s">
        <v>881</v>
      </c>
      <c r="F46" s="725">
        <v>2</v>
      </c>
      <c r="G46" s="725">
        <v>44</v>
      </c>
      <c r="I46" s="157">
        <f t="shared" si="0"/>
        <v>46</v>
      </c>
    </row>
    <row r="47" spans="1:9" ht="40.5" customHeight="1" x14ac:dyDescent="0.2">
      <c r="B47" s="1220"/>
      <c r="C47" s="1018" t="s">
        <v>43</v>
      </c>
      <c r="D47" s="92" t="s">
        <v>882</v>
      </c>
      <c r="E47" s="170" t="s">
        <v>883</v>
      </c>
      <c r="F47" s="707">
        <v>3</v>
      </c>
      <c r="G47" s="707">
        <v>59</v>
      </c>
      <c r="I47" s="157">
        <f t="shared" si="0"/>
        <v>33</v>
      </c>
    </row>
    <row r="48" spans="1:9" s="157" customFormat="1" ht="27" customHeight="1" x14ac:dyDescent="0.2">
      <c r="A48"/>
      <c r="B48" s="1220"/>
      <c r="C48" s="1226" t="s">
        <v>45</v>
      </c>
      <c r="D48" s="92" t="s">
        <v>884</v>
      </c>
      <c r="E48" s="170" t="s">
        <v>885</v>
      </c>
      <c r="F48" s="708">
        <v>6</v>
      </c>
      <c r="G48" s="708">
        <v>192</v>
      </c>
      <c r="I48" s="157">
        <f t="shared" si="0"/>
        <v>46</v>
      </c>
    </row>
    <row r="49" spans="1:9" s="157" customFormat="1" ht="27" customHeight="1" x14ac:dyDescent="0.2">
      <c r="A49"/>
      <c r="B49" s="1220"/>
      <c r="C49" s="1227"/>
      <c r="D49" s="92" t="s">
        <v>876</v>
      </c>
      <c r="E49" s="170" t="s">
        <v>886</v>
      </c>
      <c r="F49" s="708">
        <v>5</v>
      </c>
      <c r="G49" s="708">
        <v>251</v>
      </c>
      <c r="I49" s="157">
        <f t="shared" si="0"/>
        <v>44</v>
      </c>
    </row>
    <row r="50" spans="1:9" ht="64.8" x14ac:dyDescent="0.2">
      <c r="B50" s="1221"/>
      <c r="C50" s="1228"/>
      <c r="D50" s="672" t="s">
        <v>887</v>
      </c>
      <c r="E50" s="723" t="s">
        <v>888</v>
      </c>
      <c r="F50" s="1027">
        <v>1</v>
      </c>
      <c r="G50" s="1027">
        <v>9</v>
      </c>
      <c r="I50" s="157">
        <f t="shared" si="0"/>
        <v>173</v>
      </c>
    </row>
    <row r="51" spans="1:9" ht="27" customHeight="1" x14ac:dyDescent="0.2">
      <c r="B51" s="1220" t="s">
        <v>1399</v>
      </c>
      <c r="C51" s="1227" t="s">
        <v>889</v>
      </c>
      <c r="D51" s="797" t="s">
        <v>890</v>
      </c>
      <c r="E51" s="1026" t="s">
        <v>891</v>
      </c>
      <c r="F51" s="727">
        <v>18</v>
      </c>
      <c r="G51" s="727">
        <v>577</v>
      </c>
      <c r="I51" s="157">
        <f t="shared" si="0"/>
        <v>19</v>
      </c>
    </row>
    <row r="52" spans="1:9" ht="27" customHeight="1" x14ac:dyDescent="0.2">
      <c r="B52" s="1220"/>
      <c r="C52" s="1227"/>
      <c r="D52" s="709" t="s">
        <v>892</v>
      </c>
      <c r="E52" s="710" t="s">
        <v>893</v>
      </c>
      <c r="F52" s="711">
        <v>3</v>
      </c>
      <c r="G52" s="711">
        <v>117</v>
      </c>
      <c r="I52" s="157">
        <f t="shared" si="0"/>
        <v>21</v>
      </c>
    </row>
    <row r="53" spans="1:9" s="157" customFormat="1" ht="27" customHeight="1" x14ac:dyDescent="0.2">
      <c r="A53"/>
      <c r="B53" s="1220"/>
      <c r="C53" s="1229"/>
      <c r="D53" s="99" t="s">
        <v>894</v>
      </c>
      <c r="E53" s="692" t="s">
        <v>895</v>
      </c>
      <c r="F53" s="693">
        <v>2</v>
      </c>
      <c r="G53" s="693">
        <v>85</v>
      </c>
      <c r="I53" s="157">
        <f t="shared" si="0"/>
        <v>16</v>
      </c>
    </row>
    <row r="54" spans="1:9" s="157" customFormat="1" ht="27" customHeight="1" x14ac:dyDescent="0.2">
      <c r="A54"/>
      <c r="B54" s="1220"/>
      <c r="C54" s="1206" t="s">
        <v>47</v>
      </c>
      <c r="D54" s="116" t="s">
        <v>322</v>
      </c>
      <c r="E54" s="702" t="s">
        <v>896</v>
      </c>
      <c r="F54" s="981">
        <v>3</v>
      </c>
      <c r="G54" s="981">
        <v>39</v>
      </c>
      <c r="I54" s="157">
        <f t="shared" si="0"/>
        <v>48</v>
      </c>
    </row>
    <row r="55" spans="1:9" ht="32.4" x14ac:dyDescent="0.2">
      <c r="B55" s="1220"/>
      <c r="C55" s="1207"/>
      <c r="D55" s="92" t="s">
        <v>897</v>
      </c>
      <c r="E55" s="170" t="s">
        <v>898</v>
      </c>
      <c r="F55" s="707">
        <v>1</v>
      </c>
      <c r="G55" s="707">
        <v>70</v>
      </c>
      <c r="I55" s="157">
        <f t="shared" si="0"/>
        <v>75</v>
      </c>
    </row>
    <row r="56" spans="1:9" ht="32.4" x14ac:dyDescent="0.2">
      <c r="B56" s="1220"/>
      <c r="C56" s="827" t="s">
        <v>48</v>
      </c>
      <c r="D56" s="92" t="s">
        <v>899</v>
      </c>
      <c r="E56" s="170" t="s">
        <v>900</v>
      </c>
      <c r="F56" s="686">
        <v>2</v>
      </c>
      <c r="G56" s="686">
        <v>49</v>
      </c>
      <c r="I56" s="157">
        <f t="shared" si="0"/>
        <v>66</v>
      </c>
    </row>
    <row r="57" spans="1:9" ht="43.2" x14ac:dyDescent="0.2">
      <c r="B57" s="1221"/>
      <c r="C57" s="814" t="s">
        <v>901</v>
      </c>
      <c r="D57" s="714" t="s">
        <v>902</v>
      </c>
      <c r="E57" s="715" t="s">
        <v>903</v>
      </c>
      <c r="F57" s="716">
        <v>3</v>
      </c>
      <c r="G57" s="716">
        <v>97</v>
      </c>
      <c r="I57" s="157">
        <f t="shared" si="0"/>
        <v>78</v>
      </c>
    </row>
    <row r="58" spans="1:9" ht="27" customHeight="1" x14ac:dyDescent="0.2">
      <c r="B58" s="1225" t="s">
        <v>732</v>
      </c>
      <c r="C58" s="1218" t="s">
        <v>442</v>
      </c>
      <c r="D58" s="986" t="s">
        <v>1369</v>
      </c>
      <c r="E58" s="987" t="s">
        <v>1370</v>
      </c>
      <c r="F58" s="988">
        <v>5</v>
      </c>
      <c r="G58" s="988">
        <v>159</v>
      </c>
      <c r="I58" s="157">
        <f t="shared" si="0"/>
        <v>14</v>
      </c>
    </row>
    <row r="59" spans="1:9" ht="27" customHeight="1" x14ac:dyDescent="0.2">
      <c r="B59" s="1220"/>
      <c r="C59" s="1206"/>
      <c r="D59" s="92" t="s">
        <v>328</v>
      </c>
      <c r="E59" s="170" t="s">
        <v>375</v>
      </c>
      <c r="F59" s="686">
        <v>1</v>
      </c>
      <c r="G59" s="686">
        <v>562</v>
      </c>
      <c r="I59" s="157">
        <f t="shared" si="0"/>
        <v>34</v>
      </c>
    </row>
    <row r="60" spans="1:9" ht="27" customHeight="1" x14ac:dyDescent="0.2">
      <c r="B60" s="1220"/>
      <c r="C60" s="1206"/>
      <c r="D60" s="116" t="s">
        <v>574</v>
      </c>
      <c r="E60" s="702" t="s">
        <v>575</v>
      </c>
      <c r="F60" s="703">
        <v>1</v>
      </c>
      <c r="G60" s="703">
        <v>6740</v>
      </c>
      <c r="I60" s="157">
        <f t="shared" si="0"/>
        <v>31</v>
      </c>
    </row>
    <row r="61" spans="1:9" ht="27" customHeight="1" x14ac:dyDescent="0.2">
      <c r="B61" s="1220"/>
      <c r="C61" s="1207"/>
      <c r="D61" s="116" t="s">
        <v>376</v>
      </c>
      <c r="E61" s="702" t="s">
        <v>377</v>
      </c>
      <c r="F61" s="703">
        <v>16</v>
      </c>
      <c r="G61" s="703">
        <v>996</v>
      </c>
      <c r="I61" s="157">
        <f t="shared" si="0"/>
        <v>22</v>
      </c>
    </row>
    <row r="62" spans="1:9" ht="27" customHeight="1" x14ac:dyDescent="0.2">
      <c r="B62" s="1220"/>
      <c r="C62" s="1214" t="s">
        <v>904</v>
      </c>
      <c r="D62" s="717" t="s">
        <v>905</v>
      </c>
      <c r="E62" s="170" t="s">
        <v>906</v>
      </c>
      <c r="F62" s="691">
        <v>1</v>
      </c>
      <c r="G62" s="691">
        <v>1257</v>
      </c>
      <c r="I62" s="157">
        <f t="shared" si="0"/>
        <v>45</v>
      </c>
    </row>
    <row r="63" spans="1:9" s="157" customFormat="1" ht="27" customHeight="1" x14ac:dyDescent="0.2">
      <c r="A63"/>
      <c r="B63" s="1220"/>
      <c r="C63" s="1206"/>
      <c r="D63" s="717" t="s">
        <v>907</v>
      </c>
      <c r="E63" s="702" t="s">
        <v>908</v>
      </c>
      <c r="F63" s="691">
        <v>10</v>
      </c>
      <c r="G63" s="691">
        <v>757</v>
      </c>
      <c r="I63" s="157">
        <f t="shared" si="0"/>
        <v>41</v>
      </c>
    </row>
    <row r="64" spans="1:9" s="157" customFormat="1" ht="27" customHeight="1" x14ac:dyDescent="0.2">
      <c r="A64"/>
      <c r="B64" s="1220"/>
      <c r="C64" s="1207"/>
      <c r="D64" s="92" t="s">
        <v>909</v>
      </c>
      <c r="E64" s="702" t="s">
        <v>910</v>
      </c>
      <c r="F64" s="686">
        <v>19</v>
      </c>
      <c r="G64" s="686">
        <v>541</v>
      </c>
      <c r="I64" s="157">
        <f t="shared" si="0"/>
        <v>23</v>
      </c>
    </row>
    <row r="65" spans="1:9" s="157" customFormat="1" ht="27" customHeight="1" x14ac:dyDescent="0.2">
      <c r="A65"/>
      <c r="B65" s="1220"/>
      <c r="C65" s="1214" t="s">
        <v>56</v>
      </c>
      <c r="D65" s="92" t="s">
        <v>335</v>
      </c>
      <c r="E65" s="170" t="s">
        <v>1386</v>
      </c>
      <c r="F65" s="1025">
        <v>30</v>
      </c>
      <c r="G65" s="1025">
        <v>3004</v>
      </c>
      <c r="I65" s="157">
        <f t="shared" si="0"/>
        <v>49</v>
      </c>
    </row>
    <row r="66" spans="1:9" ht="27" customHeight="1" x14ac:dyDescent="0.2">
      <c r="B66" s="1220"/>
      <c r="C66" s="1207"/>
      <c r="D66" s="92" t="s">
        <v>336</v>
      </c>
      <c r="E66" s="170" t="s">
        <v>1387</v>
      </c>
      <c r="F66" s="718">
        <v>15</v>
      </c>
      <c r="G66" s="718">
        <v>3032</v>
      </c>
      <c r="I66" s="157">
        <f t="shared" si="0"/>
        <v>49</v>
      </c>
    </row>
    <row r="67" spans="1:9" ht="27" customHeight="1" x14ac:dyDescent="0.2">
      <c r="B67" s="1220"/>
      <c r="C67" s="1214" t="s">
        <v>57</v>
      </c>
      <c r="D67" s="719" t="s">
        <v>322</v>
      </c>
      <c r="E67" s="720" t="s">
        <v>911</v>
      </c>
      <c r="F67" s="686">
        <v>23</v>
      </c>
      <c r="G67" s="686">
        <v>1107</v>
      </c>
      <c r="I67" s="157">
        <f t="shared" si="0"/>
        <v>53</v>
      </c>
    </row>
    <row r="68" spans="1:9" s="159" customFormat="1" ht="27" customHeight="1" x14ac:dyDescent="0.2">
      <c r="A68"/>
      <c r="B68" s="1220"/>
      <c r="C68" s="1207"/>
      <c r="D68" s="92" t="s">
        <v>912</v>
      </c>
      <c r="E68" s="92" t="s">
        <v>913</v>
      </c>
      <c r="F68" s="686">
        <v>141</v>
      </c>
      <c r="G68" s="686">
        <v>7031</v>
      </c>
      <c r="I68" s="157">
        <f t="shared" ref="I68:I79" si="1">LEN(E68)</f>
        <v>40</v>
      </c>
    </row>
    <row r="69" spans="1:9" s="159" customFormat="1" ht="43.2" x14ac:dyDescent="0.2">
      <c r="A69"/>
      <c r="B69" s="1220"/>
      <c r="C69" s="1214" t="s">
        <v>60</v>
      </c>
      <c r="D69" s="92" t="s">
        <v>801</v>
      </c>
      <c r="E69" s="170" t="s">
        <v>914</v>
      </c>
      <c r="F69" s="707">
        <v>13</v>
      </c>
      <c r="G69" s="707">
        <v>1676</v>
      </c>
      <c r="I69" s="157">
        <f t="shared" si="1"/>
        <v>92</v>
      </c>
    </row>
    <row r="70" spans="1:9" s="159" customFormat="1" ht="27" customHeight="1" x14ac:dyDescent="0.2">
      <c r="A70"/>
      <c r="B70" s="1221"/>
      <c r="C70" s="1207"/>
      <c r="D70" s="92" t="s">
        <v>876</v>
      </c>
      <c r="E70" s="170" t="s">
        <v>915</v>
      </c>
      <c r="F70" s="707">
        <v>13</v>
      </c>
      <c r="G70" s="707">
        <v>916</v>
      </c>
      <c r="I70" s="157">
        <f t="shared" si="1"/>
        <v>36</v>
      </c>
    </row>
    <row r="71" spans="1:9" s="159" customFormat="1" ht="27" customHeight="1" x14ac:dyDescent="0.2">
      <c r="A71"/>
      <c r="B71" s="1225" t="s">
        <v>1398</v>
      </c>
      <c r="C71" s="1214" t="s">
        <v>58</v>
      </c>
      <c r="D71" s="92" t="s">
        <v>916</v>
      </c>
      <c r="E71" s="170" t="s">
        <v>917</v>
      </c>
      <c r="F71" s="686">
        <v>5</v>
      </c>
      <c r="G71" s="686">
        <v>652</v>
      </c>
      <c r="I71" s="157">
        <f t="shared" si="1"/>
        <v>38</v>
      </c>
    </row>
    <row r="72" spans="1:9" ht="13.2" x14ac:dyDescent="0.2">
      <c r="B72" s="1220"/>
      <c r="C72" s="1206"/>
      <c r="D72" s="92" t="s">
        <v>876</v>
      </c>
      <c r="E72" s="170" t="s">
        <v>918</v>
      </c>
      <c r="F72" s="686">
        <v>11</v>
      </c>
      <c r="G72" s="686">
        <v>141</v>
      </c>
      <c r="I72" s="157">
        <f t="shared" si="1"/>
        <v>14</v>
      </c>
    </row>
    <row r="73" spans="1:9" ht="40.5" customHeight="1" x14ac:dyDescent="0.2">
      <c r="B73" s="1220"/>
      <c r="C73" s="1214" t="s">
        <v>59</v>
      </c>
      <c r="D73" s="92" t="s">
        <v>919</v>
      </c>
      <c r="E73" s="170" t="s">
        <v>920</v>
      </c>
      <c r="F73" s="686">
        <v>6</v>
      </c>
      <c r="G73" s="686">
        <v>198</v>
      </c>
      <c r="I73" s="157">
        <f t="shared" si="1"/>
        <v>55</v>
      </c>
    </row>
    <row r="74" spans="1:9" ht="53.25" customHeight="1" x14ac:dyDescent="0.2">
      <c r="B74" s="1220"/>
      <c r="C74" s="1206"/>
      <c r="D74" s="116" t="s">
        <v>921</v>
      </c>
      <c r="E74" s="702" t="s">
        <v>922</v>
      </c>
      <c r="F74" s="703">
        <v>19</v>
      </c>
      <c r="G74" s="703">
        <v>1244</v>
      </c>
      <c r="I74" s="157">
        <f t="shared" si="1"/>
        <v>57</v>
      </c>
    </row>
    <row r="75" spans="1:9" ht="27" customHeight="1" x14ac:dyDescent="0.2">
      <c r="B75" s="1221"/>
      <c r="C75" s="1219"/>
      <c r="D75" s="672" t="s">
        <v>923</v>
      </c>
      <c r="E75" s="723" t="s">
        <v>924</v>
      </c>
      <c r="F75" s="724">
        <v>19</v>
      </c>
      <c r="G75" s="724">
        <v>1170</v>
      </c>
      <c r="I75" s="157">
        <f t="shared" si="1"/>
        <v>44</v>
      </c>
    </row>
    <row r="76" spans="1:9" ht="27" customHeight="1" x14ac:dyDescent="0.2">
      <c r="B76" s="1220" t="s">
        <v>1400</v>
      </c>
      <c r="C76" s="1206" t="s">
        <v>1381</v>
      </c>
      <c r="D76" s="801" t="s">
        <v>925</v>
      </c>
      <c r="E76" s="1024" t="s">
        <v>926</v>
      </c>
      <c r="F76" s="703">
        <v>4</v>
      </c>
      <c r="G76" s="703" t="s">
        <v>324</v>
      </c>
      <c r="I76" s="157">
        <f t="shared" si="1"/>
        <v>25</v>
      </c>
    </row>
    <row r="77" spans="1:9" ht="40.5" customHeight="1" x14ac:dyDescent="0.2">
      <c r="B77" s="1220"/>
      <c r="C77" s="1207"/>
      <c r="D77" s="110" t="s">
        <v>927</v>
      </c>
      <c r="E77" s="706" t="s">
        <v>928</v>
      </c>
      <c r="F77" s="686">
        <v>1</v>
      </c>
      <c r="G77" s="686">
        <v>302</v>
      </c>
      <c r="I77" s="157">
        <f t="shared" si="1"/>
        <v>72</v>
      </c>
    </row>
    <row r="78" spans="1:9" ht="27" customHeight="1" x14ac:dyDescent="0.2">
      <c r="B78" s="1220"/>
      <c r="C78" s="1206" t="s">
        <v>1382</v>
      </c>
      <c r="D78" s="110" t="s">
        <v>929</v>
      </c>
      <c r="E78" s="706" t="s">
        <v>930</v>
      </c>
      <c r="F78" s="686">
        <v>12</v>
      </c>
      <c r="G78" s="686" t="s">
        <v>324</v>
      </c>
      <c r="I78" s="157">
        <f t="shared" si="1"/>
        <v>29</v>
      </c>
    </row>
    <row r="79" spans="1:9" ht="32.4" x14ac:dyDescent="0.2">
      <c r="B79" s="1221"/>
      <c r="C79" s="1219"/>
      <c r="D79" s="506" t="s">
        <v>313</v>
      </c>
      <c r="E79" s="696" t="s">
        <v>342</v>
      </c>
      <c r="F79" s="724">
        <v>1</v>
      </c>
      <c r="G79" s="724">
        <v>1147</v>
      </c>
      <c r="I79" s="157">
        <f t="shared" si="1"/>
        <v>85</v>
      </c>
    </row>
    <row r="80" spans="1:9" ht="27" customHeight="1" x14ac:dyDescent="0.2">
      <c r="I80" s="157"/>
    </row>
    <row r="81" spans="1:9" ht="40.5" customHeight="1" x14ac:dyDescent="0.2">
      <c r="I81" s="157"/>
    </row>
    <row r="82" spans="1:9" ht="27" customHeight="1" x14ac:dyDescent="0.2">
      <c r="I82" s="157"/>
    </row>
    <row r="83" spans="1:9" s="157" customFormat="1" ht="27" customHeight="1" x14ac:dyDescent="0.2">
      <c r="A83"/>
      <c r="B83"/>
      <c r="C83"/>
      <c r="D83"/>
      <c r="E83"/>
      <c r="F83"/>
      <c r="G83"/>
    </row>
    <row r="84" spans="1:9" s="157" customFormat="1" ht="27" customHeight="1" x14ac:dyDescent="0.2">
      <c r="A84"/>
      <c r="B84"/>
      <c r="C84"/>
      <c r="D84"/>
      <c r="E84"/>
      <c r="F84"/>
      <c r="G84"/>
    </row>
    <row r="85" spans="1:9" s="157" customFormat="1" ht="40.5" customHeight="1" x14ac:dyDescent="0.2">
      <c r="A85"/>
      <c r="B85"/>
      <c r="C85"/>
      <c r="D85"/>
      <c r="E85"/>
      <c r="F85"/>
      <c r="G85"/>
    </row>
    <row r="86" spans="1:9" ht="27" customHeight="1" x14ac:dyDescent="0.2">
      <c r="I86" s="157"/>
    </row>
    <row r="87" spans="1:9" ht="27" customHeight="1" x14ac:dyDescent="0.2">
      <c r="I87" s="157"/>
    </row>
    <row r="88" spans="1:9" ht="27" customHeight="1" x14ac:dyDescent="0.2">
      <c r="I88" s="157"/>
    </row>
    <row r="89" spans="1:9" ht="27" customHeight="1" x14ac:dyDescent="0.2">
      <c r="I89" s="157"/>
    </row>
    <row r="90" spans="1:9" ht="53.25" customHeight="1" x14ac:dyDescent="0.2">
      <c r="I90" s="157"/>
    </row>
    <row r="91" spans="1:9" ht="27" customHeight="1" x14ac:dyDescent="0.2">
      <c r="I91" s="157"/>
    </row>
    <row r="92" spans="1:9" s="157" customFormat="1" ht="27" customHeight="1" x14ac:dyDescent="0.2">
      <c r="A92"/>
      <c r="B92"/>
      <c r="C92"/>
      <c r="D92"/>
      <c r="E92"/>
      <c r="F92"/>
      <c r="G92"/>
    </row>
    <row r="93" spans="1:9" s="157" customFormat="1" ht="27" customHeight="1" x14ac:dyDescent="0.2">
      <c r="A93"/>
      <c r="B93"/>
      <c r="C93"/>
      <c r="D93"/>
      <c r="E93"/>
      <c r="F93"/>
      <c r="G93"/>
    </row>
    <row r="94" spans="1:9" s="157" customFormat="1" ht="27" customHeight="1" x14ac:dyDescent="0.2">
      <c r="A94"/>
      <c r="B94"/>
      <c r="C94"/>
      <c r="D94"/>
      <c r="E94"/>
      <c r="F94"/>
      <c r="G94"/>
    </row>
    <row r="95" spans="1:9" ht="40.5" customHeight="1" x14ac:dyDescent="0.2">
      <c r="G95" s="982"/>
      <c r="H95" s="161"/>
      <c r="I95" s="157"/>
    </row>
    <row r="96" spans="1:9" ht="53.25" customHeight="1" x14ac:dyDescent="0.2">
      <c r="H96" s="161"/>
      <c r="I96" s="157"/>
    </row>
    <row r="97" spans="1:8" s="157" customFormat="1" ht="27" customHeight="1" x14ac:dyDescent="0.2">
      <c r="A97"/>
      <c r="B97"/>
      <c r="C97"/>
      <c r="D97"/>
      <c r="E97"/>
      <c r="F97"/>
      <c r="G97"/>
      <c r="H97" s="162"/>
    </row>
    <row r="98" spans="1:8" s="157" customFormat="1" ht="27" customHeight="1" x14ac:dyDescent="0.2">
      <c r="A98"/>
      <c r="B98"/>
      <c r="C98"/>
      <c r="D98"/>
      <c r="E98"/>
      <c r="F98"/>
      <c r="G98"/>
      <c r="H98" s="162"/>
    </row>
    <row r="99" spans="1:8" s="157" customFormat="1" ht="27" customHeight="1" x14ac:dyDescent="0.2">
      <c r="A99"/>
      <c r="B99"/>
      <c r="C99"/>
      <c r="D99"/>
      <c r="E99"/>
      <c r="F99"/>
      <c r="G99"/>
      <c r="H99" s="162"/>
    </row>
    <row r="100" spans="1:8" s="157" customFormat="1" ht="27" customHeight="1" x14ac:dyDescent="0.2">
      <c r="A100"/>
      <c r="B100"/>
      <c r="C100"/>
      <c r="D100"/>
      <c r="E100"/>
      <c r="F100"/>
      <c r="G100"/>
      <c r="H100" s="162"/>
    </row>
    <row r="101" spans="1:8" s="157" customFormat="1" ht="27" customHeight="1" x14ac:dyDescent="0.2">
      <c r="A101"/>
      <c r="B101"/>
      <c r="C101"/>
      <c r="D101"/>
      <c r="E101"/>
      <c r="F101"/>
      <c r="G101"/>
      <c r="H101" s="162"/>
    </row>
    <row r="102" spans="1:8" s="157" customFormat="1" ht="40.5" customHeight="1" x14ac:dyDescent="0.2">
      <c r="A102"/>
      <c r="B102"/>
      <c r="C102"/>
      <c r="D102"/>
      <c r="E102"/>
      <c r="F102"/>
      <c r="G102"/>
    </row>
  </sheetData>
  <mergeCells count="33">
    <mergeCell ref="C33:C34"/>
    <mergeCell ref="C35:C38"/>
    <mergeCell ref="C43:C44"/>
    <mergeCell ref="C48:C50"/>
    <mergeCell ref="C51:C53"/>
    <mergeCell ref="B71:B75"/>
    <mergeCell ref="B76:B79"/>
    <mergeCell ref="C67:C68"/>
    <mergeCell ref="C71:C72"/>
    <mergeCell ref="C73:C75"/>
    <mergeCell ref="C76:C77"/>
    <mergeCell ref="C78:C79"/>
    <mergeCell ref="C69:C70"/>
    <mergeCell ref="B58:B70"/>
    <mergeCell ref="C62:C64"/>
    <mergeCell ref="C65:C66"/>
    <mergeCell ref="C58:C61"/>
    <mergeCell ref="C54:C55"/>
    <mergeCell ref="B2:C2"/>
    <mergeCell ref="B3:C5"/>
    <mergeCell ref="B6:B20"/>
    <mergeCell ref="C6:C7"/>
    <mergeCell ref="C8:C9"/>
    <mergeCell ref="C13:C14"/>
    <mergeCell ref="C15:C16"/>
    <mergeCell ref="C17:C18"/>
    <mergeCell ref="C21:C24"/>
    <mergeCell ref="B25:B45"/>
    <mergeCell ref="B21:B24"/>
    <mergeCell ref="B46:B50"/>
    <mergeCell ref="B51:B57"/>
    <mergeCell ref="C26:C28"/>
    <mergeCell ref="C30:C32"/>
  </mergeCells>
  <phoneticPr fontId="3"/>
  <printOptions horizontalCentered="1"/>
  <pageMargins left="0.59055118110236227" right="0.59055118110236227" top="0.59055118110236227" bottom="0.59055118110236227" header="0.31496062992125984" footer="0.31496062992125984"/>
  <pageSetup paperSize="9" fitToHeight="0" orientation="portrait" r:id="rId1"/>
  <headerFooter>
    <oddFooter>&amp;P ページ</oddFooter>
  </headerFooter>
  <rowBreaks count="3" manualBreakCount="3">
    <brk id="24" max="6" man="1"/>
    <brk id="50" max="6" man="1"/>
    <brk id="75"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851A5-4018-4005-87A0-38933D8E729A}">
  <dimension ref="A1:I57"/>
  <sheetViews>
    <sheetView view="pageBreakPreview" zoomScaleNormal="100" zoomScaleSheetLayoutView="100" workbookViewId="0">
      <selection activeCell="B2" sqref="B2:C2"/>
    </sheetView>
  </sheetViews>
  <sheetFormatPr defaultColWidth="9" defaultRowHeight="10.5" customHeight="1" x14ac:dyDescent="0.2"/>
  <cols>
    <col min="1" max="1" width="1" customWidth="1"/>
    <col min="2" max="2" width="2.77734375" customWidth="1"/>
    <col min="3" max="3" width="8.33203125" customWidth="1"/>
    <col min="4" max="4" width="20.6640625" customWidth="1"/>
    <col min="5" max="5" width="46.109375" customWidth="1"/>
    <col min="6" max="7" width="6.109375" customWidth="1"/>
    <col min="8" max="8" width="1" style="152" customWidth="1"/>
    <col min="9" max="9" width="5.33203125" style="152" customWidth="1"/>
    <col min="10" max="16384" width="9" style="152"/>
  </cols>
  <sheetData>
    <row r="1" spans="1:9" ht="27" customHeight="1" x14ac:dyDescent="0.2">
      <c r="A1" s="152"/>
      <c r="B1" s="1230" t="s">
        <v>612</v>
      </c>
      <c r="C1" s="1230"/>
      <c r="D1" s="1230"/>
      <c r="E1" s="1230"/>
      <c r="F1" s="1230"/>
      <c r="G1" s="1230"/>
      <c r="I1" s="157">
        <f t="shared" ref="I1:I57" si="0">LEN(E1)</f>
        <v>0</v>
      </c>
    </row>
    <row r="2" spans="1:9" s="171" customFormat="1" ht="27" customHeight="1" x14ac:dyDescent="0.2">
      <c r="B2" s="1135" t="s">
        <v>234</v>
      </c>
      <c r="C2" s="1231"/>
      <c r="D2" s="652" t="s">
        <v>148</v>
      </c>
      <c r="E2" s="653" t="s">
        <v>149</v>
      </c>
      <c r="F2" s="177" t="s">
        <v>406</v>
      </c>
      <c r="G2" s="176" t="s">
        <v>147</v>
      </c>
      <c r="I2" s="164">
        <f t="shared" si="0"/>
        <v>5</v>
      </c>
    </row>
    <row r="3" spans="1:9" s="157" customFormat="1" ht="27" customHeight="1" x14ac:dyDescent="0.2">
      <c r="A3"/>
      <c r="B3" s="1208" t="s">
        <v>0</v>
      </c>
      <c r="C3" s="1209"/>
      <c r="D3" s="108" t="s">
        <v>409</v>
      </c>
      <c r="E3" s="698" t="s">
        <v>493</v>
      </c>
      <c r="F3" s="725">
        <v>64</v>
      </c>
      <c r="G3" s="725">
        <v>1781</v>
      </c>
      <c r="I3" s="157">
        <f t="shared" si="0"/>
        <v>28</v>
      </c>
    </row>
    <row r="4" spans="1:9" s="157" customFormat="1" ht="27" customHeight="1" x14ac:dyDescent="0.2">
      <c r="A4"/>
      <c r="B4" s="1210"/>
      <c r="C4" s="1211"/>
      <c r="D4" s="92" t="s">
        <v>494</v>
      </c>
      <c r="E4" s="170" t="s">
        <v>495</v>
      </c>
      <c r="F4" s="686">
        <v>10</v>
      </c>
      <c r="G4" s="686">
        <v>319</v>
      </c>
      <c r="I4" s="157">
        <f t="shared" si="0"/>
        <v>38</v>
      </c>
    </row>
    <row r="5" spans="1:9" s="157" customFormat="1" ht="27" customHeight="1" x14ac:dyDescent="0.2">
      <c r="A5"/>
      <c r="B5" s="1212"/>
      <c r="C5" s="1213"/>
      <c r="D5" s="672" t="s">
        <v>496</v>
      </c>
      <c r="E5" s="723" t="s">
        <v>497</v>
      </c>
      <c r="F5" s="724">
        <v>2</v>
      </c>
      <c r="G5" s="724">
        <v>72</v>
      </c>
      <c r="I5" s="157">
        <f t="shared" si="0"/>
        <v>22</v>
      </c>
    </row>
    <row r="6" spans="1:9" s="157" customFormat="1" ht="27" customHeight="1" x14ac:dyDescent="0.2">
      <c r="A6"/>
      <c r="B6" s="1186" t="s">
        <v>1388</v>
      </c>
      <c r="C6" s="825" t="s">
        <v>2</v>
      </c>
      <c r="D6" s="108" t="s">
        <v>931</v>
      </c>
      <c r="E6" s="108" t="s">
        <v>932</v>
      </c>
      <c r="F6" s="688">
        <v>2</v>
      </c>
      <c r="G6" s="688">
        <v>2721</v>
      </c>
      <c r="I6" s="157">
        <f t="shared" si="0"/>
        <v>37</v>
      </c>
    </row>
    <row r="7" spans="1:9" ht="27" customHeight="1" x14ac:dyDescent="0.2">
      <c r="B7" s="1186"/>
      <c r="C7" s="1214" t="s">
        <v>816</v>
      </c>
      <c r="D7" s="116" t="s">
        <v>933</v>
      </c>
      <c r="E7" s="702" t="s">
        <v>934</v>
      </c>
      <c r="F7" s="703">
        <v>1</v>
      </c>
      <c r="G7" s="703">
        <v>59</v>
      </c>
      <c r="I7" s="157">
        <f t="shared" si="0"/>
        <v>27</v>
      </c>
    </row>
    <row r="8" spans="1:9" ht="27" customHeight="1" x14ac:dyDescent="0.2">
      <c r="B8" s="1186"/>
      <c r="C8" s="1206"/>
      <c r="D8" s="92" t="s">
        <v>935</v>
      </c>
      <c r="E8" s="170" t="s">
        <v>936</v>
      </c>
      <c r="F8" s="686">
        <v>1</v>
      </c>
      <c r="G8" s="686">
        <v>62</v>
      </c>
      <c r="I8" s="157">
        <f t="shared" si="0"/>
        <v>37</v>
      </c>
    </row>
    <row r="9" spans="1:9" ht="27" customHeight="1" x14ac:dyDescent="0.2">
      <c r="B9" s="1186"/>
      <c r="C9" s="1207"/>
      <c r="D9" s="92" t="s">
        <v>937</v>
      </c>
      <c r="E9" s="170" t="s">
        <v>938</v>
      </c>
      <c r="F9" s="686">
        <v>1</v>
      </c>
      <c r="G9" s="686">
        <v>26</v>
      </c>
      <c r="I9" s="157">
        <f t="shared" si="0"/>
        <v>38</v>
      </c>
    </row>
    <row r="10" spans="1:9" ht="27" customHeight="1" x14ac:dyDescent="0.2">
      <c r="B10" s="1186"/>
      <c r="C10" s="1226" t="s">
        <v>6</v>
      </c>
      <c r="D10" s="99" t="s">
        <v>939</v>
      </c>
      <c r="E10" s="692" t="s">
        <v>940</v>
      </c>
      <c r="F10" s="708">
        <v>11</v>
      </c>
      <c r="G10" s="708">
        <v>991</v>
      </c>
      <c r="I10" s="157">
        <f t="shared" si="0"/>
        <v>10</v>
      </c>
    </row>
    <row r="11" spans="1:9" ht="40.5" customHeight="1" x14ac:dyDescent="0.2">
      <c r="B11" s="1186"/>
      <c r="C11" s="1227"/>
      <c r="D11" s="99" t="s">
        <v>941</v>
      </c>
      <c r="E11" s="692" t="s">
        <v>942</v>
      </c>
      <c r="F11" s="708">
        <v>1</v>
      </c>
      <c r="G11" s="708">
        <v>69</v>
      </c>
      <c r="I11" s="157">
        <f t="shared" si="0"/>
        <v>28</v>
      </c>
    </row>
    <row r="12" spans="1:9" ht="27" customHeight="1" x14ac:dyDescent="0.2">
      <c r="B12" s="1186"/>
      <c r="C12" s="1229"/>
      <c r="D12" s="99" t="s">
        <v>943</v>
      </c>
      <c r="E12" s="692" t="s">
        <v>944</v>
      </c>
      <c r="F12" s="708">
        <v>1</v>
      </c>
      <c r="G12" s="708">
        <v>10</v>
      </c>
      <c r="I12" s="157">
        <f t="shared" si="0"/>
        <v>28</v>
      </c>
    </row>
    <row r="13" spans="1:9" ht="32.4" x14ac:dyDescent="0.2">
      <c r="B13" s="1186"/>
      <c r="C13" s="726" t="s">
        <v>8</v>
      </c>
      <c r="D13" s="99" t="s">
        <v>945</v>
      </c>
      <c r="E13" s="692" t="s">
        <v>946</v>
      </c>
      <c r="F13" s="727">
        <v>17</v>
      </c>
      <c r="G13" s="727">
        <v>289</v>
      </c>
      <c r="I13" s="157">
        <f t="shared" si="0"/>
        <v>62</v>
      </c>
    </row>
    <row r="14" spans="1:9" s="91" customFormat="1" ht="36.6" customHeight="1" x14ac:dyDescent="0.2">
      <c r="A14"/>
      <c r="B14" s="1186"/>
      <c r="C14" s="829" t="s">
        <v>10</v>
      </c>
      <c r="D14" s="99" t="s">
        <v>947</v>
      </c>
      <c r="E14" s="692" t="s">
        <v>948</v>
      </c>
      <c r="F14" s="693">
        <v>8</v>
      </c>
      <c r="G14" s="693">
        <v>173</v>
      </c>
      <c r="I14" s="157">
        <f t="shared" si="0"/>
        <v>51</v>
      </c>
    </row>
    <row r="15" spans="1:9" s="91" customFormat="1" ht="43.8" customHeight="1" x14ac:dyDescent="0.2">
      <c r="A15"/>
      <c r="B15" s="1186"/>
      <c r="C15" s="1214" t="s">
        <v>11</v>
      </c>
      <c r="D15" s="92" t="s">
        <v>949</v>
      </c>
      <c r="E15" s="170" t="s">
        <v>950</v>
      </c>
      <c r="F15" s="686">
        <v>57</v>
      </c>
      <c r="G15" s="689">
        <v>2170</v>
      </c>
      <c r="I15" s="157">
        <f t="shared" si="0"/>
        <v>74</v>
      </c>
    </row>
    <row r="16" spans="1:9" s="91" customFormat="1" ht="40.5" customHeight="1" x14ac:dyDescent="0.2">
      <c r="A16"/>
      <c r="B16" s="1186"/>
      <c r="C16" s="1206"/>
      <c r="D16" s="158" t="s">
        <v>951</v>
      </c>
      <c r="E16" s="690" t="s">
        <v>952</v>
      </c>
      <c r="F16" s="686">
        <v>1</v>
      </c>
      <c r="G16" s="686">
        <v>13</v>
      </c>
      <c r="I16" s="157">
        <f t="shared" si="0"/>
        <v>28</v>
      </c>
    </row>
    <row r="17" spans="1:9" ht="32.4" x14ac:dyDescent="0.2">
      <c r="B17" s="1186"/>
      <c r="C17" s="733" t="s">
        <v>13</v>
      </c>
      <c r="D17" s="672" t="s">
        <v>953</v>
      </c>
      <c r="E17" s="723" t="s">
        <v>954</v>
      </c>
      <c r="F17" s="724">
        <v>1</v>
      </c>
      <c r="G17" s="724" t="s">
        <v>955</v>
      </c>
      <c r="I17" s="157">
        <f t="shared" si="0"/>
        <v>28</v>
      </c>
    </row>
    <row r="18" spans="1:9" ht="27" customHeight="1" x14ac:dyDescent="0.2">
      <c r="B18" s="1225" t="s">
        <v>1401</v>
      </c>
      <c r="C18" s="1206" t="s">
        <v>1389</v>
      </c>
      <c r="D18" s="116" t="s">
        <v>956</v>
      </c>
      <c r="E18" s="702" t="s">
        <v>957</v>
      </c>
      <c r="F18" s="703">
        <v>1</v>
      </c>
      <c r="G18" s="703">
        <v>32</v>
      </c>
      <c r="I18" s="157">
        <f t="shared" si="0"/>
        <v>31</v>
      </c>
    </row>
    <row r="19" spans="1:9" ht="53.25" customHeight="1" x14ac:dyDescent="0.2">
      <c r="B19" s="1220"/>
      <c r="C19" s="1207"/>
      <c r="D19" s="92" t="s">
        <v>958</v>
      </c>
      <c r="E19" s="170" t="s">
        <v>959</v>
      </c>
      <c r="F19" s="686">
        <v>1</v>
      </c>
      <c r="G19" s="686">
        <v>27</v>
      </c>
      <c r="I19" s="157">
        <f t="shared" si="0"/>
        <v>52</v>
      </c>
    </row>
    <row r="20" spans="1:9" s="157" customFormat="1" ht="27" customHeight="1" x14ac:dyDescent="0.2">
      <c r="A20"/>
      <c r="B20" s="1220"/>
      <c r="C20" s="1018" t="s">
        <v>960</v>
      </c>
      <c r="D20" s="92" t="s">
        <v>961</v>
      </c>
      <c r="E20" s="170" t="s">
        <v>962</v>
      </c>
      <c r="F20" s="686">
        <v>4</v>
      </c>
      <c r="G20" s="686">
        <v>97</v>
      </c>
      <c r="I20" s="157">
        <f t="shared" si="0"/>
        <v>26</v>
      </c>
    </row>
    <row r="21" spans="1:9" s="157" customFormat="1" ht="32.4" customHeight="1" x14ac:dyDescent="0.2">
      <c r="A21"/>
      <c r="B21" s="1220"/>
      <c r="C21" s="1016" t="s">
        <v>18</v>
      </c>
      <c r="D21" s="99" t="s">
        <v>963</v>
      </c>
      <c r="E21" s="692" t="s">
        <v>964</v>
      </c>
      <c r="F21" s="693">
        <v>1</v>
      </c>
      <c r="G21" s="693">
        <v>21</v>
      </c>
      <c r="I21" s="157">
        <f t="shared" si="0"/>
        <v>49</v>
      </c>
    </row>
    <row r="22" spans="1:9" ht="27" customHeight="1" x14ac:dyDescent="0.2">
      <c r="B22" s="1220"/>
      <c r="C22" s="1214" t="s">
        <v>20</v>
      </c>
      <c r="D22" s="116" t="s">
        <v>965</v>
      </c>
      <c r="E22" s="702" t="s">
        <v>966</v>
      </c>
      <c r="F22" s="686">
        <v>1</v>
      </c>
      <c r="G22" s="686">
        <v>324</v>
      </c>
      <c r="I22" s="157">
        <f t="shared" si="0"/>
        <v>27</v>
      </c>
    </row>
    <row r="23" spans="1:9" ht="27" customHeight="1" x14ac:dyDescent="0.2">
      <c r="B23" s="1220"/>
      <c r="C23" s="1206"/>
      <c r="D23" s="92" t="s">
        <v>967</v>
      </c>
      <c r="E23" s="170" t="s">
        <v>968</v>
      </c>
      <c r="F23" s="686">
        <v>1</v>
      </c>
      <c r="G23" s="686">
        <v>200</v>
      </c>
      <c r="I23" s="157">
        <f t="shared" si="0"/>
        <v>26</v>
      </c>
    </row>
    <row r="24" spans="1:9" s="157" customFormat="1" ht="40.5" customHeight="1" x14ac:dyDescent="0.2">
      <c r="A24"/>
      <c r="B24" s="1221"/>
      <c r="C24" s="1219"/>
      <c r="D24" s="672" t="s">
        <v>969</v>
      </c>
      <c r="E24" s="723" t="s">
        <v>970</v>
      </c>
      <c r="F24" s="724">
        <v>1</v>
      </c>
      <c r="G24" s="724">
        <v>22</v>
      </c>
      <c r="I24" s="157">
        <f t="shared" si="0"/>
        <v>32</v>
      </c>
    </row>
    <row r="25" spans="1:9" ht="27" customHeight="1" x14ac:dyDescent="0.2">
      <c r="B25" s="1220" t="s">
        <v>1397</v>
      </c>
      <c r="C25" s="1206" t="s">
        <v>1367</v>
      </c>
      <c r="D25" s="116" t="s">
        <v>530</v>
      </c>
      <c r="E25" s="702" t="s">
        <v>531</v>
      </c>
      <c r="F25" s="703">
        <v>1</v>
      </c>
      <c r="G25" s="703">
        <v>17</v>
      </c>
      <c r="I25" s="157">
        <f t="shared" si="0"/>
        <v>39</v>
      </c>
    </row>
    <row r="26" spans="1:9" ht="27" customHeight="1" x14ac:dyDescent="0.2">
      <c r="B26" s="1220"/>
      <c r="C26" s="1206"/>
      <c r="D26" s="92" t="s">
        <v>532</v>
      </c>
      <c r="E26" s="170" t="s">
        <v>533</v>
      </c>
      <c r="F26" s="686">
        <v>2</v>
      </c>
      <c r="G26" s="686">
        <v>20</v>
      </c>
      <c r="I26" s="157">
        <f t="shared" si="0"/>
        <v>38</v>
      </c>
    </row>
    <row r="27" spans="1:9" ht="32.4" x14ac:dyDescent="0.2">
      <c r="B27" s="1220"/>
      <c r="C27" s="1207"/>
      <c r="D27" s="92" t="s">
        <v>534</v>
      </c>
      <c r="E27" s="170" t="s">
        <v>535</v>
      </c>
      <c r="F27" s="686">
        <v>1</v>
      </c>
      <c r="G27" s="686">
        <v>1194</v>
      </c>
      <c r="I27" s="157">
        <f t="shared" si="0"/>
        <v>53</v>
      </c>
    </row>
    <row r="28" spans="1:9" ht="27" customHeight="1" x14ac:dyDescent="0.2">
      <c r="B28" s="1220"/>
      <c r="C28" s="101" t="s">
        <v>23</v>
      </c>
      <c r="D28" s="92" t="s">
        <v>325</v>
      </c>
      <c r="E28" s="170" t="s">
        <v>326</v>
      </c>
      <c r="F28" s="686">
        <v>18</v>
      </c>
      <c r="G28" s="686">
        <v>1042</v>
      </c>
      <c r="I28" s="157">
        <f t="shared" si="0"/>
        <v>30</v>
      </c>
    </row>
    <row r="29" spans="1:9" ht="27" customHeight="1" x14ac:dyDescent="0.2">
      <c r="B29" s="1220"/>
      <c r="C29" s="101" t="s">
        <v>868</v>
      </c>
      <c r="D29" s="92" t="s">
        <v>971</v>
      </c>
      <c r="E29" s="170" t="s">
        <v>972</v>
      </c>
      <c r="F29" s="707">
        <v>5</v>
      </c>
      <c r="G29" s="707">
        <v>537</v>
      </c>
      <c r="I29" s="157">
        <f t="shared" si="0"/>
        <v>36</v>
      </c>
    </row>
    <row r="30" spans="1:9" ht="54.6" customHeight="1" x14ac:dyDescent="0.2">
      <c r="B30" s="1220"/>
      <c r="C30" s="827" t="s">
        <v>26</v>
      </c>
      <c r="D30" s="158" t="s">
        <v>973</v>
      </c>
      <c r="E30" s="690" t="s">
        <v>974</v>
      </c>
      <c r="F30" s="691">
        <v>1</v>
      </c>
      <c r="G30" s="691">
        <v>256</v>
      </c>
      <c r="I30" s="157">
        <f t="shared" si="0"/>
        <v>113</v>
      </c>
    </row>
    <row r="31" spans="1:9" ht="27" customHeight="1" x14ac:dyDescent="0.2">
      <c r="B31" s="1220"/>
      <c r="C31" s="1214" t="s">
        <v>27</v>
      </c>
      <c r="D31" s="110" t="s">
        <v>975</v>
      </c>
      <c r="E31" s="706" t="s">
        <v>976</v>
      </c>
      <c r="F31" s="686">
        <v>1</v>
      </c>
      <c r="G31" s="686">
        <v>118</v>
      </c>
      <c r="I31" s="157">
        <f t="shared" si="0"/>
        <v>36</v>
      </c>
    </row>
    <row r="32" spans="1:9" ht="27" customHeight="1" x14ac:dyDescent="0.2">
      <c r="B32" s="1220"/>
      <c r="C32" s="1206"/>
      <c r="D32" s="110" t="s">
        <v>977</v>
      </c>
      <c r="E32" s="706" t="s">
        <v>978</v>
      </c>
      <c r="F32" s="686">
        <v>1</v>
      </c>
      <c r="G32" s="686">
        <v>75</v>
      </c>
      <c r="I32" s="157">
        <f t="shared" si="0"/>
        <v>46</v>
      </c>
    </row>
    <row r="33" spans="2:9" ht="27" customHeight="1" x14ac:dyDescent="0.2">
      <c r="B33" s="1220"/>
      <c r="C33" s="729" t="s">
        <v>979</v>
      </c>
      <c r="D33" s="99" t="s">
        <v>980</v>
      </c>
      <c r="E33" s="692" t="s">
        <v>981</v>
      </c>
      <c r="F33" s="693">
        <v>1</v>
      </c>
      <c r="G33" s="693">
        <v>231</v>
      </c>
      <c r="I33" s="157">
        <f t="shared" si="0"/>
        <v>24</v>
      </c>
    </row>
    <row r="34" spans="2:9" ht="40.5" customHeight="1" x14ac:dyDescent="0.2">
      <c r="B34" s="1220"/>
      <c r="C34" s="101" t="s">
        <v>29</v>
      </c>
      <c r="D34" s="92" t="s">
        <v>982</v>
      </c>
      <c r="E34" s="170" t="s">
        <v>983</v>
      </c>
      <c r="F34" s="686">
        <v>1</v>
      </c>
      <c r="G34" s="686">
        <v>101</v>
      </c>
      <c r="I34" s="157">
        <f t="shared" si="0"/>
        <v>36</v>
      </c>
    </row>
    <row r="35" spans="2:9" ht="32.4" x14ac:dyDescent="0.2">
      <c r="B35" s="1220"/>
      <c r="C35" s="101" t="s">
        <v>30</v>
      </c>
      <c r="D35" s="730" t="s">
        <v>984</v>
      </c>
      <c r="E35" s="731" t="s">
        <v>985</v>
      </c>
      <c r="F35" s="691">
        <v>1</v>
      </c>
      <c r="G35" s="691">
        <v>330</v>
      </c>
      <c r="I35" s="157">
        <f t="shared" si="0"/>
        <v>60</v>
      </c>
    </row>
    <row r="36" spans="2:9" ht="27" customHeight="1" x14ac:dyDescent="0.2">
      <c r="B36" s="1220"/>
      <c r="C36" s="827" t="s">
        <v>32</v>
      </c>
      <c r="D36" s="92" t="s">
        <v>986</v>
      </c>
      <c r="E36" s="170" t="s">
        <v>987</v>
      </c>
      <c r="F36" s="686">
        <v>7</v>
      </c>
      <c r="G36" s="686">
        <v>144</v>
      </c>
      <c r="I36" s="157">
        <f t="shared" si="0"/>
        <v>41</v>
      </c>
    </row>
    <row r="37" spans="2:9" ht="27" customHeight="1" x14ac:dyDescent="0.2">
      <c r="B37" s="1221"/>
      <c r="C37" s="733" t="s">
        <v>988</v>
      </c>
      <c r="D37" s="506" t="s">
        <v>989</v>
      </c>
      <c r="E37" s="696" t="s">
        <v>990</v>
      </c>
      <c r="F37" s="724">
        <v>1</v>
      </c>
      <c r="G37" s="724">
        <v>30</v>
      </c>
      <c r="I37" s="157">
        <f t="shared" si="0"/>
        <v>49</v>
      </c>
    </row>
    <row r="38" spans="2:9" ht="40.5" customHeight="1" x14ac:dyDescent="0.2">
      <c r="B38" s="1225" t="s">
        <v>782</v>
      </c>
      <c r="C38" s="734" t="s">
        <v>991</v>
      </c>
      <c r="D38" s="116" t="s">
        <v>992</v>
      </c>
      <c r="E38" s="702" t="s">
        <v>993</v>
      </c>
      <c r="F38" s="703">
        <v>32</v>
      </c>
      <c r="G38" s="703">
        <v>1110</v>
      </c>
      <c r="I38" s="157">
        <f t="shared" si="0"/>
        <v>27</v>
      </c>
    </row>
    <row r="39" spans="2:9" ht="40.5" customHeight="1" x14ac:dyDescent="0.2">
      <c r="B39" s="1220"/>
      <c r="C39" s="1215" t="s">
        <v>994</v>
      </c>
      <c r="D39" s="773" t="s">
        <v>995</v>
      </c>
      <c r="E39" s="768" t="s">
        <v>996</v>
      </c>
      <c r="F39" s="693">
        <v>1</v>
      </c>
      <c r="G39" s="693">
        <v>122</v>
      </c>
      <c r="I39" s="157">
        <f t="shared" si="0"/>
        <v>20</v>
      </c>
    </row>
    <row r="40" spans="2:9" ht="27" customHeight="1" x14ac:dyDescent="0.2">
      <c r="B40" s="1220"/>
      <c r="C40" s="1217"/>
      <c r="D40" s="735" t="s">
        <v>997</v>
      </c>
      <c r="E40" s="736" t="s">
        <v>998</v>
      </c>
      <c r="F40" s="727">
        <v>1</v>
      </c>
      <c r="G40" s="727">
        <v>200</v>
      </c>
      <c r="I40" s="157">
        <f t="shared" si="0"/>
        <v>15</v>
      </c>
    </row>
    <row r="41" spans="2:9" ht="45" customHeight="1" x14ac:dyDescent="0.2">
      <c r="B41" s="1220"/>
      <c r="C41" s="1017" t="s">
        <v>42</v>
      </c>
      <c r="D41" s="116" t="s">
        <v>999</v>
      </c>
      <c r="E41" s="702" t="s">
        <v>1000</v>
      </c>
      <c r="F41" s="703">
        <v>8</v>
      </c>
      <c r="G41" s="703">
        <v>1931</v>
      </c>
      <c r="I41" s="157">
        <f t="shared" si="0"/>
        <v>68</v>
      </c>
    </row>
    <row r="42" spans="2:9" ht="53.25" customHeight="1" x14ac:dyDescent="0.2">
      <c r="B42" s="1220"/>
      <c r="C42" s="827" t="s">
        <v>1001</v>
      </c>
      <c r="D42" s="92" t="s">
        <v>1002</v>
      </c>
      <c r="E42" s="170" t="s">
        <v>1003</v>
      </c>
      <c r="F42" s="707">
        <v>20</v>
      </c>
      <c r="G42" s="707">
        <v>213</v>
      </c>
      <c r="I42" s="157">
        <f t="shared" si="0"/>
        <v>32</v>
      </c>
    </row>
    <row r="43" spans="2:9" ht="55.2" customHeight="1" x14ac:dyDescent="0.2">
      <c r="B43" s="1221"/>
      <c r="C43" s="1028" t="s">
        <v>791</v>
      </c>
      <c r="D43" s="672" t="s">
        <v>1004</v>
      </c>
      <c r="E43" s="723" t="s">
        <v>1005</v>
      </c>
      <c r="F43" s="1027">
        <v>10</v>
      </c>
      <c r="G43" s="1027">
        <v>284</v>
      </c>
      <c r="I43" s="157">
        <f t="shared" si="0"/>
        <v>116</v>
      </c>
    </row>
    <row r="44" spans="2:9" ht="27" customHeight="1" x14ac:dyDescent="0.2">
      <c r="B44" s="1225" t="s">
        <v>1402</v>
      </c>
      <c r="C44" s="1206" t="s">
        <v>54</v>
      </c>
      <c r="D44" s="739" t="s">
        <v>1006</v>
      </c>
      <c r="E44" s="740" t="s">
        <v>1007</v>
      </c>
      <c r="F44" s="741">
        <v>16</v>
      </c>
      <c r="G44" s="741">
        <v>1641</v>
      </c>
      <c r="I44" s="157">
        <f t="shared" si="0"/>
        <v>33</v>
      </c>
    </row>
    <row r="45" spans="2:9" ht="40.5" customHeight="1" x14ac:dyDescent="0.2">
      <c r="B45" s="1220"/>
      <c r="C45" s="1206"/>
      <c r="D45" s="92" t="s">
        <v>1008</v>
      </c>
      <c r="E45" s="170" t="s">
        <v>1009</v>
      </c>
      <c r="F45" s="686">
        <v>1</v>
      </c>
      <c r="G45" s="686">
        <v>684</v>
      </c>
      <c r="I45" s="157">
        <f t="shared" si="0"/>
        <v>27</v>
      </c>
    </row>
    <row r="46" spans="2:9" ht="32.4" x14ac:dyDescent="0.2">
      <c r="B46" s="1221"/>
      <c r="C46" s="1219"/>
      <c r="D46" s="672" t="s">
        <v>1010</v>
      </c>
      <c r="E46" s="723" t="s">
        <v>1011</v>
      </c>
      <c r="F46" s="724">
        <v>1</v>
      </c>
      <c r="G46" s="724">
        <v>81</v>
      </c>
      <c r="I46" s="157">
        <f t="shared" si="0"/>
        <v>63</v>
      </c>
    </row>
    <row r="47" spans="2:9" ht="27" customHeight="1" x14ac:dyDescent="0.2">
      <c r="B47" s="1225" t="s">
        <v>1398</v>
      </c>
      <c r="C47" s="1218" t="s">
        <v>55</v>
      </c>
      <c r="D47" s="108" t="s">
        <v>1012</v>
      </c>
      <c r="E47" s="698" t="s">
        <v>1013</v>
      </c>
      <c r="F47" s="725">
        <v>14</v>
      </c>
      <c r="G47" s="725">
        <v>328</v>
      </c>
      <c r="I47" s="157">
        <f t="shared" si="0"/>
        <v>27</v>
      </c>
    </row>
    <row r="48" spans="2:9" ht="27" customHeight="1" x14ac:dyDescent="0.2">
      <c r="B48" s="1220"/>
      <c r="C48" s="1207"/>
      <c r="D48" s="92" t="s">
        <v>1014</v>
      </c>
      <c r="E48" s="170" t="s">
        <v>1015</v>
      </c>
      <c r="F48" s="686">
        <v>1</v>
      </c>
      <c r="G48" s="686">
        <v>54</v>
      </c>
      <c r="I48" s="157">
        <f t="shared" si="0"/>
        <v>31</v>
      </c>
    </row>
    <row r="49" spans="1:9" ht="66" customHeight="1" x14ac:dyDescent="0.2">
      <c r="B49" s="1220"/>
      <c r="C49" s="1214" t="s">
        <v>56</v>
      </c>
      <c r="D49" s="92" t="s">
        <v>582</v>
      </c>
      <c r="E49" s="170" t="s">
        <v>583</v>
      </c>
      <c r="F49" s="742">
        <v>1</v>
      </c>
      <c r="G49" s="742">
        <v>2416</v>
      </c>
      <c r="I49" s="157">
        <f t="shared" si="0"/>
        <v>138</v>
      </c>
    </row>
    <row r="50" spans="1:9" ht="27" customHeight="1" x14ac:dyDescent="0.2">
      <c r="B50" s="1220"/>
      <c r="C50" s="1206"/>
      <c r="D50" s="92" t="s">
        <v>337</v>
      </c>
      <c r="E50" s="170" t="s">
        <v>1392</v>
      </c>
      <c r="F50" s="742">
        <v>3</v>
      </c>
      <c r="G50" s="742" t="s">
        <v>324</v>
      </c>
      <c r="I50" s="157">
        <f t="shared" si="0"/>
        <v>57</v>
      </c>
    </row>
    <row r="51" spans="1:9" s="157" customFormat="1" ht="27" customHeight="1" x14ac:dyDescent="0.2">
      <c r="A51"/>
      <c r="B51" s="1220"/>
      <c r="C51" s="1207"/>
      <c r="D51" s="92" t="s">
        <v>338</v>
      </c>
      <c r="E51" s="690" t="s">
        <v>611</v>
      </c>
      <c r="F51" s="703">
        <v>1</v>
      </c>
      <c r="G51" s="687">
        <v>36</v>
      </c>
      <c r="I51" s="157">
        <f t="shared" si="0"/>
        <v>37</v>
      </c>
    </row>
    <row r="52" spans="1:9" ht="27" customHeight="1" x14ac:dyDescent="0.2">
      <c r="B52" s="1220"/>
      <c r="C52" s="743" t="s">
        <v>1016</v>
      </c>
      <c r="D52" s="739" t="s">
        <v>1017</v>
      </c>
      <c r="E52" s="92" t="s">
        <v>1018</v>
      </c>
      <c r="F52" s="744">
        <v>4</v>
      </c>
      <c r="G52" s="744" t="s">
        <v>367</v>
      </c>
      <c r="I52" s="157">
        <f t="shared" si="0"/>
        <v>51</v>
      </c>
    </row>
    <row r="53" spans="1:9" ht="27" customHeight="1" x14ac:dyDescent="0.2">
      <c r="B53" s="1220"/>
      <c r="C53" s="98" t="s">
        <v>60</v>
      </c>
      <c r="D53" s="92" t="s">
        <v>1019</v>
      </c>
      <c r="E53" s="170" t="s">
        <v>1020</v>
      </c>
      <c r="F53" s="707">
        <v>1</v>
      </c>
      <c r="G53" s="707">
        <v>375</v>
      </c>
      <c r="I53" s="157">
        <f t="shared" si="0"/>
        <v>43</v>
      </c>
    </row>
    <row r="54" spans="1:9" ht="53.25" customHeight="1" x14ac:dyDescent="0.2">
      <c r="B54" s="1220"/>
      <c r="C54" s="1016" t="s">
        <v>1021</v>
      </c>
      <c r="D54" s="745" t="s">
        <v>1019</v>
      </c>
      <c r="E54" s="746" t="s">
        <v>1020</v>
      </c>
      <c r="F54" s="747">
        <v>1</v>
      </c>
      <c r="G54" s="686">
        <v>328</v>
      </c>
      <c r="I54" s="157">
        <f t="shared" si="0"/>
        <v>43</v>
      </c>
    </row>
    <row r="55" spans="1:9" ht="40.5" customHeight="1" x14ac:dyDescent="0.2">
      <c r="B55" s="1220"/>
      <c r="C55" s="98" t="s">
        <v>1022</v>
      </c>
      <c r="D55" s="745" t="s">
        <v>1023</v>
      </c>
      <c r="E55" s="746" t="s">
        <v>1024</v>
      </c>
      <c r="F55" s="707">
        <v>6</v>
      </c>
      <c r="G55" s="707">
        <v>232</v>
      </c>
      <c r="H55" s="160"/>
      <c r="I55" s="157">
        <f t="shared" si="0"/>
        <v>38</v>
      </c>
    </row>
    <row r="56" spans="1:9" s="157" customFormat="1" ht="37.200000000000003" customHeight="1" x14ac:dyDescent="0.2">
      <c r="A56"/>
      <c r="B56" s="1220"/>
      <c r="C56" s="732" t="s">
        <v>1025</v>
      </c>
      <c r="D56" s="92" t="s">
        <v>1026</v>
      </c>
      <c r="E56" s="170" t="s">
        <v>1027</v>
      </c>
      <c r="F56" s="747">
        <v>1</v>
      </c>
      <c r="G56" s="686">
        <v>359</v>
      </c>
      <c r="H56" s="162"/>
      <c r="I56" s="157">
        <f t="shared" si="0"/>
        <v>82</v>
      </c>
    </row>
    <row r="57" spans="1:9" ht="40.5" customHeight="1" x14ac:dyDescent="0.2">
      <c r="B57" s="1221"/>
      <c r="C57" s="733" t="s">
        <v>1028</v>
      </c>
      <c r="D57" s="506" t="s">
        <v>1029</v>
      </c>
      <c r="E57" s="748" t="s">
        <v>1030</v>
      </c>
      <c r="F57" s="724">
        <v>6</v>
      </c>
      <c r="G57" s="724">
        <v>105</v>
      </c>
      <c r="I57" s="157">
        <f t="shared" si="0"/>
        <v>52</v>
      </c>
    </row>
  </sheetData>
  <mergeCells count="20">
    <mergeCell ref="C39:C40"/>
    <mergeCell ref="C44:C46"/>
    <mergeCell ref="C47:C48"/>
    <mergeCell ref="C49:C51"/>
    <mergeCell ref="B38:B43"/>
    <mergeCell ref="B47:B57"/>
    <mergeCell ref="B44:B46"/>
    <mergeCell ref="B1:G1"/>
    <mergeCell ref="B2:C2"/>
    <mergeCell ref="C25:C27"/>
    <mergeCell ref="C22:C24"/>
    <mergeCell ref="C31:C32"/>
    <mergeCell ref="B3:C5"/>
    <mergeCell ref="B6:B17"/>
    <mergeCell ref="C7:C9"/>
    <mergeCell ref="C10:C12"/>
    <mergeCell ref="C15:C16"/>
    <mergeCell ref="C18:C19"/>
    <mergeCell ref="B25:B37"/>
    <mergeCell ref="B18:B24"/>
  </mergeCells>
  <phoneticPr fontId="3"/>
  <printOptions horizontalCentered="1"/>
  <pageMargins left="0.70866141732283472" right="0.70866141732283472" top="0.74803149606299213" bottom="0.74803149606299213" header="0.31496062992125984" footer="0.31496062992125984"/>
  <pageSetup paperSize="9" scale="96" orientation="portrait" r:id="rId1"/>
  <headerFooter>
    <oddFooter>&amp;P ページ</oddFooter>
  </headerFooter>
  <rowBreaks count="2" manualBreakCount="2">
    <brk id="24" max="7" man="1"/>
    <brk id="46" max="7" man="1"/>
  </rowBreaks>
  <colBreaks count="1" manualBreakCount="1">
    <brk id="8" max="6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FFA6-D7E3-4658-89E4-5B986F43ED9B}">
  <dimension ref="A1:I42"/>
  <sheetViews>
    <sheetView view="pageBreakPreview" zoomScaleNormal="100" zoomScaleSheetLayoutView="100" workbookViewId="0">
      <selection activeCell="B1" sqref="B1:G1"/>
    </sheetView>
  </sheetViews>
  <sheetFormatPr defaultColWidth="9" defaultRowHeight="10.5" customHeight="1" x14ac:dyDescent="0.2"/>
  <cols>
    <col min="1" max="1" width="1" customWidth="1"/>
    <col min="2" max="2" width="2.77734375" customWidth="1"/>
    <col min="3" max="3" width="8.33203125" customWidth="1"/>
    <col min="4" max="4" width="20.6640625" customWidth="1"/>
    <col min="5" max="5" width="46.109375" customWidth="1"/>
    <col min="6" max="7" width="6.109375" customWidth="1"/>
    <col min="8" max="8" width="1" style="152" customWidth="1"/>
    <col min="9" max="9" width="5.33203125" style="152" customWidth="1"/>
    <col min="10" max="16384" width="9" style="152"/>
  </cols>
  <sheetData>
    <row r="1" spans="1:9" ht="27" customHeight="1" x14ac:dyDescent="0.2">
      <c r="A1" s="152"/>
      <c r="B1" s="1230" t="s">
        <v>613</v>
      </c>
      <c r="C1" s="1230"/>
      <c r="D1" s="1230"/>
      <c r="E1" s="1230"/>
      <c r="F1" s="1230"/>
      <c r="G1" s="1230"/>
      <c r="I1" s="157"/>
    </row>
    <row r="2" spans="1:9" s="156" customFormat="1" ht="27" customHeight="1" x14ac:dyDescent="0.2">
      <c r="B2" s="1135" t="s">
        <v>234</v>
      </c>
      <c r="C2" s="1231"/>
      <c r="D2" s="123" t="s">
        <v>148</v>
      </c>
      <c r="E2" s="180" t="s">
        <v>149</v>
      </c>
      <c r="F2" s="155" t="s">
        <v>406</v>
      </c>
      <c r="G2" s="642" t="s">
        <v>147</v>
      </c>
      <c r="I2" s="157">
        <f t="shared" ref="I2:I42" si="0">LEN(E2)</f>
        <v>5</v>
      </c>
    </row>
    <row r="3" spans="1:9" s="157" customFormat="1" ht="27" customHeight="1" x14ac:dyDescent="0.2">
      <c r="A3"/>
      <c r="B3" s="1208" t="s">
        <v>0</v>
      </c>
      <c r="C3" s="1209"/>
      <c r="D3" s="116" t="s">
        <v>1031</v>
      </c>
      <c r="E3" s="702" t="s">
        <v>1032</v>
      </c>
      <c r="F3" s="703">
        <v>7</v>
      </c>
      <c r="G3" s="703">
        <v>144</v>
      </c>
      <c r="I3" s="157">
        <f t="shared" si="0"/>
        <v>17</v>
      </c>
    </row>
    <row r="4" spans="1:9" s="157" customFormat="1" ht="27" customHeight="1" x14ac:dyDescent="0.2">
      <c r="A4"/>
      <c r="B4" s="1210"/>
      <c r="C4" s="1211"/>
      <c r="D4" s="92" t="s">
        <v>1033</v>
      </c>
      <c r="E4" s="170" t="s">
        <v>1034</v>
      </c>
      <c r="F4" s="686">
        <v>6</v>
      </c>
      <c r="G4" s="686">
        <v>141</v>
      </c>
      <c r="I4" s="157">
        <f t="shared" si="0"/>
        <v>42</v>
      </c>
    </row>
    <row r="5" spans="1:9" s="157" customFormat="1" ht="27" customHeight="1" x14ac:dyDescent="0.2">
      <c r="A5"/>
      <c r="B5" s="1212"/>
      <c r="C5" s="1213"/>
      <c r="D5" s="749" t="s">
        <v>1035</v>
      </c>
      <c r="E5" s="750" t="s">
        <v>1036</v>
      </c>
      <c r="F5" s="751">
        <v>5</v>
      </c>
      <c r="G5" s="751">
        <v>101</v>
      </c>
      <c r="I5" s="157">
        <f t="shared" si="0"/>
        <v>25</v>
      </c>
    </row>
    <row r="6" spans="1:9" s="157" customFormat="1" ht="27" customHeight="1" x14ac:dyDescent="0.2">
      <c r="A6"/>
      <c r="B6" s="1186" t="s">
        <v>684</v>
      </c>
      <c r="C6" s="826" t="s">
        <v>1037</v>
      </c>
      <c r="D6" s="108" t="s">
        <v>1038</v>
      </c>
      <c r="E6" s="752" t="s">
        <v>1039</v>
      </c>
      <c r="F6" s="725">
        <v>24</v>
      </c>
      <c r="G6" s="725">
        <v>1521</v>
      </c>
      <c r="I6" s="157">
        <f t="shared" si="0"/>
        <v>16</v>
      </c>
    </row>
    <row r="7" spans="1:9" ht="32.4" x14ac:dyDescent="0.2">
      <c r="B7" s="1186"/>
      <c r="C7" s="753" t="s">
        <v>8</v>
      </c>
      <c r="D7" s="99" t="s">
        <v>1040</v>
      </c>
      <c r="E7" s="692" t="s">
        <v>1041</v>
      </c>
      <c r="F7" s="727">
        <v>3</v>
      </c>
      <c r="G7" s="727">
        <v>37</v>
      </c>
      <c r="I7" s="157">
        <f t="shared" si="0"/>
        <v>66</v>
      </c>
    </row>
    <row r="8" spans="1:9" s="91" customFormat="1" ht="24.6" customHeight="1" x14ac:dyDescent="0.2">
      <c r="A8"/>
      <c r="B8" s="1186"/>
      <c r="C8" s="753" t="s">
        <v>1042</v>
      </c>
      <c r="D8" s="709" t="s">
        <v>1038</v>
      </c>
      <c r="E8" s="710" t="s">
        <v>1043</v>
      </c>
      <c r="F8" s="711">
        <v>16</v>
      </c>
      <c r="G8" s="711">
        <v>305</v>
      </c>
      <c r="I8" s="157">
        <f t="shared" si="0"/>
        <v>49</v>
      </c>
    </row>
    <row r="9" spans="1:9" ht="27" customHeight="1" x14ac:dyDescent="0.2">
      <c r="B9" s="1186"/>
      <c r="C9" s="98" t="s">
        <v>1044</v>
      </c>
      <c r="D9" s="92" t="s">
        <v>1045</v>
      </c>
      <c r="E9" s="170" t="s">
        <v>1046</v>
      </c>
      <c r="F9" s="686">
        <v>12</v>
      </c>
      <c r="G9" s="686">
        <v>1088</v>
      </c>
      <c r="I9" s="157">
        <f t="shared" si="0"/>
        <v>61</v>
      </c>
    </row>
    <row r="10" spans="1:9" s="157" customFormat="1" ht="27" customHeight="1" x14ac:dyDescent="0.2">
      <c r="A10"/>
      <c r="B10" s="1186"/>
      <c r="C10" s="733" t="s">
        <v>14</v>
      </c>
      <c r="D10" s="506" t="s">
        <v>316</v>
      </c>
      <c r="E10" s="696" t="s">
        <v>317</v>
      </c>
      <c r="F10" s="728">
        <v>11</v>
      </c>
      <c r="G10" s="728">
        <v>256</v>
      </c>
      <c r="I10" s="157">
        <f t="shared" si="0"/>
        <v>34</v>
      </c>
    </row>
    <row r="11" spans="1:9" s="157" customFormat="1" ht="27" customHeight="1" x14ac:dyDescent="0.2">
      <c r="A11"/>
      <c r="B11" s="1186" t="s">
        <v>771</v>
      </c>
      <c r="C11" s="738" t="s">
        <v>1047</v>
      </c>
      <c r="D11" s="754" t="s">
        <v>316</v>
      </c>
      <c r="E11" s="755" t="s">
        <v>1048</v>
      </c>
      <c r="F11" s="756">
        <v>43</v>
      </c>
      <c r="G11" s="756">
        <v>2235</v>
      </c>
      <c r="I11" s="157">
        <f t="shared" si="0"/>
        <v>48</v>
      </c>
    </row>
    <row r="12" spans="1:9" s="157" customFormat="1" ht="32.4" x14ac:dyDescent="0.2">
      <c r="A12"/>
      <c r="B12" s="1186"/>
      <c r="C12" s="1214" t="s">
        <v>20</v>
      </c>
      <c r="D12" s="92" t="s">
        <v>1049</v>
      </c>
      <c r="E12" s="170" t="s">
        <v>1050</v>
      </c>
      <c r="F12" s="704">
        <v>1</v>
      </c>
      <c r="G12" s="704">
        <v>10</v>
      </c>
      <c r="I12" s="157">
        <f t="shared" si="0"/>
        <v>58</v>
      </c>
    </row>
    <row r="13" spans="1:9" ht="27" customHeight="1" x14ac:dyDescent="0.2">
      <c r="B13" s="1186"/>
      <c r="C13" s="1207"/>
      <c r="D13" s="92" t="s">
        <v>1051</v>
      </c>
      <c r="E13" s="170" t="s">
        <v>1052</v>
      </c>
      <c r="F13" s="192">
        <v>5</v>
      </c>
      <c r="G13" s="192">
        <v>71</v>
      </c>
      <c r="I13" s="157">
        <f t="shared" si="0"/>
        <v>36</v>
      </c>
    </row>
    <row r="14" spans="1:9" ht="27" customHeight="1" x14ac:dyDescent="0.2">
      <c r="B14" s="1186"/>
      <c r="C14" s="1214" t="s">
        <v>243</v>
      </c>
      <c r="D14" s="92" t="s">
        <v>536</v>
      </c>
      <c r="E14" s="170" t="s">
        <v>537</v>
      </c>
      <c r="F14" s="686">
        <v>2</v>
      </c>
      <c r="G14" s="686">
        <v>15</v>
      </c>
      <c r="I14" s="157">
        <f t="shared" si="0"/>
        <v>27</v>
      </c>
    </row>
    <row r="15" spans="1:9" s="157" customFormat="1" ht="27" customHeight="1" x14ac:dyDescent="0.2">
      <c r="A15"/>
      <c r="B15" s="1186"/>
      <c r="C15" s="1207"/>
      <c r="D15" s="92" t="s">
        <v>538</v>
      </c>
      <c r="E15" s="170" t="s">
        <v>539</v>
      </c>
      <c r="F15" s="686">
        <v>1</v>
      </c>
      <c r="G15" s="686">
        <v>10</v>
      </c>
      <c r="I15" s="157">
        <f t="shared" si="0"/>
        <v>21</v>
      </c>
    </row>
    <row r="16" spans="1:9" ht="27" customHeight="1" x14ac:dyDescent="0.2">
      <c r="B16" s="1186"/>
      <c r="C16" s="826" t="s">
        <v>24</v>
      </c>
      <c r="D16" s="92" t="s">
        <v>1053</v>
      </c>
      <c r="E16" s="170" t="s">
        <v>1054</v>
      </c>
      <c r="F16" s="707">
        <v>1</v>
      </c>
      <c r="G16" s="707">
        <v>8</v>
      </c>
      <c r="I16" s="157">
        <f t="shared" si="0"/>
        <v>24</v>
      </c>
    </row>
    <row r="17" spans="1:9" s="157" customFormat="1" ht="27" customHeight="1" x14ac:dyDescent="0.2">
      <c r="A17"/>
      <c r="B17" s="1186"/>
      <c r="C17" s="1218" t="s">
        <v>1055</v>
      </c>
      <c r="D17" s="108" t="s">
        <v>1056</v>
      </c>
      <c r="E17" s="698" t="s">
        <v>1057</v>
      </c>
      <c r="F17" s="725">
        <v>3</v>
      </c>
      <c r="G17" s="725">
        <v>20</v>
      </c>
      <c r="I17" s="157">
        <f t="shared" si="0"/>
        <v>34</v>
      </c>
    </row>
    <row r="18" spans="1:9" s="157" customFormat="1" ht="40.5" customHeight="1" x14ac:dyDescent="0.2">
      <c r="A18"/>
      <c r="B18" s="1186"/>
      <c r="C18" s="1207"/>
      <c r="D18" s="92" t="s">
        <v>1058</v>
      </c>
      <c r="E18" s="170" t="s">
        <v>1059</v>
      </c>
      <c r="F18" s="686">
        <v>4</v>
      </c>
      <c r="G18" s="686">
        <v>23</v>
      </c>
      <c r="I18" s="157">
        <f t="shared" si="0"/>
        <v>49</v>
      </c>
    </row>
    <row r="19" spans="1:9" s="157" customFormat="1" ht="27" customHeight="1" x14ac:dyDescent="0.2">
      <c r="A19"/>
      <c r="B19" s="1186"/>
      <c r="C19" s="1206" t="s">
        <v>27</v>
      </c>
      <c r="D19" s="801" t="s">
        <v>316</v>
      </c>
      <c r="E19" s="1024" t="s">
        <v>1060</v>
      </c>
      <c r="F19" s="703">
        <v>11</v>
      </c>
      <c r="G19" s="703">
        <v>400</v>
      </c>
      <c r="I19" s="157">
        <f t="shared" si="0"/>
        <v>40</v>
      </c>
    </row>
    <row r="20" spans="1:9" s="157" customFormat="1" ht="27" customHeight="1" x14ac:dyDescent="0.2">
      <c r="A20"/>
      <c r="B20" s="1186"/>
      <c r="C20" s="1206"/>
      <c r="D20" s="110" t="s">
        <v>1061</v>
      </c>
      <c r="E20" s="706" t="s">
        <v>1062</v>
      </c>
      <c r="F20" s="686">
        <v>10</v>
      </c>
      <c r="G20" s="686">
        <v>402</v>
      </c>
      <c r="I20" s="157">
        <f t="shared" si="0"/>
        <v>40</v>
      </c>
    </row>
    <row r="21" spans="1:9" s="157" customFormat="1" ht="27" customHeight="1" x14ac:dyDescent="0.2">
      <c r="A21"/>
      <c r="B21" s="1186"/>
      <c r="C21" s="1207"/>
      <c r="D21" s="110" t="s">
        <v>1063</v>
      </c>
      <c r="E21" s="706" t="s">
        <v>1064</v>
      </c>
      <c r="F21" s="686">
        <v>1</v>
      </c>
      <c r="G21" s="686">
        <v>25</v>
      </c>
      <c r="I21" s="157">
        <f t="shared" si="0"/>
        <v>28</v>
      </c>
    </row>
    <row r="22" spans="1:9" ht="27" customHeight="1" x14ac:dyDescent="0.2">
      <c r="B22" s="1186"/>
      <c r="C22" s="98" t="s">
        <v>34</v>
      </c>
      <c r="D22" s="92" t="s">
        <v>1065</v>
      </c>
      <c r="E22" s="170" t="s">
        <v>1066</v>
      </c>
      <c r="F22" s="686">
        <v>2</v>
      </c>
      <c r="G22" s="686">
        <v>6</v>
      </c>
      <c r="I22" s="157">
        <f t="shared" si="0"/>
        <v>43</v>
      </c>
    </row>
    <row r="23" spans="1:9" ht="27" customHeight="1" x14ac:dyDescent="0.2">
      <c r="B23" s="1186"/>
      <c r="C23" s="500" t="s">
        <v>1067</v>
      </c>
      <c r="D23" s="672" t="s">
        <v>316</v>
      </c>
      <c r="E23" s="723" t="s">
        <v>1068</v>
      </c>
      <c r="F23" s="724">
        <v>4</v>
      </c>
      <c r="G23" s="724">
        <v>39</v>
      </c>
      <c r="I23" s="157">
        <f t="shared" si="0"/>
        <v>20</v>
      </c>
    </row>
    <row r="24" spans="1:9" ht="27" customHeight="1" x14ac:dyDescent="0.2">
      <c r="B24" s="1232" t="s">
        <v>782</v>
      </c>
      <c r="C24" s="1218" t="s">
        <v>47</v>
      </c>
      <c r="D24" s="108" t="s">
        <v>322</v>
      </c>
      <c r="E24" s="698" t="s">
        <v>1069</v>
      </c>
      <c r="F24" s="1029">
        <v>3</v>
      </c>
      <c r="G24" s="1029">
        <v>39</v>
      </c>
      <c r="I24" s="157">
        <f t="shared" si="0"/>
        <v>57</v>
      </c>
    </row>
    <row r="25" spans="1:9" ht="27" customHeight="1" x14ac:dyDescent="0.2">
      <c r="B25" s="1232"/>
      <c r="C25" s="1207"/>
      <c r="D25" s="92" t="s">
        <v>316</v>
      </c>
      <c r="E25" s="170" t="s">
        <v>1070</v>
      </c>
      <c r="F25" s="707">
        <v>1</v>
      </c>
      <c r="G25" s="707">
        <v>37</v>
      </c>
      <c r="I25" s="157">
        <f t="shared" si="0"/>
        <v>59</v>
      </c>
    </row>
    <row r="26" spans="1:9" ht="32.4" x14ac:dyDescent="0.2">
      <c r="B26" s="1232"/>
      <c r="C26" s="1214" t="s">
        <v>1071</v>
      </c>
      <c r="D26" s="158" t="s">
        <v>316</v>
      </c>
      <c r="E26" s="690" t="s">
        <v>1072</v>
      </c>
      <c r="F26" s="757">
        <v>5</v>
      </c>
      <c r="G26" s="757">
        <v>31</v>
      </c>
      <c r="I26" s="157">
        <f t="shared" si="0"/>
        <v>63</v>
      </c>
    </row>
    <row r="27" spans="1:9" ht="43.2" x14ac:dyDescent="0.2">
      <c r="B27" s="1232"/>
      <c r="C27" s="1219"/>
      <c r="D27" s="672" t="s">
        <v>1073</v>
      </c>
      <c r="E27" s="723" t="s">
        <v>1074</v>
      </c>
      <c r="F27" s="728">
        <v>5</v>
      </c>
      <c r="G27" s="728">
        <v>68</v>
      </c>
      <c r="I27" s="157">
        <f t="shared" si="0"/>
        <v>93</v>
      </c>
    </row>
    <row r="28" spans="1:9" s="157" customFormat="1" ht="27" customHeight="1" x14ac:dyDescent="0.2">
      <c r="A28"/>
      <c r="B28" s="1186" t="s">
        <v>732</v>
      </c>
      <c r="C28" s="738" t="s">
        <v>52</v>
      </c>
      <c r="D28" s="108" t="s">
        <v>329</v>
      </c>
      <c r="E28" s="698" t="s">
        <v>441</v>
      </c>
      <c r="F28" s="725">
        <v>1</v>
      </c>
      <c r="G28" s="725">
        <v>367</v>
      </c>
      <c r="I28" s="157">
        <f t="shared" si="0"/>
        <v>50</v>
      </c>
    </row>
    <row r="29" spans="1:9" s="157" customFormat="1" ht="27" customHeight="1" x14ac:dyDescent="0.2">
      <c r="A29"/>
      <c r="B29" s="1186"/>
      <c r="C29" s="101" t="s">
        <v>798</v>
      </c>
      <c r="D29" s="92" t="s">
        <v>329</v>
      </c>
      <c r="E29" s="170" t="s">
        <v>1075</v>
      </c>
      <c r="F29" s="686">
        <v>11</v>
      </c>
      <c r="G29" s="686">
        <v>257</v>
      </c>
      <c r="I29" s="157">
        <f t="shared" si="0"/>
        <v>41</v>
      </c>
    </row>
    <row r="30" spans="1:9" s="157" customFormat="1" ht="64.8" x14ac:dyDescent="0.2">
      <c r="A30"/>
      <c r="B30" s="1186"/>
      <c r="C30" s="101" t="s">
        <v>1016</v>
      </c>
      <c r="D30" s="719" t="s">
        <v>316</v>
      </c>
      <c r="E30" s="720" t="s">
        <v>1076</v>
      </c>
      <c r="F30" s="686">
        <v>39</v>
      </c>
      <c r="G30" s="686">
        <v>889</v>
      </c>
      <c r="I30" s="157">
        <f t="shared" si="0"/>
        <v>163</v>
      </c>
    </row>
    <row r="31" spans="1:9" s="157" customFormat="1" ht="53.25" customHeight="1" x14ac:dyDescent="0.2">
      <c r="A31"/>
      <c r="B31" s="1186"/>
      <c r="C31" s="101" t="s">
        <v>58</v>
      </c>
      <c r="D31" s="92" t="s">
        <v>1077</v>
      </c>
      <c r="E31" s="170" t="s">
        <v>1078</v>
      </c>
      <c r="F31" s="686">
        <v>7</v>
      </c>
      <c r="G31" s="686">
        <v>44</v>
      </c>
      <c r="I31" s="157">
        <f t="shared" si="0"/>
        <v>36</v>
      </c>
    </row>
    <row r="32" spans="1:9" s="157" customFormat="1" ht="27" customHeight="1" x14ac:dyDescent="0.2">
      <c r="A32"/>
      <c r="B32" s="1186"/>
      <c r="C32" s="101" t="s">
        <v>59</v>
      </c>
      <c r="D32" s="92" t="s">
        <v>316</v>
      </c>
      <c r="E32" s="170" t="s">
        <v>1079</v>
      </c>
      <c r="F32" s="686">
        <v>22</v>
      </c>
      <c r="G32" s="686">
        <v>1115</v>
      </c>
      <c r="I32" s="157">
        <f t="shared" si="0"/>
        <v>43</v>
      </c>
    </row>
    <row r="33" spans="1:9" ht="27" customHeight="1" x14ac:dyDescent="0.2">
      <c r="B33" s="1186"/>
      <c r="C33" s="101" t="s">
        <v>60</v>
      </c>
      <c r="D33" s="92" t="s">
        <v>1080</v>
      </c>
      <c r="E33" s="170" t="s">
        <v>1081</v>
      </c>
      <c r="F33" s="707">
        <v>10</v>
      </c>
      <c r="G33" s="707">
        <v>334</v>
      </c>
      <c r="I33" s="157">
        <f t="shared" si="0"/>
        <v>30</v>
      </c>
    </row>
    <row r="34" spans="1:9" ht="27" customHeight="1" x14ac:dyDescent="0.2">
      <c r="B34" s="1186"/>
      <c r="C34" s="101" t="s">
        <v>1021</v>
      </c>
      <c r="D34" s="745" t="s">
        <v>316</v>
      </c>
      <c r="E34" s="170" t="s">
        <v>1082</v>
      </c>
      <c r="F34" s="758">
        <v>9</v>
      </c>
      <c r="G34" s="686">
        <v>161</v>
      </c>
      <c r="I34" s="157">
        <f t="shared" si="0"/>
        <v>59</v>
      </c>
    </row>
    <row r="35" spans="1:9" ht="21.6" x14ac:dyDescent="0.2">
      <c r="B35" s="1186"/>
      <c r="C35" s="101" t="s">
        <v>341</v>
      </c>
      <c r="D35" s="745" t="s">
        <v>316</v>
      </c>
      <c r="E35" s="170" t="s">
        <v>1083</v>
      </c>
      <c r="F35" s="707">
        <v>24</v>
      </c>
      <c r="G35" s="707">
        <v>585</v>
      </c>
      <c r="I35" s="157">
        <f t="shared" si="0"/>
        <v>43</v>
      </c>
    </row>
    <row r="36" spans="1:9" ht="32.4" x14ac:dyDescent="0.2">
      <c r="B36" s="1186"/>
      <c r="C36" s="101" t="s">
        <v>1025</v>
      </c>
      <c r="D36" s="745" t="s">
        <v>1084</v>
      </c>
      <c r="E36" s="170" t="s">
        <v>1085</v>
      </c>
      <c r="F36" s="758">
        <v>10</v>
      </c>
      <c r="G36" s="686">
        <v>352</v>
      </c>
      <c r="I36" s="157">
        <f t="shared" si="0"/>
        <v>81</v>
      </c>
    </row>
    <row r="37" spans="1:9" ht="27" customHeight="1" x14ac:dyDescent="0.2">
      <c r="B37" s="1186"/>
      <c r="C37" s="759" t="s">
        <v>1086</v>
      </c>
      <c r="D37" s="760" t="s">
        <v>1084</v>
      </c>
      <c r="E37" s="706" t="s">
        <v>1087</v>
      </c>
      <c r="F37" s="761">
        <v>11</v>
      </c>
      <c r="G37" s="761">
        <v>231</v>
      </c>
      <c r="I37" s="157">
        <f t="shared" si="0"/>
        <v>42</v>
      </c>
    </row>
    <row r="38" spans="1:9" ht="32.4" x14ac:dyDescent="0.2">
      <c r="B38" s="1186"/>
      <c r="C38" s="1019" t="s">
        <v>1028</v>
      </c>
      <c r="D38" s="762" t="s">
        <v>316</v>
      </c>
      <c r="E38" s="763" t="s">
        <v>1088</v>
      </c>
      <c r="F38" s="751">
        <v>10</v>
      </c>
      <c r="G38" s="751">
        <v>185</v>
      </c>
      <c r="I38" s="157">
        <f t="shared" si="0"/>
        <v>69</v>
      </c>
    </row>
    <row r="39" spans="1:9" ht="27" customHeight="1" x14ac:dyDescent="0.2">
      <c r="I39" s="157">
        <f t="shared" si="0"/>
        <v>0</v>
      </c>
    </row>
    <row r="40" spans="1:9" ht="27" customHeight="1" x14ac:dyDescent="0.2">
      <c r="I40" s="157">
        <f t="shared" si="0"/>
        <v>0</v>
      </c>
    </row>
    <row r="41" spans="1:9" s="157" customFormat="1" ht="40.5" customHeight="1" x14ac:dyDescent="0.2">
      <c r="A41"/>
      <c r="B41"/>
      <c r="C41"/>
      <c r="D41"/>
      <c r="E41"/>
      <c r="F41"/>
      <c r="G41"/>
      <c r="I41" s="157">
        <f t="shared" si="0"/>
        <v>0</v>
      </c>
    </row>
    <row r="42" spans="1:9" ht="40.5" customHeight="1" x14ac:dyDescent="0.2">
      <c r="I42" s="157">
        <f t="shared" si="0"/>
        <v>0</v>
      </c>
    </row>
  </sheetData>
  <mergeCells count="13">
    <mergeCell ref="B28:B38"/>
    <mergeCell ref="B24:B27"/>
    <mergeCell ref="C24:C25"/>
    <mergeCell ref="C26:C27"/>
    <mergeCell ref="B1:G1"/>
    <mergeCell ref="B2:C2"/>
    <mergeCell ref="B3:C5"/>
    <mergeCell ref="B6:B10"/>
    <mergeCell ref="B11:B23"/>
    <mergeCell ref="C12:C13"/>
    <mergeCell ref="C14:C15"/>
    <mergeCell ref="C17:C18"/>
    <mergeCell ref="C19:C21"/>
  </mergeCells>
  <phoneticPr fontId="3"/>
  <pageMargins left="0.70866141732283472" right="0.70866141732283472" top="0.74803149606299213" bottom="0.74803149606299213" header="0.31496062992125984" footer="0.31496062992125984"/>
  <pageSetup paperSize="9" scale="96" orientation="portrait" r:id="rId1"/>
  <headerFooter>
    <oddFooter>&amp;P ページ</oddFooter>
  </headerFooter>
  <rowBreaks count="1" manualBreakCount="1">
    <brk id="27" max="7" man="1"/>
  </rowBreaks>
  <colBreaks count="1" manualBreakCount="1">
    <brk id="8" max="4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1526-EDD1-4A03-AE0C-AB55D151B98F}">
  <dimension ref="A1:I21"/>
  <sheetViews>
    <sheetView view="pageBreakPreview" zoomScaleNormal="100" zoomScaleSheetLayoutView="100" workbookViewId="0">
      <selection activeCell="B1" sqref="B1:G1"/>
    </sheetView>
  </sheetViews>
  <sheetFormatPr defaultColWidth="9" defaultRowHeight="10.5" customHeight="1" x14ac:dyDescent="0.2"/>
  <cols>
    <col min="1" max="1" width="1" customWidth="1"/>
    <col min="2" max="2" width="2.77734375" customWidth="1"/>
    <col min="3" max="3" width="8.33203125" customWidth="1"/>
    <col min="4" max="4" width="20.6640625" customWidth="1"/>
    <col min="5" max="5" width="46.109375" customWidth="1"/>
    <col min="6" max="7" width="6.109375" customWidth="1"/>
    <col min="8" max="8" width="1" style="152" customWidth="1"/>
    <col min="9" max="9" width="5.33203125" style="152" customWidth="1"/>
    <col min="10" max="16384" width="9" style="152"/>
  </cols>
  <sheetData>
    <row r="1" spans="1:9" ht="27" customHeight="1" x14ac:dyDescent="0.2">
      <c r="A1" s="152"/>
      <c r="B1" s="1230" t="s">
        <v>614</v>
      </c>
      <c r="C1" s="1230"/>
      <c r="D1" s="1230"/>
      <c r="E1" s="1230"/>
      <c r="F1" s="1230"/>
      <c r="G1" s="1230"/>
      <c r="I1" s="157"/>
    </row>
    <row r="2" spans="1:9" s="178" customFormat="1" ht="27" customHeight="1" x14ac:dyDescent="0.2">
      <c r="B2" s="1052" t="s">
        <v>234</v>
      </c>
      <c r="C2" s="1053"/>
      <c r="D2" s="819" t="s">
        <v>148</v>
      </c>
      <c r="E2" s="174" t="s">
        <v>149</v>
      </c>
      <c r="F2" s="177" t="s">
        <v>406</v>
      </c>
      <c r="G2" s="176" t="s">
        <v>147</v>
      </c>
      <c r="I2" s="131">
        <f t="shared" ref="I2:I17" si="0">LEN(E2)</f>
        <v>5</v>
      </c>
    </row>
    <row r="3" spans="1:9" s="157" customFormat="1" ht="27" customHeight="1" x14ac:dyDescent="0.2">
      <c r="A3"/>
      <c r="B3" s="1233" t="s">
        <v>0</v>
      </c>
      <c r="C3" s="1233"/>
      <c r="D3" s="108" t="s">
        <v>1089</v>
      </c>
      <c r="E3" s="698" t="s">
        <v>1090</v>
      </c>
      <c r="F3" s="725">
        <v>1</v>
      </c>
      <c r="G3" s="725">
        <v>11</v>
      </c>
      <c r="I3" s="157">
        <f t="shared" si="0"/>
        <v>28</v>
      </c>
    </row>
    <row r="4" spans="1:9" s="157" customFormat="1" ht="32.4" x14ac:dyDescent="0.2">
      <c r="A4"/>
      <c r="B4" s="1186" t="s">
        <v>684</v>
      </c>
      <c r="C4" s="764" t="s">
        <v>4</v>
      </c>
      <c r="D4" s="108" t="s">
        <v>1091</v>
      </c>
      <c r="E4" s="698" t="s">
        <v>1092</v>
      </c>
      <c r="F4" s="725">
        <v>1</v>
      </c>
      <c r="G4" s="725">
        <v>157</v>
      </c>
      <c r="I4" s="157">
        <f t="shared" si="0"/>
        <v>78</v>
      </c>
    </row>
    <row r="5" spans="1:9" s="157" customFormat="1" ht="27" customHeight="1" x14ac:dyDescent="0.2">
      <c r="A5"/>
      <c r="B5" s="1186"/>
      <c r="C5" s="101" t="s">
        <v>816</v>
      </c>
      <c r="D5" s="92" t="s">
        <v>1093</v>
      </c>
      <c r="E5" s="170" t="s">
        <v>1094</v>
      </c>
      <c r="F5" s="686">
        <v>1</v>
      </c>
      <c r="G5" s="686">
        <v>4275</v>
      </c>
      <c r="I5" s="157">
        <f t="shared" si="0"/>
        <v>54</v>
      </c>
    </row>
    <row r="6" spans="1:9" ht="27" customHeight="1" x14ac:dyDescent="0.2">
      <c r="B6" s="1186"/>
      <c r="C6" s="726" t="s">
        <v>10</v>
      </c>
      <c r="D6" s="99" t="s">
        <v>1095</v>
      </c>
      <c r="E6" s="692" t="s">
        <v>1096</v>
      </c>
      <c r="F6" s="693">
        <v>1</v>
      </c>
      <c r="G6" s="693">
        <v>16</v>
      </c>
      <c r="I6" s="157">
        <f t="shared" si="0"/>
        <v>50</v>
      </c>
    </row>
    <row r="7" spans="1:9" ht="27" customHeight="1" x14ac:dyDescent="0.2">
      <c r="B7" s="1186"/>
      <c r="C7" s="98" t="s">
        <v>11</v>
      </c>
      <c r="D7" s="109" t="s">
        <v>1097</v>
      </c>
      <c r="E7" s="694" t="s">
        <v>1098</v>
      </c>
      <c r="F7" s="695">
        <v>17</v>
      </c>
      <c r="G7" s="695">
        <v>37282</v>
      </c>
      <c r="I7" s="157">
        <f t="shared" si="0"/>
        <v>70</v>
      </c>
    </row>
    <row r="8" spans="1:9" ht="32.4" x14ac:dyDescent="0.2">
      <c r="B8" s="1186"/>
      <c r="C8" s="98" t="s">
        <v>1099</v>
      </c>
      <c r="D8" s="92" t="s">
        <v>869</v>
      </c>
      <c r="E8" s="170" t="s">
        <v>1100</v>
      </c>
      <c r="F8" s="707">
        <v>7</v>
      </c>
      <c r="G8" s="707">
        <v>605</v>
      </c>
      <c r="I8" s="157">
        <f t="shared" si="0"/>
        <v>77</v>
      </c>
    </row>
    <row r="9" spans="1:9" ht="40.5" customHeight="1" x14ac:dyDescent="0.2">
      <c r="B9" s="1186"/>
      <c r="C9" s="98" t="s">
        <v>1393</v>
      </c>
      <c r="D9" s="506" t="s">
        <v>349</v>
      </c>
      <c r="E9" s="696" t="s">
        <v>519</v>
      </c>
      <c r="F9" s="728">
        <v>9</v>
      </c>
      <c r="G9" s="728">
        <v>229</v>
      </c>
      <c r="I9" s="157">
        <f t="shared" si="0"/>
        <v>39</v>
      </c>
    </row>
    <row r="10" spans="1:9" ht="27" customHeight="1" x14ac:dyDescent="0.2">
      <c r="B10" s="1232" t="s">
        <v>1101</v>
      </c>
      <c r="C10" s="98" t="s">
        <v>20</v>
      </c>
      <c r="D10" s="92" t="s">
        <v>1102</v>
      </c>
      <c r="E10" s="170" t="s">
        <v>1103</v>
      </c>
      <c r="F10" s="686">
        <v>1</v>
      </c>
      <c r="G10" s="686">
        <v>29</v>
      </c>
      <c r="I10" s="157">
        <f t="shared" si="0"/>
        <v>13</v>
      </c>
    </row>
    <row r="11" spans="1:9" ht="27" customHeight="1" x14ac:dyDescent="0.2">
      <c r="B11" s="1232"/>
      <c r="C11" s="733" t="s">
        <v>27</v>
      </c>
      <c r="D11" s="506" t="s">
        <v>1104</v>
      </c>
      <c r="E11" s="696" t="s">
        <v>1105</v>
      </c>
      <c r="F11" s="724">
        <v>709</v>
      </c>
      <c r="G11" s="724">
        <v>14122</v>
      </c>
      <c r="I11" s="157">
        <f t="shared" si="0"/>
        <v>42</v>
      </c>
    </row>
    <row r="12" spans="1:9" ht="27" customHeight="1" x14ac:dyDescent="0.2">
      <c r="B12" s="1186" t="s">
        <v>880</v>
      </c>
      <c r="C12" s="1143" t="s">
        <v>40</v>
      </c>
      <c r="D12" s="765" t="s">
        <v>1106</v>
      </c>
      <c r="E12" s="766" t="s">
        <v>1107</v>
      </c>
      <c r="F12" s="767">
        <v>8</v>
      </c>
      <c r="G12" s="767">
        <v>227</v>
      </c>
      <c r="I12" s="157">
        <f t="shared" si="0"/>
        <v>28</v>
      </c>
    </row>
    <row r="13" spans="1:9" s="157" customFormat="1" ht="27" customHeight="1" x14ac:dyDescent="0.2">
      <c r="A13"/>
      <c r="B13" s="1186"/>
      <c r="C13" s="1217"/>
      <c r="D13" s="99" t="s">
        <v>1108</v>
      </c>
      <c r="E13" s="768" t="s">
        <v>1109</v>
      </c>
      <c r="F13" s="693">
        <v>1</v>
      </c>
      <c r="G13" s="693">
        <v>36</v>
      </c>
      <c r="I13" s="157">
        <f t="shared" si="0"/>
        <v>11</v>
      </c>
    </row>
    <row r="14" spans="1:9" s="157" customFormat="1" ht="27" customHeight="1" x14ac:dyDescent="0.2">
      <c r="A14"/>
      <c r="B14" s="1186"/>
      <c r="C14" s="764" t="s">
        <v>1337</v>
      </c>
      <c r="D14" s="92" t="s">
        <v>869</v>
      </c>
      <c r="E14" s="170" t="s">
        <v>1110</v>
      </c>
      <c r="F14" s="776">
        <v>5</v>
      </c>
      <c r="G14" s="776">
        <v>228</v>
      </c>
      <c r="I14" s="157">
        <f t="shared" si="0"/>
        <v>37</v>
      </c>
    </row>
    <row r="15" spans="1:9" s="157" customFormat="1" ht="27" customHeight="1" x14ac:dyDescent="0.2">
      <c r="A15"/>
      <c r="B15" s="1186"/>
      <c r="C15" s="764" t="s">
        <v>476</v>
      </c>
      <c r="D15" s="109" t="s">
        <v>869</v>
      </c>
      <c r="E15" s="170" t="s">
        <v>1110</v>
      </c>
      <c r="F15" s="695">
        <v>2</v>
      </c>
      <c r="G15" s="695">
        <v>44</v>
      </c>
      <c r="I15" s="157">
        <f t="shared" si="0"/>
        <v>37</v>
      </c>
    </row>
    <row r="16" spans="1:9" ht="27" customHeight="1" x14ac:dyDescent="0.2">
      <c r="B16" s="1186" t="s">
        <v>1111</v>
      </c>
      <c r="C16" s="98" t="s">
        <v>58</v>
      </c>
      <c r="D16" s="92" t="s">
        <v>1112</v>
      </c>
      <c r="E16" s="170" t="s">
        <v>1113</v>
      </c>
      <c r="F16" s="686">
        <v>10</v>
      </c>
      <c r="G16" s="686">
        <v>96</v>
      </c>
      <c r="I16" s="157">
        <f t="shared" si="0"/>
        <v>37</v>
      </c>
    </row>
    <row r="17" spans="1:9" ht="40.5" customHeight="1" x14ac:dyDescent="0.2">
      <c r="B17" s="1186"/>
      <c r="C17" s="830" t="s">
        <v>1114</v>
      </c>
      <c r="D17" s="769" t="s">
        <v>1115</v>
      </c>
      <c r="E17" s="763" t="s">
        <v>1116</v>
      </c>
      <c r="F17" s="751">
        <v>2</v>
      </c>
      <c r="G17" s="751">
        <v>46</v>
      </c>
      <c r="I17" s="157">
        <f t="shared" si="0"/>
        <v>33</v>
      </c>
    </row>
    <row r="18" spans="1:9" ht="27" customHeight="1" x14ac:dyDescent="0.2">
      <c r="I18" s="157"/>
    </row>
    <row r="19" spans="1:9" ht="27" customHeight="1" x14ac:dyDescent="0.2">
      <c r="I19" s="157"/>
    </row>
    <row r="20" spans="1:9" ht="27" customHeight="1" x14ac:dyDescent="0.2">
      <c r="I20" s="157"/>
    </row>
    <row r="21" spans="1:9" s="157" customFormat="1" ht="27" customHeight="1" x14ac:dyDescent="0.2">
      <c r="A21"/>
      <c r="B21"/>
      <c r="C21"/>
      <c r="D21"/>
      <c r="E21"/>
      <c r="F21"/>
      <c r="G21"/>
      <c r="H21" s="164"/>
    </row>
  </sheetData>
  <mergeCells count="8">
    <mergeCell ref="B10:B11"/>
    <mergeCell ref="B12:B15"/>
    <mergeCell ref="C12:C13"/>
    <mergeCell ref="B16:B17"/>
    <mergeCell ref="B1:G1"/>
    <mergeCell ref="B2:C2"/>
    <mergeCell ref="B3:C3"/>
    <mergeCell ref="B4:B9"/>
  </mergeCells>
  <phoneticPr fontId="3"/>
  <pageMargins left="0.70866141732283472" right="0.70866141732283472" top="0.74803149606299213" bottom="0.74803149606299213" header="0.31496062992125984" footer="0.31496062992125984"/>
  <pageSetup paperSize="9" scale="96" orientation="portrait" r:id="rId1"/>
  <headerFooter>
    <oddFooter>&amp;P ページ</oddFooter>
  </headerFooter>
  <colBreaks count="1" manualBreakCount="1">
    <brk id="8" max="2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7DEA-08C6-4EA9-83F5-1EE26B6E6566}">
  <dimension ref="A1:I16"/>
  <sheetViews>
    <sheetView view="pageBreakPreview" zoomScaleNormal="100" zoomScaleSheetLayoutView="100" workbookViewId="0">
      <selection activeCell="B1" sqref="B1:G1"/>
    </sheetView>
  </sheetViews>
  <sheetFormatPr defaultColWidth="9" defaultRowHeight="10.5" customHeight="1" x14ac:dyDescent="0.2"/>
  <cols>
    <col min="1" max="1" width="1" customWidth="1"/>
    <col min="2" max="2" width="2.77734375" customWidth="1"/>
    <col min="3" max="3" width="8.33203125" customWidth="1"/>
    <col min="4" max="4" width="20.6640625" customWidth="1"/>
    <col min="5" max="5" width="46.109375" customWidth="1"/>
    <col min="6" max="6" width="6.109375" style="996" customWidth="1"/>
    <col min="7" max="7" width="6.109375" customWidth="1"/>
    <col min="8" max="8" width="1" style="152" customWidth="1"/>
    <col min="9" max="9" width="5.33203125" style="152" customWidth="1"/>
    <col min="10" max="16384" width="9" style="152"/>
  </cols>
  <sheetData>
    <row r="1" spans="1:9" ht="27" customHeight="1" x14ac:dyDescent="0.2">
      <c r="A1" s="152"/>
      <c r="B1" s="1230" t="s">
        <v>615</v>
      </c>
      <c r="C1" s="1230"/>
      <c r="D1" s="1230"/>
      <c r="E1" s="1230"/>
      <c r="F1" s="1237"/>
      <c r="G1" s="1230"/>
      <c r="I1" s="157">
        <f t="shared" ref="I1:I14" si="0">LEN(E1)</f>
        <v>0</v>
      </c>
    </row>
    <row r="2" spans="1:9" s="178" customFormat="1" ht="27" customHeight="1" x14ac:dyDescent="0.2">
      <c r="B2" s="1052" t="s">
        <v>234</v>
      </c>
      <c r="C2" s="1053"/>
      <c r="D2" s="655" t="s">
        <v>148</v>
      </c>
      <c r="E2" s="174" t="s">
        <v>149</v>
      </c>
      <c r="F2" s="177" t="s">
        <v>406</v>
      </c>
      <c r="G2" s="176" t="s">
        <v>147</v>
      </c>
      <c r="I2" s="131">
        <f t="shared" si="0"/>
        <v>5</v>
      </c>
    </row>
    <row r="3" spans="1:9" ht="27" customHeight="1" x14ac:dyDescent="0.2">
      <c r="B3" s="1238" t="s">
        <v>0</v>
      </c>
      <c r="C3" s="1239"/>
      <c r="D3" s="108" t="s">
        <v>1117</v>
      </c>
      <c r="E3" s="698" t="s">
        <v>1118</v>
      </c>
      <c r="F3" s="990">
        <v>1</v>
      </c>
      <c r="G3" s="725">
        <v>80</v>
      </c>
      <c r="I3" s="157">
        <f t="shared" si="0"/>
        <v>50</v>
      </c>
    </row>
    <row r="4" spans="1:9" ht="27" customHeight="1" x14ac:dyDescent="0.2">
      <c r="B4" s="989" t="s">
        <v>1391</v>
      </c>
      <c r="C4" s="733" t="s">
        <v>1119</v>
      </c>
      <c r="D4" s="506" t="s">
        <v>1120</v>
      </c>
      <c r="E4" s="696" t="s">
        <v>1121</v>
      </c>
      <c r="F4" s="991">
        <v>2</v>
      </c>
      <c r="G4" s="724">
        <v>15</v>
      </c>
      <c r="I4" s="157">
        <f t="shared" si="0"/>
        <v>29</v>
      </c>
    </row>
    <row r="5" spans="1:9" ht="27" customHeight="1" x14ac:dyDescent="0.2">
      <c r="B5" s="1234" t="s">
        <v>732</v>
      </c>
      <c r="C5" s="1020" t="s">
        <v>904</v>
      </c>
      <c r="D5" s="699" t="s">
        <v>339</v>
      </c>
      <c r="E5" s="700" t="s">
        <v>340</v>
      </c>
      <c r="F5" s="992">
        <v>1</v>
      </c>
      <c r="G5" s="701">
        <v>2000</v>
      </c>
      <c r="I5" s="157">
        <f t="shared" si="0"/>
        <v>18</v>
      </c>
    </row>
    <row r="6" spans="1:9" ht="27" customHeight="1" x14ac:dyDescent="0.2">
      <c r="B6" s="1235"/>
      <c r="C6" s="101" t="s">
        <v>56</v>
      </c>
      <c r="D6" s="92" t="s">
        <v>339</v>
      </c>
      <c r="E6" s="170" t="s">
        <v>340</v>
      </c>
      <c r="F6" s="993">
        <v>1</v>
      </c>
      <c r="G6" s="691">
        <v>2000</v>
      </c>
      <c r="I6" s="157">
        <f t="shared" si="0"/>
        <v>18</v>
      </c>
    </row>
    <row r="7" spans="1:9" ht="27" customHeight="1" x14ac:dyDescent="0.2">
      <c r="B7" s="1235"/>
      <c r="C7" s="101" t="s">
        <v>1016</v>
      </c>
      <c r="D7" s="92" t="s">
        <v>339</v>
      </c>
      <c r="E7" s="170" t="s">
        <v>340</v>
      </c>
      <c r="F7" s="993">
        <v>1</v>
      </c>
      <c r="G7" s="691">
        <v>2000</v>
      </c>
      <c r="I7" s="157">
        <f t="shared" si="0"/>
        <v>18</v>
      </c>
    </row>
    <row r="8" spans="1:9" s="157" customFormat="1" ht="27" customHeight="1" x14ac:dyDescent="0.2">
      <c r="A8"/>
      <c r="B8" s="1235"/>
      <c r="C8" s="101" t="s">
        <v>1122</v>
      </c>
      <c r="D8" s="92" t="s">
        <v>339</v>
      </c>
      <c r="E8" s="170" t="s">
        <v>340</v>
      </c>
      <c r="F8" s="993">
        <v>1</v>
      </c>
      <c r="G8" s="686">
        <v>2000</v>
      </c>
      <c r="I8" s="157">
        <f t="shared" si="0"/>
        <v>18</v>
      </c>
    </row>
    <row r="9" spans="1:9" ht="27" customHeight="1" x14ac:dyDescent="0.2">
      <c r="B9" s="1235"/>
      <c r="C9" s="732" t="s">
        <v>59</v>
      </c>
      <c r="D9" s="158" t="s">
        <v>1123</v>
      </c>
      <c r="E9" s="690" t="s">
        <v>1124</v>
      </c>
      <c r="F9" s="994">
        <v>1</v>
      </c>
      <c r="G9" s="691">
        <v>2000</v>
      </c>
      <c r="I9" s="157">
        <f t="shared" si="0"/>
        <v>18</v>
      </c>
    </row>
    <row r="10" spans="1:9" s="157" customFormat="1" ht="27" customHeight="1" x14ac:dyDescent="0.2">
      <c r="A10"/>
      <c r="B10" s="1235"/>
      <c r="C10" s="732" t="s">
        <v>1125</v>
      </c>
      <c r="D10" s="158" t="s">
        <v>1123</v>
      </c>
      <c r="E10" s="170" t="s">
        <v>340</v>
      </c>
      <c r="F10" s="993">
        <v>1</v>
      </c>
      <c r="G10" s="686">
        <v>2000</v>
      </c>
      <c r="I10" s="157">
        <f t="shared" si="0"/>
        <v>18</v>
      </c>
    </row>
    <row r="11" spans="1:9" s="157" customFormat="1" ht="27" customHeight="1" x14ac:dyDescent="0.2">
      <c r="A11"/>
      <c r="B11" s="1235"/>
      <c r="C11" s="732" t="s">
        <v>341</v>
      </c>
      <c r="D11" s="158" t="s">
        <v>1126</v>
      </c>
      <c r="E11" s="690" t="s">
        <v>1127</v>
      </c>
      <c r="F11" s="994">
        <v>1</v>
      </c>
      <c r="G11" s="691">
        <v>2000</v>
      </c>
      <c r="I11" s="157">
        <f t="shared" si="0"/>
        <v>18</v>
      </c>
    </row>
    <row r="12" spans="1:9" ht="27" customHeight="1" x14ac:dyDescent="0.2">
      <c r="B12" s="1235"/>
      <c r="C12" s="101" t="s">
        <v>1025</v>
      </c>
      <c r="D12" s="92" t="s">
        <v>1126</v>
      </c>
      <c r="E12" s="170" t="s">
        <v>1127</v>
      </c>
      <c r="F12" s="993">
        <v>1</v>
      </c>
      <c r="G12" s="686">
        <v>2000</v>
      </c>
      <c r="I12" s="157">
        <f t="shared" si="0"/>
        <v>18</v>
      </c>
    </row>
    <row r="13" spans="1:9" ht="27" customHeight="1" x14ac:dyDescent="0.2">
      <c r="B13" s="1235"/>
      <c r="C13" s="1021" t="s">
        <v>1086</v>
      </c>
      <c r="D13" s="739" t="s">
        <v>1126</v>
      </c>
      <c r="E13" s="740" t="s">
        <v>1127</v>
      </c>
      <c r="F13" s="995">
        <v>1</v>
      </c>
      <c r="G13" s="741">
        <v>2000</v>
      </c>
      <c r="I13" s="157">
        <f t="shared" si="0"/>
        <v>18</v>
      </c>
    </row>
    <row r="14" spans="1:9" ht="27" customHeight="1" x14ac:dyDescent="0.2">
      <c r="B14" s="1235"/>
      <c r="C14" s="732" t="s">
        <v>1028</v>
      </c>
      <c r="D14" s="730" t="s">
        <v>1123</v>
      </c>
      <c r="E14" s="706" t="s">
        <v>340</v>
      </c>
      <c r="F14" s="993">
        <v>1</v>
      </c>
      <c r="G14" s="686">
        <v>2000</v>
      </c>
      <c r="H14" s="160"/>
      <c r="I14" s="157">
        <f t="shared" si="0"/>
        <v>18</v>
      </c>
    </row>
    <row r="15" spans="1:9" ht="27" customHeight="1" x14ac:dyDescent="0.2">
      <c r="B15" s="1236"/>
      <c r="C15" s="500" t="s">
        <v>1114</v>
      </c>
      <c r="D15" s="506" t="s">
        <v>1123</v>
      </c>
      <c r="E15" s="696" t="s">
        <v>340</v>
      </c>
      <c r="F15" s="991">
        <v>1</v>
      </c>
      <c r="G15" s="724">
        <v>2000</v>
      </c>
    </row>
    <row r="16" spans="1:9" ht="10.5" customHeight="1" x14ac:dyDescent="0.2">
      <c r="C16" s="803"/>
    </row>
  </sheetData>
  <mergeCells count="4">
    <mergeCell ref="B5:B15"/>
    <mergeCell ref="B1:G1"/>
    <mergeCell ref="B2:C2"/>
    <mergeCell ref="B3:C3"/>
  </mergeCells>
  <phoneticPr fontId="3"/>
  <pageMargins left="0.70866141732283472" right="0.70866141732283472" top="0.74803149606299213" bottom="0.74803149606299213" header="0.31496062992125984" footer="0.31496062992125984"/>
  <pageSetup paperSize="9" scale="96" orientation="portrait" r:id="rId1"/>
  <headerFooter>
    <oddFooter>&amp;P ページ</oddFooter>
  </headerFooter>
  <colBreaks count="1" manualBreakCount="1">
    <brk id="8" max="2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BB8AB-43AA-4C9E-A8B0-ADD5D97F57BE}">
  <dimension ref="A1:I50"/>
  <sheetViews>
    <sheetView view="pageBreakPreview" zoomScaleNormal="100" zoomScaleSheetLayoutView="100" workbookViewId="0">
      <selection activeCell="B1" sqref="B1:G1"/>
    </sheetView>
  </sheetViews>
  <sheetFormatPr defaultColWidth="9" defaultRowHeight="10.5" customHeight="1" x14ac:dyDescent="0.2"/>
  <cols>
    <col min="1" max="1" width="1" customWidth="1"/>
    <col min="2" max="2" width="2.77734375" customWidth="1"/>
    <col min="3" max="3" width="8.33203125" customWidth="1"/>
    <col min="4" max="4" width="20.6640625" customWidth="1"/>
    <col min="5" max="5" width="46.109375" customWidth="1"/>
    <col min="6" max="7" width="6.109375" customWidth="1"/>
    <col min="8" max="8" width="1" style="152" customWidth="1"/>
    <col min="9" max="9" width="5.33203125" style="152" customWidth="1"/>
    <col min="10" max="16384" width="9" style="152"/>
  </cols>
  <sheetData>
    <row r="1" spans="1:9" ht="27" customHeight="1" x14ac:dyDescent="0.2">
      <c r="A1" s="152"/>
      <c r="B1" s="1230" t="s">
        <v>616</v>
      </c>
      <c r="C1" s="1230"/>
      <c r="D1" s="1230"/>
      <c r="E1" s="1230"/>
      <c r="F1" s="1230"/>
      <c r="G1" s="1230"/>
      <c r="I1" s="157">
        <f t="shared" ref="I1:I47" si="0">LEN(E1)</f>
        <v>0</v>
      </c>
    </row>
    <row r="2" spans="1:9" s="173" customFormat="1" ht="27" customHeight="1" x14ac:dyDescent="0.2">
      <c r="B2" s="1052" t="s">
        <v>234</v>
      </c>
      <c r="C2" s="1053"/>
      <c r="D2" s="172" t="s">
        <v>148</v>
      </c>
      <c r="E2" s="174" t="s">
        <v>149</v>
      </c>
      <c r="F2" s="177" t="s">
        <v>406</v>
      </c>
      <c r="G2" s="176" t="s">
        <v>147</v>
      </c>
      <c r="I2" s="157">
        <f t="shared" si="0"/>
        <v>5</v>
      </c>
    </row>
    <row r="3" spans="1:9" s="157" customFormat="1" ht="27" customHeight="1" x14ac:dyDescent="0.2">
      <c r="A3"/>
      <c r="B3" s="1233" t="s">
        <v>0</v>
      </c>
      <c r="C3" s="1233"/>
      <c r="D3" s="108" t="s">
        <v>410</v>
      </c>
      <c r="E3" s="698" t="s">
        <v>498</v>
      </c>
      <c r="F3" s="725">
        <v>1</v>
      </c>
      <c r="G3" s="725">
        <v>261</v>
      </c>
      <c r="I3" s="157">
        <f t="shared" si="0"/>
        <v>24</v>
      </c>
    </row>
    <row r="4" spans="1:9" s="157" customFormat="1" ht="27" customHeight="1" x14ac:dyDescent="0.2">
      <c r="A4"/>
      <c r="B4" s="1233"/>
      <c r="C4" s="1233"/>
      <c r="D4" s="92" t="s">
        <v>411</v>
      </c>
      <c r="E4" s="170" t="s">
        <v>499</v>
      </c>
      <c r="F4" s="686">
        <v>97</v>
      </c>
      <c r="G4" s="686">
        <v>827</v>
      </c>
      <c r="I4" s="157">
        <f t="shared" si="0"/>
        <v>36</v>
      </c>
    </row>
    <row r="5" spans="1:9" s="157" customFormat="1" ht="27" customHeight="1" x14ac:dyDescent="0.2">
      <c r="A5"/>
      <c r="B5" s="1233"/>
      <c r="C5" s="1233"/>
      <c r="D5" s="92" t="s">
        <v>412</v>
      </c>
      <c r="E5" s="170" t="s">
        <v>500</v>
      </c>
      <c r="F5" s="686">
        <v>20</v>
      </c>
      <c r="G5" s="686">
        <v>1568</v>
      </c>
      <c r="I5" s="157">
        <f t="shared" si="0"/>
        <v>35</v>
      </c>
    </row>
    <row r="6" spans="1:9" s="157" customFormat="1" ht="27" customHeight="1" x14ac:dyDescent="0.2">
      <c r="A6"/>
      <c r="B6" s="1186" t="s">
        <v>684</v>
      </c>
      <c r="C6" s="1206" t="s">
        <v>2</v>
      </c>
      <c r="D6" s="108" t="s">
        <v>1128</v>
      </c>
      <c r="E6" s="108" t="s">
        <v>1129</v>
      </c>
      <c r="F6" s="770">
        <v>57</v>
      </c>
      <c r="G6" s="770">
        <v>604</v>
      </c>
      <c r="I6" s="157">
        <f t="shared" si="0"/>
        <v>36</v>
      </c>
    </row>
    <row r="7" spans="1:9" s="157" customFormat="1" ht="27" customHeight="1" x14ac:dyDescent="0.2">
      <c r="A7"/>
      <c r="B7" s="1186"/>
      <c r="C7" s="1206"/>
      <c r="D7" s="92" t="s">
        <v>1130</v>
      </c>
      <c r="E7" s="92" t="s">
        <v>1131</v>
      </c>
      <c r="F7" s="771">
        <v>4</v>
      </c>
      <c r="G7" s="771">
        <v>44</v>
      </c>
      <c r="I7" s="157">
        <f t="shared" si="0"/>
        <v>27</v>
      </c>
    </row>
    <row r="8" spans="1:9" ht="27" customHeight="1" x14ac:dyDescent="0.2">
      <c r="B8" s="1186"/>
      <c r="C8" s="1214" t="s">
        <v>816</v>
      </c>
      <c r="D8" s="92" t="s">
        <v>1132</v>
      </c>
      <c r="E8" s="170" t="s">
        <v>1133</v>
      </c>
      <c r="F8" s="686">
        <v>5</v>
      </c>
      <c r="G8" s="686">
        <v>325</v>
      </c>
      <c r="I8" s="157">
        <f t="shared" si="0"/>
        <v>45</v>
      </c>
    </row>
    <row r="9" spans="1:9" ht="27" customHeight="1" x14ac:dyDescent="0.2">
      <c r="B9" s="1186"/>
      <c r="C9" s="1207"/>
      <c r="D9" s="92" t="s">
        <v>1134</v>
      </c>
      <c r="E9" s="170" t="s">
        <v>1135</v>
      </c>
      <c r="F9" s="691">
        <v>20</v>
      </c>
      <c r="G9" s="691">
        <v>265</v>
      </c>
      <c r="I9" s="157">
        <f t="shared" si="0"/>
        <v>19</v>
      </c>
    </row>
    <row r="10" spans="1:9" ht="27" customHeight="1" x14ac:dyDescent="0.2">
      <c r="B10" s="1186"/>
      <c r="C10" s="1226" t="s">
        <v>6</v>
      </c>
      <c r="D10" s="709" t="s">
        <v>1136</v>
      </c>
      <c r="E10" s="710" t="s">
        <v>1137</v>
      </c>
      <c r="F10" s="772">
        <v>1</v>
      </c>
      <c r="G10" s="772">
        <v>1164</v>
      </c>
      <c r="I10" s="157">
        <f t="shared" si="0"/>
        <v>16</v>
      </c>
    </row>
    <row r="11" spans="1:9" ht="27" customHeight="1" x14ac:dyDescent="0.2">
      <c r="B11" s="1186"/>
      <c r="C11" s="1227"/>
      <c r="D11" s="99" t="s">
        <v>1138</v>
      </c>
      <c r="E11" s="692" t="s">
        <v>1139</v>
      </c>
      <c r="F11" s="708">
        <v>8</v>
      </c>
      <c r="G11" s="708">
        <v>77</v>
      </c>
      <c r="I11" s="157">
        <f t="shared" si="0"/>
        <v>15</v>
      </c>
    </row>
    <row r="12" spans="1:9" ht="27" customHeight="1" x14ac:dyDescent="0.2">
      <c r="B12" s="1186"/>
      <c r="C12" s="1229"/>
      <c r="D12" s="99" t="s">
        <v>1140</v>
      </c>
      <c r="E12" s="692" t="s">
        <v>1141</v>
      </c>
      <c r="F12" s="708">
        <v>2</v>
      </c>
      <c r="G12" s="708">
        <v>54</v>
      </c>
      <c r="I12" s="157">
        <f t="shared" si="0"/>
        <v>33</v>
      </c>
    </row>
    <row r="13" spans="1:9" ht="32.4" x14ac:dyDescent="0.2">
      <c r="B13" s="1186"/>
      <c r="C13" s="1215" t="s">
        <v>1142</v>
      </c>
      <c r="D13" s="99" t="s">
        <v>1143</v>
      </c>
      <c r="E13" s="768" t="s">
        <v>1144</v>
      </c>
      <c r="F13" s="708">
        <v>1</v>
      </c>
      <c r="G13" s="708">
        <v>659</v>
      </c>
      <c r="I13" s="157">
        <f t="shared" si="0"/>
        <v>59</v>
      </c>
    </row>
    <row r="14" spans="1:9" s="91" customFormat="1" ht="27" customHeight="1" x14ac:dyDescent="0.2">
      <c r="A14"/>
      <c r="B14" s="1186"/>
      <c r="C14" s="1216"/>
      <c r="D14" s="99" t="s">
        <v>1145</v>
      </c>
      <c r="E14" s="768" t="s">
        <v>1146</v>
      </c>
      <c r="F14" s="708">
        <v>4</v>
      </c>
      <c r="G14" s="708">
        <v>10552</v>
      </c>
      <c r="I14" s="157">
        <f t="shared" si="0"/>
        <v>27</v>
      </c>
    </row>
    <row r="15" spans="1:9" s="91" customFormat="1" ht="27" customHeight="1" x14ac:dyDescent="0.2">
      <c r="A15"/>
      <c r="B15" s="1186"/>
      <c r="C15" s="1216"/>
      <c r="D15" s="99" t="s">
        <v>1147</v>
      </c>
      <c r="E15" s="692" t="s">
        <v>1148</v>
      </c>
      <c r="F15" s="708">
        <v>5</v>
      </c>
      <c r="G15" s="708">
        <v>142</v>
      </c>
      <c r="I15" s="157">
        <f t="shared" si="0"/>
        <v>27</v>
      </c>
    </row>
    <row r="16" spans="1:9" s="91" customFormat="1" ht="27" customHeight="1" x14ac:dyDescent="0.2">
      <c r="A16"/>
      <c r="B16" s="1186"/>
      <c r="C16" s="1216"/>
      <c r="D16" s="773" t="s">
        <v>1149</v>
      </c>
      <c r="E16" s="768" t="s">
        <v>1150</v>
      </c>
      <c r="F16" s="708">
        <v>2</v>
      </c>
      <c r="G16" s="708">
        <v>6780</v>
      </c>
      <c r="I16" s="157">
        <f t="shared" si="0"/>
        <v>16</v>
      </c>
    </row>
    <row r="17" spans="1:9" s="91" customFormat="1" ht="27" customHeight="1" x14ac:dyDescent="0.2">
      <c r="A17"/>
      <c r="B17" s="1186"/>
      <c r="C17" s="1217"/>
      <c r="D17" s="773" t="s">
        <v>1151</v>
      </c>
      <c r="E17" s="768" t="s">
        <v>1152</v>
      </c>
      <c r="F17" s="708">
        <v>3</v>
      </c>
      <c r="G17" s="708">
        <v>81</v>
      </c>
      <c r="I17" s="157">
        <f t="shared" si="0"/>
        <v>23</v>
      </c>
    </row>
    <row r="18" spans="1:9" s="157" customFormat="1" ht="32.4" x14ac:dyDescent="0.2">
      <c r="A18"/>
      <c r="B18" s="1186"/>
      <c r="C18" s="1214" t="s">
        <v>11</v>
      </c>
      <c r="D18" s="92" t="s">
        <v>834</v>
      </c>
      <c r="E18" s="170" t="s">
        <v>1153</v>
      </c>
      <c r="F18" s="686">
        <v>3</v>
      </c>
      <c r="G18" s="686">
        <v>590</v>
      </c>
      <c r="I18" s="157">
        <f t="shared" si="0"/>
        <v>63</v>
      </c>
    </row>
    <row r="19" spans="1:9" s="157" customFormat="1" ht="27" customHeight="1" x14ac:dyDescent="0.2">
      <c r="A19"/>
      <c r="B19" s="1186"/>
      <c r="C19" s="1207"/>
      <c r="D19" s="92" t="s">
        <v>1154</v>
      </c>
      <c r="E19" s="170" t="s">
        <v>1155</v>
      </c>
      <c r="F19" s="686">
        <v>1</v>
      </c>
      <c r="G19" s="686">
        <v>29</v>
      </c>
      <c r="I19" s="157">
        <f t="shared" si="0"/>
        <v>47</v>
      </c>
    </row>
    <row r="20" spans="1:9" ht="27" customHeight="1" x14ac:dyDescent="0.2">
      <c r="B20" s="1186"/>
      <c r="C20" s="825" t="s">
        <v>13</v>
      </c>
      <c r="D20" s="116" t="s">
        <v>1156</v>
      </c>
      <c r="E20" s="702" t="s">
        <v>1157</v>
      </c>
      <c r="F20" s="703">
        <v>3</v>
      </c>
      <c r="G20" s="703">
        <v>16</v>
      </c>
      <c r="I20" s="157">
        <f t="shared" si="0"/>
        <v>37</v>
      </c>
    </row>
    <row r="21" spans="1:9" ht="27" customHeight="1" x14ac:dyDescent="0.2">
      <c r="B21" s="1186"/>
      <c r="C21" s="733" t="s">
        <v>14</v>
      </c>
      <c r="D21" s="506" t="s">
        <v>520</v>
      </c>
      <c r="E21" s="696" t="s">
        <v>318</v>
      </c>
      <c r="F21" s="697">
        <v>3</v>
      </c>
      <c r="G21" s="697">
        <v>76</v>
      </c>
      <c r="I21" s="157">
        <f t="shared" si="0"/>
        <v>19</v>
      </c>
    </row>
    <row r="22" spans="1:9" ht="27" customHeight="1" x14ac:dyDescent="0.2">
      <c r="B22" s="1225" t="s">
        <v>1390</v>
      </c>
      <c r="C22" s="1218" t="s">
        <v>242</v>
      </c>
      <c r="D22" s="108" t="s">
        <v>1158</v>
      </c>
      <c r="E22" s="698" t="s">
        <v>1159</v>
      </c>
      <c r="F22" s="725">
        <v>1</v>
      </c>
      <c r="G22" s="725">
        <v>955</v>
      </c>
      <c r="I22" s="157">
        <f t="shared" si="0"/>
        <v>43</v>
      </c>
    </row>
    <row r="23" spans="1:9" ht="27" customHeight="1" x14ac:dyDescent="0.2">
      <c r="B23" s="1220"/>
      <c r="C23" s="1207"/>
      <c r="D23" s="92" t="s">
        <v>1160</v>
      </c>
      <c r="E23" s="170" t="s">
        <v>1161</v>
      </c>
      <c r="F23" s="686">
        <v>1</v>
      </c>
      <c r="G23" s="686">
        <v>2162</v>
      </c>
      <c r="I23" s="157">
        <f t="shared" si="0"/>
        <v>34</v>
      </c>
    </row>
    <row r="24" spans="1:9" s="157" customFormat="1" ht="27" customHeight="1" x14ac:dyDescent="0.2">
      <c r="A24"/>
      <c r="B24" s="1220"/>
      <c r="C24" s="1214" t="s">
        <v>960</v>
      </c>
      <c r="D24" s="1000" t="s">
        <v>1162</v>
      </c>
      <c r="E24" s="702" t="s">
        <v>1163</v>
      </c>
      <c r="F24" s="703">
        <v>1</v>
      </c>
      <c r="G24" s="703">
        <v>10</v>
      </c>
      <c r="I24" s="157">
        <f t="shared" si="0"/>
        <v>8</v>
      </c>
    </row>
    <row r="25" spans="1:9" s="157" customFormat="1" ht="27" customHeight="1" x14ac:dyDescent="0.2">
      <c r="A25"/>
      <c r="B25" s="1220"/>
      <c r="C25" s="1206"/>
      <c r="D25" s="705" t="s">
        <v>1164</v>
      </c>
      <c r="E25" s="170" t="s">
        <v>1165</v>
      </c>
      <c r="F25" s="686">
        <v>1</v>
      </c>
      <c r="G25" s="686">
        <v>79</v>
      </c>
      <c r="I25" s="157">
        <f t="shared" si="0"/>
        <v>11</v>
      </c>
    </row>
    <row r="26" spans="1:9" s="157" customFormat="1" ht="32.4" x14ac:dyDescent="0.2">
      <c r="A26"/>
      <c r="B26" s="1220"/>
      <c r="C26" s="1207"/>
      <c r="D26" s="705" t="s">
        <v>1166</v>
      </c>
      <c r="E26" s="170" t="s">
        <v>1167</v>
      </c>
      <c r="F26" s="686">
        <v>1</v>
      </c>
      <c r="G26" s="686">
        <v>15</v>
      </c>
      <c r="I26" s="157">
        <f t="shared" si="0"/>
        <v>12</v>
      </c>
    </row>
    <row r="27" spans="1:9" ht="27" customHeight="1" x14ac:dyDescent="0.2">
      <c r="B27" s="1220"/>
      <c r="C27" s="1214" t="s">
        <v>1168</v>
      </c>
      <c r="D27" s="92" t="s">
        <v>1169</v>
      </c>
      <c r="E27" s="170" t="s">
        <v>1170</v>
      </c>
      <c r="F27" s="704">
        <v>1</v>
      </c>
      <c r="G27" s="704">
        <v>19</v>
      </c>
      <c r="I27" s="157">
        <f t="shared" si="0"/>
        <v>35</v>
      </c>
    </row>
    <row r="28" spans="1:9" ht="27" customHeight="1" x14ac:dyDescent="0.2">
      <c r="B28" s="1220"/>
      <c r="C28" s="1206"/>
      <c r="D28" s="92" t="s">
        <v>1171</v>
      </c>
      <c r="E28" s="170" t="s">
        <v>1172</v>
      </c>
      <c r="F28" s="192">
        <v>4</v>
      </c>
      <c r="G28" s="192">
        <v>400</v>
      </c>
      <c r="I28" s="157">
        <f t="shared" si="0"/>
        <v>29</v>
      </c>
    </row>
    <row r="29" spans="1:9" ht="27" customHeight="1" x14ac:dyDescent="0.2">
      <c r="B29" s="1221"/>
      <c r="C29" s="1219"/>
      <c r="D29" s="672" t="s">
        <v>1173</v>
      </c>
      <c r="E29" s="723" t="s">
        <v>1174</v>
      </c>
      <c r="F29" s="1012">
        <v>1</v>
      </c>
      <c r="G29" s="1012">
        <v>55</v>
      </c>
      <c r="I29" s="157">
        <f t="shared" si="0"/>
        <v>31</v>
      </c>
    </row>
    <row r="30" spans="1:9" ht="32.4" x14ac:dyDescent="0.2">
      <c r="B30" s="1220" t="s">
        <v>1403</v>
      </c>
      <c r="C30" s="826" t="s">
        <v>1367</v>
      </c>
      <c r="D30" s="739" t="s">
        <v>323</v>
      </c>
      <c r="E30" s="740" t="s">
        <v>617</v>
      </c>
      <c r="F30" s="741">
        <v>3</v>
      </c>
      <c r="G30" s="741">
        <v>79</v>
      </c>
      <c r="I30" s="157">
        <f t="shared" si="0"/>
        <v>67</v>
      </c>
    </row>
    <row r="31" spans="1:9" ht="27" customHeight="1" x14ac:dyDescent="0.2">
      <c r="B31" s="1220"/>
      <c r="C31" s="827" t="s">
        <v>23</v>
      </c>
      <c r="D31" s="484" t="s">
        <v>551</v>
      </c>
      <c r="E31" s="170" t="s">
        <v>552</v>
      </c>
      <c r="F31" s="686">
        <v>20</v>
      </c>
      <c r="G31" s="686">
        <v>1123</v>
      </c>
      <c r="I31" s="157">
        <f t="shared" si="0"/>
        <v>60</v>
      </c>
    </row>
    <row r="32" spans="1:9" ht="27" customHeight="1" x14ac:dyDescent="0.2">
      <c r="B32" s="1220"/>
      <c r="C32" s="827" t="s">
        <v>868</v>
      </c>
      <c r="D32" s="484" t="s">
        <v>1175</v>
      </c>
      <c r="E32" s="170" t="s">
        <v>1176</v>
      </c>
      <c r="F32" s="707">
        <v>1</v>
      </c>
      <c r="G32" s="707">
        <v>11</v>
      </c>
      <c r="I32" s="157">
        <f t="shared" si="0"/>
        <v>39</v>
      </c>
    </row>
    <row r="33" spans="1:9" ht="21.6" x14ac:dyDescent="0.2">
      <c r="B33" s="1221"/>
      <c r="C33" s="500" t="s">
        <v>26</v>
      </c>
      <c r="D33" s="672" t="s">
        <v>1177</v>
      </c>
      <c r="E33" s="723" t="s">
        <v>1178</v>
      </c>
      <c r="F33" s="724">
        <v>20</v>
      </c>
      <c r="G33" s="724">
        <v>10265</v>
      </c>
      <c r="I33" s="157">
        <f t="shared" si="0"/>
        <v>39</v>
      </c>
    </row>
    <row r="34" spans="1:9" s="165" customFormat="1" ht="27" customHeight="1" x14ac:dyDescent="0.2">
      <c r="A34"/>
      <c r="B34" s="1225" t="s">
        <v>1378</v>
      </c>
      <c r="C34" s="1216" t="s">
        <v>889</v>
      </c>
      <c r="D34" s="797" t="s">
        <v>1179</v>
      </c>
      <c r="E34" s="999" t="s">
        <v>1180</v>
      </c>
      <c r="F34" s="727">
        <v>1</v>
      </c>
      <c r="G34" s="727">
        <v>12</v>
      </c>
      <c r="I34" s="157">
        <f t="shared" si="0"/>
        <v>42</v>
      </c>
    </row>
    <row r="35" spans="1:9" s="165" customFormat="1" ht="27" customHeight="1" x14ac:dyDescent="0.2">
      <c r="A35"/>
      <c r="B35" s="1220"/>
      <c r="C35" s="1216"/>
      <c r="D35" s="99" t="s">
        <v>1181</v>
      </c>
      <c r="E35" s="774" t="s">
        <v>1182</v>
      </c>
      <c r="F35" s="693">
        <v>1</v>
      </c>
      <c r="G35" s="693">
        <v>22</v>
      </c>
      <c r="I35" s="157">
        <f t="shared" si="0"/>
        <v>30</v>
      </c>
    </row>
    <row r="36" spans="1:9" s="165" customFormat="1" ht="27" customHeight="1" x14ac:dyDescent="0.2">
      <c r="A36"/>
      <c r="B36" s="1220"/>
      <c r="C36" s="1216"/>
      <c r="D36" s="99" t="s">
        <v>1183</v>
      </c>
      <c r="E36" s="774" t="s">
        <v>1184</v>
      </c>
      <c r="F36" s="693">
        <v>1</v>
      </c>
      <c r="G36" s="693">
        <v>48</v>
      </c>
      <c r="I36" s="157">
        <f t="shared" si="0"/>
        <v>40</v>
      </c>
    </row>
    <row r="37" spans="1:9" s="165" customFormat="1" ht="27" customHeight="1" x14ac:dyDescent="0.2">
      <c r="A37"/>
      <c r="B37" s="1220"/>
      <c r="C37" s="1216"/>
      <c r="D37" s="99" t="s">
        <v>1185</v>
      </c>
      <c r="E37" s="774" t="s">
        <v>1186</v>
      </c>
      <c r="F37" s="693">
        <v>1</v>
      </c>
      <c r="G37" s="693">
        <v>10</v>
      </c>
      <c r="I37" s="157">
        <f t="shared" si="0"/>
        <v>32</v>
      </c>
    </row>
    <row r="38" spans="1:9" ht="27" customHeight="1" x14ac:dyDescent="0.2">
      <c r="B38" s="1221"/>
      <c r="C38" s="1155"/>
      <c r="D38" s="712" t="s">
        <v>1187</v>
      </c>
      <c r="E38" s="775" t="s">
        <v>1188</v>
      </c>
      <c r="F38" s="713">
        <v>1</v>
      </c>
      <c r="G38" s="713">
        <v>160</v>
      </c>
      <c r="I38" s="157">
        <f t="shared" si="0"/>
        <v>43</v>
      </c>
    </row>
    <row r="39" spans="1:9" ht="27" customHeight="1" x14ac:dyDescent="0.2">
      <c r="B39" s="1225" t="s">
        <v>732</v>
      </c>
      <c r="C39" s="1218" t="s">
        <v>442</v>
      </c>
      <c r="D39" s="108" t="s">
        <v>623</v>
      </c>
      <c r="E39" s="698" t="s">
        <v>624</v>
      </c>
      <c r="F39" s="1030">
        <v>1</v>
      </c>
      <c r="G39" s="1030">
        <v>13937</v>
      </c>
      <c r="I39" s="157">
        <f t="shared" si="0"/>
        <v>56</v>
      </c>
    </row>
    <row r="40" spans="1:9" ht="32.4" x14ac:dyDescent="0.2">
      <c r="B40" s="1220"/>
      <c r="C40" s="1206"/>
      <c r="D40" s="92" t="s">
        <v>625</v>
      </c>
      <c r="E40" s="170" t="s">
        <v>626</v>
      </c>
      <c r="F40" s="776">
        <v>1</v>
      </c>
      <c r="G40" s="776">
        <v>9872</v>
      </c>
      <c r="I40" s="157">
        <f t="shared" si="0"/>
        <v>61</v>
      </c>
    </row>
    <row r="41" spans="1:9" ht="27" customHeight="1" x14ac:dyDescent="0.2">
      <c r="B41" s="1220"/>
      <c r="C41" s="1206"/>
      <c r="D41" s="158" t="s">
        <v>627</v>
      </c>
      <c r="E41" s="690" t="s">
        <v>628</v>
      </c>
      <c r="F41" s="777">
        <v>1</v>
      </c>
      <c r="G41" s="777">
        <v>10692</v>
      </c>
      <c r="I41" s="157">
        <f t="shared" si="0"/>
        <v>56</v>
      </c>
    </row>
    <row r="42" spans="1:9" ht="27" customHeight="1" x14ac:dyDescent="0.2">
      <c r="B42" s="1220"/>
      <c r="C42" s="98" t="s">
        <v>56</v>
      </c>
      <c r="D42" s="92" t="s">
        <v>339</v>
      </c>
      <c r="E42" s="170" t="s">
        <v>340</v>
      </c>
      <c r="F42" s="686">
        <v>1</v>
      </c>
      <c r="G42" s="686">
        <v>2000</v>
      </c>
      <c r="I42" s="157">
        <f t="shared" si="0"/>
        <v>18</v>
      </c>
    </row>
    <row r="43" spans="1:9" ht="27" customHeight="1" x14ac:dyDescent="0.2">
      <c r="B43" s="1220"/>
      <c r="C43" s="1214" t="s">
        <v>58</v>
      </c>
      <c r="D43" s="92" t="s">
        <v>1189</v>
      </c>
      <c r="E43" s="170" t="s">
        <v>1190</v>
      </c>
      <c r="F43" s="686">
        <v>11</v>
      </c>
      <c r="G43" s="686">
        <v>160</v>
      </c>
      <c r="I43" s="157">
        <f t="shared" si="0"/>
        <v>58</v>
      </c>
    </row>
    <row r="44" spans="1:9" ht="32.4" x14ac:dyDescent="0.2">
      <c r="B44" s="1220"/>
      <c r="C44" s="1206"/>
      <c r="D44" s="92" t="s">
        <v>1191</v>
      </c>
      <c r="E44" s="170" t="s">
        <v>1192</v>
      </c>
      <c r="F44" s="686">
        <v>1</v>
      </c>
      <c r="G44" s="686">
        <v>10</v>
      </c>
      <c r="I44" s="157">
        <f t="shared" si="0"/>
        <v>71</v>
      </c>
    </row>
    <row r="45" spans="1:9" s="157" customFormat="1" ht="27" customHeight="1" x14ac:dyDescent="0.2">
      <c r="A45"/>
      <c r="B45" s="1220"/>
      <c r="C45" s="1207"/>
      <c r="D45" s="92" t="s">
        <v>1193</v>
      </c>
      <c r="E45" s="170" t="s">
        <v>1194</v>
      </c>
      <c r="F45" s="686">
        <v>1</v>
      </c>
      <c r="G45" s="686">
        <v>12</v>
      </c>
      <c r="I45" s="157">
        <f t="shared" si="0"/>
        <v>30</v>
      </c>
    </row>
    <row r="46" spans="1:9" s="157" customFormat="1" ht="40.5" customHeight="1" x14ac:dyDescent="0.2">
      <c r="A46"/>
      <c r="B46" s="1220"/>
      <c r="C46" s="101" t="s">
        <v>60</v>
      </c>
      <c r="D46" s="92" t="s">
        <v>1195</v>
      </c>
      <c r="E46" s="170" t="s">
        <v>1196</v>
      </c>
      <c r="F46" s="707">
        <v>4</v>
      </c>
      <c r="G46" s="707">
        <v>61</v>
      </c>
      <c r="I46" s="157">
        <f t="shared" si="0"/>
        <v>62</v>
      </c>
    </row>
    <row r="47" spans="1:9" s="157" customFormat="1" ht="27" customHeight="1" x14ac:dyDescent="0.2">
      <c r="A47"/>
      <c r="B47" s="1221"/>
      <c r="C47" s="1019" t="s">
        <v>1028</v>
      </c>
      <c r="D47" s="762" t="s">
        <v>1197</v>
      </c>
      <c r="E47" s="997" t="s">
        <v>1198</v>
      </c>
      <c r="F47" s="998">
        <v>11</v>
      </c>
      <c r="G47" s="751">
        <v>82</v>
      </c>
      <c r="I47" s="157">
        <f t="shared" si="0"/>
        <v>35</v>
      </c>
    </row>
    <row r="48" spans="1:9" ht="40.5" customHeight="1" x14ac:dyDescent="0.2">
      <c r="I48" s="157"/>
    </row>
    <row r="49" spans="9:9" ht="27" customHeight="1" x14ac:dyDescent="0.2">
      <c r="I49" s="157"/>
    </row>
    <row r="50" spans="9:9" ht="27" customHeight="1" x14ac:dyDescent="0.2">
      <c r="I50" s="157"/>
    </row>
  </sheetData>
  <mergeCells count="19">
    <mergeCell ref="B1:G1"/>
    <mergeCell ref="B2:C2"/>
    <mergeCell ref="B3:C5"/>
    <mergeCell ref="B6:B21"/>
    <mergeCell ref="C6:C7"/>
    <mergeCell ref="C8:C9"/>
    <mergeCell ref="C10:C12"/>
    <mergeCell ref="C13:C17"/>
    <mergeCell ref="C18:C19"/>
    <mergeCell ref="C22:C23"/>
    <mergeCell ref="B39:B47"/>
    <mergeCell ref="C39:C41"/>
    <mergeCell ref="C43:C45"/>
    <mergeCell ref="B34:B38"/>
    <mergeCell ref="C34:C38"/>
    <mergeCell ref="C24:C26"/>
    <mergeCell ref="C27:C29"/>
    <mergeCell ref="B30:B33"/>
    <mergeCell ref="B22:B29"/>
  </mergeCells>
  <phoneticPr fontId="3"/>
  <pageMargins left="0.70866141732283472" right="0.70866141732283472" top="0.74803149606299213" bottom="0.74803149606299213" header="0.31496062992125984" footer="0.31496062992125984"/>
  <pageSetup paperSize="9" scale="96" orientation="portrait" r:id="rId1"/>
  <headerFooter>
    <oddFooter>&amp;P ページ</oddFooter>
  </headerFooter>
  <rowBreaks count="1" manualBreakCount="1">
    <brk id="29" max="7" man="1"/>
  </rowBreaks>
  <colBreaks count="1" manualBreakCount="1">
    <brk id="8" max="5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S81"/>
  <sheetViews>
    <sheetView view="pageBreakPreview" topLeftCell="A67" zoomScaleNormal="100" zoomScaleSheetLayoutView="100" workbookViewId="0">
      <selection activeCell="L77" sqref="L77"/>
    </sheetView>
  </sheetViews>
  <sheetFormatPr defaultColWidth="9" defaultRowHeight="13.2" x14ac:dyDescent="0.2"/>
  <cols>
    <col min="1" max="1" width="1" style="6" customWidth="1"/>
    <col min="2" max="2" width="2.77734375" style="6" customWidth="1"/>
    <col min="3" max="3" width="8.33203125" style="6" customWidth="1"/>
    <col min="4" max="13" width="5.33203125" style="6" customWidth="1"/>
    <col min="14" max="15" width="6.21875" style="6" customWidth="1"/>
    <col min="16" max="17" width="5.6640625" style="6" customWidth="1"/>
    <col min="18" max="18" width="1" style="6" customWidth="1"/>
    <col min="19" max="16384" width="9" style="6"/>
  </cols>
  <sheetData>
    <row r="1" spans="2:19" ht="18" customHeight="1" x14ac:dyDescent="0.2">
      <c r="B1" s="48" t="s">
        <v>595</v>
      </c>
      <c r="C1" s="12"/>
      <c r="D1" s="12"/>
      <c r="E1" s="12"/>
      <c r="F1" s="12"/>
      <c r="G1" s="12"/>
      <c r="H1" s="12"/>
      <c r="I1" s="12"/>
      <c r="J1" s="12"/>
      <c r="K1" s="12"/>
      <c r="L1" s="12"/>
      <c r="M1" s="12"/>
      <c r="N1" s="12"/>
      <c r="O1" s="12"/>
      <c r="P1" s="12"/>
      <c r="Q1" s="12"/>
    </row>
    <row r="2" spans="2:19" ht="18" customHeight="1" x14ac:dyDescent="0.2">
      <c r="B2" s="1076"/>
      <c r="C2" s="1084"/>
      <c r="D2" s="1052" t="s">
        <v>79</v>
      </c>
      <c r="E2" s="1098"/>
      <c r="F2" s="1098"/>
      <c r="G2" s="1098"/>
      <c r="H2" s="1098"/>
      <c r="I2" s="1098"/>
      <c r="J2" s="1098"/>
      <c r="K2" s="1098"/>
      <c r="L2" s="1098"/>
      <c r="M2" s="1098"/>
      <c r="N2" s="1092" t="s">
        <v>1371</v>
      </c>
      <c r="O2" s="1077"/>
      <c r="P2" s="1092" t="s">
        <v>173</v>
      </c>
      <c r="Q2" s="1077"/>
    </row>
    <row r="3" spans="2:19" ht="18" customHeight="1" x14ac:dyDescent="0.2">
      <c r="B3" s="1085"/>
      <c r="C3" s="1086"/>
      <c r="D3" s="1092" t="s">
        <v>171</v>
      </c>
      <c r="E3" s="1093"/>
      <c r="F3" s="1092" t="s">
        <v>172</v>
      </c>
      <c r="G3" s="1093"/>
      <c r="H3" s="1092" t="s">
        <v>97</v>
      </c>
      <c r="I3" s="1093"/>
      <c r="J3" s="1092" t="s">
        <v>80</v>
      </c>
      <c r="K3" s="1093"/>
      <c r="L3" s="1076" t="s">
        <v>115</v>
      </c>
      <c r="M3" s="1077"/>
      <c r="N3" s="1088"/>
      <c r="O3" s="1097"/>
      <c r="P3" s="1085"/>
      <c r="Q3" s="1096"/>
    </row>
    <row r="4" spans="2:19" ht="18" customHeight="1" x14ac:dyDescent="0.2">
      <c r="B4" s="1085"/>
      <c r="C4" s="1086"/>
      <c r="D4" s="1094"/>
      <c r="E4" s="1095"/>
      <c r="F4" s="1094"/>
      <c r="G4" s="1095"/>
      <c r="H4" s="1094"/>
      <c r="I4" s="1095"/>
      <c r="J4" s="1094"/>
      <c r="K4" s="1095"/>
      <c r="L4" s="1085"/>
      <c r="M4" s="1096"/>
      <c r="N4" s="1099" t="s">
        <v>174</v>
      </c>
      <c r="O4" s="1100" t="s">
        <v>175</v>
      </c>
      <c r="P4" s="1087"/>
      <c r="Q4" s="1097"/>
    </row>
    <row r="5" spans="2:19" ht="18" customHeight="1" x14ac:dyDescent="0.2">
      <c r="B5" s="1087"/>
      <c r="C5" s="1088"/>
      <c r="D5" s="315" t="s">
        <v>169</v>
      </c>
      <c r="E5" s="316" t="s">
        <v>170</v>
      </c>
      <c r="F5" s="315" t="s">
        <v>169</v>
      </c>
      <c r="G5" s="316" t="s">
        <v>170</v>
      </c>
      <c r="H5" s="315" t="s">
        <v>169</v>
      </c>
      <c r="I5" s="316" t="s">
        <v>170</v>
      </c>
      <c r="J5" s="315" t="s">
        <v>169</v>
      </c>
      <c r="K5" s="316" t="s">
        <v>170</v>
      </c>
      <c r="L5" s="317" t="s">
        <v>169</v>
      </c>
      <c r="M5" s="318" t="s">
        <v>170</v>
      </c>
      <c r="N5" s="1099"/>
      <c r="O5" s="1100"/>
      <c r="P5" s="317" t="s">
        <v>169</v>
      </c>
      <c r="Q5" s="318" t="s">
        <v>170</v>
      </c>
    </row>
    <row r="6" spans="2:19" ht="18" customHeight="1" x14ac:dyDescent="0.2">
      <c r="B6" s="1101" t="s">
        <v>0</v>
      </c>
      <c r="C6" s="1052"/>
      <c r="D6" s="278">
        <v>2</v>
      </c>
      <c r="E6" s="279"/>
      <c r="F6" s="280">
        <v>4</v>
      </c>
      <c r="G6" s="281">
        <v>4</v>
      </c>
      <c r="H6" s="278"/>
      <c r="I6" s="279">
        <v>1</v>
      </c>
      <c r="J6" s="280">
        <v>2</v>
      </c>
      <c r="K6" s="281">
        <v>2</v>
      </c>
      <c r="L6" s="278">
        <v>8</v>
      </c>
      <c r="M6" s="279">
        <v>7</v>
      </c>
      <c r="N6" s="278">
        <v>4</v>
      </c>
      <c r="O6" s="279"/>
      <c r="P6" s="278">
        <v>9</v>
      </c>
      <c r="Q6" s="279">
        <v>60</v>
      </c>
      <c r="S6" s="6">
        <v>1</v>
      </c>
    </row>
    <row r="7" spans="2:19" ht="18" customHeight="1" x14ac:dyDescent="0.2">
      <c r="B7" s="1080" t="s">
        <v>1</v>
      </c>
      <c r="C7" s="51" t="s">
        <v>2</v>
      </c>
      <c r="D7" s="282">
        <v>3</v>
      </c>
      <c r="E7" s="283"/>
      <c r="F7" s="282">
        <v>1</v>
      </c>
      <c r="G7" s="284">
        <v>4</v>
      </c>
      <c r="H7" s="285">
        <v>2</v>
      </c>
      <c r="I7" s="283">
        <v>2</v>
      </c>
      <c r="J7" s="282">
        <v>2</v>
      </c>
      <c r="K7" s="284">
        <v>1</v>
      </c>
      <c r="L7" s="285">
        <v>8</v>
      </c>
      <c r="M7" s="283">
        <v>7</v>
      </c>
      <c r="N7" s="282">
        <v>1</v>
      </c>
      <c r="O7" s="284"/>
      <c r="P7" s="285"/>
      <c r="Q7" s="284"/>
    </row>
    <row r="8" spans="2:19" ht="18" customHeight="1" x14ac:dyDescent="0.2">
      <c r="B8" s="1080"/>
      <c r="C8" s="53" t="s">
        <v>3</v>
      </c>
      <c r="D8" s="286">
        <v>1</v>
      </c>
      <c r="E8" s="287"/>
      <c r="F8" s="286">
        <v>1</v>
      </c>
      <c r="G8" s="288">
        <v>2</v>
      </c>
      <c r="H8" s="277"/>
      <c r="I8" s="287">
        <v>2</v>
      </c>
      <c r="J8" s="286">
        <v>5</v>
      </c>
      <c r="K8" s="288">
        <v>6</v>
      </c>
      <c r="L8" s="277">
        <v>7</v>
      </c>
      <c r="M8" s="287">
        <v>10</v>
      </c>
      <c r="N8" s="286">
        <v>4</v>
      </c>
      <c r="O8" s="288"/>
      <c r="P8" s="277"/>
      <c r="Q8" s="288"/>
    </row>
    <row r="9" spans="2:19" ht="18" customHeight="1" x14ac:dyDescent="0.2">
      <c r="B9" s="1080"/>
      <c r="C9" s="53" t="s">
        <v>4</v>
      </c>
      <c r="D9" s="286">
        <v>3</v>
      </c>
      <c r="E9" s="287"/>
      <c r="F9" s="286">
        <v>5</v>
      </c>
      <c r="G9" s="288"/>
      <c r="H9" s="277">
        <v>1</v>
      </c>
      <c r="I9" s="287">
        <v>1</v>
      </c>
      <c r="J9" s="286">
        <v>2</v>
      </c>
      <c r="K9" s="288">
        <v>1</v>
      </c>
      <c r="L9" s="277">
        <v>11</v>
      </c>
      <c r="M9" s="287">
        <v>2</v>
      </c>
      <c r="N9" s="286">
        <v>3</v>
      </c>
      <c r="O9" s="288"/>
      <c r="P9" s="277">
        <v>2</v>
      </c>
      <c r="Q9" s="288">
        <v>16</v>
      </c>
      <c r="S9" s="6">
        <v>2</v>
      </c>
    </row>
    <row r="10" spans="2:19" ht="18" customHeight="1" x14ac:dyDescent="0.2">
      <c r="B10" s="1080"/>
      <c r="C10" s="53" t="s">
        <v>5</v>
      </c>
      <c r="D10" s="286">
        <v>1</v>
      </c>
      <c r="E10" s="287">
        <v>2</v>
      </c>
      <c r="F10" s="286">
        <v>2</v>
      </c>
      <c r="G10" s="288">
        <v>3</v>
      </c>
      <c r="H10" s="277"/>
      <c r="I10" s="287">
        <v>2</v>
      </c>
      <c r="J10" s="286">
        <v>4</v>
      </c>
      <c r="K10" s="288">
        <v>1</v>
      </c>
      <c r="L10" s="277">
        <v>7</v>
      </c>
      <c r="M10" s="287">
        <v>8</v>
      </c>
      <c r="N10" s="286">
        <v>1</v>
      </c>
      <c r="O10" s="288"/>
      <c r="P10" s="277">
        <v>1</v>
      </c>
      <c r="Q10" s="288"/>
      <c r="S10" s="6">
        <v>3</v>
      </c>
    </row>
    <row r="11" spans="2:19" ht="18" customHeight="1" x14ac:dyDescent="0.2">
      <c r="B11" s="1080"/>
      <c r="C11" s="53" t="s">
        <v>6</v>
      </c>
      <c r="D11" s="274">
        <v>1</v>
      </c>
      <c r="E11" s="289"/>
      <c r="F11" s="274">
        <v>4</v>
      </c>
      <c r="G11" s="290">
        <v>5</v>
      </c>
      <c r="H11" s="276">
        <v>1</v>
      </c>
      <c r="I11" s="291"/>
      <c r="J11" s="274">
        <v>1</v>
      </c>
      <c r="K11" s="290">
        <v>3</v>
      </c>
      <c r="L11" s="46">
        <f>SUM(D11,F11,H11,J11)</f>
        <v>7</v>
      </c>
      <c r="M11" s="47">
        <f>SUM(E11,G11,I11,K11)</f>
        <v>8</v>
      </c>
      <c r="N11" s="274">
        <v>3</v>
      </c>
      <c r="O11" s="275"/>
      <c r="P11" s="276"/>
      <c r="Q11" s="275"/>
    </row>
    <row r="12" spans="2:19" ht="18" customHeight="1" x14ac:dyDescent="0.2">
      <c r="B12" s="1080"/>
      <c r="C12" s="53" t="s">
        <v>7</v>
      </c>
      <c r="D12" s="286">
        <v>2</v>
      </c>
      <c r="E12" s="287"/>
      <c r="F12" s="286">
        <v>2</v>
      </c>
      <c r="G12" s="288">
        <v>3</v>
      </c>
      <c r="H12" s="277">
        <v>1</v>
      </c>
      <c r="I12" s="287"/>
      <c r="J12" s="286">
        <v>4</v>
      </c>
      <c r="K12" s="288"/>
      <c r="L12" s="277">
        <v>9</v>
      </c>
      <c r="M12" s="287">
        <v>3</v>
      </c>
      <c r="N12" s="286">
        <v>3</v>
      </c>
      <c r="O12" s="288"/>
      <c r="P12" s="277">
        <v>1</v>
      </c>
      <c r="Q12" s="288"/>
      <c r="S12" s="6">
        <v>4</v>
      </c>
    </row>
    <row r="13" spans="2:19" ht="18" customHeight="1" x14ac:dyDescent="0.2">
      <c r="B13" s="1080"/>
      <c r="C13" s="53" t="s">
        <v>8</v>
      </c>
      <c r="D13" s="292">
        <v>3</v>
      </c>
      <c r="E13" s="293"/>
      <c r="F13" s="292">
        <v>4</v>
      </c>
      <c r="G13" s="294">
        <v>2</v>
      </c>
      <c r="H13" s="295">
        <v>1</v>
      </c>
      <c r="I13" s="293"/>
      <c r="J13" s="292">
        <v>1</v>
      </c>
      <c r="K13" s="294">
        <v>2</v>
      </c>
      <c r="L13" s="295">
        <v>10</v>
      </c>
      <c r="M13" s="293">
        <v>4</v>
      </c>
      <c r="N13" s="292">
        <v>3</v>
      </c>
      <c r="O13" s="294"/>
      <c r="P13" s="295">
        <v>1</v>
      </c>
      <c r="Q13" s="294">
        <v>3</v>
      </c>
      <c r="S13" s="6">
        <v>5</v>
      </c>
    </row>
    <row r="14" spans="2:19" ht="18" customHeight="1" x14ac:dyDescent="0.2">
      <c r="B14" s="1080"/>
      <c r="C14" s="53" t="s">
        <v>9</v>
      </c>
      <c r="D14" s="292">
        <v>1</v>
      </c>
      <c r="E14" s="293"/>
      <c r="F14" s="292">
        <v>5</v>
      </c>
      <c r="G14" s="294">
        <v>3</v>
      </c>
      <c r="H14" s="295"/>
      <c r="I14" s="293">
        <v>1</v>
      </c>
      <c r="J14" s="292">
        <v>1</v>
      </c>
      <c r="K14" s="294">
        <v>4</v>
      </c>
      <c r="L14" s="295">
        <v>7</v>
      </c>
      <c r="M14" s="293">
        <v>8</v>
      </c>
      <c r="N14" s="292">
        <v>3</v>
      </c>
      <c r="O14" s="294"/>
      <c r="P14" s="295"/>
      <c r="Q14" s="294"/>
    </row>
    <row r="15" spans="2:19" ht="18" customHeight="1" x14ac:dyDescent="0.2">
      <c r="B15" s="1080"/>
      <c r="C15" s="53" t="s">
        <v>10</v>
      </c>
      <c r="D15" s="292">
        <v>3</v>
      </c>
      <c r="E15" s="293"/>
      <c r="F15" s="292">
        <v>4</v>
      </c>
      <c r="G15" s="294">
        <v>5</v>
      </c>
      <c r="H15" s="295"/>
      <c r="I15" s="293">
        <v>1</v>
      </c>
      <c r="J15" s="292">
        <v>1</v>
      </c>
      <c r="K15" s="294">
        <v>1</v>
      </c>
      <c r="L15" s="295">
        <v>8</v>
      </c>
      <c r="M15" s="293">
        <v>7</v>
      </c>
      <c r="N15" s="292">
        <v>2</v>
      </c>
      <c r="O15" s="294"/>
      <c r="P15" s="295"/>
      <c r="Q15" s="294">
        <v>1</v>
      </c>
      <c r="S15" s="6">
        <v>6</v>
      </c>
    </row>
    <row r="16" spans="2:19" ht="18" customHeight="1" x14ac:dyDescent="0.2">
      <c r="B16" s="1080"/>
      <c r="C16" s="53" t="s">
        <v>11</v>
      </c>
      <c r="D16" s="270">
        <v>2</v>
      </c>
      <c r="E16" s="269"/>
      <c r="F16" s="270">
        <v>1</v>
      </c>
      <c r="G16" s="267">
        <v>3</v>
      </c>
      <c r="H16" s="268">
        <v>1</v>
      </c>
      <c r="I16" s="269">
        <v>1</v>
      </c>
      <c r="J16" s="270">
        <v>2</v>
      </c>
      <c r="K16" s="267"/>
      <c r="L16" s="268">
        <v>6</v>
      </c>
      <c r="M16" s="269">
        <v>4</v>
      </c>
      <c r="N16" s="270">
        <v>2</v>
      </c>
      <c r="O16" s="267"/>
      <c r="P16" s="296">
        <v>1</v>
      </c>
      <c r="Q16" s="297">
        <v>6</v>
      </c>
      <c r="S16" s="6">
        <v>7</v>
      </c>
    </row>
    <row r="17" spans="2:19" ht="18" customHeight="1" x14ac:dyDescent="0.2">
      <c r="B17" s="1080"/>
      <c r="C17" s="53" t="s">
        <v>12</v>
      </c>
      <c r="D17" s="298">
        <v>1</v>
      </c>
      <c r="E17" s="299"/>
      <c r="F17" s="298">
        <v>3</v>
      </c>
      <c r="G17" s="300">
        <v>1</v>
      </c>
      <c r="H17" s="296">
        <v>1</v>
      </c>
      <c r="I17" s="299"/>
      <c r="J17" s="298">
        <v>2</v>
      </c>
      <c r="K17" s="300">
        <v>2</v>
      </c>
      <c r="L17" s="301">
        <f>SUM(D17,F17,H17,J17)</f>
        <v>7</v>
      </c>
      <c r="M17" s="302">
        <f>SUM(E17,G17,I17,K17)</f>
        <v>3</v>
      </c>
      <c r="N17" s="298">
        <v>3</v>
      </c>
      <c r="O17" s="297"/>
      <c r="P17" s="296">
        <v>2</v>
      </c>
      <c r="Q17" s="297"/>
      <c r="S17" s="6">
        <v>8</v>
      </c>
    </row>
    <row r="18" spans="2:19" ht="18" customHeight="1" x14ac:dyDescent="0.2">
      <c r="B18" s="1080"/>
      <c r="C18" s="53" t="s">
        <v>13</v>
      </c>
      <c r="D18" s="286">
        <v>1</v>
      </c>
      <c r="E18" s="287">
        <v>1</v>
      </c>
      <c r="F18" s="286">
        <v>2</v>
      </c>
      <c r="G18" s="288">
        <v>4</v>
      </c>
      <c r="H18" s="277"/>
      <c r="I18" s="287">
        <v>1</v>
      </c>
      <c r="J18" s="286">
        <v>2</v>
      </c>
      <c r="K18" s="288">
        <v>4</v>
      </c>
      <c r="L18" s="277">
        <v>5</v>
      </c>
      <c r="M18" s="287">
        <v>10</v>
      </c>
      <c r="N18" s="286">
        <v>2</v>
      </c>
      <c r="O18" s="288"/>
      <c r="P18" s="277">
        <v>3</v>
      </c>
      <c r="Q18" s="288">
        <v>1</v>
      </c>
      <c r="S18" s="6">
        <v>9</v>
      </c>
    </row>
    <row r="19" spans="2:19" ht="18" customHeight="1" x14ac:dyDescent="0.2">
      <c r="B19" s="1080"/>
      <c r="C19" s="56" t="s">
        <v>14</v>
      </c>
      <c r="D19" s="303">
        <v>1</v>
      </c>
      <c r="E19" s="304">
        <v>1</v>
      </c>
      <c r="F19" s="303">
        <v>4</v>
      </c>
      <c r="G19" s="305">
        <v>1</v>
      </c>
      <c r="H19" s="306"/>
      <c r="I19" s="304"/>
      <c r="J19" s="303">
        <v>1</v>
      </c>
      <c r="K19" s="305">
        <v>2</v>
      </c>
      <c r="L19" s="862">
        <f>SUM(D19,F19,H19,J19)</f>
        <v>6</v>
      </c>
      <c r="M19" s="863">
        <f>SUM(E19,G19,I19,K19)</f>
        <v>4</v>
      </c>
      <c r="N19" s="303"/>
      <c r="O19" s="307"/>
      <c r="P19" s="306"/>
      <c r="Q19" s="307"/>
    </row>
    <row r="20" spans="2:19" ht="18" customHeight="1" x14ac:dyDescent="0.2">
      <c r="B20" s="1081" t="s">
        <v>15</v>
      </c>
      <c r="C20" s="51" t="s">
        <v>16</v>
      </c>
      <c r="D20" s="282">
        <v>3</v>
      </c>
      <c r="E20" s="283"/>
      <c r="F20" s="282">
        <v>3</v>
      </c>
      <c r="G20" s="284">
        <v>1</v>
      </c>
      <c r="H20" s="285">
        <v>1</v>
      </c>
      <c r="I20" s="283">
        <v>1</v>
      </c>
      <c r="J20" s="282">
        <v>6</v>
      </c>
      <c r="K20" s="284">
        <v>6</v>
      </c>
      <c r="L20" s="285">
        <v>13</v>
      </c>
      <c r="M20" s="283">
        <v>8</v>
      </c>
      <c r="N20" s="282">
        <v>6</v>
      </c>
      <c r="O20" s="284">
        <v>4</v>
      </c>
      <c r="P20" s="285">
        <v>5</v>
      </c>
      <c r="Q20" s="284">
        <v>1</v>
      </c>
      <c r="S20" s="6">
        <v>10</v>
      </c>
    </row>
    <row r="21" spans="2:19" ht="18" customHeight="1" x14ac:dyDescent="0.2">
      <c r="B21" s="1082"/>
      <c r="C21" s="53" t="s">
        <v>17</v>
      </c>
      <c r="D21" s="286">
        <v>2</v>
      </c>
      <c r="E21" s="287"/>
      <c r="F21" s="286">
        <v>3</v>
      </c>
      <c r="G21" s="288">
        <v>3</v>
      </c>
      <c r="H21" s="277">
        <v>1</v>
      </c>
      <c r="I21" s="287">
        <v>2</v>
      </c>
      <c r="J21" s="286">
        <v>5</v>
      </c>
      <c r="K21" s="288"/>
      <c r="L21" s="277">
        <v>11</v>
      </c>
      <c r="M21" s="287">
        <v>5</v>
      </c>
      <c r="N21" s="286">
        <v>3</v>
      </c>
      <c r="O21" s="288"/>
      <c r="P21" s="277">
        <v>3</v>
      </c>
      <c r="Q21" s="288"/>
      <c r="S21" s="6">
        <v>11</v>
      </c>
    </row>
    <row r="22" spans="2:19" ht="18" customHeight="1" x14ac:dyDescent="0.2">
      <c r="B22" s="1082"/>
      <c r="C22" s="53" t="s">
        <v>18</v>
      </c>
      <c r="D22" s="854">
        <v>4</v>
      </c>
      <c r="E22" s="855"/>
      <c r="F22" s="854">
        <v>5</v>
      </c>
      <c r="G22" s="856">
        <v>3</v>
      </c>
      <c r="H22" s="857">
        <v>1</v>
      </c>
      <c r="I22" s="855">
        <v>1</v>
      </c>
      <c r="J22" s="854">
        <v>1</v>
      </c>
      <c r="K22" s="856"/>
      <c r="L22" s="857">
        <v>11</v>
      </c>
      <c r="M22" s="855">
        <v>4</v>
      </c>
      <c r="N22" s="854">
        <v>1</v>
      </c>
      <c r="O22" s="856"/>
      <c r="P22" s="857">
        <v>1</v>
      </c>
      <c r="Q22" s="856"/>
      <c r="S22" s="6">
        <v>12</v>
      </c>
    </row>
    <row r="23" spans="2:19" ht="18" customHeight="1" x14ac:dyDescent="0.2">
      <c r="B23" s="1082"/>
      <c r="C23" s="53" t="s">
        <v>19</v>
      </c>
      <c r="D23" s="298">
        <v>3</v>
      </c>
      <c r="E23" s="299"/>
      <c r="F23" s="298">
        <v>1</v>
      </c>
      <c r="G23" s="300">
        <v>1</v>
      </c>
      <c r="H23" s="296"/>
      <c r="I23" s="299">
        <v>1</v>
      </c>
      <c r="J23" s="298">
        <v>2</v>
      </c>
      <c r="K23" s="300">
        <v>3</v>
      </c>
      <c r="L23" s="301">
        <f>SUM(D23,F23,H23,J23)</f>
        <v>6</v>
      </c>
      <c r="M23" s="302">
        <f>SUM(E23,G23,I23,K23)</f>
        <v>5</v>
      </c>
      <c r="N23" s="298">
        <v>4</v>
      </c>
      <c r="O23" s="297"/>
      <c r="P23" s="296">
        <v>1</v>
      </c>
      <c r="Q23" s="297"/>
      <c r="S23" s="6">
        <v>13</v>
      </c>
    </row>
    <row r="24" spans="2:19" ht="18" customHeight="1" x14ac:dyDescent="0.2">
      <c r="B24" s="1082"/>
      <c r="C24" s="53" t="s">
        <v>20</v>
      </c>
      <c r="D24" s="286">
        <v>2</v>
      </c>
      <c r="E24" s="287"/>
      <c r="F24" s="286">
        <v>7</v>
      </c>
      <c r="G24" s="288">
        <v>4</v>
      </c>
      <c r="H24" s="277"/>
      <c r="I24" s="287">
        <v>3</v>
      </c>
      <c r="J24" s="286">
        <v>3</v>
      </c>
      <c r="K24" s="288">
        <v>1</v>
      </c>
      <c r="L24" s="277">
        <v>12</v>
      </c>
      <c r="M24" s="287">
        <v>8</v>
      </c>
      <c r="N24" s="286">
        <v>3</v>
      </c>
      <c r="O24" s="288"/>
      <c r="P24" s="277">
        <v>2</v>
      </c>
      <c r="Q24" s="288"/>
      <c r="S24" s="6">
        <v>14</v>
      </c>
    </row>
    <row r="25" spans="2:19" ht="18" customHeight="1" x14ac:dyDescent="0.2">
      <c r="B25" s="1082"/>
      <c r="C25" s="53" t="s">
        <v>21</v>
      </c>
      <c r="D25" s="298">
        <v>3</v>
      </c>
      <c r="E25" s="299"/>
      <c r="F25" s="298">
        <v>2</v>
      </c>
      <c r="G25" s="300">
        <v>4</v>
      </c>
      <c r="H25" s="296">
        <v>1</v>
      </c>
      <c r="I25" s="299">
        <v>1</v>
      </c>
      <c r="J25" s="298">
        <v>2</v>
      </c>
      <c r="K25" s="300">
        <v>2</v>
      </c>
      <c r="L25" s="301">
        <f>SUM(D25,F25,H25,J25)</f>
        <v>8</v>
      </c>
      <c r="M25" s="302">
        <f>SUM(E25,G25,I25,K25)</f>
        <v>7</v>
      </c>
      <c r="N25" s="298">
        <v>2</v>
      </c>
      <c r="O25" s="297"/>
      <c r="P25" s="296">
        <v>2</v>
      </c>
      <c r="Q25" s="297"/>
      <c r="S25" s="6">
        <v>15</v>
      </c>
    </row>
    <row r="26" spans="2:19" ht="18" customHeight="1" x14ac:dyDescent="0.2">
      <c r="B26" s="1082"/>
      <c r="C26" s="53" t="s">
        <v>22</v>
      </c>
      <c r="D26" s="286">
        <v>1</v>
      </c>
      <c r="E26" s="287"/>
      <c r="F26" s="286">
        <v>2</v>
      </c>
      <c r="G26" s="288">
        <v>4</v>
      </c>
      <c r="H26" s="277"/>
      <c r="I26" s="287">
        <v>1</v>
      </c>
      <c r="J26" s="286">
        <v>1</v>
      </c>
      <c r="K26" s="288"/>
      <c r="L26" s="277">
        <v>4</v>
      </c>
      <c r="M26" s="287">
        <v>5</v>
      </c>
      <c r="N26" s="286">
        <v>5</v>
      </c>
      <c r="O26" s="288"/>
      <c r="P26" s="277"/>
      <c r="Q26" s="288"/>
    </row>
    <row r="27" spans="2:19" ht="18" customHeight="1" x14ac:dyDescent="0.2">
      <c r="B27" s="1082"/>
      <c r="C27" s="53" t="s">
        <v>23</v>
      </c>
      <c r="D27" s="286">
        <v>2</v>
      </c>
      <c r="E27" s="287"/>
      <c r="F27" s="286">
        <v>4</v>
      </c>
      <c r="G27" s="288">
        <v>3</v>
      </c>
      <c r="H27" s="277"/>
      <c r="I27" s="287">
        <v>1</v>
      </c>
      <c r="J27" s="286">
        <v>4</v>
      </c>
      <c r="K27" s="288">
        <v>1</v>
      </c>
      <c r="L27" s="277">
        <v>10</v>
      </c>
      <c r="M27" s="287">
        <v>5</v>
      </c>
      <c r="N27" s="286">
        <v>3</v>
      </c>
      <c r="O27" s="288"/>
      <c r="P27" s="277">
        <v>2</v>
      </c>
      <c r="Q27" s="288"/>
      <c r="S27" s="6">
        <v>16</v>
      </c>
    </row>
    <row r="28" spans="2:19" ht="18" customHeight="1" x14ac:dyDescent="0.2">
      <c r="B28" s="1082"/>
      <c r="C28" s="53" t="s">
        <v>24</v>
      </c>
      <c r="D28" s="286">
        <v>1</v>
      </c>
      <c r="E28" s="287"/>
      <c r="F28" s="286">
        <v>5</v>
      </c>
      <c r="G28" s="288">
        <v>2</v>
      </c>
      <c r="H28" s="277">
        <v>1</v>
      </c>
      <c r="I28" s="287">
        <v>1</v>
      </c>
      <c r="J28" s="286"/>
      <c r="K28" s="288"/>
      <c r="L28" s="277">
        <v>7</v>
      </c>
      <c r="M28" s="287">
        <v>3</v>
      </c>
      <c r="N28" s="286">
        <v>1</v>
      </c>
      <c r="O28" s="271"/>
      <c r="P28" s="272"/>
      <c r="Q28" s="271"/>
    </row>
    <row r="29" spans="2:19" ht="18" customHeight="1" x14ac:dyDescent="0.2">
      <c r="B29" s="1082"/>
      <c r="C29" s="53" t="s">
        <v>25</v>
      </c>
      <c r="D29" s="286">
        <v>1</v>
      </c>
      <c r="E29" s="287"/>
      <c r="F29" s="286">
        <v>3</v>
      </c>
      <c r="G29" s="288">
        <v>5</v>
      </c>
      <c r="H29" s="277"/>
      <c r="I29" s="287">
        <v>1</v>
      </c>
      <c r="J29" s="286">
        <v>4</v>
      </c>
      <c r="K29" s="288"/>
      <c r="L29" s="277">
        <v>8</v>
      </c>
      <c r="M29" s="287">
        <v>6</v>
      </c>
      <c r="N29" s="286">
        <v>1</v>
      </c>
      <c r="O29" s="288">
        <v>4</v>
      </c>
      <c r="P29" s="277">
        <v>1</v>
      </c>
      <c r="Q29" s="288"/>
      <c r="S29" s="6">
        <v>17</v>
      </c>
    </row>
    <row r="30" spans="2:19" ht="18" customHeight="1" x14ac:dyDescent="0.2">
      <c r="B30" s="1082"/>
      <c r="C30" s="53" t="s">
        <v>26</v>
      </c>
      <c r="D30" s="286">
        <v>2</v>
      </c>
      <c r="E30" s="287"/>
      <c r="F30" s="286">
        <v>2</v>
      </c>
      <c r="G30" s="288">
        <v>4</v>
      </c>
      <c r="H30" s="277">
        <v>1</v>
      </c>
      <c r="I30" s="287"/>
      <c r="J30" s="286">
        <v>5</v>
      </c>
      <c r="K30" s="288">
        <v>1</v>
      </c>
      <c r="L30" s="277">
        <v>10</v>
      </c>
      <c r="M30" s="287">
        <v>5</v>
      </c>
      <c r="N30" s="286">
        <v>2</v>
      </c>
      <c r="O30" s="288"/>
      <c r="P30" s="273"/>
      <c r="Q30" s="288"/>
      <c r="R30" s="29"/>
    </row>
    <row r="31" spans="2:19" ht="18" customHeight="1" x14ac:dyDescent="0.2">
      <c r="B31" s="1082"/>
      <c r="C31" s="53" t="s">
        <v>27</v>
      </c>
      <c r="D31" s="286">
        <v>1</v>
      </c>
      <c r="E31" s="287">
        <v>1</v>
      </c>
      <c r="F31" s="286">
        <v>4</v>
      </c>
      <c r="G31" s="288">
        <v>2</v>
      </c>
      <c r="H31" s="277">
        <v>1</v>
      </c>
      <c r="I31" s="287"/>
      <c r="J31" s="286">
        <v>2</v>
      </c>
      <c r="K31" s="288"/>
      <c r="L31" s="277">
        <v>8</v>
      </c>
      <c r="M31" s="287">
        <v>3</v>
      </c>
      <c r="N31" s="286">
        <v>1</v>
      </c>
      <c r="O31" s="288"/>
      <c r="P31" s="277">
        <v>1</v>
      </c>
      <c r="Q31" s="288"/>
      <c r="S31" s="6">
        <v>18</v>
      </c>
    </row>
    <row r="32" spans="2:19" ht="18" customHeight="1" x14ac:dyDescent="0.2">
      <c r="B32" s="1082"/>
      <c r="C32" s="53" t="s">
        <v>28</v>
      </c>
      <c r="D32" s="292">
        <v>2</v>
      </c>
      <c r="E32" s="293"/>
      <c r="F32" s="292">
        <v>2</v>
      </c>
      <c r="G32" s="294">
        <v>3</v>
      </c>
      <c r="H32" s="295"/>
      <c r="I32" s="293">
        <v>3</v>
      </c>
      <c r="J32" s="292">
        <v>2</v>
      </c>
      <c r="K32" s="294"/>
      <c r="L32" s="295">
        <v>6</v>
      </c>
      <c r="M32" s="293">
        <v>6</v>
      </c>
      <c r="N32" s="292">
        <v>3</v>
      </c>
      <c r="O32" s="294"/>
      <c r="P32" s="295">
        <v>1</v>
      </c>
      <c r="Q32" s="294"/>
      <c r="S32" s="6">
        <v>19</v>
      </c>
    </row>
    <row r="33" spans="2:19" ht="18" customHeight="1" x14ac:dyDescent="0.2">
      <c r="B33" s="1082"/>
      <c r="C33" s="53" t="s">
        <v>29</v>
      </c>
      <c r="D33" s="298">
        <v>1</v>
      </c>
      <c r="E33" s="299"/>
      <c r="F33" s="298">
        <v>1</v>
      </c>
      <c r="G33" s="300">
        <v>1</v>
      </c>
      <c r="H33" s="296"/>
      <c r="I33" s="299"/>
      <c r="J33" s="298">
        <v>2</v>
      </c>
      <c r="K33" s="300">
        <v>2</v>
      </c>
      <c r="L33" s="301">
        <f>SUM(D33,F33,H33,J33)</f>
        <v>4</v>
      </c>
      <c r="M33" s="302">
        <f>SUM(E33,G33,I33,K33)</f>
        <v>3</v>
      </c>
      <c r="N33" s="298">
        <v>3</v>
      </c>
      <c r="O33" s="297"/>
      <c r="P33" s="296"/>
      <c r="Q33" s="297"/>
    </row>
    <row r="34" spans="2:19" ht="18" customHeight="1" x14ac:dyDescent="0.2">
      <c r="B34" s="1082"/>
      <c r="C34" s="53" t="s">
        <v>30</v>
      </c>
      <c r="D34" s="286">
        <v>1</v>
      </c>
      <c r="E34" s="287">
        <v>1</v>
      </c>
      <c r="F34" s="286">
        <v>3</v>
      </c>
      <c r="G34" s="288">
        <v>1</v>
      </c>
      <c r="H34" s="277"/>
      <c r="I34" s="287">
        <v>2</v>
      </c>
      <c r="J34" s="286">
        <v>2</v>
      </c>
      <c r="K34" s="288">
        <v>2</v>
      </c>
      <c r="L34" s="277">
        <v>6</v>
      </c>
      <c r="M34" s="287">
        <v>6</v>
      </c>
      <c r="N34" s="286">
        <v>2</v>
      </c>
      <c r="O34" s="288"/>
      <c r="P34" s="277">
        <v>1</v>
      </c>
      <c r="Q34" s="288">
        <v>1</v>
      </c>
      <c r="S34" s="6">
        <v>20</v>
      </c>
    </row>
    <row r="35" spans="2:19" ht="18" customHeight="1" x14ac:dyDescent="0.2">
      <c r="B35" s="1082"/>
      <c r="C35" s="53" t="s">
        <v>31</v>
      </c>
      <c r="D35" s="298">
        <v>3</v>
      </c>
      <c r="E35" s="299">
        <v>2</v>
      </c>
      <c r="F35" s="298">
        <v>5</v>
      </c>
      <c r="G35" s="300">
        <v>3</v>
      </c>
      <c r="H35" s="296">
        <v>1</v>
      </c>
      <c r="I35" s="299">
        <v>1</v>
      </c>
      <c r="J35" s="298"/>
      <c r="K35" s="300"/>
      <c r="L35" s="301">
        <f>SUM(D35,F35,H35,J35)</f>
        <v>9</v>
      </c>
      <c r="M35" s="302">
        <f>SUM(E35,G35,I35,K35)</f>
        <v>6</v>
      </c>
      <c r="N35" s="298">
        <v>3</v>
      </c>
      <c r="O35" s="297"/>
      <c r="P35" s="296">
        <v>1</v>
      </c>
      <c r="Q35" s="297"/>
      <c r="S35" s="6">
        <v>21</v>
      </c>
    </row>
    <row r="36" spans="2:19" ht="18" customHeight="1" x14ac:dyDescent="0.2">
      <c r="B36" s="1082"/>
      <c r="C36" s="53" t="s">
        <v>32</v>
      </c>
      <c r="D36" s="286">
        <v>2</v>
      </c>
      <c r="E36" s="287"/>
      <c r="F36" s="286">
        <v>4</v>
      </c>
      <c r="G36" s="288"/>
      <c r="H36" s="277"/>
      <c r="I36" s="287"/>
      <c r="J36" s="286">
        <v>6</v>
      </c>
      <c r="K36" s="288">
        <v>3</v>
      </c>
      <c r="L36" s="277">
        <v>11</v>
      </c>
      <c r="M36" s="287">
        <v>4</v>
      </c>
      <c r="N36" s="286">
        <v>2</v>
      </c>
      <c r="O36" s="288"/>
      <c r="P36" s="277">
        <v>1</v>
      </c>
      <c r="Q36" s="288"/>
      <c r="S36" s="6">
        <v>22</v>
      </c>
    </row>
    <row r="37" spans="2:19" ht="18" customHeight="1" x14ac:dyDescent="0.2">
      <c r="B37" s="1082"/>
      <c r="C37" s="53" t="s">
        <v>33</v>
      </c>
      <c r="D37" s="286">
        <v>1</v>
      </c>
      <c r="E37" s="287"/>
      <c r="F37" s="286">
        <v>5</v>
      </c>
      <c r="G37" s="288">
        <v>1</v>
      </c>
      <c r="H37" s="277"/>
      <c r="I37" s="287">
        <v>1</v>
      </c>
      <c r="J37" s="286">
        <v>2</v>
      </c>
      <c r="K37" s="288"/>
      <c r="L37" s="277">
        <v>8</v>
      </c>
      <c r="M37" s="287">
        <v>2</v>
      </c>
      <c r="N37" s="286">
        <v>5</v>
      </c>
      <c r="O37" s="288"/>
      <c r="P37" s="277">
        <v>1</v>
      </c>
      <c r="Q37" s="288"/>
      <c r="S37" s="6">
        <v>23</v>
      </c>
    </row>
    <row r="38" spans="2:19" ht="18" customHeight="1" x14ac:dyDescent="0.2">
      <c r="B38" s="1082"/>
      <c r="C38" s="53" t="s">
        <v>34</v>
      </c>
      <c r="D38" s="286">
        <v>3</v>
      </c>
      <c r="E38" s="287"/>
      <c r="F38" s="286">
        <v>2</v>
      </c>
      <c r="G38" s="288">
        <v>1</v>
      </c>
      <c r="H38" s="277">
        <v>1</v>
      </c>
      <c r="I38" s="287">
        <v>1</v>
      </c>
      <c r="J38" s="286">
        <v>3</v>
      </c>
      <c r="K38" s="288">
        <v>1</v>
      </c>
      <c r="L38" s="277">
        <v>9</v>
      </c>
      <c r="M38" s="287">
        <v>3</v>
      </c>
      <c r="N38" s="286">
        <v>2</v>
      </c>
      <c r="O38" s="288"/>
      <c r="P38" s="277">
        <v>1</v>
      </c>
      <c r="Q38" s="288"/>
      <c r="S38" s="6">
        <v>24</v>
      </c>
    </row>
    <row r="39" spans="2:19" ht="18" customHeight="1" x14ac:dyDescent="0.2">
      <c r="B39" s="1082"/>
      <c r="C39" s="53" t="s">
        <v>35</v>
      </c>
      <c r="D39" s="286">
        <v>2</v>
      </c>
      <c r="E39" s="287">
        <v>1</v>
      </c>
      <c r="F39" s="286">
        <v>2</v>
      </c>
      <c r="G39" s="288">
        <v>2</v>
      </c>
      <c r="H39" s="277"/>
      <c r="I39" s="287">
        <v>1</v>
      </c>
      <c r="J39" s="286">
        <v>1</v>
      </c>
      <c r="K39" s="288">
        <v>1</v>
      </c>
      <c r="L39" s="277">
        <v>5</v>
      </c>
      <c r="M39" s="287">
        <v>5</v>
      </c>
      <c r="N39" s="286">
        <v>3</v>
      </c>
      <c r="O39" s="288"/>
      <c r="P39" s="277"/>
      <c r="Q39" s="288">
        <v>1</v>
      </c>
      <c r="S39" s="6">
        <v>25</v>
      </c>
    </row>
    <row r="40" spans="2:19" ht="18" customHeight="1" x14ac:dyDescent="0.2">
      <c r="B40" s="1082"/>
      <c r="C40" s="53" t="s">
        <v>36</v>
      </c>
      <c r="D40" s="286">
        <v>1</v>
      </c>
      <c r="E40" s="287">
        <v>1</v>
      </c>
      <c r="F40" s="286">
        <v>3</v>
      </c>
      <c r="G40" s="288">
        <v>5</v>
      </c>
      <c r="H40" s="277"/>
      <c r="I40" s="287"/>
      <c r="J40" s="286"/>
      <c r="K40" s="288"/>
      <c r="L40" s="277">
        <v>4</v>
      </c>
      <c r="M40" s="287">
        <v>6</v>
      </c>
      <c r="N40" s="286">
        <v>3</v>
      </c>
      <c r="O40" s="288"/>
      <c r="P40" s="277">
        <v>1</v>
      </c>
      <c r="Q40" s="288"/>
      <c r="S40" s="6">
        <v>26</v>
      </c>
    </row>
    <row r="41" spans="2:19" ht="18" customHeight="1" x14ac:dyDescent="0.2">
      <c r="B41" s="1083"/>
      <c r="C41" s="56" t="s">
        <v>37</v>
      </c>
      <c r="D41" s="308">
        <v>4</v>
      </c>
      <c r="E41" s="309"/>
      <c r="F41" s="308">
        <v>10</v>
      </c>
      <c r="G41" s="310">
        <v>1</v>
      </c>
      <c r="H41" s="311"/>
      <c r="I41" s="309"/>
      <c r="J41" s="308">
        <v>1</v>
      </c>
      <c r="K41" s="310"/>
      <c r="L41" s="312">
        <f>SUM(D41,F41,H41,J41)</f>
        <v>15</v>
      </c>
      <c r="M41" s="313">
        <f>SUM(E41,G41,I41,K41)</f>
        <v>1</v>
      </c>
      <c r="N41" s="308">
        <v>2</v>
      </c>
      <c r="O41" s="314"/>
      <c r="P41" s="311"/>
      <c r="Q41" s="314"/>
    </row>
    <row r="42" spans="2:19" ht="6" customHeight="1" x14ac:dyDescent="0.2">
      <c r="B42" s="68"/>
      <c r="C42" s="68"/>
      <c r="D42" s="68"/>
      <c r="E42" s="68"/>
      <c r="F42" s="68"/>
      <c r="G42" s="68"/>
      <c r="H42" s="68"/>
      <c r="I42" s="68"/>
      <c r="J42" s="68"/>
      <c r="K42" s="68"/>
      <c r="L42" s="68"/>
      <c r="M42" s="68"/>
      <c r="N42" s="68"/>
      <c r="O42" s="68"/>
      <c r="P42" s="68"/>
      <c r="Q42" s="68"/>
    </row>
    <row r="43" spans="2:19" ht="6" customHeight="1" x14ac:dyDescent="0.2">
      <c r="B43" s="68"/>
      <c r="C43" s="68"/>
      <c r="D43" s="68"/>
      <c r="E43" s="68"/>
      <c r="F43" s="68"/>
      <c r="G43" s="68"/>
      <c r="H43" s="68"/>
      <c r="I43" s="68"/>
      <c r="J43" s="68"/>
      <c r="K43" s="68"/>
      <c r="L43" s="68"/>
      <c r="M43" s="68"/>
      <c r="N43" s="68"/>
      <c r="O43" s="68"/>
      <c r="P43" s="68"/>
      <c r="Q43" s="68"/>
    </row>
    <row r="44" spans="2:19" ht="18" customHeight="1" x14ac:dyDescent="0.2">
      <c r="B44" s="1076"/>
      <c r="C44" s="1084"/>
      <c r="D44" s="1052" t="s">
        <v>79</v>
      </c>
      <c r="E44" s="1098"/>
      <c r="F44" s="1098"/>
      <c r="G44" s="1098"/>
      <c r="H44" s="1098"/>
      <c r="I44" s="1098"/>
      <c r="J44" s="1098"/>
      <c r="K44" s="1098"/>
      <c r="L44" s="1098"/>
      <c r="M44" s="1098"/>
      <c r="N44" s="1092" t="s">
        <v>1371</v>
      </c>
      <c r="O44" s="1077"/>
      <c r="P44" s="1092" t="s">
        <v>173</v>
      </c>
      <c r="Q44" s="1077"/>
    </row>
    <row r="45" spans="2:19" ht="18" customHeight="1" x14ac:dyDescent="0.2">
      <c r="B45" s="1085"/>
      <c r="C45" s="1086"/>
      <c r="D45" s="1092" t="s">
        <v>171</v>
      </c>
      <c r="E45" s="1093"/>
      <c r="F45" s="1092" t="s">
        <v>172</v>
      </c>
      <c r="G45" s="1093"/>
      <c r="H45" s="1092" t="s">
        <v>97</v>
      </c>
      <c r="I45" s="1093"/>
      <c r="J45" s="1092" t="s">
        <v>80</v>
      </c>
      <c r="K45" s="1093"/>
      <c r="L45" s="1076" t="s">
        <v>115</v>
      </c>
      <c r="M45" s="1077"/>
      <c r="N45" s="1088"/>
      <c r="O45" s="1097"/>
      <c r="P45" s="1085"/>
      <c r="Q45" s="1096"/>
    </row>
    <row r="46" spans="2:19" ht="18" customHeight="1" x14ac:dyDescent="0.2">
      <c r="B46" s="1085"/>
      <c r="C46" s="1086"/>
      <c r="D46" s="1094"/>
      <c r="E46" s="1095"/>
      <c r="F46" s="1094"/>
      <c r="G46" s="1095"/>
      <c r="H46" s="1094"/>
      <c r="I46" s="1095"/>
      <c r="J46" s="1094"/>
      <c r="K46" s="1095"/>
      <c r="L46" s="1085"/>
      <c r="M46" s="1096"/>
      <c r="N46" s="1099" t="s">
        <v>174</v>
      </c>
      <c r="O46" s="1100" t="s">
        <v>175</v>
      </c>
      <c r="P46" s="1087"/>
      <c r="Q46" s="1097"/>
    </row>
    <row r="47" spans="2:19" ht="18" customHeight="1" x14ac:dyDescent="0.2">
      <c r="B47" s="1087"/>
      <c r="C47" s="1088"/>
      <c r="D47" s="315" t="s">
        <v>169</v>
      </c>
      <c r="E47" s="316" t="s">
        <v>170</v>
      </c>
      <c r="F47" s="315" t="s">
        <v>169</v>
      </c>
      <c r="G47" s="316" t="s">
        <v>170</v>
      </c>
      <c r="H47" s="315" t="s">
        <v>169</v>
      </c>
      <c r="I47" s="316" t="s">
        <v>170</v>
      </c>
      <c r="J47" s="315" t="s">
        <v>169</v>
      </c>
      <c r="K47" s="316" t="s">
        <v>170</v>
      </c>
      <c r="L47" s="317" t="s">
        <v>169</v>
      </c>
      <c r="M47" s="318" t="s">
        <v>170</v>
      </c>
      <c r="N47" s="1099"/>
      <c r="O47" s="1100"/>
      <c r="P47" s="317" t="s">
        <v>169</v>
      </c>
      <c r="Q47" s="318" t="s">
        <v>170</v>
      </c>
    </row>
    <row r="48" spans="2:19" ht="18" customHeight="1" x14ac:dyDescent="0.2">
      <c r="B48" s="1081" t="s">
        <v>38</v>
      </c>
      <c r="C48" s="51" t="s">
        <v>39</v>
      </c>
      <c r="D48" s="282">
        <v>2</v>
      </c>
      <c r="E48" s="283"/>
      <c r="F48" s="282">
        <v>3</v>
      </c>
      <c r="G48" s="284">
        <v>3</v>
      </c>
      <c r="H48" s="285">
        <v>2</v>
      </c>
      <c r="I48" s="283"/>
      <c r="J48" s="282">
        <v>3</v>
      </c>
      <c r="K48" s="284">
        <v>2</v>
      </c>
      <c r="L48" s="285">
        <v>10</v>
      </c>
      <c r="M48" s="283">
        <v>5</v>
      </c>
      <c r="N48" s="282">
        <v>2</v>
      </c>
      <c r="O48" s="284"/>
      <c r="P48" s="285">
        <v>3</v>
      </c>
      <c r="Q48" s="284">
        <v>1</v>
      </c>
      <c r="S48" s="6">
        <v>27</v>
      </c>
    </row>
    <row r="49" spans="2:19" ht="18" customHeight="1" x14ac:dyDescent="0.2">
      <c r="B49" s="1082"/>
      <c r="C49" s="53" t="s">
        <v>40</v>
      </c>
      <c r="D49" s="292">
        <v>2</v>
      </c>
      <c r="E49" s="293"/>
      <c r="F49" s="292">
        <v>5</v>
      </c>
      <c r="G49" s="294">
        <v>1</v>
      </c>
      <c r="H49" s="295">
        <v>1</v>
      </c>
      <c r="I49" s="293">
        <v>2</v>
      </c>
      <c r="J49" s="292"/>
      <c r="K49" s="294"/>
      <c r="L49" s="295">
        <v>14</v>
      </c>
      <c r="M49" s="293">
        <v>4</v>
      </c>
      <c r="N49" s="292">
        <v>1</v>
      </c>
      <c r="O49" s="294"/>
      <c r="P49" s="295"/>
      <c r="Q49" s="294"/>
    </row>
    <row r="50" spans="2:19" ht="18" customHeight="1" x14ac:dyDescent="0.2">
      <c r="B50" s="1082"/>
      <c r="C50" s="53" t="s">
        <v>41</v>
      </c>
      <c r="D50" s="286">
        <v>2</v>
      </c>
      <c r="E50" s="287"/>
      <c r="F50" s="286">
        <v>11</v>
      </c>
      <c r="G50" s="288">
        <v>2</v>
      </c>
      <c r="H50" s="277">
        <v>2</v>
      </c>
      <c r="I50" s="287"/>
      <c r="J50" s="286"/>
      <c r="K50" s="288">
        <v>2</v>
      </c>
      <c r="L50" s="277">
        <v>15</v>
      </c>
      <c r="M50" s="287">
        <v>4</v>
      </c>
      <c r="N50" s="286">
        <v>3</v>
      </c>
      <c r="O50" s="288"/>
      <c r="P50" s="277">
        <v>2</v>
      </c>
      <c r="Q50" s="288"/>
      <c r="S50" s="6">
        <v>28</v>
      </c>
    </row>
    <row r="51" spans="2:19" ht="18" customHeight="1" x14ac:dyDescent="0.2">
      <c r="B51" s="1082"/>
      <c r="C51" s="53" t="s">
        <v>42</v>
      </c>
      <c r="D51" s="286">
        <v>3</v>
      </c>
      <c r="E51" s="287"/>
      <c r="F51" s="286">
        <v>1</v>
      </c>
      <c r="G51" s="288">
        <v>2</v>
      </c>
      <c r="H51" s="277"/>
      <c r="I51" s="287">
        <v>2</v>
      </c>
      <c r="J51" s="286">
        <v>3</v>
      </c>
      <c r="K51" s="288">
        <v>1</v>
      </c>
      <c r="L51" s="277">
        <v>7</v>
      </c>
      <c r="M51" s="287">
        <v>5</v>
      </c>
      <c r="N51" s="286">
        <v>2</v>
      </c>
      <c r="O51" s="288"/>
      <c r="P51" s="277"/>
      <c r="Q51" s="288"/>
    </row>
    <row r="52" spans="2:19" ht="18" customHeight="1" x14ac:dyDescent="0.2">
      <c r="B52" s="1082"/>
      <c r="C52" s="53" t="s">
        <v>43</v>
      </c>
      <c r="D52" s="298">
        <v>1</v>
      </c>
      <c r="E52" s="299">
        <v>1</v>
      </c>
      <c r="F52" s="298">
        <v>6</v>
      </c>
      <c r="G52" s="300">
        <v>2</v>
      </c>
      <c r="H52" s="296"/>
      <c r="I52" s="299"/>
      <c r="J52" s="298">
        <v>1</v>
      </c>
      <c r="K52" s="300">
        <v>3</v>
      </c>
      <c r="L52" s="301">
        <f>SUM(D52,F52,H52,J52)</f>
        <v>8</v>
      </c>
      <c r="M52" s="302">
        <f>SUM(E52,G52,I52,K52)</f>
        <v>6</v>
      </c>
      <c r="N52" s="298">
        <v>2</v>
      </c>
      <c r="O52" s="297"/>
      <c r="P52" s="296"/>
      <c r="Q52" s="297">
        <v>2</v>
      </c>
      <c r="S52" s="6">
        <v>29</v>
      </c>
    </row>
    <row r="53" spans="2:19" ht="18" customHeight="1" x14ac:dyDescent="0.2">
      <c r="B53" s="1082"/>
      <c r="C53" s="53" t="s">
        <v>44</v>
      </c>
      <c r="D53" s="286">
        <v>2</v>
      </c>
      <c r="E53" s="287"/>
      <c r="F53" s="286">
        <v>6</v>
      </c>
      <c r="G53" s="288">
        <v>5</v>
      </c>
      <c r="H53" s="277"/>
      <c r="I53" s="287"/>
      <c r="J53" s="286">
        <v>2</v>
      </c>
      <c r="K53" s="288"/>
      <c r="L53" s="277">
        <v>10</v>
      </c>
      <c r="M53" s="287">
        <v>5</v>
      </c>
      <c r="N53" s="286">
        <v>2</v>
      </c>
      <c r="O53" s="288"/>
      <c r="P53" s="277">
        <v>1</v>
      </c>
      <c r="Q53" s="288"/>
      <c r="S53" s="6">
        <v>30</v>
      </c>
    </row>
    <row r="54" spans="2:19" ht="18" customHeight="1" x14ac:dyDescent="0.2">
      <c r="B54" s="1082"/>
      <c r="C54" s="53" t="s">
        <v>45</v>
      </c>
      <c r="D54" s="274"/>
      <c r="E54" s="291">
        <v>1</v>
      </c>
      <c r="F54" s="274">
        <v>5</v>
      </c>
      <c r="G54" s="290">
        <v>1</v>
      </c>
      <c r="H54" s="276"/>
      <c r="I54" s="291">
        <v>1</v>
      </c>
      <c r="J54" s="274">
        <v>2</v>
      </c>
      <c r="K54" s="290"/>
      <c r="L54" s="46">
        <f>SUM(D54,F54,H54,J54)</f>
        <v>7</v>
      </c>
      <c r="M54" s="47">
        <f>SUM(E54,G54,I54,K54)</f>
        <v>3</v>
      </c>
      <c r="N54" s="274">
        <v>2</v>
      </c>
      <c r="O54" s="275"/>
      <c r="P54" s="276"/>
      <c r="Q54" s="275"/>
    </row>
    <row r="55" spans="2:19" ht="18" customHeight="1" x14ac:dyDescent="0.2">
      <c r="B55" s="1082"/>
      <c r="C55" s="53" t="s">
        <v>46</v>
      </c>
      <c r="D55" s="292">
        <v>3</v>
      </c>
      <c r="E55" s="293"/>
      <c r="F55" s="292">
        <v>3</v>
      </c>
      <c r="G55" s="294">
        <v>3</v>
      </c>
      <c r="H55" s="295"/>
      <c r="I55" s="293">
        <v>1</v>
      </c>
      <c r="J55" s="292">
        <v>4</v>
      </c>
      <c r="K55" s="294">
        <v>1</v>
      </c>
      <c r="L55" s="295">
        <v>10</v>
      </c>
      <c r="M55" s="293">
        <v>5</v>
      </c>
      <c r="N55" s="292">
        <v>1</v>
      </c>
      <c r="O55" s="294"/>
      <c r="P55" s="295"/>
      <c r="Q55" s="294"/>
    </row>
    <row r="56" spans="2:19" ht="18" customHeight="1" x14ac:dyDescent="0.2">
      <c r="B56" s="1082"/>
      <c r="C56" s="53" t="s">
        <v>47</v>
      </c>
      <c r="D56" s="298">
        <v>2</v>
      </c>
      <c r="E56" s="299"/>
      <c r="F56" s="298">
        <v>3</v>
      </c>
      <c r="G56" s="300">
        <v>1</v>
      </c>
      <c r="H56" s="296">
        <v>1</v>
      </c>
      <c r="I56" s="299"/>
      <c r="J56" s="298">
        <v>5</v>
      </c>
      <c r="K56" s="300"/>
      <c r="L56" s="301">
        <f t="shared" ref="L56:M59" si="0">SUM(D56,F56,H56,J56)</f>
        <v>11</v>
      </c>
      <c r="M56" s="302">
        <f t="shared" si="0"/>
        <v>1</v>
      </c>
      <c r="N56" s="298">
        <v>2</v>
      </c>
      <c r="O56" s="297"/>
      <c r="P56" s="296"/>
      <c r="Q56" s="297"/>
    </row>
    <row r="57" spans="2:19" ht="18" customHeight="1" x14ac:dyDescent="0.2">
      <c r="B57" s="1082"/>
      <c r="C57" s="53" t="s">
        <v>48</v>
      </c>
      <c r="D57" s="298">
        <v>2</v>
      </c>
      <c r="E57" s="299"/>
      <c r="F57" s="298">
        <v>1</v>
      </c>
      <c r="G57" s="300">
        <v>2</v>
      </c>
      <c r="H57" s="296"/>
      <c r="I57" s="299"/>
      <c r="J57" s="298">
        <v>3</v>
      </c>
      <c r="K57" s="300">
        <v>2</v>
      </c>
      <c r="L57" s="301">
        <f t="shared" si="0"/>
        <v>6</v>
      </c>
      <c r="M57" s="302">
        <f t="shared" si="0"/>
        <v>4</v>
      </c>
      <c r="N57" s="298"/>
      <c r="O57" s="297"/>
      <c r="P57" s="296"/>
      <c r="Q57" s="297"/>
    </row>
    <row r="58" spans="2:19" ht="18" customHeight="1" x14ac:dyDescent="0.2">
      <c r="B58" s="1082"/>
      <c r="C58" s="53" t="s">
        <v>49</v>
      </c>
      <c r="D58" s="292">
        <v>3</v>
      </c>
      <c r="E58" s="293">
        <v>1</v>
      </c>
      <c r="F58" s="292"/>
      <c r="G58" s="294">
        <v>1</v>
      </c>
      <c r="H58" s="295">
        <v>1</v>
      </c>
      <c r="I58" s="293">
        <v>2</v>
      </c>
      <c r="J58" s="292">
        <v>1</v>
      </c>
      <c r="K58" s="294">
        <v>1</v>
      </c>
      <c r="L58" s="46">
        <f t="shared" si="0"/>
        <v>5</v>
      </c>
      <c r="M58" s="47">
        <f t="shared" si="0"/>
        <v>5</v>
      </c>
      <c r="N58" s="292">
        <v>1</v>
      </c>
      <c r="O58" s="294"/>
      <c r="P58" s="295"/>
      <c r="Q58" s="294"/>
    </row>
    <row r="59" spans="2:19" ht="18" customHeight="1" x14ac:dyDescent="0.2">
      <c r="B59" s="1083"/>
      <c r="C59" s="56" t="s">
        <v>50</v>
      </c>
      <c r="D59" s="303">
        <v>1</v>
      </c>
      <c r="E59" s="304"/>
      <c r="F59" s="303">
        <v>5</v>
      </c>
      <c r="G59" s="305">
        <v>4</v>
      </c>
      <c r="H59" s="306"/>
      <c r="I59" s="304"/>
      <c r="J59" s="303">
        <v>2</v>
      </c>
      <c r="K59" s="305"/>
      <c r="L59" s="319">
        <f t="shared" si="0"/>
        <v>8</v>
      </c>
      <c r="M59" s="320">
        <f t="shared" si="0"/>
        <v>4</v>
      </c>
      <c r="N59" s="303">
        <v>1</v>
      </c>
      <c r="O59" s="307"/>
      <c r="P59" s="306">
        <v>1</v>
      </c>
      <c r="Q59" s="307"/>
      <c r="S59" s="6">
        <v>31</v>
      </c>
    </row>
    <row r="60" spans="2:19" ht="18" customHeight="1" x14ac:dyDescent="0.2">
      <c r="B60" s="1081" t="s">
        <v>51</v>
      </c>
      <c r="C60" s="51" t="s">
        <v>52</v>
      </c>
      <c r="D60" s="282">
        <v>1</v>
      </c>
      <c r="E60" s="283">
        <v>1</v>
      </c>
      <c r="F60" s="282">
        <v>6</v>
      </c>
      <c r="G60" s="284">
        <v>2</v>
      </c>
      <c r="H60" s="285"/>
      <c r="I60" s="283"/>
      <c r="J60" s="282">
        <v>2</v>
      </c>
      <c r="K60" s="284">
        <v>2</v>
      </c>
      <c r="L60" s="285">
        <v>9</v>
      </c>
      <c r="M60" s="283">
        <v>5</v>
      </c>
      <c r="N60" s="282">
        <v>1</v>
      </c>
      <c r="O60" s="284"/>
      <c r="P60" s="285">
        <v>2</v>
      </c>
      <c r="Q60" s="284"/>
      <c r="S60" s="6">
        <v>32</v>
      </c>
    </row>
    <row r="61" spans="2:19" ht="18" customHeight="1" x14ac:dyDescent="0.2">
      <c r="B61" s="1082"/>
      <c r="C61" s="53" t="s">
        <v>53</v>
      </c>
      <c r="D61" s="298"/>
      <c r="E61" s="299"/>
      <c r="F61" s="298">
        <v>3</v>
      </c>
      <c r="G61" s="300"/>
      <c r="H61" s="296">
        <v>1</v>
      </c>
      <c r="I61" s="299">
        <v>1</v>
      </c>
      <c r="J61" s="298"/>
      <c r="K61" s="300"/>
      <c r="L61" s="301">
        <f>SUM(D61,F61,H61,J61)</f>
        <v>4</v>
      </c>
      <c r="M61" s="302">
        <f>SUM(E61,G61,I61,K61)</f>
        <v>1</v>
      </c>
      <c r="N61" s="298"/>
      <c r="O61" s="297"/>
      <c r="P61" s="296"/>
      <c r="Q61" s="297"/>
    </row>
    <row r="62" spans="2:19" ht="18" customHeight="1" x14ac:dyDescent="0.2">
      <c r="B62" s="1082"/>
      <c r="C62" s="53" t="s">
        <v>54</v>
      </c>
      <c r="D62" s="286">
        <v>3</v>
      </c>
      <c r="E62" s="287"/>
      <c r="F62" s="286">
        <v>5</v>
      </c>
      <c r="G62" s="288">
        <v>3</v>
      </c>
      <c r="H62" s="277">
        <v>1</v>
      </c>
      <c r="I62" s="287">
        <v>1</v>
      </c>
      <c r="J62" s="286">
        <v>1</v>
      </c>
      <c r="K62" s="288">
        <v>1</v>
      </c>
      <c r="L62" s="277">
        <v>10</v>
      </c>
      <c r="M62" s="287">
        <f>SUM(E62,G62,I62,K62)</f>
        <v>5</v>
      </c>
      <c r="N62" s="286">
        <v>3</v>
      </c>
      <c r="O62" s="288"/>
      <c r="P62" s="277"/>
      <c r="Q62" s="288"/>
    </row>
    <row r="63" spans="2:19" ht="18" customHeight="1" x14ac:dyDescent="0.2">
      <c r="B63" s="1082"/>
      <c r="C63" s="53" t="s">
        <v>55</v>
      </c>
      <c r="D63" s="286">
        <v>2</v>
      </c>
      <c r="E63" s="287">
        <v>1</v>
      </c>
      <c r="F63" s="286">
        <v>4</v>
      </c>
      <c r="G63" s="288">
        <v>2</v>
      </c>
      <c r="H63" s="277">
        <v>1</v>
      </c>
      <c r="I63" s="287">
        <v>4</v>
      </c>
      <c r="J63" s="286">
        <v>4</v>
      </c>
      <c r="K63" s="288">
        <v>1</v>
      </c>
      <c r="L63" s="277">
        <v>11</v>
      </c>
      <c r="M63" s="287">
        <v>8</v>
      </c>
      <c r="N63" s="286">
        <v>2</v>
      </c>
      <c r="O63" s="288"/>
      <c r="P63" s="277">
        <v>1</v>
      </c>
      <c r="Q63" s="288"/>
      <c r="S63" s="6">
        <v>33</v>
      </c>
    </row>
    <row r="64" spans="2:19" ht="18" customHeight="1" x14ac:dyDescent="0.2">
      <c r="B64" s="1082"/>
      <c r="C64" s="53" t="s">
        <v>56</v>
      </c>
      <c r="D64" s="286"/>
      <c r="E64" s="287"/>
      <c r="F64" s="286"/>
      <c r="G64" s="288"/>
      <c r="H64" s="277"/>
      <c r="I64" s="287"/>
      <c r="J64" s="286"/>
      <c r="K64" s="288"/>
      <c r="L64" s="277"/>
      <c r="M64" s="287"/>
      <c r="N64" s="286"/>
      <c r="O64" s="288"/>
      <c r="P64" s="277"/>
      <c r="Q64" s="288"/>
    </row>
    <row r="65" spans="2:19" ht="18" customHeight="1" x14ac:dyDescent="0.2">
      <c r="B65" s="1082"/>
      <c r="C65" s="53" t="s">
        <v>57</v>
      </c>
      <c r="D65" s="286">
        <v>1</v>
      </c>
      <c r="E65" s="287"/>
      <c r="F65" s="286">
        <v>4</v>
      </c>
      <c r="G65" s="288">
        <v>2</v>
      </c>
      <c r="H65" s="277"/>
      <c r="I65" s="287">
        <v>1</v>
      </c>
      <c r="J65" s="286">
        <v>8</v>
      </c>
      <c r="K65" s="288">
        <v>4</v>
      </c>
      <c r="L65" s="277">
        <f>J65+H65+F65+D65</f>
        <v>13</v>
      </c>
      <c r="M65" s="287">
        <f>E65+G65+I65+K65</f>
        <v>7</v>
      </c>
      <c r="N65" s="286">
        <v>2</v>
      </c>
      <c r="O65" s="288"/>
      <c r="P65" s="277">
        <v>6</v>
      </c>
      <c r="Q65" s="288"/>
      <c r="S65" s="6">
        <v>34</v>
      </c>
    </row>
    <row r="66" spans="2:19" ht="18" customHeight="1" x14ac:dyDescent="0.2">
      <c r="B66" s="1082"/>
      <c r="C66" s="53" t="s">
        <v>58</v>
      </c>
      <c r="D66" s="286">
        <v>3</v>
      </c>
      <c r="E66" s="287">
        <v>1</v>
      </c>
      <c r="F66" s="286">
        <v>3</v>
      </c>
      <c r="G66" s="288">
        <v>3</v>
      </c>
      <c r="H66" s="277">
        <v>1</v>
      </c>
      <c r="I66" s="287">
        <v>3</v>
      </c>
      <c r="J66" s="286">
        <v>1</v>
      </c>
      <c r="K66" s="288"/>
      <c r="L66" s="277">
        <v>8</v>
      </c>
      <c r="M66" s="287">
        <v>7</v>
      </c>
      <c r="N66" s="286">
        <v>1</v>
      </c>
      <c r="O66" s="288"/>
      <c r="P66" s="277">
        <v>4</v>
      </c>
      <c r="Q66" s="288"/>
      <c r="S66" s="6">
        <v>35</v>
      </c>
    </row>
    <row r="67" spans="2:19" ht="18" customHeight="1" x14ac:dyDescent="0.2">
      <c r="B67" s="1082"/>
      <c r="C67" s="53" t="s">
        <v>59</v>
      </c>
      <c r="D67" s="286">
        <v>3</v>
      </c>
      <c r="E67" s="287">
        <v>1</v>
      </c>
      <c r="F67" s="286">
        <v>1</v>
      </c>
      <c r="G67" s="288">
        <v>2</v>
      </c>
      <c r="H67" s="277">
        <v>1</v>
      </c>
      <c r="I67" s="287"/>
      <c r="J67" s="286">
        <v>1</v>
      </c>
      <c r="K67" s="288"/>
      <c r="L67" s="277">
        <v>6</v>
      </c>
      <c r="M67" s="287">
        <v>3</v>
      </c>
      <c r="N67" s="286">
        <v>2</v>
      </c>
      <c r="O67" s="288"/>
      <c r="P67" s="277"/>
      <c r="Q67" s="288">
        <v>1</v>
      </c>
      <c r="S67" s="6">
        <v>36</v>
      </c>
    </row>
    <row r="68" spans="2:19" ht="18" customHeight="1" x14ac:dyDescent="0.2">
      <c r="B68" s="1082"/>
      <c r="C68" s="53" t="s">
        <v>60</v>
      </c>
      <c r="D68" s="298">
        <v>1</v>
      </c>
      <c r="E68" s="299"/>
      <c r="F68" s="298">
        <v>2</v>
      </c>
      <c r="G68" s="300">
        <v>1</v>
      </c>
      <c r="H68" s="296"/>
      <c r="I68" s="299">
        <v>2</v>
      </c>
      <c r="J68" s="298">
        <v>1</v>
      </c>
      <c r="K68" s="300"/>
      <c r="L68" s="301">
        <v>3</v>
      </c>
      <c r="M68" s="302">
        <v>4</v>
      </c>
      <c r="N68" s="298">
        <v>2</v>
      </c>
      <c r="O68" s="297"/>
      <c r="P68" s="296"/>
      <c r="Q68" s="297">
        <v>2</v>
      </c>
      <c r="S68" s="6">
        <v>37</v>
      </c>
    </row>
    <row r="69" spans="2:19" ht="18" customHeight="1" x14ac:dyDescent="0.2">
      <c r="B69" s="1082"/>
      <c r="C69" s="53" t="s">
        <v>61</v>
      </c>
      <c r="D69" s="286">
        <v>1</v>
      </c>
      <c r="E69" s="287">
        <v>1</v>
      </c>
      <c r="F69" s="286">
        <v>3</v>
      </c>
      <c r="G69" s="288">
        <v>3</v>
      </c>
      <c r="H69" s="277">
        <v>1</v>
      </c>
      <c r="I69" s="287">
        <v>1</v>
      </c>
      <c r="J69" s="286"/>
      <c r="K69" s="288"/>
      <c r="L69" s="277">
        <v>5</v>
      </c>
      <c r="M69" s="287">
        <v>5</v>
      </c>
      <c r="N69" s="286">
        <v>7</v>
      </c>
      <c r="O69" s="288"/>
      <c r="P69" s="277"/>
      <c r="Q69" s="288">
        <v>1</v>
      </c>
      <c r="S69" s="6">
        <v>38</v>
      </c>
    </row>
    <row r="70" spans="2:19" ht="18" customHeight="1" x14ac:dyDescent="0.2">
      <c r="B70" s="1082"/>
      <c r="C70" s="53" t="s">
        <v>62</v>
      </c>
      <c r="D70" s="298">
        <v>1</v>
      </c>
      <c r="E70" s="299"/>
      <c r="F70" s="298">
        <v>4</v>
      </c>
      <c r="G70" s="300">
        <v>4</v>
      </c>
      <c r="H70" s="296"/>
      <c r="I70" s="299">
        <v>2</v>
      </c>
      <c r="J70" s="298">
        <v>3</v>
      </c>
      <c r="K70" s="300"/>
      <c r="L70" s="301">
        <f>SUM(D70,F70,H70,J70)</f>
        <v>8</v>
      </c>
      <c r="M70" s="302">
        <f>SUM(E70,G70,I70,K70)</f>
        <v>6</v>
      </c>
      <c r="N70" s="298">
        <v>3</v>
      </c>
      <c r="O70" s="297"/>
      <c r="P70" s="296">
        <v>1</v>
      </c>
      <c r="Q70" s="297"/>
      <c r="S70" s="6">
        <v>39</v>
      </c>
    </row>
    <row r="71" spans="2:19" ht="18" customHeight="1" x14ac:dyDescent="0.2">
      <c r="B71" s="1082"/>
      <c r="C71" s="53" t="s">
        <v>63</v>
      </c>
      <c r="D71" s="286">
        <v>2</v>
      </c>
      <c r="E71" s="287"/>
      <c r="F71" s="286">
        <v>5</v>
      </c>
      <c r="G71" s="288">
        <v>2</v>
      </c>
      <c r="H71" s="277">
        <v>2</v>
      </c>
      <c r="I71" s="287">
        <v>2</v>
      </c>
      <c r="J71" s="286">
        <v>1</v>
      </c>
      <c r="K71" s="288">
        <v>1</v>
      </c>
      <c r="L71" s="277">
        <v>10</v>
      </c>
      <c r="M71" s="287">
        <v>5</v>
      </c>
      <c r="N71" s="286">
        <v>3</v>
      </c>
      <c r="O71" s="288"/>
      <c r="P71" s="277"/>
      <c r="Q71" s="288"/>
    </row>
    <row r="72" spans="2:19" ht="18" customHeight="1" x14ac:dyDescent="0.2">
      <c r="B72" s="1082"/>
      <c r="C72" s="53" t="s">
        <v>64</v>
      </c>
      <c r="D72" s="286"/>
      <c r="E72" s="287"/>
      <c r="F72" s="286"/>
      <c r="G72" s="288"/>
      <c r="H72" s="277"/>
      <c r="I72" s="287"/>
      <c r="J72" s="286"/>
      <c r="K72" s="288"/>
      <c r="L72" s="277"/>
      <c r="M72" s="287"/>
      <c r="N72" s="286"/>
      <c r="O72" s="288"/>
      <c r="P72" s="277"/>
      <c r="Q72" s="288"/>
    </row>
    <row r="73" spans="2:19" ht="18" customHeight="1" x14ac:dyDescent="0.2">
      <c r="B73" s="1082"/>
      <c r="C73" s="53" t="s">
        <v>65</v>
      </c>
      <c r="D73" s="286"/>
      <c r="E73" s="287"/>
      <c r="F73" s="286"/>
      <c r="G73" s="288"/>
      <c r="H73" s="277"/>
      <c r="I73" s="287"/>
      <c r="J73" s="286"/>
      <c r="K73" s="288"/>
      <c r="L73" s="277"/>
      <c r="M73" s="287"/>
      <c r="N73" s="286"/>
      <c r="O73" s="288"/>
      <c r="P73" s="277">
        <v>1</v>
      </c>
      <c r="Q73" s="288"/>
      <c r="S73" s="6">
        <v>40</v>
      </c>
    </row>
    <row r="74" spans="2:19" ht="18" customHeight="1" x14ac:dyDescent="0.2">
      <c r="B74" s="1083"/>
      <c r="C74" s="56" t="s">
        <v>66</v>
      </c>
      <c r="D74" s="321">
        <v>1</v>
      </c>
      <c r="E74" s="322"/>
      <c r="F74" s="321">
        <v>6</v>
      </c>
      <c r="G74" s="323">
        <v>2</v>
      </c>
      <c r="H74" s="324"/>
      <c r="I74" s="322">
        <v>1</v>
      </c>
      <c r="J74" s="321">
        <v>1</v>
      </c>
      <c r="K74" s="323">
        <v>1</v>
      </c>
      <c r="L74" s="324">
        <v>7</v>
      </c>
      <c r="M74" s="322">
        <v>5</v>
      </c>
      <c r="N74" s="321">
        <v>2</v>
      </c>
      <c r="O74" s="323"/>
      <c r="P74" s="324">
        <v>1</v>
      </c>
      <c r="Q74" s="323"/>
      <c r="S74" s="6">
        <v>41</v>
      </c>
    </row>
    <row r="75" spans="2:19" ht="18" customHeight="1" x14ac:dyDescent="0.2">
      <c r="B75" s="1087" t="s">
        <v>67</v>
      </c>
      <c r="C75" s="1088"/>
      <c r="D75" s="858">
        <f>SUM(D6:D41,D48:D74)</f>
        <v>112</v>
      </c>
      <c r="E75" s="859">
        <f t="shared" ref="E75:Q75" si="1">SUM(E6:E41,E48:E74)</f>
        <v>18</v>
      </c>
      <c r="F75" s="858">
        <f t="shared" si="1"/>
        <v>215</v>
      </c>
      <c r="G75" s="860">
        <f t="shared" si="1"/>
        <v>147</v>
      </c>
      <c r="H75" s="858">
        <f t="shared" si="1"/>
        <v>32</v>
      </c>
      <c r="I75" s="860">
        <f t="shared" si="1"/>
        <v>60</v>
      </c>
      <c r="J75" s="858">
        <f t="shared" si="1"/>
        <v>133</v>
      </c>
      <c r="K75" s="860">
        <f t="shared" si="1"/>
        <v>74</v>
      </c>
      <c r="L75" s="858">
        <f t="shared" si="1"/>
        <v>496</v>
      </c>
      <c r="M75" s="860">
        <f>SUM(M6:M41,M48:M74)</f>
        <v>303</v>
      </c>
      <c r="N75" s="861">
        <f t="shared" si="1"/>
        <v>141</v>
      </c>
      <c r="O75" s="860">
        <f t="shared" si="1"/>
        <v>8</v>
      </c>
      <c r="P75" s="858">
        <f>SUM(P6:P41,P48:P74)</f>
        <v>68</v>
      </c>
      <c r="Q75" s="860">
        <f t="shared" si="1"/>
        <v>97</v>
      </c>
    </row>
    <row r="76" spans="2:19" ht="18" customHeight="1" x14ac:dyDescent="0.2">
      <c r="B76" s="1089"/>
      <c r="C76" s="1089"/>
      <c r="D76" s="14"/>
      <c r="E76" s="14"/>
      <c r="F76" s="14"/>
      <c r="G76" s="14"/>
      <c r="H76" s="14"/>
      <c r="I76" s="14"/>
      <c r="J76" s="1090" t="s">
        <v>194</v>
      </c>
      <c r="K76" s="1090"/>
      <c r="L76" s="1091">
        <v>60</v>
      </c>
      <c r="M76" s="1091"/>
      <c r="P76" s="1091">
        <v>41</v>
      </c>
      <c r="Q76" s="1091"/>
    </row>
    <row r="77" spans="2:19" ht="18" customHeight="1" x14ac:dyDescent="0.2"/>
    <row r="78" spans="2:19" ht="18" customHeight="1" x14ac:dyDescent="0.2">
      <c r="C78" s="6" t="s">
        <v>191</v>
      </c>
      <c r="F78" s="6" t="s">
        <v>192</v>
      </c>
    </row>
    <row r="79" spans="2:19" ht="18" customHeight="1" x14ac:dyDescent="0.2">
      <c r="C79" s="6" t="s">
        <v>190</v>
      </c>
      <c r="F79" s="6" t="s">
        <v>1405</v>
      </c>
    </row>
    <row r="80" spans="2:19" ht="18" customHeight="1" x14ac:dyDescent="0.2">
      <c r="C80" s="6" t="s">
        <v>189</v>
      </c>
      <c r="F80" s="6" t="s">
        <v>193</v>
      </c>
    </row>
    <row r="81" ht="6" customHeight="1" x14ac:dyDescent="0.2"/>
  </sheetData>
  <mergeCells count="32">
    <mergeCell ref="D44:M44"/>
    <mergeCell ref="N44:O45"/>
    <mergeCell ref="P44:Q46"/>
    <mergeCell ref="D45:E46"/>
    <mergeCell ref="F45:G46"/>
    <mergeCell ref="H45:I46"/>
    <mergeCell ref="J45:K46"/>
    <mergeCell ref="L45:M46"/>
    <mergeCell ref="N46:N47"/>
    <mergeCell ref="O46:O47"/>
    <mergeCell ref="B20:B41"/>
    <mergeCell ref="B48:B59"/>
    <mergeCell ref="B60:B74"/>
    <mergeCell ref="B6:C6"/>
    <mergeCell ref="B7:B19"/>
    <mergeCell ref="B44:C47"/>
    <mergeCell ref="B76:C76"/>
    <mergeCell ref="J76:K76"/>
    <mergeCell ref="L76:M76"/>
    <mergeCell ref="P76:Q76"/>
    <mergeCell ref="D3:E4"/>
    <mergeCell ref="F3:G4"/>
    <mergeCell ref="H3:I4"/>
    <mergeCell ref="J3:K4"/>
    <mergeCell ref="P2:Q4"/>
    <mergeCell ref="L3:M4"/>
    <mergeCell ref="D2:M2"/>
    <mergeCell ref="N4:N5"/>
    <mergeCell ref="O4:O5"/>
    <mergeCell ref="N2:O3"/>
    <mergeCell ref="B2:C5"/>
    <mergeCell ref="B75:C75"/>
  </mergeCells>
  <phoneticPr fontId="3"/>
  <printOptions horizontalCentered="1"/>
  <pageMargins left="0.59055118110236227" right="0.59055118110236227" top="0.59055118110236227" bottom="0.59055118110236227" header="0.31496062992125984" footer="0.31496062992125984"/>
  <pageSetup paperSize="9" orientation="portrait" r:id="rId1"/>
  <headerFooter>
    <oddFooter>&amp;P ページ</oddFooter>
  </headerFooter>
  <rowBreaks count="1" manualBreakCount="1">
    <brk id="42"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1907-2D30-478B-8322-7713FB3F4421}">
  <dimension ref="A1:I37"/>
  <sheetViews>
    <sheetView view="pageBreakPreview" topLeftCell="A25" zoomScaleNormal="100" zoomScaleSheetLayoutView="100" workbookViewId="0">
      <selection activeCell="I22" sqref="I22:I37"/>
    </sheetView>
  </sheetViews>
  <sheetFormatPr defaultColWidth="9" defaultRowHeight="10.5" customHeight="1" x14ac:dyDescent="0.2"/>
  <cols>
    <col min="1" max="1" width="1" customWidth="1"/>
    <col min="2" max="2" width="2.77734375" customWidth="1"/>
    <col min="3" max="3" width="8.33203125" customWidth="1"/>
    <col min="4" max="4" width="20.6640625" customWidth="1"/>
    <col min="5" max="5" width="46.109375" customWidth="1"/>
    <col min="6" max="7" width="6.109375" customWidth="1"/>
    <col min="8" max="8" width="1" style="152" customWidth="1"/>
    <col min="9" max="9" width="5.33203125" style="152" customWidth="1"/>
    <col min="10" max="16384" width="9" style="152"/>
  </cols>
  <sheetData>
    <row r="1" spans="1:9" ht="27" customHeight="1" x14ac:dyDescent="0.2">
      <c r="A1" s="152"/>
      <c r="B1" s="1230" t="s">
        <v>618</v>
      </c>
      <c r="C1" s="1230"/>
      <c r="D1" s="1230"/>
      <c r="E1" s="1230"/>
      <c r="F1" s="1230"/>
      <c r="G1" s="1230"/>
      <c r="I1" s="157">
        <f t="shared" ref="I1:I13" si="0">LEN(E1)</f>
        <v>0</v>
      </c>
    </row>
    <row r="2" spans="1:9" s="173" customFormat="1" ht="27" customHeight="1" x14ac:dyDescent="0.2">
      <c r="B2" s="1052" t="s">
        <v>234</v>
      </c>
      <c r="C2" s="1053"/>
      <c r="D2" s="172" t="s">
        <v>148</v>
      </c>
      <c r="E2" s="174" t="s">
        <v>149</v>
      </c>
      <c r="F2" s="175" t="s">
        <v>406</v>
      </c>
      <c r="G2" s="176" t="s">
        <v>147</v>
      </c>
      <c r="I2" s="1031">
        <f t="shared" si="0"/>
        <v>5</v>
      </c>
    </row>
    <row r="3" spans="1:9" s="157" customFormat="1" ht="32.4" x14ac:dyDescent="0.2">
      <c r="A3"/>
      <c r="B3" s="1240" t="s">
        <v>0</v>
      </c>
      <c r="C3" s="1240"/>
      <c r="D3" s="778" t="s">
        <v>1199</v>
      </c>
      <c r="E3" s="779" t="s">
        <v>1200</v>
      </c>
      <c r="F3" s="780">
        <v>1</v>
      </c>
      <c r="G3" s="780">
        <v>1307</v>
      </c>
      <c r="I3" s="157">
        <f t="shared" si="0"/>
        <v>61</v>
      </c>
    </row>
    <row r="4" spans="1:9" s="157" customFormat="1" ht="27" customHeight="1" x14ac:dyDescent="0.2">
      <c r="A4"/>
      <c r="B4" s="1240"/>
      <c r="C4" s="1240"/>
      <c r="D4" s="721" t="s">
        <v>1201</v>
      </c>
      <c r="E4" s="170" t="s">
        <v>1202</v>
      </c>
      <c r="F4" s="686">
        <v>1</v>
      </c>
      <c r="G4" s="686">
        <v>40</v>
      </c>
      <c r="I4" s="157">
        <f t="shared" si="0"/>
        <v>24</v>
      </c>
    </row>
    <row r="5" spans="1:9" s="157" customFormat="1" ht="27" customHeight="1" x14ac:dyDescent="0.2">
      <c r="A5"/>
      <c r="B5" s="1240"/>
      <c r="C5" s="1240"/>
      <c r="D5" s="1032" t="s">
        <v>1203</v>
      </c>
      <c r="E5" s="723" t="s">
        <v>1204</v>
      </c>
      <c r="F5" s="724">
        <v>10</v>
      </c>
      <c r="G5" s="724">
        <v>36</v>
      </c>
      <c r="I5" s="157">
        <f t="shared" si="0"/>
        <v>15</v>
      </c>
    </row>
    <row r="6" spans="1:9" s="157" customFormat="1" ht="27" customHeight="1" x14ac:dyDescent="0.2">
      <c r="A6"/>
      <c r="B6" s="1241" t="s">
        <v>1394</v>
      </c>
      <c r="C6" s="1242" t="s">
        <v>816</v>
      </c>
      <c r="D6" s="781" t="s">
        <v>1205</v>
      </c>
      <c r="E6" s="702" t="s">
        <v>1206</v>
      </c>
      <c r="F6" s="1010">
        <v>4</v>
      </c>
      <c r="G6" s="1010">
        <v>82</v>
      </c>
      <c r="I6" s="157">
        <f t="shared" si="0"/>
        <v>48</v>
      </c>
    </row>
    <row r="7" spans="1:9" s="157" customFormat="1" ht="32.4" x14ac:dyDescent="0.2">
      <c r="A7"/>
      <c r="B7" s="1241"/>
      <c r="C7" s="1243"/>
      <c r="D7" s="721" t="s">
        <v>1207</v>
      </c>
      <c r="E7" s="722" t="s">
        <v>1208</v>
      </c>
      <c r="F7" s="686">
        <v>1</v>
      </c>
      <c r="G7" s="686">
        <v>10</v>
      </c>
      <c r="I7" s="157">
        <f t="shared" si="0"/>
        <v>26</v>
      </c>
    </row>
    <row r="8" spans="1:9" ht="27" customHeight="1" x14ac:dyDescent="0.2">
      <c r="B8" s="1241"/>
      <c r="C8" s="1244"/>
      <c r="D8" s="721" t="s">
        <v>1209</v>
      </c>
      <c r="E8" s="722" t="s">
        <v>1210</v>
      </c>
      <c r="F8" s="686">
        <v>1</v>
      </c>
      <c r="G8" s="686">
        <v>60</v>
      </c>
      <c r="I8" s="157">
        <f t="shared" si="0"/>
        <v>25</v>
      </c>
    </row>
    <row r="9" spans="1:9" ht="27" customHeight="1" x14ac:dyDescent="0.2">
      <c r="B9" s="1241"/>
      <c r="C9" s="1226" t="s">
        <v>1211</v>
      </c>
      <c r="D9" s="99" t="s">
        <v>1212</v>
      </c>
      <c r="E9" s="692" t="s">
        <v>1213</v>
      </c>
      <c r="F9" s="708">
        <v>2</v>
      </c>
      <c r="G9" s="708">
        <v>21</v>
      </c>
      <c r="I9" s="157">
        <f t="shared" si="0"/>
        <v>41</v>
      </c>
    </row>
    <row r="10" spans="1:9" s="157" customFormat="1" ht="27" customHeight="1" x14ac:dyDescent="0.2">
      <c r="A10"/>
      <c r="B10" s="1241"/>
      <c r="C10" s="1227"/>
      <c r="D10" s="99" t="s">
        <v>1214</v>
      </c>
      <c r="E10" s="692" t="s">
        <v>1215</v>
      </c>
      <c r="F10" s="708">
        <v>1</v>
      </c>
      <c r="G10" s="708">
        <v>161</v>
      </c>
      <c r="I10" s="157">
        <f t="shared" si="0"/>
        <v>38</v>
      </c>
    </row>
    <row r="11" spans="1:9" s="157" customFormat="1" ht="27" customHeight="1" x14ac:dyDescent="0.2">
      <c r="A11"/>
      <c r="B11" s="1241"/>
      <c r="C11" s="1229"/>
      <c r="D11" s="99" t="s">
        <v>1216</v>
      </c>
      <c r="E11" s="692" t="s">
        <v>1217</v>
      </c>
      <c r="F11" s="708">
        <v>2</v>
      </c>
      <c r="G11" s="708">
        <v>42</v>
      </c>
      <c r="I11" s="157">
        <f t="shared" si="0"/>
        <v>32</v>
      </c>
    </row>
    <row r="12" spans="1:9" ht="27" customHeight="1" x14ac:dyDescent="0.2">
      <c r="B12" s="1241"/>
      <c r="C12" s="1006" t="s">
        <v>1142</v>
      </c>
      <c r="D12" s="656" t="s">
        <v>1218</v>
      </c>
      <c r="E12" s="1007" t="s">
        <v>1219</v>
      </c>
      <c r="F12" s="1008">
        <v>1</v>
      </c>
      <c r="G12" s="1008">
        <v>53</v>
      </c>
      <c r="I12" s="157">
        <f t="shared" si="0"/>
        <v>50</v>
      </c>
    </row>
    <row r="13" spans="1:9" s="91" customFormat="1" ht="40.5" customHeight="1" x14ac:dyDescent="0.2">
      <c r="A13"/>
      <c r="B13" s="1241"/>
      <c r="C13" s="1003" t="s">
        <v>1042</v>
      </c>
      <c r="D13" s="1004" t="s">
        <v>1220</v>
      </c>
      <c r="E13" s="1005" t="s">
        <v>1221</v>
      </c>
      <c r="F13" s="1008">
        <v>1</v>
      </c>
      <c r="G13" s="1008">
        <v>22</v>
      </c>
      <c r="I13" s="157">
        <f t="shared" si="0"/>
        <v>52</v>
      </c>
    </row>
    <row r="14" spans="1:9" ht="27" customHeight="1" x14ac:dyDescent="0.2">
      <c r="B14" s="1241"/>
      <c r="C14" s="1242" t="s">
        <v>1222</v>
      </c>
      <c r="D14" s="783" t="s">
        <v>1223</v>
      </c>
      <c r="E14" s="783" t="s">
        <v>1224</v>
      </c>
      <c r="F14" s="1009">
        <v>1</v>
      </c>
      <c r="G14" s="1009">
        <v>15</v>
      </c>
      <c r="I14" s="157">
        <f>LEN(E14)</f>
        <v>47</v>
      </c>
    </row>
    <row r="15" spans="1:9" ht="27" customHeight="1" x14ac:dyDescent="0.2">
      <c r="B15" s="1241"/>
      <c r="C15" s="1243"/>
      <c r="D15" s="784" t="s">
        <v>1225</v>
      </c>
      <c r="E15" s="784" t="s">
        <v>1226</v>
      </c>
      <c r="F15" s="192">
        <v>1</v>
      </c>
      <c r="G15" s="192">
        <v>13</v>
      </c>
      <c r="I15" s="157">
        <f>LEN(E15)</f>
        <v>43</v>
      </c>
    </row>
    <row r="16" spans="1:9" ht="27" customHeight="1" x14ac:dyDescent="0.2">
      <c r="B16" s="1241"/>
      <c r="C16" s="1244"/>
      <c r="D16" s="1011" t="s">
        <v>1227</v>
      </c>
      <c r="E16" s="1011" t="s">
        <v>1227</v>
      </c>
      <c r="F16" s="1012">
        <v>1</v>
      </c>
      <c r="G16" s="1012">
        <v>21</v>
      </c>
      <c r="I16" s="157">
        <f>LEN(E16)</f>
        <v>15</v>
      </c>
    </row>
    <row r="17" spans="1:9" s="157" customFormat="1" ht="27" customHeight="1" x14ac:dyDescent="0.2">
      <c r="A17"/>
      <c r="B17" s="1245" t="s">
        <v>1397</v>
      </c>
      <c r="C17" s="832" t="s">
        <v>1047</v>
      </c>
      <c r="D17" s="778" t="s">
        <v>1228</v>
      </c>
      <c r="E17" s="779" t="s">
        <v>1229</v>
      </c>
      <c r="F17" s="780">
        <v>7</v>
      </c>
      <c r="G17" s="780">
        <v>143</v>
      </c>
      <c r="I17" s="157">
        <f t="shared" ref="I17:I37" si="1">LEN(E17)</f>
        <v>22</v>
      </c>
    </row>
    <row r="18" spans="1:9" s="157" customFormat="1" ht="27" customHeight="1" x14ac:dyDescent="0.2">
      <c r="A18"/>
      <c r="B18" s="1246"/>
      <c r="C18" s="785" t="s">
        <v>960</v>
      </c>
      <c r="D18" s="786" t="s">
        <v>1230</v>
      </c>
      <c r="E18" s="722" t="s">
        <v>1231</v>
      </c>
      <c r="F18" s="782">
        <v>1</v>
      </c>
      <c r="G18" s="782">
        <v>143</v>
      </c>
      <c r="I18" s="157">
        <f t="shared" si="1"/>
        <v>33</v>
      </c>
    </row>
    <row r="19" spans="1:9" ht="40.5" customHeight="1" x14ac:dyDescent="0.2">
      <c r="B19" s="1246"/>
      <c r="C19" s="1023" t="s">
        <v>1232</v>
      </c>
      <c r="D19" s="721" t="s">
        <v>1233</v>
      </c>
      <c r="E19" s="170" t="s">
        <v>1234</v>
      </c>
      <c r="F19" s="686">
        <v>2</v>
      </c>
      <c r="G19" s="1001">
        <v>30</v>
      </c>
      <c r="I19" s="157">
        <f t="shared" si="1"/>
        <v>28</v>
      </c>
    </row>
    <row r="20" spans="1:9" s="157" customFormat="1" ht="27" customHeight="1" x14ac:dyDescent="0.2">
      <c r="A20"/>
      <c r="B20" s="1246"/>
      <c r="C20" s="1242" t="s">
        <v>1235</v>
      </c>
      <c r="D20" s="786" t="s">
        <v>1236</v>
      </c>
      <c r="E20" s="170" t="s">
        <v>1237</v>
      </c>
      <c r="F20" s="707">
        <v>1</v>
      </c>
      <c r="G20" s="707">
        <v>30</v>
      </c>
      <c r="I20" s="157">
        <f t="shared" si="1"/>
        <v>48</v>
      </c>
    </row>
    <row r="21" spans="1:9" s="157" customFormat="1" ht="27" customHeight="1" x14ac:dyDescent="0.2">
      <c r="A21"/>
      <c r="B21" s="1246"/>
      <c r="C21" s="1243"/>
      <c r="D21" s="721" t="s">
        <v>1238</v>
      </c>
      <c r="E21" s="170" t="s">
        <v>1239</v>
      </c>
      <c r="F21" s="708">
        <v>1</v>
      </c>
      <c r="G21" s="192">
        <v>17</v>
      </c>
      <c r="I21" s="157">
        <f t="shared" si="1"/>
        <v>25</v>
      </c>
    </row>
    <row r="22" spans="1:9" ht="27" customHeight="1" x14ac:dyDescent="0.2">
      <c r="B22" s="1246"/>
      <c r="C22" s="1244"/>
      <c r="D22" s="158" t="s">
        <v>1240</v>
      </c>
      <c r="E22" s="690" t="s">
        <v>1241</v>
      </c>
      <c r="F22" s="708">
        <v>1</v>
      </c>
      <c r="G22" s="192">
        <v>93</v>
      </c>
      <c r="I22" s="157">
        <f t="shared" si="1"/>
        <v>21</v>
      </c>
    </row>
    <row r="23" spans="1:9" ht="27" customHeight="1" x14ac:dyDescent="0.2">
      <c r="B23" s="1246"/>
      <c r="C23" s="785" t="s">
        <v>859</v>
      </c>
      <c r="D23" s="1002" t="s">
        <v>1375</v>
      </c>
      <c r="E23" s="170" t="s">
        <v>1376</v>
      </c>
      <c r="F23" s="707">
        <v>51</v>
      </c>
      <c r="G23" s="707">
        <v>2337</v>
      </c>
      <c r="I23" s="157">
        <f t="shared" si="1"/>
        <v>41</v>
      </c>
    </row>
    <row r="24" spans="1:9" ht="21.6" x14ac:dyDescent="0.2">
      <c r="B24" s="1246"/>
      <c r="C24" s="1242" t="s">
        <v>1248</v>
      </c>
      <c r="D24" s="786" t="s">
        <v>1242</v>
      </c>
      <c r="E24" s="170" t="s">
        <v>1243</v>
      </c>
      <c r="F24" s="686">
        <v>3</v>
      </c>
      <c r="G24" s="686">
        <v>32</v>
      </c>
      <c r="I24" s="157">
        <f t="shared" si="1"/>
        <v>26</v>
      </c>
    </row>
    <row r="25" spans="1:9" ht="27" customHeight="1" x14ac:dyDescent="0.2">
      <c r="B25" s="1246"/>
      <c r="C25" s="1243"/>
      <c r="D25" s="786" t="s">
        <v>1244</v>
      </c>
      <c r="E25" s="170" t="s">
        <v>1245</v>
      </c>
      <c r="F25" s="686">
        <v>3</v>
      </c>
      <c r="G25" s="686">
        <v>28</v>
      </c>
      <c r="I25" s="157">
        <f t="shared" si="1"/>
        <v>57</v>
      </c>
    </row>
    <row r="26" spans="1:9" ht="27" customHeight="1" x14ac:dyDescent="0.2">
      <c r="B26" s="1246"/>
      <c r="C26" s="1243"/>
      <c r="D26" s="786" t="s">
        <v>1246</v>
      </c>
      <c r="E26" s="170" t="s">
        <v>1247</v>
      </c>
      <c r="F26" s="686">
        <v>2</v>
      </c>
      <c r="G26" s="686">
        <v>22</v>
      </c>
      <c r="I26" s="157">
        <f t="shared" si="1"/>
        <v>38</v>
      </c>
    </row>
    <row r="27" spans="1:9" ht="27" customHeight="1" x14ac:dyDescent="0.2">
      <c r="B27" s="1247"/>
      <c r="C27" s="1248"/>
      <c r="D27" s="1013" t="s">
        <v>1249</v>
      </c>
      <c r="E27" s="723" t="s">
        <v>1250</v>
      </c>
      <c r="F27" s="724">
        <v>2</v>
      </c>
      <c r="G27" s="724">
        <v>9</v>
      </c>
      <c r="I27" s="157">
        <f t="shared" si="1"/>
        <v>47</v>
      </c>
    </row>
    <row r="28" spans="1:9" ht="27" customHeight="1" x14ac:dyDescent="0.2">
      <c r="B28" s="1246" t="s">
        <v>1397</v>
      </c>
      <c r="C28" s="1243" t="s">
        <v>1248</v>
      </c>
      <c r="D28" s="1033" t="s">
        <v>1251</v>
      </c>
      <c r="E28" s="702" t="s">
        <v>1252</v>
      </c>
      <c r="F28" s="703">
        <v>1</v>
      </c>
      <c r="G28" s="703">
        <v>5</v>
      </c>
      <c r="I28" s="157">
        <f t="shared" si="1"/>
        <v>27</v>
      </c>
    </row>
    <row r="29" spans="1:9" ht="32.4" x14ac:dyDescent="0.2">
      <c r="B29" s="1246"/>
      <c r="C29" s="1243"/>
      <c r="D29" s="786" t="s">
        <v>1253</v>
      </c>
      <c r="E29" s="170" t="s">
        <v>1254</v>
      </c>
      <c r="F29" s="686">
        <v>1</v>
      </c>
      <c r="G29" s="686">
        <v>9</v>
      </c>
      <c r="I29" s="157">
        <f t="shared" si="1"/>
        <v>63</v>
      </c>
    </row>
    <row r="30" spans="1:9" ht="32.4" x14ac:dyDescent="0.2">
      <c r="B30" s="1246"/>
      <c r="C30" s="1243"/>
      <c r="D30" s="786" t="s">
        <v>1255</v>
      </c>
      <c r="E30" s="170" t="s">
        <v>1256</v>
      </c>
      <c r="F30" s="686">
        <v>1</v>
      </c>
      <c r="G30" s="686">
        <v>108</v>
      </c>
      <c r="I30" s="157">
        <f t="shared" si="1"/>
        <v>48</v>
      </c>
    </row>
    <row r="31" spans="1:9" ht="40.5" customHeight="1" x14ac:dyDescent="0.2">
      <c r="B31" s="1247"/>
      <c r="C31" s="1248"/>
      <c r="D31" s="1013" t="s">
        <v>1257</v>
      </c>
      <c r="E31" s="723" t="s">
        <v>1258</v>
      </c>
      <c r="F31" s="724">
        <v>4</v>
      </c>
      <c r="G31" s="724">
        <v>31</v>
      </c>
      <c r="I31" s="157">
        <f t="shared" si="1"/>
        <v>41</v>
      </c>
    </row>
    <row r="32" spans="1:9" ht="27" customHeight="1" x14ac:dyDescent="0.2">
      <c r="B32" s="1245" t="s">
        <v>1380</v>
      </c>
      <c r="C32" s="1034" t="s">
        <v>798</v>
      </c>
      <c r="D32" s="108" t="s">
        <v>1259</v>
      </c>
      <c r="E32" s="1035" t="s">
        <v>1260</v>
      </c>
      <c r="F32" s="725">
        <v>8</v>
      </c>
      <c r="G32" s="1036">
        <v>367</v>
      </c>
      <c r="I32" s="157">
        <f t="shared" si="1"/>
        <v>40</v>
      </c>
    </row>
    <row r="33" spans="1:9" ht="27" customHeight="1" x14ac:dyDescent="0.2">
      <c r="B33" s="1246"/>
      <c r="C33" s="789" t="s">
        <v>57</v>
      </c>
      <c r="D33" s="790" t="s">
        <v>1261</v>
      </c>
      <c r="E33" s="791" t="s">
        <v>1262</v>
      </c>
      <c r="F33" s="792">
        <v>1</v>
      </c>
      <c r="G33" s="792">
        <v>152</v>
      </c>
      <c r="H33" s="168"/>
      <c r="I33" s="157">
        <f t="shared" si="1"/>
        <v>46</v>
      </c>
    </row>
    <row r="34" spans="1:9" s="157" customFormat="1" ht="33.6" customHeight="1" x14ac:dyDescent="0.2">
      <c r="A34"/>
      <c r="B34" s="1246"/>
      <c r="C34" s="787" t="s">
        <v>1122</v>
      </c>
      <c r="D34" s="721" t="s">
        <v>1263</v>
      </c>
      <c r="E34" s="793" t="s">
        <v>1264</v>
      </c>
      <c r="F34" s="686">
        <v>4</v>
      </c>
      <c r="G34" s="788">
        <v>41</v>
      </c>
      <c r="I34" s="157">
        <f t="shared" si="1"/>
        <v>59</v>
      </c>
    </row>
    <row r="35" spans="1:9" ht="30.6" customHeight="1" x14ac:dyDescent="0.2">
      <c r="B35" s="1246"/>
      <c r="C35" s="787" t="s">
        <v>1265</v>
      </c>
      <c r="D35" s="721" t="s">
        <v>1266</v>
      </c>
      <c r="E35" s="793" t="s">
        <v>1267</v>
      </c>
      <c r="F35" s="782">
        <v>24</v>
      </c>
      <c r="G35" s="794">
        <v>93</v>
      </c>
      <c r="I35" s="157">
        <f t="shared" si="1"/>
        <v>47</v>
      </c>
    </row>
    <row r="36" spans="1:9" ht="37.799999999999997" customHeight="1" x14ac:dyDescent="0.2">
      <c r="B36" s="1246"/>
      <c r="C36" s="795" t="s">
        <v>1025</v>
      </c>
      <c r="D36" s="796" t="s">
        <v>1268</v>
      </c>
      <c r="E36" s="722" t="s">
        <v>1269</v>
      </c>
      <c r="F36" s="782">
        <v>2</v>
      </c>
      <c r="G36" s="794">
        <v>22</v>
      </c>
      <c r="I36" s="157">
        <f t="shared" si="1"/>
        <v>67</v>
      </c>
    </row>
    <row r="37" spans="1:9" ht="33" customHeight="1" x14ac:dyDescent="0.2">
      <c r="B37" s="1247"/>
      <c r="C37" s="1037" t="s">
        <v>1028</v>
      </c>
      <c r="D37" s="1038" t="s">
        <v>1270</v>
      </c>
      <c r="E37" s="1039" t="s">
        <v>1271</v>
      </c>
      <c r="F37" s="724">
        <v>1</v>
      </c>
      <c r="G37" s="728">
        <v>7</v>
      </c>
      <c r="I37" s="157">
        <f t="shared" si="1"/>
        <v>40</v>
      </c>
    </row>
  </sheetData>
  <mergeCells count="13">
    <mergeCell ref="B32:B37"/>
    <mergeCell ref="C20:C22"/>
    <mergeCell ref="B28:B31"/>
    <mergeCell ref="B17:B27"/>
    <mergeCell ref="C24:C27"/>
    <mergeCell ref="C28:C31"/>
    <mergeCell ref="B1:G1"/>
    <mergeCell ref="B2:C2"/>
    <mergeCell ref="B3:C5"/>
    <mergeCell ref="B6:B16"/>
    <mergeCell ref="C6:C8"/>
    <mergeCell ref="C9:C11"/>
    <mergeCell ref="C14:C16"/>
  </mergeCells>
  <phoneticPr fontId="3"/>
  <pageMargins left="0.70866141732283472" right="0.70866141732283472" top="0.74803149606299213" bottom="0.74803149606299213" header="0.31496062992125984" footer="0.31496062992125984"/>
  <pageSetup paperSize="9" scale="96" orientation="portrait" r:id="rId1"/>
  <headerFooter>
    <oddFooter>&amp;P ページ</oddFooter>
  </headerFooter>
  <rowBreaks count="1" manualBreakCount="1">
    <brk id="27" max="7" man="1"/>
  </rowBreaks>
  <colBreaks count="1" manualBreakCount="1">
    <brk id="8" max="4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484E0-1A07-4F76-A256-B4203B5CEF12}">
  <dimension ref="A1:I69"/>
  <sheetViews>
    <sheetView view="pageBreakPreview" zoomScaleNormal="100" zoomScaleSheetLayoutView="100" workbookViewId="0">
      <selection activeCell="I2" sqref="I2"/>
    </sheetView>
  </sheetViews>
  <sheetFormatPr defaultColWidth="9" defaultRowHeight="10.5" customHeight="1" x14ac:dyDescent="0.2"/>
  <cols>
    <col min="1" max="1" width="1" customWidth="1"/>
    <col min="2" max="2" width="2.77734375" customWidth="1"/>
    <col min="3" max="3" width="8.33203125" customWidth="1"/>
    <col min="4" max="4" width="20.6640625" customWidth="1"/>
    <col min="5" max="5" width="46.109375" customWidth="1"/>
    <col min="6" max="7" width="6.109375" customWidth="1"/>
    <col min="8" max="8" width="1" style="152" customWidth="1"/>
    <col min="9" max="9" width="5.33203125" style="152" customWidth="1"/>
    <col min="10" max="16384" width="9" style="152"/>
  </cols>
  <sheetData>
    <row r="1" spans="1:9" ht="27" customHeight="1" x14ac:dyDescent="0.2">
      <c r="A1" s="152"/>
      <c r="B1" s="1230" t="s">
        <v>619</v>
      </c>
      <c r="C1" s="1230"/>
      <c r="D1" s="1230"/>
      <c r="E1" s="1230"/>
      <c r="F1" s="1230"/>
      <c r="G1" s="1230"/>
      <c r="I1" s="157">
        <f t="shared" ref="I1:I51" si="0">LEN(E1)</f>
        <v>0</v>
      </c>
    </row>
    <row r="2" spans="1:9" s="173" customFormat="1" ht="27" customHeight="1" x14ac:dyDescent="0.2">
      <c r="B2" s="1052" t="s">
        <v>234</v>
      </c>
      <c r="C2" s="1053"/>
      <c r="D2" s="172" t="s">
        <v>148</v>
      </c>
      <c r="E2" s="174" t="s">
        <v>149</v>
      </c>
      <c r="F2" s="175" t="s">
        <v>406</v>
      </c>
      <c r="G2" s="176" t="s">
        <v>147</v>
      </c>
      <c r="I2" s="1031">
        <f t="shared" si="0"/>
        <v>5</v>
      </c>
    </row>
    <row r="3" spans="1:9" s="157" customFormat="1" ht="27" customHeight="1" x14ac:dyDescent="0.2">
      <c r="A3"/>
      <c r="B3" s="1233" t="s">
        <v>0</v>
      </c>
      <c r="C3" s="1233"/>
      <c r="D3" s="108" t="s">
        <v>1272</v>
      </c>
      <c r="E3" s="698" t="s">
        <v>1273</v>
      </c>
      <c r="F3" s="725">
        <v>1</v>
      </c>
      <c r="G3" s="725">
        <v>143</v>
      </c>
      <c r="I3" s="157">
        <f t="shared" si="0"/>
        <v>52</v>
      </c>
    </row>
    <row r="4" spans="1:9" s="157" customFormat="1" ht="40.5" customHeight="1" x14ac:dyDescent="0.2">
      <c r="A4"/>
      <c r="B4" s="1233"/>
      <c r="C4" s="1233"/>
      <c r="D4" s="92" t="s">
        <v>1274</v>
      </c>
      <c r="E4" s="170" t="s">
        <v>1275</v>
      </c>
      <c r="F4" s="686">
        <v>1</v>
      </c>
      <c r="G4" s="686">
        <v>229</v>
      </c>
      <c r="I4" s="157">
        <f t="shared" si="0"/>
        <v>63</v>
      </c>
    </row>
    <row r="5" spans="1:9" s="157" customFormat="1" ht="27" customHeight="1" x14ac:dyDescent="0.2">
      <c r="A5"/>
      <c r="B5" s="1233"/>
      <c r="C5" s="1233"/>
      <c r="D5" s="92" t="s">
        <v>1276</v>
      </c>
      <c r="E5" s="170" t="s">
        <v>1277</v>
      </c>
      <c r="F5" s="686">
        <v>1</v>
      </c>
      <c r="G5" s="686">
        <v>38</v>
      </c>
      <c r="I5" s="157">
        <f t="shared" si="0"/>
        <v>22</v>
      </c>
    </row>
    <row r="6" spans="1:9" s="157" customFormat="1" ht="40.5" customHeight="1" x14ac:dyDescent="0.2">
      <c r="A6"/>
      <c r="B6" s="1186" t="s">
        <v>684</v>
      </c>
      <c r="C6" s="764" t="s">
        <v>2</v>
      </c>
      <c r="D6" s="108" t="s">
        <v>1278</v>
      </c>
      <c r="E6" s="108" t="s">
        <v>1279</v>
      </c>
      <c r="F6" s="770">
        <v>3</v>
      </c>
      <c r="G6" s="770">
        <v>46</v>
      </c>
      <c r="I6" s="157">
        <f t="shared" si="0"/>
        <v>69</v>
      </c>
    </row>
    <row r="7" spans="1:9" s="157" customFormat="1" ht="27" customHeight="1" x14ac:dyDescent="0.2">
      <c r="A7"/>
      <c r="B7" s="1186"/>
      <c r="C7" s="98" t="s">
        <v>5</v>
      </c>
      <c r="D7" s="92" t="s">
        <v>1280</v>
      </c>
      <c r="E7" s="170" t="s">
        <v>1281</v>
      </c>
      <c r="F7" s="686">
        <v>22</v>
      </c>
      <c r="G7" s="686">
        <v>328</v>
      </c>
      <c r="I7" s="157">
        <f t="shared" si="0"/>
        <v>51</v>
      </c>
    </row>
    <row r="8" spans="1:9" s="157" customFormat="1" ht="27" customHeight="1" x14ac:dyDescent="0.2">
      <c r="A8"/>
      <c r="B8" s="1186"/>
      <c r="C8" s="1226" t="s">
        <v>6</v>
      </c>
      <c r="D8" s="99" t="s">
        <v>1282</v>
      </c>
      <c r="E8" s="692" t="s">
        <v>1283</v>
      </c>
      <c r="F8" s="708">
        <v>7</v>
      </c>
      <c r="G8" s="708">
        <v>120</v>
      </c>
      <c r="I8" s="157">
        <f t="shared" si="0"/>
        <v>45</v>
      </c>
    </row>
    <row r="9" spans="1:9" s="157" customFormat="1" ht="27" customHeight="1" x14ac:dyDescent="0.2">
      <c r="A9"/>
      <c r="B9" s="1186"/>
      <c r="C9" s="1227"/>
      <c r="D9" s="99" t="s">
        <v>1284</v>
      </c>
      <c r="E9" s="692" t="s">
        <v>1285</v>
      </c>
      <c r="F9" s="708">
        <v>1</v>
      </c>
      <c r="G9" s="708">
        <v>77</v>
      </c>
      <c r="I9" s="157">
        <f t="shared" si="0"/>
        <v>42</v>
      </c>
    </row>
    <row r="10" spans="1:9" s="157" customFormat="1" ht="27" customHeight="1" x14ac:dyDescent="0.2">
      <c r="A10"/>
      <c r="B10" s="1186"/>
      <c r="C10" s="1229"/>
      <c r="D10" s="99" t="s">
        <v>1286</v>
      </c>
      <c r="E10" s="692" t="s">
        <v>1287</v>
      </c>
      <c r="F10" s="708">
        <v>5</v>
      </c>
      <c r="G10" s="708">
        <v>72</v>
      </c>
      <c r="I10" s="157">
        <f t="shared" si="0"/>
        <v>49</v>
      </c>
    </row>
    <row r="11" spans="1:9" ht="32.4" x14ac:dyDescent="0.2">
      <c r="B11" s="1186"/>
      <c r="C11" s="828" t="s">
        <v>10</v>
      </c>
      <c r="D11" s="797" t="s">
        <v>1288</v>
      </c>
      <c r="E11" s="798" t="s">
        <v>1289</v>
      </c>
      <c r="F11" s="727">
        <v>3</v>
      </c>
      <c r="G11" s="727">
        <v>60</v>
      </c>
      <c r="I11" s="157">
        <f t="shared" si="0"/>
        <v>88</v>
      </c>
    </row>
    <row r="12" spans="1:9" ht="32.4" x14ac:dyDescent="0.2">
      <c r="B12" s="1186"/>
      <c r="C12" s="98" t="s">
        <v>11</v>
      </c>
      <c r="D12" s="92" t="s">
        <v>1290</v>
      </c>
      <c r="E12" s="170" t="s">
        <v>1291</v>
      </c>
      <c r="F12" s="686">
        <v>11</v>
      </c>
      <c r="G12" s="686" t="s">
        <v>324</v>
      </c>
      <c r="I12" s="157">
        <f t="shared" si="0"/>
        <v>69</v>
      </c>
    </row>
    <row r="13" spans="1:9" ht="43.2" x14ac:dyDescent="0.2">
      <c r="B13" s="1186"/>
      <c r="C13" s="98" t="s">
        <v>1099</v>
      </c>
      <c r="D13" s="92" t="s">
        <v>1292</v>
      </c>
      <c r="E13" s="170" t="s">
        <v>1293</v>
      </c>
      <c r="F13" s="707">
        <v>93</v>
      </c>
      <c r="G13" s="707">
        <v>207</v>
      </c>
      <c r="I13" s="157">
        <f t="shared" si="0"/>
        <v>95</v>
      </c>
    </row>
    <row r="14" spans="1:9" ht="40.5" customHeight="1" x14ac:dyDescent="0.2">
      <c r="B14" s="1186"/>
      <c r="C14" s="101" t="s">
        <v>13</v>
      </c>
      <c r="D14" s="92" t="s">
        <v>702</v>
      </c>
      <c r="E14" s="170" t="s">
        <v>1294</v>
      </c>
      <c r="F14" s="686">
        <v>90</v>
      </c>
      <c r="G14" s="686">
        <v>776</v>
      </c>
      <c r="I14" s="157">
        <f t="shared" si="0"/>
        <v>29</v>
      </c>
    </row>
    <row r="15" spans="1:9" ht="27" customHeight="1" x14ac:dyDescent="0.2">
      <c r="B15" s="1186"/>
      <c r="C15" s="733" t="s">
        <v>14</v>
      </c>
      <c r="D15" s="506" t="s">
        <v>319</v>
      </c>
      <c r="E15" s="696" t="s">
        <v>372</v>
      </c>
      <c r="F15" s="728">
        <v>10</v>
      </c>
      <c r="G15" s="728">
        <v>68</v>
      </c>
      <c r="I15" s="157">
        <f t="shared" si="0"/>
        <v>24</v>
      </c>
    </row>
    <row r="16" spans="1:9" ht="27" customHeight="1" x14ac:dyDescent="0.2">
      <c r="B16" s="1225" t="s">
        <v>771</v>
      </c>
      <c r="C16" s="1218" t="s">
        <v>16</v>
      </c>
      <c r="D16" s="108" t="s">
        <v>1295</v>
      </c>
      <c r="E16" s="698" t="s">
        <v>1296</v>
      </c>
      <c r="F16" s="725">
        <v>5</v>
      </c>
      <c r="G16" s="725">
        <v>59</v>
      </c>
      <c r="I16" s="157">
        <f t="shared" si="0"/>
        <v>51</v>
      </c>
    </row>
    <row r="17" spans="1:9" ht="40.5" customHeight="1" x14ac:dyDescent="0.2">
      <c r="B17" s="1220"/>
      <c r="C17" s="1207"/>
      <c r="D17" s="92" t="s">
        <v>1297</v>
      </c>
      <c r="E17" s="170" t="s">
        <v>1298</v>
      </c>
      <c r="F17" s="686">
        <v>1</v>
      </c>
      <c r="G17" s="686">
        <v>11</v>
      </c>
      <c r="I17" s="157">
        <f t="shared" si="0"/>
        <v>27</v>
      </c>
    </row>
    <row r="18" spans="1:9" ht="32.4" x14ac:dyDescent="0.2">
      <c r="B18" s="1220"/>
      <c r="C18" s="101" t="s">
        <v>19</v>
      </c>
      <c r="D18" s="92" t="s">
        <v>420</v>
      </c>
      <c r="E18" s="170" t="s">
        <v>526</v>
      </c>
      <c r="F18" s="707">
        <v>22</v>
      </c>
      <c r="G18" s="707">
        <v>511</v>
      </c>
      <c r="I18" s="157">
        <f t="shared" si="0"/>
        <v>64</v>
      </c>
    </row>
    <row r="19" spans="1:9" ht="53.25" customHeight="1" x14ac:dyDescent="0.2">
      <c r="B19" s="1220"/>
      <c r="C19" s="1214" t="s">
        <v>20</v>
      </c>
      <c r="D19" s="158" t="s">
        <v>1299</v>
      </c>
      <c r="E19" s="690" t="s">
        <v>1300</v>
      </c>
      <c r="F19" s="708">
        <v>11</v>
      </c>
      <c r="G19" s="192">
        <v>127</v>
      </c>
      <c r="I19" s="157">
        <f t="shared" si="0"/>
        <v>39</v>
      </c>
    </row>
    <row r="20" spans="1:9" ht="27" customHeight="1" x14ac:dyDescent="0.2">
      <c r="B20" s="1220"/>
      <c r="C20" s="1206"/>
      <c r="D20" s="92" t="s">
        <v>1301</v>
      </c>
      <c r="E20" s="170" t="s">
        <v>1302</v>
      </c>
      <c r="F20" s="708">
        <v>3</v>
      </c>
      <c r="G20" s="192">
        <v>165</v>
      </c>
      <c r="I20" s="157">
        <f t="shared" si="0"/>
        <v>23</v>
      </c>
    </row>
    <row r="21" spans="1:9" ht="27" customHeight="1" x14ac:dyDescent="0.2">
      <c r="B21" s="1220"/>
      <c r="C21" s="1207"/>
      <c r="D21" s="799" t="s">
        <v>1303</v>
      </c>
      <c r="E21" s="799" t="s">
        <v>1304</v>
      </c>
      <c r="F21" s="703">
        <v>1</v>
      </c>
      <c r="G21" s="703">
        <v>131</v>
      </c>
      <c r="I21" s="157">
        <f t="shared" si="0"/>
        <v>23</v>
      </c>
    </row>
    <row r="22" spans="1:9" ht="27" customHeight="1" x14ac:dyDescent="0.2">
      <c r="B22" s="1220"/>
      <c r="C22" s="1214" t="s">
        <v>243</v>
      </c>
      <c r="D22" s="92" t="s">
        <v>540</v>
      </c>
      <c r="E22" s="170" t="s">
        <v>541</v>
      </c>
      <c r="F22" s="686">
        <v>14</v>
      </c>
      <c r="G22" s="686">
        <v>120</v>
      </c>
      <c r="I22" s="157">
        <f t="shared" si="0"/>
        <v>21</v>
      </c>
    </row>
    <row r="23" spans="1:9" ht="27" customHeight="1" x14ac:dyDescent="0.2">
      <c r="B23" s="1220"/>
      <c r="C23" s="1207"/>
      <c r="D23" s="92" t="s">
        <v>542</v>
      </c>
      <c r="E23" s="170" t="s">
        <v>543</v>
      </c>
      <c r="F23" s="707">
        <v>1</v>
      </c>
      <c r="G23" s="707">
        <v>461</v>
      </c>
      <c r="I23" s="157">
        <f t="shared" si="0"/>
        <v>38</v>
      </c>
    </row>
    <row r="24" spans="1:9" s="157" customFormat="1" ht="27" customHeight="1" x14ac:dyDescent="0.2">
      <c r="A24"/>
      <c r="B24" s="1220"/>
      <c r="C24" s="1206" t="s">
        <v>24</v>
      </c>
      <c r="D24" s="92" t="s">
        <v>1305</v>
      </c>
      <c r="E24" s="170" t="s">
        <v>1306</v>
      </c>
      <c r="F24" s="707">
        <v>2</v>
      </c>
      <c r="G24" s="707">
        <v>16</v>
      </c>
      <c r="I24" s="157">
        <f t="shared" si="0"/>
        <v>44</v>
      </c>
    </row>
    <row r="25" spans="1:9" s="157" customFormat="1" ht="32.4" x14ac:dyDescent="0.2">
      <c r="A25"/>
      <c r="B25" s="1221"/>
      <c r="C25" s="1219"/>
      <c r="D25" s="672" t="s">
        <v>1307</v>
      </c>
      <c r="E25" s="723" t="s">
        <v>1308</v>
      </c>
      <c r="F25" s="724">
        <v>1</v>
      </c>
      <c r="G25" s="724"/>
      <c r="I25" s="157">
        <f t="shared" si="0"/>
        <v>71</v>
      </c>
    </row>
    <row r="26" spans="1:9" ht="27" customHeight="1" x14ac:dyDescent="0.2">
      <c r="B26" s="1221" t="s">
        <v>1368</v>
      </c>
      <c r="C26" s="1227" t="s">
        <v>1248</v>
      </c>
      <c r="D26" s="1040" t="s">
        <v>1309</v>
      </c>
      <c r="E26" s="702" t="s">
        <v>1310</v>
      </c>
      <c r="F26" s="703">
        <v>3</v>
      </c>
      <c r="G26" s="703">
        <v>18</v>
      </c>
      <c r="I26" s="157">
        <f t="shared" si="0"/>
        <v>33</v>
      </c>
    </row>
    <row r="27" spans="1:9" ht="40.5" customHeight="1" x14ac:dyDescent="0.2">
      <c r="B27" s="1186"/>
      <c r="C27" s="1227"/>
      <c r="D27" s="800" t="s">
        <v>1311</v>
      </c>
      <c r="E27" s="740" t="s">
        <v>1312</v>
      </c>
      <c r="F27" s="741">
        <v>1</v>
      </c>
      <c r="G27" s="741">
        <v>3</v>
      </c>
      <c r="I27" s="157">
        <f t="shared" si="0"/>
        <v>32</v>
      </c>
    </row>
    <row r="28" spans="1:9" ht="27" customHeight="1" x14ac:dyDescent="0.2">
      <c r="B28" s="1186"/>
      <c r="C28" s="1214" t="s">
        <v>27</v>
      </c>
      <c r="D28" s="801" t="s">
        <v>1305</v>
      </c>
      <c r="E28" s="706" t="s">
        <v>1313</v>
      </c>
      <c r="F28" s="707">
        <v>1</v>
      </c>
      <c r="G28" s="707">
        <v>21</v>
      </c>
      <c r="I28" s="157">
        <f t="shared" si="0"/>
        <v>44</v>
      </c>
    </row>
    <row r="29" spans="1:9" ht="27" customHeight="1" x14ac:dyDescent="0.2">
      <c r="B29" s="1186"/>
      <c r="C29" s="1206"/>
      <c r="D29" s="110" t="s">
        <v>1314</v>
      </c>
      <c r="E29" s="706" t="s">
        <v>1315</v>
      </c>
      <c r="F29" s="686">
        <v>1</v>
      </c>
      <c r="G29" s="686">
        <v>21</v>
      </c>
      <c r="I29" s="157">
        <f t="shared" si="0"/>
        <v>27</v>
      </c>
    </row>
    <row r="30" spans="1:9" ht="27" customHeight="1" x14ac:dyDescent="0.2">
      <c r="B30" s="1186"/>
      <c r="C30" s="1206"/>
      <c r="D30" s="110" t="s">
        <v>1316</v>
      </c>
      <c r="E30" s="706" t="s">
        <v>1317</v>
      </c>
      <c r="F30" s="686">
        <v>1</v>
      </c>
      <c r="G30" s="686">
        <v>18</v>
      </c>
      <c r="I30" s="157">
        <f t="shared" si="0"/>
        <v>25</v>
      </c>
    </row>
    <row r="31" spans="1:9" ht="27" customHeight="1" x14ac:dyDescent="0.2">
      <c r="B31" s="1186"/>
      <c r="C31" s="1207"/>
      <c r="D31" s="110" t="s">
        <v>1318</v>
      </c>
      <c r="E31" s="706" t="s">
        <v>1319</v>
      </c>
      <c r="F31" s="686">
        <v>2</v>
      </c>
      <c r="G31" s="686">
        <v>25</v>
      </c>
      <c r="I31" s="157">
        <f t="shared" si="0"/>
        <v>29</v>
      </c>
    </row>
    <row r="32" spans="1:9" ht="27" customHeight="1" x14ac:dyDescent="0.2">
      <c r="B32" s="1186"/>
      <c r="C32" s="101" t="s">
        <v>30</v>
      </c>
      <c r="D32" s="110" t="s">
        <v>1320</v>
      </c>
      <c r="E32" s="706" t="s">
        <v>1321</v>
      </c>
      <c r="F32" s="686">
        <v>1</v>
      </c>
      <c r="G32" s="686">
        <v>152</v>
      </c>
      <c r="I32" s="157">
        <f t="shared" si="0"/>
        <v>37</v>
      </c>
    </row>
    <row r="33" spans="2:9" ht="27" customHeight="1" x14ac:dyDescent="0.2">
      <c r="B33" s="1186"/>
      <c r="C33" s="1214" t="s">
        <v>31</v>
      </c>
      <c r="D33" s="92" t="s">
        <v>1322</v>
      </c>
      <c r="E33" s="170" t="s">
        <v>1323</v>
      </c>
      <c r="F33" s="707">
        <v>2</v>
      </c>
      <c r="G33" s="707">
        <v>52</v>
      </c>
      <c r="I33" s="157">
        <f t="shared" si="0"/>
        <v>16</v>
      </c>
    </row>
    <row r="34" spans="2:9" ht="27" customHeight="1" x14ac:dyDescent="0.2">
      <c r="B34" s="1186"/>
      <c r="C34" s="1207"/>
      <c r="D34" s="92" t="s">
        <v>1324</v>
      </c>
      <c r="E34" s="170" t="s">
        <v>1325</v>
      </c>
      <c r="F34" s="707">
        <v>2</v>
      </c>
      <c r="G34" s="707">
        <v>144</v>
      </c>
      <c r="I34" s="157">
        <f t="shared" si="0"/>
        <v>34</v>
      </c>
    </row>
    <row r="35" spans="2:9" ht="27" customHeight="1" x14ac:dyDescent="0.2">
      <c r="B35" s="1186"/>
      <c r="C35" s="1214" t="s">
        <v>1326</v>
      </c>
      <c r="D35" s="92" t="s">
        <v>1327</v>
      </c>
      <c r="E35" s="170" t="s">
        <v>1328</v>
      </c>
      <c r="F35" s="686">
        <v>1</v>
      </c>
      <c r="G35" s="686">
        <v>290</v>
      </c>
      <c r="I35" s="157">
        <f t="shared" si="0"/>
        <v>37</v>
      </c>
    </row>
    <row r="36" spans="2:9" ht="27" customHeight="1" x14ac:dyDescent="0.2">
      <c r="B36" s="1186"/>
      <c r="C36" s="1206"/>
      <c r="D36" s="92" t="s">
        <v>1329</v>
      </c>
      <c r="E36" s="170" t="s">
        <v>1330</v>
      </c>
      <c r="F36" s="686">
        <v>1</v>
      </c>
      <c r="G36" s="686">
        <v>1344</v>
      </c>
      <c r="I36" s="157">
        <f t="shared" si="0"/>
        <v>37</v>
      </c>
    </row>
    <row r="37" spans="2:9" ht="27" customHeight="1" x14ac:dyDescent="0.2">
      <c r="B37" s="1186"/>
      <c r="C37" s="1207"/>
      <c r="D37" s="92" t="s">
        <v>1026</v>
      </c>
      <c r="E37" s="170" t="s">
        <v>1331</v>
      </c>
      <c r="F37" s="686">
        <v>1</v>
      </c>
      <c r="G37" s="686">
        <v>149</v>
      </c>
      <c r="I37" s="157">
        <f t="shared" si="0"/>
        <v>33</v>
      </c>
    </row>
    <row r="38" spans="2:9" ht="27" customHeight="1" x14ac:dyDescent="0.2">
      <c r="B38" s="1186"/>
      <c r="C38" s="733" t="s">
        <v>36</v>
      </c>
      <c r="D38" s="672" t="s">
        <v>1332</v>
      </c>
      <c r="E38" s="723" t="s">
        <v>1333</v>
      </c>
      <c r="F38" s="724">
        <v>5</v>
      </c>
      <c r="G38" s="724">
        <v>277</v>
      </c>
      <c r="I38" s="157">
        <f t="shared" si="0"/>
        <v>23</v>
      </c>
    </row>
    <row r="39" spans="2:9" ht="27" customHeight="1" x14ac:dyDescent="0.2">
      <c r="B39" s="1225" t="s">
        <v>782</v>
      </c>
      <c r="C39" s="1214" t="s">
        <v>476</v>
      </c>
      <c r="D39" s="92" t="s">
        <v>1334</v>
      </c>
      <c r="E39" s="170" t="s">
        <v>1335</v>
      </c>
      <c r="F39" s="686">
        <v>1</v>
      </c>
      <c r="G39" s="686">
        <v>66</v>
      </c>
      <c r="I39" s="157">
        <f t="shared" si="0"/>
        <v>43</v>
      </c>
    </row>
    <row r="40" spans="2:9" ht="27" customHeight="1" x14ac:dyDescent="0.2">
      <c r="B40" s="1220"/>
      <c r="C40" s="1206"/>
      <c r="D40" s="92" t="s">
        <v>1019</v>
      </c>
      <c r="E40" s="170" t="s">
        <v>1336</v>
      </c>
      <c r="F40" s="686">
        <v>1</v>
      </c>
      <c r="G40" s="686">
        <v>83</v>
      </c>
      <c r="I40" s="157">
        <f t="shared" si="0"/>
        <v>47</v>
      </c>
    </row>
    <row r="41" spans="2:9" ht="27" customHeight="1" x14ac:dyDescent="0.2">
      <c r="B41" s="1220"/>
      <c r="C41" s="98" t="s">
        <v>1338</v>
      </c>
      <c r="D41" s="92" t="s">
        <v>1339</v>
      </c>
      <c r="E41" s="170" t="s">
        <v>1340</v>
      </c>
      <c r="F41" s="707">
        <v>1</v>
      </c>
      <c r="G41" s="707">
        <v>90</v>
      </c>
      <c r="I41" s="157">
        <f t="shared" si="0"/>
        <v>38</v>
      </c>
    </row>
    <row r="42" spans="2:9" ht="27" customHeight="1" x14ac:dyDescent="0.2">
      <c r="B42" s="1220"/>
      <c r="C42" s="98" t="s">
        <v>1341</v>
      </c>
      <c r="D42" s="739" t="s">
        <v>1342</v>
      </c>
      <c r="E42" s="740" t="s">
        <v>1343</v>
      </c>
      <c r="F42" s="802">
        <v>1</v>
      </c>
      <c r="G42" s="802">
        <v>77</v>
      </c>
      <c r="I42" s="157">
        <f t="shared" si="0"/>
        <v>38</v>
      </c>
    </row>
    <row r="43" spans="2:9" ht="32.4" x14ac:dyDescent="0.2">
      <c r="B43" s="1220"/>
      <c r="C43" s="1214" t="s">
        <v>1344</v>
      </c>
      <c r="D43" s="92" t="s">
        <v>1345</v>
      </c>
      <c r="E43" s="170" t="s">
        <v>1346</v>
      </c>
      <c r="F43" s="707">
        <v>1</v>
      </c>
      <c r="G43" s="707">
        <v>117</v>
      </c>
      <c r="I43" s="157">
        <f t="shared" si="0"/>
        <v>67</v>
      </c>
    </row>
    <row r="44" spans="2:9" ht="43.2" customHeight="1" x14ac:dyDescent="0.2">
      <c r="B44" s="1220"/>
      <c r="C44" s="1206"/>
      <c r="D44" s="92" t="s">
        <v>1347</v>
      </c>
      <c r="E44" s="170" t="s">
        <v>1348</v>
      </c>
      <c r="F44" s="707">
        <v>7</v>
      </c>
      <c r="G44" s="707">
        <v>128</v>
      </c>
      <c r="I44" s="157">
        <f t="shared" si="0"/>
        <v>79</v>
      </c>
    </row>
    <row r="45" spans="2:9" ht="27" customHeight="1" x14ac:dyDescent="0.2">
      <c r="B45" s="1221"/>
      <c r="C45" s="1219"/>
      <c r="D45" s="672" t="s">
        <v>1349</v>
      </c>
      <c r="E45" s="723" t="s">
        <v>1350</v>
      </c>
      <c r="F45" s="728">
        <v>42</v>
      </c>
      <c r="G45" s="728">
        <v>3528</v>
      </c>
      <c r="I45" s="157">
        <f t="shared" si="0"/>
        <v>51</v>
      </c>
    </row>
    <row r="46" spans="2:9" ht="27" customHeight="1" x14ac:dyDescent="0.2">
      <c r="B46" s="1225" t="s">
        <v>732</v>
      </c>
      <c r="C46" s="1218" t="s">
        <v>52</v>
      </c>
      <c r="D46" s="108" t="s">
        <v>1395</v>
      </c>
      <c r="E46" s="698" t="s">
        <v>330</v>
      </c>
      <c r="F46" s="725">
        <v>1</v>
      </c>
      <c r="G46" s="725">
        <v>18</v>
      </c>
      <c r="I46" s="157">
        <f t="shared" si="0"/>
        <v>55</v>
      </c>
    </row>
    <row r="47" spans="2:9" ht="27" customHeight="1" x14ac:dyDescent="0.2">
      <c r="B47" s="1220"/>
      <c r="C47" s="1206"/>
      <c r="D47" s="92" t="s">
        <v>331</v>
      </c>
      <c r="E47" s="170" t="s">
        <v>332</v>
      </c>
      <c r="F47" s="686">
        <v>1</v>
      </c>
      <c r="G47" s="686">
        <v>20</v>
      </c>
      <c r="I47" s="157">
        <f t="shared" si="0"/>
        <v>52</v>
      </c>
    </row>
    <row r="48" spans="2:9" ht="40.5" customHeight="1" x14ac:dyDescent="0.2">
      <c r="B48" s="1220"/>
      <c r="C48" s="1207"/>
      <c r="D48" s="92" t="s">
        <v>333</v>
      </c>
      <c r="E48" s="170" t="s">
        <v>334</v>
      </c>
      <c r="F48" s="686">
        <v>24</v>
      </c>
      <c r="G48" s="686">
        <v>198</v>
      </c>
      <c r="I48" s="157">
        <f t="shared" si="0"/>
        <v>33</v>
      </c>
    </row>
    <row r="49" spans="1:9" ht="27" customHeight="1" x14ac:dyDescent="0.2">
      <c r="B49" s="1220"/>
      <c r="C49" s="1214" t="s">
        <v>54</v>
      </c>
      <c r="D49" s="92" t="s">
        <v>1351</v>
      </c>
      <c r="E49" s="170" t="s">
        <v>1352</v>
      </c>
      <c r="F49" s="686">
        <v>77</v>
      </c>
      <c r="G49" s="686">
        <v>1046</v>
      </c>
      <c r="I49" s="157">
        <f t="shared" si="0"/>
        <v>25</v>
      </c>
    </row>
    <row r="50" spans="1:9" s="157" customFormat="1" ht="40.5" customHeight="1" x14ac:dyDescent="0.2">
      <c r="A50"/>
      <c r="B50" s="1220"/>
      <c r="C50" s="1206"/>
      <c r="D50" s="92" t="s">
        <v>1353</v>
      </c>
      <c r="E50" s="170" t="s">
        <v>1354</v>
      </c>
      <c r="F50" s="686">
        <v>26</v>
      </c>
      <c r="G50" s="686">
        <v>163</v>
      </c>
      <c r="I50" s="157">
        <f t="shared" si="0"/>
        <v>22</v>
      </c>
    </row>
    <row r="51" spans="1:9" s="157" customFormat="1" ht="27" customHeight="1" x14ac:dyDescent="0.2">
      <c r="A51"/>
      <c r="B51" s="1220"/>
      <c r="C51" s="1207"/>
      <c r="D51" s="116" t="s">
        <v>1355</v>
      </c>
      <c r="E51" s="702" t="s">
        <v>1356</v>
      </c>
      <c r="F51" s="686">
        <v>14</v>
      </c>
      <c r="G51" s="686">
        <v>168</v>
      </c>
      <c r="I51" s="157">
        <f t="shared" si="0"/>
        <v>30</v>
      </c>
    </row>
    <row r="52" spans="1:9" s="157" customFormat="1" ht="40.5" customHeight="1" x14ac:dyDescent="0.2">
      <c r="A52"/>
      <c r="B52" s="1220"/>
      <c r="C52" s="1214" t="s">
        <v>798</v>
      </c>
      <c r="D52" s="92" t="s">
        <v>1357</v>
      </c>
      <c r="E52" s="170" t="s">
        <v>1358</v>
      </c>
      <c r="F52" s="686">
        <v>3</v>
      </c>
      <c r="G52" s="686">
        <v>30</v>
      </c>
      <c r="I52" s="157">
        <f t="shared" ref="I52:I55" si="1">LEN(E51)</f>
        <v>30</v>
      </c>
    </row>
    <row r="53" spans="1:9" s="157" customFormat="1" ht="35.4" customHeight="1" x14ac:dyDescent="0.2">
      <c r="A53"/>
      <c r="B53" s="1221"/>
      <c r="C53" s="1219"/>
      <c r="D53" s="672" t="s">
        <v>1359</v>
      </c>
      <c r="E53" s="723" t="s">
        <v>1360</v>
      </c>
      <c r="F53" s="724">
        <v>1</v>
      </c>
      <c r="G53" s="724">
        <v>12</v>
      </c>
      <c r="I53" s="157">
        <f t="shared" si="1"/>
        <v>48</v>
      </c>
    </row>
    <row r="54" spans="1:9" ht="27" customHeight="1" x14ac:dyDescent="0.2">
      <c r="B54" s="1225" t="s">
        <v>1404</v>
      </c>
      <c r="C54" s="1022" t="s">
        <v>56</v>
      </c>
      <c r="D54" s="1041" t="s">
        <v>584</v>
      </c>
      <c r="E54" s="1042" t="s">
        <v>585</v>
      </c>
      <c r="F54" s="1043">
        <v>10</v>
      </c>
      <c r="G54" s="1043">
        <v>117</v>
      </c>
      <c r="I54" s="157">
        <f t="shared" si="1"/>
        <v>17</v>
      </c>
    </row>
    <row r="55" spans="1:9" ht="32.4" x14ac:dyDescent="0.2">
      <c r="B55" s="1220"/>
      <c r="C55" s="1214" t="s">
        <v>63</v>
      </c>
      <c r="D55" s="92" t="s">
        <v>1361</v>
      </c>
      <c r="E55" s="170" t="s">
        <v>1362</v>
      </c>
      <c r="F55" s="686">
        <v>8</v>
      </c>
      <c r="G55" s="686">
        <v>118</v>
      </c>
      <c r="I55" s="157">
        <f t="shared" si="1"/>
        <v>44</v>
      </c>
    </row>
    <row r="56" spans="1:9" ht="27" customHeight="1" x14ac:dyDescent="0.2">
      <c r="B56" s="1220"/>
      <c r="C56" s="1206"/>
      <c r="D56" s="92" t="s">
        <v>1363</v>
      </c>
      <c r="E56" s="170" t="s">
        <v>1364</v>
      </c>
      <c r="F56" s="686">
        <v>13</v>
      </c>
      <c r="G56" s="686">
        <v>138</v>
      </c>
      <c r="I56" s="157">
        <f t="shared" ref="I56:I57" si="2">LEN(E55)</f>
        <v>65</v>
      </c>
    </row>
    <row r="57" spans="1:9" ht="27" customHeight="1" x14ac:dyDescent="0.2">
      <c r="B57" s="1221"/>
      <c r="C57" s="1219"/>
      <c r="D57" s="672" t="s">
        <v>1365</v>
      </c>
      <c r="E57" s="723" t="s">
        <v>1366</v>
      </c>
      <c r="F57" s="724">
        <v>7</v>
      </c>
      <c r="G57" s="724">
        <v>58</v>
      </c>
      <c r="I57" s="157">
        <f t="shared" si="2"/>
        <v>27</v>
      </c>
    </row>
    <row r="58" spans="1:9" s="157" customFormat="1" ht="27" customHeight="1" x14ac:dyDescent="0.2">
      <c r="A58"/>
      <c r="B58"/>
      <c r="C58"/>
      <c r="D58"/>
      <c r="E58"/>
      <c r="F58"/>
      <c r="G58"/>
    </row>
    <row r="59" spans="1:9" s="157" customFormat="1" ht="53.25" customHeight="1" x14ac:dyDescent="0.2">
      <c r="A59"/>
      <c r="B59"/>
      <c r="C59"/>
      <c r="D59"/>
      <c r="E59"/>
      <c r="F59"/>
      <c r="G59"/>
    </row>
    <row r="60" spans="1:9" s="157" customFormat="1" ht="27" customHeight="1" x14ac:dyDescent="0.2">
      <c r="A60"/>
      <c r="B60"/>
      <c r="C60"/>
      <c r="D60"/>
      <c r="E60"/>
      <c r="F60"/>
      <c r="G60"/>
    </row>
    <row r="61" spans="1:9" ht="27" customHeight="1" x14ac:dyDescent="0.2">
      <c r="I61" s="157"/>
    </row>
    <row r="62" spans="1:9" ht="27" customHeight="1" x14ac:dyDescent="0.2">
      <c r="I62" s="157"/>
    </row>
    <row r="63" spans="1:9" ht="27" customHeight="1" x14ac:dyDescent="0.2">
      <c r="I63" s="157"/>
    </row>
    <row r="64" spans="1:9" ht="40.5" customHeight="1" x14ac:dyDescent="0.2">
      <c r="I64" s="157"/>
    </row>
    <row r="65" spans="1:9" ht="27" customHeight="1" x14ac:dyDescent="0.2">
      <c r="I65" s="157"/>
    </row>
    <row r="66" spans="1:9" ht="27" customHeight="1" x14ac:dyDescent="0.2">
      <c r="I66" s="157"/>
    </row>
    <row r="67" spans="1:9" s="157" customFormat="1" ht="27" customHeight="1" x14ac:dyDescent="0.2">
      <c r="A67"/>
      <c r="B67"/>
      <c r="C67"/>
      <c r="D67"/>
      <c r="E67"/>
      <c r="F67"/>
      <c r="G67"/>
    </row>
    <row r="68" spans="1:9" s="157" customFormat="1" ht="27" customHeight="1" x14ac:dyDescent="0.2">
      <c r="A68"/>
      <c r="B68"/>
      <c r="C68"/>
      <c r="D68"/>
      <c r="E68"/>
      <c r="F68"/>
      <c r="G68"/>
    </row>
    <row r="69" spans="1:9" s="157" customFormat="1" ht="13.2" x14ac:dyDescent="0.2">
      <c r="A69"/>
      <c r="B69"/>
      <c r="C69"/>
      <c r="D69"/>
      <c r="E69"/>
      <c r="F69"/>
      <c r="G69"/>
    </row>
  </sheetData>
  <mergeCells count="24">
    <mergeCell ref="C39:C40"/>
    <mergeCell ref="B39:B45"/>
    <mergeCell ref="C43:C45"/>
    <mergeCell ref="B46:B53"/>
    <mergeCell ref="B54:B57"/>
    <mergeCell ref="C46:C48"/>
    <mergeCell ref="C49:C51"/>
    <mergeCell ref="C52:C53"/>
    <mergeCell ref="C55:C57"/>
    <mergeCell ref="C33:C34"/>
    <mergeCell ref="C35:C37"/>
    <mergeCell ref="B1:G1"/>
    <mergeCell ref="B2:C2"/>
    <mergeCell ref="B3:C5"/>
    <mergeCell ref="B6:B15"/>
    <mergeCell ref="C8:C10"/>
    <mergeCell ref="C16:C17"/>
    <mergeCell ref="C19:C21"/>
    <mergeCell ref="C22:C23"/>
    <mergeCell ref="B16:B25"/>
    <mergeCell ref="C24:C25"/>
    <mergeCell ref="B26:B38"/>
    <mergeCell ref="C26:C27"/>
    <mergeCell ref="C28:C31"/>
  </mergeCells>
  <phoneticPr fontId="3"/>
  <pageMargins left="0.70866141732283472" right="0.70866141732283472" top="0.74803149606299213" bottom="0.74803149606299213" header="0.31496062992125984" footer="0.31496062992125984"/>
  <pageSetup paperSize="9" scale="92" orientation="portrait" r:id="rId1"/>
  <headerFooter>
    <oddFooter>&amp;P ページ</oddFooter>
  </headerFooter>
  <rowBreaks count="2" manualBreakCount="2">
    <brk id="25" max="7" man="1"/>
    <brk id="53" max="7" man="1"/>
  </rowBreaks>
  <colBreaks count="1" manualBreakCount="1">
    <brk id="8" max="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77"/>
  <sheetViews>
    <sheetView showZeros="0" view="pageBreakPreview" zoomScaleNormal="100" zoomScaleSheetLayoutView="100" workbookViewId="0">
      <selection activeCell="B2" sqref="B2:C4"/>
    </sheetView>
  </sheetViews>
  <sheetFormatPr defaultColWidth="9" defaultRowHeight="13.2" x14ac:dyDescent="0.2"/>
  <cols>
    <col min="1" max="1" width="1" style="6" customWidth="1"/>
    <col min="2" max="2" width="2.77734375" style="6" customWidth="1"/>
    <col min="3" max="3" width="8.33203125" style="6" customWidth="1"/>
    <col min="4" max="15" width="6.88671875" style="6" customWidth="1"/>
    <col min="16" max="17" width="0.88671875" style="6" customWidth="1"/>
    <col min="18" max="18" width="2.77734375" style="6" customWidth="1"/>
    <col min="19" max="19" width="8.33203125" style="6" customWidth="1"/>
    <col min="20" max="31" width="6.88671875" style="6" customWidth="1"/>
    <col min="32" max="32" width="0.88671875" style="6" customWidth="1"/>
    <col min="33" max="16384" width="9" style="6"/>
  </cols>
  <sheetData>
    <row r="1" spans="2:31" ht="18" customHeight="1" x14ac:dyDescent="0.2">
      <c r="B1" s="49" t="s">
        <v>596</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row>
    <row r="2" spans="2:31" ht="12.75" customHeight="1" x14ac:dyDescent="0.2">
      <c r="B2" s="1076"/>
      <c r="C2" s="1077"/>
      <c r="D2" s="1110" t="s">
        <v>81</v>
      </c>
      <c r="E2" s="1110"/>
      <c r="F2" s="1110"/>
      <c r="G2" s="1110"/>
      <c r="H2" s="1110"/>
      <c r="I2" s="1110"/>
      <c r="J2" s="1110"/>
      <c r="K2" s="1110"/>
      <c r="L2" s="1110"/>
      <c r="M2" s="1110"/>
      <c r="N2" s="1110"/>
      <c r="O2" s="1111"/>
      <c r="P2" s="864"/>
      <c r="Q2" s="865"/>
      <c r="R2" s="1115"/>
      <c r="S2" s="1106"/>
      <c r="T2" s="1110" t="s">
        <v>81</v>
      </c>
      <c r="U2" s="1110"/>
      <c r="V2" s="1110"/>
      <c r="W2" s="1110"/>
      <c r="X2" s="1110"/>
      <c r="Y2" s="1110"/>
      <c r="Z2" s="1110"/>
      <c r="AA2" s="1110"/>
      <c r="AB2" s="1120"/>
      <c r="AC2" s="1104" t="s">
        <v>82</v>
      </c>
      <c r="AD2" s="1105"/>
      <c r="AE2" s="1106"/>
    </row>
    <row r="3" spans="2:31" ht="12.75" customHeight="1" x14ac:dyDescent="0.2">
      <c r="B3" s="1085"/>
      <c r="C3" s="1096"/>
      <c r="D3" s="1110" t="s">
        <v>83</v>
      </c>
      <c r="E3" s="1110"/>
      <c r="F3" s="1111"/>
      <c r="G3" s="1112" t="s">
        <v>221</v>
      </c>
      <c r="H3" s="1110"/>
      <c r="I3" s="1111"/>
      <c r="J3" s="1112" t="s">
        <v>84</v>
      </c>
      <c r="K3" s="1110"/>
      <c r="L3" s="1111"/>
      <c r="M3" s="1112" t="s">
        <v>85</v>
      </c>
      <c r="N3" s="1110"/>
      <c r="O3" s="1111"/>
      <c r="P3" s="864"/>
      <c r="Q3" s="864"/>
      <c r="R3" s="1116"/>
      <c r="S3" s="1117"/>
      <c r="T3" s="1110" t="s">
        <v>86</v>
      </c>
      <c r="U3" s="1110"/>
      <c r="V3" s="1111"/>
      <c r="W3" s="1112" t="s">
        <v>245</v>
      </c>
      <c r="X3" s="1110"/>
      <c r="Y3" s="1111"/>
      <c r="Z3" s="1110" t="s">
        <v>87</v>
      </c>
      <c r="AA3" s="1110"/>
      <c r="AB3" s="1110"/>
      <c r="AC3" s="1107"/>
      <c r="AD3" s="1108"/>
      <c r="AE3" s="1109"/>
    </row>
    <row r="4" spans="2:31" ht="12.75" customHeight="1" thickBot="1" x14ac:dyDescent="0.25">
      <c r="B4" s="1102"/>
      <c r="C4" s="1103"/>
      <c r="D4" s="866" t="s">
        <v>88</v>
      </c>
      <c r="E4" s="867" t="s">
        <v>89</v>
      </c>
      <c r="F4" s="868" t="s">
        <v>90</v>
      </c>
      <c r="G4" s="869" t="s">
        <v>88</v>
      </c>
      <c r="H4" s="867" t="s">
        <v>89</v>
      </c>
      <c r="I4" s="868" t="s">
        <v>90</v>
      </c>
      <c r="J4" s="869" t="s">
        <v>88</v>
      </c>
      <c r="K4" s="867" t="s">
        <v>89</v>
      </c>
      <c r="L4" s="868" t="s">
        <v>90</v>
      </c>
      <c r="M4" s="869" t="s">
        <v>88</v>
      </c>
      <c r="N4" s="867" t="s">
        <v>89</v>
      </c>
      <c r="O4" s="868" t="s">
        <v>90</v>
      </c>
      <c r="P4" s="864"/>
      <c r="Q4" s="864"/>
      <c r="R4" s="1118"/>
      <c r="S4" s="1119"/>
      <c r="T4" s="866" t="s">
        <v>88</v>
      </c>
      <c r="U4" s="867" t="s">
        <v>89</v>
      </c>
      <c r="V4" s="868" t="s">
        <v>90</v>
      </c>
      <c r="W4" s="869" t="s">
        <v>88</v>
      </c>
      <c r="X4" s="867" t="s">
        <v>89</v>
      </c>
      <c r="Y4" s="868" t="s">
        <v>90</v>
      </c>
      <c r="Z4" s="869" t="s">
        <v>88</v>
      </c>
      <c r="AA4" s="867" t="s">
        <v>89</v>
      </c>
      <c r="AB4" s="870" t="s">
        <v>90</v>
      </c>
      <c r="AC4" s="871" t="s">
        <v>88</v>
      </c>
      <c r="AD4" s="867" t="s">
        <v>89</v>
      </c>
      <c r="AE4" s="868" t="s">
        <v>90</v>
      </c>
    </row>
    <row r="5" spans="2:31" ht="13.5" customHeight="1" thickTop="1" x14ac:dyDescent="0.2">
      <c r="B5" s="1113" t="s">
        <v>0</v>
      </c>
      <c r="C5" s="1113"/>
      <c r="D5" s="881">
        <v>82</v>
      </c>
      <c r="E5" s="882">
        <v>1012</v>
      </c>
      <c r="F5" s="883">
        <v>1358</v>
      </c>
      <c r="G5" s="884">
        <v>3</v>
      </c>
      <c r="H5" s="885">
        <v>36</v>
      </c>
      <c r="I5" s="886">
        <v>36</v>
      </c>
      <c r="J5" s="887">
        <v>208</v>
      </c>
      <c r="K5" s="882">
        <v>3641</v>
      </c>
      <c r="L5" s="888">
        <v>7416</v>
      </c>
      <c r="M5" s="881">
        <v>7</v>
      </c>
      <c r="N5" s="882">
        <v>112</v>
      </c>
      <c r="O5" s="888">
        <v>242</v>
      </c>
      <c r="P5" s="50"/>
      <c r="Q5" s="50"/>
      <c r="R5" s="1113" t="s">
        <v>0</v>
      </c>
      <c r="S5" s="1087"/>
      <c r="T5" s="881">
        <v>266</v>
      </c>
      <c r="U5" s="882">
        <v>5368</v>
      </c>
      <c r="V5" s="888">
        <v>18900</v>
      </c>
      <c r="W5" s="889">
        <v>1</v>
      </c>
      <c r="X5" s="882">
        <v>143</v>
      </c>
      <c r="Y5" s="889">
        <v>143</v>
      </c>
      <c r="Z5" s="881">
        <v>216</v>
      </c>
      <c r="AA5" s="882">
        <v>11505</v>
      </c>
      <c r="AB5" s="883">
        <v>15649</v>
      </c>
      <c r="AC5" s="890">
        <f>SUM(D5,G5,J5,M5,T5,W5,Z5)</f>
        <v>783</v>
      </c>
      <c r="AD5" s="882">
        <f>SUM(E5,H5,K5,N5,U5,X5,AA5)</f>
        <v>21817</v>
      </c>
      <c r="AE5" s="888">
        <f>SUM(F5,I5,L5,O5,V5,Y5,AB5)</f>
        <v>43744</v>
      </c>
    </row>
    <row r="6" spans="2:31" ht="13.5" customHeight="1" x14ac:dyDescent="0.2">
      <c r="B6" s="1080" t="s">
        <v>1</v>
      </c>
      <c r="C6" s="51" t="s">
        <v>2</v>
      </c>
      <c r="D6" s="330">
        <v>7</v>
      </c>
      <c r="E6" s="331">
        <v>520</v>
      </c>
      <c r="F6" s="332">
        <v>784</v>
      </c>
      <c r="G6" s="330">
        <v>0</v>
      </c>
      <c r="H6" s="331">
        <v>0</v>
      </c>
      <c r="I6" s="333">
        <v>0</v>
      </c>
      <c r="J6" s="334">
        <v>18</v>
      </c>
      <c r="K6" s="331">
        <v>465</v>
      </c>
      <c r="L6" s="332">
        <v>902</v>
      </c>
      <c r="M6" s="330"/>
      <c r="N6" s="331">
        <v>0</v>
      </c>
      <c r="O6" s="333">
        <v>0</v>
      </c>
      <c r="P6" s="50"/>
      <c r="Q6" s="50"/>
      <c r="R6" s="1080" t="s">
        <v>1</v>
      </c>
      <c r="S6" s="51" t="s">
        <v>2</v>
      </c>
      <c r="T6" s="335">
        <v>1</v>
      </c>
      <c r="U6" s="336">
        <v>4</v>
      </c>
      <c r="V6" s="337">
        <v>17</v>
      </c>
      <c r="W6" s="335">
        <v>0</v>
      </c>
      <c r="X6" s="336">
        <v>0</v>
      </c>
      <c r="Y6" s="338">
        <v>0</v>
      </c>
      <c r="Z6" s="339">
        <v>0</v>
      </c>
      <c r="AA6" s="336">
        <v>0</v>
      </c>
      <c r="AB6" s="340">
        <v>0</v>
      </c>
      <c r="AC6" s="341">
        <v>26</v>
      </c>
      <c r="AD6" s="331">
        <v>989</v>
      </c>
      <c r="AE6" s="333">
        <v>1703</v>
      </c>
    </row>
    <row r="7" spans="2:31" ht="13.5" customHeight="1" x14ac:dyDescent="0.2">
      <c r="B7" s="1080"/>
      <c r="C7" s="52" t="s">
        <v>3</v>
      </c>
      <c r="D7" s="342">
        <v>8</v>
      </c>
      <c r="E7" s="343">
        <v>75</v>
      </c>
      <c r="F7" s="344">
        <v>179</v>
      </c>
      <c r="G7" s="342"/>
      <c r="H7" s="343"/>
      <c r="I7" s="345"/>
      <c r="J7" s="346">
        <v>71</v>
      </c>
      <c r="K7" s="343">
        <v>729</v>
      </c>
      <c r="L7" s="344">
        <v>1594</v>
      </c>
      <c r="M7" s="342">
        <v>7</v>
      </c>
      <c r="N7" s="343">
        <v>21</v>
      </c>
      <c r="O7" s="345">
        <v>52</v>
      </c>
      <c r="P7" s="50"/>
      <c r="Q7" s="50"/>
      <c r="R7" s="1080"/>
      <c r="S7" s="52" t="s">
        <v>3</v>
      </c>
      <c r="T7" s="342">
        <v>4</v>
      </c>
      <c r="U7" s="343">
        <v>178</v>
      </c>
      <c r="V7" s="344">
        <v>178</v>
      </c>
      <c r="W7" s="342">
        <v>1</v>
      </c>
      <c r="X7" s="343">
        <v>15</v>
      </c>
      <c r="Y7" s="345">
        <v>15</v>
      </c>
      <c r="Z7" s="346">
        <v>5</v>
      </c>
      <c r="AA7" s="343">
        <v>53</v>
      </c>
      <c r="AB7" s="347">
        <v>455</v>
      </c>
      <c r="AC7" s="348">
        <f>SUM(D7,G7,J7,M7,T7,W7,Z7)</f>
        <v>96</v>
      </c>
      <c r="AD7" s="343">
        <f>SUM(E7,H7,K7,N7,U7,X7,AA7)</f>
        <v>1071</v>
      </c>
      <c r="AE7" s="345">
        <f>SUM(F7,I7,L7,O7,V7,Y7,AB7)</f>
        <v>2473</v>
      </c>
    </row>
    <row r="8" spans="2:31" ht="13.5" customHeight="1" x14ac:dyDescent="0.2">
      <c r="B8" s="1080"/>
      <c r="C8" s="52" t="s">
        <v>4</v>
      </c>
      <c r="D8" s="342">
        <v>2</v>
      </c>
      <c r="E8" s="343">
        <v>23</v>
      </c>
      <c r="F8" s="344">
        <v>32</v>
      </c>
      <c r="G8" s="342"/>
      <c r="H8" s="343"/>
      <c r="I8" s="345"/>
      <c r="J8" s="346">
        <v>57</v>
      </c>
      <c r="K8" s="343">
        <v>1118</v>
      </c>
      <c r="L8" s="344">
        <v>1705</v>
      </c>
      <c r="M8" s="342">
        <v>1</v>
      </c>
      <c r="N8" s="343">
        <v>10</v>
      </c>
      <c r="O8" s="345">
        <v>29</v>
      </c>
      <c r="P8" s="50"/>
      <c r="Q8" s="50"/>
      <c r="R8" s="1080"/>
      <c r="S8" s="52" t="s">
        <v>4</v>
      </c>
      <c r="T8" s="342">
        <v>3</v>
      </c>
      <c r="U8" s="343">
        <v>73</v>
      </c>
      <c r="V8" s="344">
        <v>143</v>
      </c>
      <c r="W8" s="342"/>
      <c r="X8" s="343"/>
      <c r="Y8" s="345"/>
      <c r="Z8" s="346">
        <v>11</v>
      </c>
      <c r="AA8" s="343">
        <v>188</v>
      </c>
      <c r="AB8" s="347">
        <v>376</v>
      </c>
      <c r="AC8" s="349">
        <f t="shared" ref="AC8:AE10" si="0">SUM(D8,G8,J8,M8,T8,W8,Z8)</f>
        <v>74</v>
      </c>
      <c r="AD8" s="343">
        <f t="shared" si="0"/>
        <v>1412</v>
      </c>
      <c r="AE8" s="345">
        <f t="shared" si="0"/>
        <v>2285</v>
      </c>
    </row>
    <row r="9" spans="2:31" ht="13.5" customHeight="1" x14ac:dyDescent="0.2">
      <c r="B9" s="1080"/>
      <c r="C9" s="52" t="s">
        <v>5</v>
      </c>
      <c r="D9" s="342">
        <v>43</v>
      </c>
      <c r="E9" s="343">
        <v>857</v>
      </c>
      <c r="F9" s="344">
        <v>4964</v>
      </c>
      <c r="G9" s="342">
        <v>12</v>
      </c>
      <c r="H9" s="343">
        <v>78</v>
      </c>
      <c r="I9" s="345">
        <v>132</v>
      </c>
      <c r="J9" s="346">
        <v>97</v>
      </c>
      <c r="K9" s="343">
        <v>1839</v>
      </c>
      <c r="L9" s="344">
        <v>4407</v>
      </c>
      <c r="M9" s="342">
        <v>5</v>
      </c>
      <c r="N9" s="343">
        <v>55</v>
      </c>
      <c r="O9" s="345">
        <v>524</v>
      </c>
      <c r="P9" s="50"/>
      <c r="Q9" s="50"/>
      <c r="R9" s="1080"/>
      <c r="S9" s="52" t="s">
        <v>5</v>
      </c>
      <c r="T9" s="342">
        <v>16</v>
      </c>
      <c r="U9" s="343">
        <v>559</v>
      </c>
      <c r="V9" s="344">
        <v>1499</v>
      </c>
      <c r="W9" s="342">
        <v>1</v>
      </c>
      <c r="X9" s="343">
        <v>20</v>
      </c>
      <c r="Y9" s="345">
        <v>60</v>
      </c>
      <c r="Z9" s="346">
        <v>5</v>
      </c>
      <c r="AA9" s="343">
        <v>34</v>
      </c>
      <c r="AB9" s="347">
        <v>465</v>
      </c>
      <c r="AC9" s="348">
        <f t="shared" si="0"/>
        <v>179</v>
      </c>
      <c r="AD9" s="343">
        <f t="shared" si="0"/>
        <v>3442</v>
      </c>
      <c r="AE9" s="345">
        <f t="shared" si="0"/>
        <v>12051</v>
      </c>
    </row>
    <row r="10" spans="2:31" ht="13.5" customHeight="1" x14ac:dyDescent="0.2">
      <c r="B10" s="1080"/>
      <c r="C10" s="53" t="s">
        <v>6</v>
      </c>
      <c r="D10" s="350">
        <v>34</v>
      </c>
      <c r="E10" s="351">
        <v>461</v>
      </c>
      <c r="F10" s="352">
        <v>910</v>
      </c>
      <c r="G10" s="350">
        <v>0</v>
      </c>
      <c r="H10" s="351">
        <v>0</v>
      </c>
      <c r="I10" s="353">
        <v>0</v>
      </c>
      <c r="J10" s="354">
        <v>13</v>
      </c>
      <c r="K10" s="351">
        <v>211</v>
      </c>
      <c r="L10" s="352">
        <v>378</v>
      </c>
      <c r="M10" s="350">
        <v>2</v>
      </c>
      <c r="N10" s="351">
        <v>22</v>
      </c>
      <c r="O10" s="353">
        <v>140</v>
      </c>
      <c r="P10" s="50"/>
      <c r="Q10" s="50"/>
      <c r="R10" s="1080"/>
      <c r="S10" s="53" t="s">
        <v>6</v>
      </c>
      <c r="T10" s="355">
        <v>7</v>
      </c>
      <c r="U10" s="185">
        <v>167</v>
      </c>
      <c r="V10" s="356">
        <v>588</v>
      </c>
      <c r="W10" s="355">
        <v>0</v>
      </c>
      <c r="X10" s="185">
        <v>0</v>
      </c>
      <c r="Y10" s="186">
        <v>0</v>
      </c>
      <c r="Z10" s="357">
        <v>30</v>
      </c>
      <c r="AA10" s="185">
        <v>873</v>
      </c>
      <c r="AB10" s="358">
        <v>3829</v>
      </c>
      <c r="AC10" s="184">
        <f t="shared" si="0"/>
        <v>86</v>
      </c>
      <c r="AD10" s="185">
        <f t="shared" si="0"/>
        <v>1734</v>
      </c>
      <c r="AE10" s="186">
        <f t="shared" si="0"/>
        <v>5845</v>
      </c>
    </row>
    <row r="11" spans="2:31" ht="13.5" customHeight="1" x14ac:dyDescent="0.2">
      <c r="B11" s="1080"/>
      <c r="C11" s="52" t="s">
        <v>7</v>
      </c>
      <c r="D11" s="342">
        <v>28</v>
      </c>
      <c r="E11" s="343">
        <v>581</v>
      </c>
      <c r="F11" s="344">
        <v>611</v>
      </c>
      <c r="G11" s="342">
        <v>0</v>
      </c>
      <c r="H11" s="343">
        <v>0</v>
      </c>
      <c r="I11" s="345">
        <v>0</v>
      </c>
      <c r="J11" s="346">
        <v>39</v>
      </c>
      <c r="K11" s="343">
        <v>420</v>
      </c>
      <c r="L11" s="344">
        <v>839</v>
      </c>
      <c r="M11" s="342">
        <v>1</v>
      </c>
      <c r="N11" s="343">
        <v>10</v>
      </c>
      <c r="O11" s="345">
        <v>81</v>
      </c>
      <c r="P11" s="50"/>
      <c r="Q11" s="50"/>
      <c r="R11" s="1080"/>
      <c r="S11" s="52" t="s">
        <v>7</v>
      </c>
      <c r="T11" s="342">
        <v>7</v>
      </c>
      <c r="U11" s="343">
        <v>63</v>
      </c>
      <c r="V11" s="344">
        <v>127</v>
      </c>
      <c r="W11" s="342"/>
      <c r="X11" s="343"/>
      <c r="Y11" s="345"/>
      <c r="Z11" s="346">
        <v>17</v>
      </c>
      <c r="AA11" s="343">
        <v>1402</v>
      </c>
      <c r="AB11" s="347">
        <v>1402</v>
      </c>
      <c r="AC11" s="348">
        <f>SUM(D11,G11,J11,M11,T11,W11,Z11)</f>
        <v>92</v>
      </c>
      <c r="AD11" s="343">
        <f>SUM(E11,H11,K11,N11,U11,X11,AA11)</f>
        <v>2476</v>
      </c>
      <c r="AE11" s="345">
        <f>SUM(F11,I11,L11,O11,V11,Y11,AB11)</f>
        <v>3060</v>
      </c>
    </row>
    <row r="12" spans="2:31" ht="13.5" customHeight="1" x14ac:dyDescent="0.2">
      <c r="B12" s="1080"/>
      <c r="C12" s="53" t="s">
        <v>8</v>
      </c>
      <c r="D12" s="355">
        <v>75</v>
      </c>
      <c r="E12" s="185">
        <v>96</v>
      </c>
      <c r="F12" s="356">
        <v>832</v>
      </c>
      <c r="G12" s="355"/>
      <c r="H12" s="185"/>
      <c r="I12" s="186"/>
      <c r="J12" s="357"/>
      <c r="K12" s="185"/>
      <c r="L12" s="356"/>
      <c r="M12" s="355"/>
      <c r="N12" s="185"/>
      <c r="O12" s="186"/>
      <c r="P12" s="54"/>
      <c r="Q12" s="50"/>
      <c r="R12" s="1080"/>
      <c r="S12" s="53" t="s">
        <v>8</v>
      </c>
      <c r="T12" s="355"/>
      <c r="U12" s="185"/>
      <c r="V12" s="356"/>
      <c r="W12" s="355"/>
      <c r="X12" s="185"/>
      <c r="Y12" s="186"/>
      <c r="Z12" s="357">
        <v>30</v>
      </c>
      <c r="AA12" s="185">
        <v>358</v>
      </c>
      <c r="AB12" s="358">
        <v>458</v>
      </c>
      <c r="AC12" s="184">
        <f t="shared" ref="AC12:AE20" si="1">SUM(D12,G12,J12,M12,T12,W12,Z12)</f>
        <v>105</v>
      </c>
      <c r="AD12" s="185">
        <f t="shared" si="1"/>
        <v>454</v>
      </c>
      <c r="AE12" s="186">
        <f t="shared" si="1"/>
        <v>1290</v>
      </c>
    </row>
    <row r="13" spans="2:31" ht="13.5" customHeight="1" x14ac:dyDescent="0.2">
      <c r="B13" s="1080"/>
      <c r="C13" s="53" t="s">
        <v>9</v>
      </c>
      <c r="D13" s="355">
        <v>1</v>
      </c>
      <c r="E13" s="185">
        <v>20</v>
      </c>
      <c r="F13" s="356">
        <v>13</v>
      </c>
      <c r="G13" s="355"/>
      <c r="H13" s="185"/>
      <c r="I13" s="186"/>
      <c r="J13" s="357">
        <v>0</v>
      </c>
      <c r="K13" s="185"/>
      <c r="L13" s="356"/>
      <c r="M13" s="355"/>
      <c r="N13" s="185"/>
      <c r="O13" s="186"/>
      <c r="P13" s="50"/>
      <c r="Q13" s="50"/>
      <c r="R13" s="1080"/>
      <c r="S13" s="53" t="s">
        <v>9</v>
      </c>
      <c r="T13" s="355">
        <v>6</v>
      </c>
      <c r="U13" s="185">
        <v>178</v>
      </c>
      <c r="V13" s="356">
        <v>545</v>
      </c>
      <c r="W13" s="355"/>
      <c r="X13" s="185"/>
      <c r="Y13" s="186"/>
      <c r="Z13" s="357">
        <v>3</v>
      </c>
      <c r="AA13" s="185">
        <v>45</v>
      </c>
      <c r="AB13" s="358">
        <v>158</v>
      </c>
      <c r="AC13" s="184">
        <f t="shared" si="1"/>
        <v>10</v>
      </c>
      <c r="AD13" s="185">
        <f t="shared" si="1"/>
        <v>243</v>
      </c>
      <c r="AE13" s="186">
        <f t="shared" si="1"/>
        <v>716</v>
      </c>
    </row>
    <row r="14" spans="2:31" ht="13.5" customHeight="1" x14ac:dyDescent="0.2">
      <c r="B14" s="1080"/>
      <c r="C14" s="52" t="s">
        <v>10</v>
      </c>
      <c r="D14" s="355">
        <v>19</v>
      </c>
      <c r="E14" s="185">
        <v>2653</v>
      </c>
      <c r="F14" s="356">
        <v>10626</v>
      </c>
      <c r="G14" s="355"/>
      <c r="H14" s="185"/>
      <c r="I14" s="186"/>
      <c r="J14" s="357">
        <v>1</v>
      </c>
      <c r="K14" s="185">
        <v>21</v>
      </c>
      <c r="L14" s="356">
        <v>60</v>
      </c>
      <c r="M14" s="355">
        <v>0</v>
      </c>
      <c r="N14" s="185">
        <v>0</v>
      </c>
      <c r="O14" s="186">
        <v>0</v>
      </c>
      <c r="P14" s="50"/>
      <c r="Q14" s="50"/>
      <c r="R14" s="1080"/>
      <c r="S14" s="52" t="s">
        <v>10</v>
      </c>
      <c r="T14" s="355">
        <v>0</v>
      </c>
      <c r="U14" s="185">
        <v>0</v>
      </c>
      <c r="V14" s="356">
        <v>0</v>
      </c>
      <c r="W14" s="355">
        <v>0</v>
      </c>
      <c r="X14" s="185">
        <v>0</v>
      </c>
      <c r="Y14" s="186">
        <v>0</v>
      </c>
      <c r="Z14" s="357">
        <v>3</v>
      </c>
      <c r="AA14" s="185">
        <v>201</v>
      </c>
      <c r="AB14" s="358">
        <v>227</v>
      </c>
      <c r="AC14" s="184">
        <f t="shared" si="1"/>
        <v>23</v>
      </c>
      <c r="AD14" s="185">
        <f t="shared" si="1"/>
        <v>2875</v>
      </c>
      <c r="AE14" s="186">
        <f t="shared" si="1"/>
        <v>10913</v>
      </c>
    </row>
    <row r="15" spans="2:31" ht="13.5" customHeight="1" x14ac:dyDescent="0.2">
      <c r="B15" s="1080"/>
      <c r="C15" s="52" t="s">
        <v>11</v>
      </c>
      <c r="D15" s="325">
        <v>52</v>
      </c>
      <c r="E15" s="326">
        <v>973</v>
      </c>
      <c r="F15" s="359">
        <v>4447</v>
      </c>
      <c r="G15" s="325"/>
      <c r="H15" s="326"/>
      <c r="I15" s="327"/>
      <c r="J15" s="328">
        <v>69</v>
      </c>
      <c r="K15" s="326">
        <v>1361</v>
      </c>
      <c r="L15" s="359">
        <v>1718</v>
      </c>
      <c r="M15" s="360">
        <v>0</v>
      </c>
      <c r="N15" s="361"/>
      <c r="O15" s="362"/>
      <c r="P15" s="55"/>
      <c r="Q15" s="55"/>
      <c r="R15" s="1080"/>
      <c r="S15" s="52" t="s">
        <v>11</v>
      </c>
      <c r="T15" s="325">
        <v>8</v>
      </c>
      <c r="U15" s="326">
        <v>125</v>
      </c>
      <c r="V15" s="359">
        <v>167</v>
      </c>
      <c r="W15" s="325">
        <v>0</v>
      </c>
      <c r="X15" s="326">
        <v>0</v>
      </c>
      <c r="Y15" s="327">
        <v>0</v>
      </c>
      <c r="Z15" s="328">
        <v>0</v>
      </c>
      <c r="AA15" s="326">
        <v>0</v>
      </c>
      <c r="AB15" s="329">
        <v>0</v>
      </c>
      <c r="AC15" s="363">
        <f t="shared" si="1"/>
        <v>129</v>
      </c>
      <c r="AD15" s="326">
        <f t="shared" si="1"/>
        <v>2459</v>
      </c>
      <c r="AE15" s="327">
        <f t="shared" si="1"/>
        <v>6332</v>
      </c>
    </row>
    <row r="16" spans="2:31" ht="13.5" customHeight="1" x14ac:dyDescent="0.2">
      <c r="B16" s="1080"/>
      <c r="C16" s="52" t="s">
        <v>12</v>
      </c>
      <c r="D16" s="364">
        <v>243</v>
      </c>
      <c r="E16" s="365">
        <v>179</v>
      </c>
      <c r="F16" s="366">
        <v>179</v>
      </c>
      <c r="G16" s="364"/>
      <c r="H16" s="365"/>
      <c r="I16" s="367"/>
      <c r="J16" s="368">
        <v>129</v>
      </c>
      <c r="K16" s="365">
        <v>853</v>
      </c>
      <c r="L16" s="366">
        <v>853</v>
      </c>
      <c r="M16" s="364"/>
      <c r="N16" s="365"/>
      <c r="O16" s="367"/>
      <c r="P16" s="50"/>
      <c r="Q16" s="50"/>
      <c r="R16" s="1080"/>
      <c r="S16" s="52" t="s">
        <v>12</v>
      </c>
      <c r="T16" s="364"/>
      <c r="U16" s="365"/>
      <c r="V16" s="366"/>
      <c r="W16" s="364">
        <v>10</v>
      </c>
      <c r="X16" s="365">
        <v>14</v>
      </c>
      <c r="Y16" s="367">
        <v>14</v>
      </c>
      <c r="Z16" s="368">
        <v>7</v>
      </c>
      <c r="AA16" s="365">
        <v>605</v>
      </c>
      <c r="AB16" s="369">
        <v>605</v>
      </c>
      <c r="AC16" s="363">
        <f t="shared" si="1"/>
        <v>389</v>
      </c>
      <c r="AD16" s="343">
        <f t="shared" si="1"/>
        <v>1651</v>
      </c>
      <c r="AE16" s="345">
        <f t="shared" si="1"/>
        <v>1651</v>
      </c>
    </row>
    <row r="17" spans="2:31" ht="13.5" customHeight="1" x14ac:dyDescent="0.2">
      <c r="B17" s="1080"/>
      <c r="C17" s="52" t="s">
        <v>13</v>
      </c>
      <c r="D17" s="342">
        <v>6</v>
      </c>
      <c r="E17" s="343">
        <v>326</v>
      </c>
      <c r="F17" s="344">
        <v>7983</v>
      </c>
      <c r="G17" s="342">
        <v>0</v>
      </c>
      <c r="H17" s="343">
        <v>0</v>
      </c>
      <c r="I17" s="345">
        <v>0</v>
      </c>
      <c r="J17" s="346">
        <v>66</v>
      </c>
      <c r="K17" s="343">
        <v>768</v>
      </c>
      <c r="L17" s="344">
        <v>2059</v>
      </c>
      <c r="M17" s="370">
        <v>0</v>
      </c>
      <c r="N17" s="371">
        <v>0</v>
      </c>
      <c r="O17" s="372">
        <v>0</v>
      </c>
      <c r="P17" s="50"/>
      <c r="Q17" s="50"/>
      <c r="R17" s="1080"/>
      <c r="S17" s="52" t="s">
        <v>13</v>
      </c>
      <c r="T17" s="342">
        <v>9</v>
      </c>
      <c r="U17" s="343">
        <v>351</v>
      </c>
      <c r="V17" s="344">
        <v>2598</v>
      </c>
      <c r="W17" s="342">
        <v>5</v>
      </c>
      <c r="X17" s="343">
        <v>29</v>
      </c>
      <c r="Y17" s="345">
        <v>77</v>
      </c>
      <c r="Z17" s="346">
        <v>3</v>
      </c>
      <c r="AA17" s="343">
        <v>51</v>
      </c>
      <c r="AB17" s="347">
        <v>94</v>
      </c>
      <c r="AC17" s="348">
        <f t="shared" si="1"/>
        <v>89</v>
      </c>
      <c r="AD17" s="343">
        <f t="shared" si="1"/>
        <v>1525</v>
      </c>
      <c r="AE17" s="345">
        <f t="shared" si="1"/>
        <v>12811</v>
      </c>
    </row>
    <row r="18" spans="2:31" ht="13.5" customHeight="1" x14ac:dyDescent="0.2">
      <c r="B18" s="1080"/>
      <c r="C18" s="56" t="s">
        <v>14</v>
      </c>
      <c r="D18" s="891">
        <v>15</v>
      </c>
      <c r="E18" s="892">
        <v>54</v>
      </c>
      <c r="F18" s="893">
        <v>74</v>
      </c>
      <c r="G18" s="891"/>
      <c r="H18" s="892"/>
      <c r="I18" s="894"/>
      <c r="J18" s="895">
        <v>26</v>
      </c>
      <c r="K18" s="892">
        <v>203</v>
      </c>
      <c r="L18" s="893">
        <v>297</v>
      </c>
      <c r="M18" s="891"/>
      <c r="N18" s="892"/>
      <c r="O18" s="894"/>
      <c r="P18" s="50"/>
      <c r="Q18" s="50"/>
      <c r="R18" s="1080"/>
      <c r="S18" s="56" t="s">
        <v>14</v>
      </c>
      <c r="T18" s="891"/>
      <c r="U18" s="892"/>
      <c r="V18" s="893"/>
      <c r="W18" s="891"/>
      <c r="X18" s="892"/>
      <c r="Y18" s="894"/>
      <c r="Z18" s="895">
        <v>0</v>
      </c>
      <c r="AA18" s="892">
        <v>0</v>
      </c>
      <c r="AB18" s="896">
        <v>0</v>
      </c>
      <c r="AC18" s="373">
        <f t="shared" si="1"/>
        <v>41</v>
      </c>
      <c r="AD18" s="374">
        <f t="shared" si="1"/>
        <v>257</v>
      </c>
      <c r="AE18" s="375">
        <f t="shared" si="1"/>
        <v>371</v>
      </c>
    </row>
    <row r="19" spans="2:31" ht="13.5" customHeight="1" x14ac:dyDescent="0.2">
      <c r="B19" s="1081" t="s">
        <v>15</v>
      </c>
      <c r="C19" s="51" t="s">
        <v>16</v>
      </c>
      <c r="D19" s="330">
        <v>13</v>
      </c>
      <c r="E19" s="331">
        <v>255</v>
      </c>
      <c r="F19" s="332">
        <v>290</v>
      </c>
      <c r="G19" s="330">
        <v>0</v>
      </c>
      <c r="H19" s="331">
        <v>0</v>
      </c>
      <c r="I19" s="333">
        <v>0</v>
      </c>
      <c r="J19" s="334">
        <v>37</v>
      </c>
      <c r="K19" s="331">
        <v>1324</v>
      </c>
      <c r="L19" s="332">
        <v>2169</v>
      </c>
      <c r="M19" s="330">
        <v>4</v>
      </c>
      <c r="N19" s="331">
        <v>31</v>
      </c>
      <c r="O19" s="333">
        <v>49</v>
      </c>
      <c r="P19" s="50"/>
      <c r="Q19" s="50"/>
      <c r="R19" s="1081" t="s">
        <v>15</v>
      </c>
      <c r="S19" s="51" t="s">
        <v>16</v>
      </c>
      <c r="T19" s="330">
        <v>16</v>
      </c>
      <c r="U19" s="331">
        <v>672</v>
      </c>
      <c r="V19" s="332">
        <v>1650</v>
      </c>
      <c r="W19" s="330">
        <v>6</v>
      </c>
      <c r="X19" s="331">
        <v>91</v>
      </c>
      <c r="Y19" s="333">
        <v>279</v>
      </c>
      <c r="Z19" s="334">
        <v>55</v>
      </c>
      <c r="AA19" s="376">
        <v>3087</v>
      </c>
      <c r="AB19" s="377">
        <v>3518</v>
      </c>
      <c r="AC19" s="341">
        <f t="shared" si="1"/>
        <v>131</v>
      </c>
      <c r="AD19" s="331">
        <f t="shared" si="1"/>
        <v>5460</v>
      </c>
      <c r="AE19" s="333">
        <f t="shared" si="1"/>
        <v>7955</v>
      </c>
    </row>
    <row r="20" spans="2:31" ht="13.5" customHeight="1" x14ac:dyDescent="0.2">
      <c r="B20" s="1082"/>
      <c r="C20" s="52" t="s">
        <v>17</v>
      </c>
      <c r="D20" s="342">
        <v>5</v>
      </c>
      <c r="E20" s="343">
        <v>107</v>
      </c>
      <c r="F20" s="344">
        <v>236</v>
      </c>
      <c r="G20" s="342">
        <v>0</v>
      </c>
      <c r="H20" s="343">
        <v>0</v>
      </c>
      <c r="I20" s="345">
        <v>0</v>
      </c>
      <c r="J20" s="346">
        <v>108</v>
      </c>
      <c r="K20" s="343">
        <v>4440</v>
      </c>
      <c r="L20" s="344">
        <v>6539</v>
      </c>
      <c r="M20" s="342">
        <v>1</v>
      </c>
      <c r="N20" s="343">
        <v>9</v>
      </c>
      <c r="O20" s="345">
        <v>9</v>
      </c>
      <c r="P20" s="50"/>
      <c r="Q20" s="50"/>
      <c r="R20" s="1082"/>
      <c r="S20" s="52" t="s">
        <v>17</v>
      </c>
      <c r="T20" s="342">
        <v>15</v>
      </c>
      <c r="U20" s="343">
        <v>862</v>
      </c>
      <c r="V20" s="344">
        <v>3745</v>
      </c>
      <c r="W20" s="342">
        <v>0</v>
      </c>
      <c r="X20" s="343">
        <v>0</v>
      </c>
      <c r="Y20" s="345">
        <v>0</v>
      </c>
      <c r="Z20" s="346">
        <v>65</v>
      </c>
      <c r="AA20" s="343">
        <v>1661</v>
      </c>
      <c r="AB20" s="347">
        <v>3786</v>
      </c>
      <c r="AC20" s="378">
        <f>SUM(D20,G20,J20,M20,T20,W20,Z20)</f>
        <v>194</v>
      </c>
      <c r="AD20" s="379">
        <f t="shared" si="1"/>
        <v>7079</v>
      </c>
      <c r="AE20" s="380">
        <f t="shared" si="1"/>
        <v>14315</v>
      </c>
    </row>
    <row r="21" spans="2:31" ht="13.5" customHeight="1" x14ac:dyDescent="0.2">
      <c r="B21" s="1082"/>
      <c r="C21" s="52" t="s">
        <v>18</v>
      </c>
      <c r="D21" s="872">
        <v>47</v>
      </c>
      <c r="E21" s="873">
        <v>6162</v>
      </c>
      <c r="F21" s="897">
        <v>8171</v>
      </c>
      <c r="G21" s="872"/>
      <c r="H21" s="873"/>
      <c r="I21" s="874"/>
      <c r="J21" s="878">
        <v>43</v>
      </c>
      <c r="K21" s="873">
        <v>1922</v>
      </c>
      <c r="L21" s="897">
        <v>1922</v>
      </c>
      <c r="M21" s="872"/>
      <c r="N21" s="873"/>
      <c r="O21" s="874"/>
      <c r="P21" s="50"/>
      <c r="Q21" s="50"/>
      <c r="R21" s="1082"/>
      <c r="S21" s="52" t="s">
        <v>18</v>
      </c>
      <c r="T21" s="875"/>
      <c r="U21" s="876"/>
      <c r="V21" s="877"/>
      <c r="W21" s="872"/>
      <c r="X21" s="873"/>
      <c r="Y21" s="874"/>
      <c r="Z21" s="878">
        <v>4</v>
      </c>
      <c r="AA21" s="873">
        <v>256</v>
      </c>
      <c r="AB21" s="879">
        <v>256</v>
      </c>
      <c r="AC21" s="880">
        <f t="shared" ref="AC21:AE23" si="2">SUM(D21,G21,J21,M21,T21,W21,Z21)</f>
        <v>94</v>
      </c>
      <c r="AD21" s="873">
        <f t="shared" si="2"/>
        <v>8340</v>
      </c>
      <c r="AE21" s="874">
        <f t="shared" si="2"/>
        <v>10349</v>
      </c>
    </row>
    <row r="22" spans="2:31" ht="13.5" customHeight="1" x14ac:dyDescent="0.2">
      <c r="B22" s="1082"/>
      <c r="C22" s="52" t="s">
        <v>19</v>
      </c>
      <c r="D22" s="364"/>
      <c r="E22" s="365"/>
      <c r="F22" s="366"/>
      <c r="G22" s="364"/>
      <c r="H22" s="365"/>
      <c r="I22" s="367"/>
      <c r="J22" s="368">
        <v>195</v>
      </c>
      <c r="K22" s="365">
        <v>2633</v>
      </c>
      <c r="L22" s="366">
        <v>2633</v>
      </c>
      <c r="M22" s="364">
        <v>4</v>
      </c>
      <c r="N22" s="365">
        <v>112</v>
      </c>
      <c r="O22" s="367">
        <v>112</v>
      </c>
      <c r="P22" s="50"/>
      <c r="Q22" s="50"/>
      <c r="R22" s="1082"/>
      <c r="S22" s="52" t="s">
        <v>19</v>
      </c>
      <c r="T22" s="364"/>
      <c r="U22" s="365"/>
      <c r="V22" s="366"/>
      <c r="W22" s="364"/>
      <c r="X22" s="365"/>
      <c r="Y22" s="367"/>
      <c r="Z22" s="368"/>
      <c r="AA22" s="365"/>
      <c r="AB22" s="369"/>
      <c r="AC22" s="348">
        <f t="shared" si="2"/>
        <v>199</v>
      </c>
      <c r="AD22" s="343">
        <f t="shared" si="2"/>
        <v>2745</v>
      </c>
      <c r="AE22" s="345">
        <f t="shared" si="2"/>
        <v>2745</v>
      </c>
    </row>
    <row r="23" spans="2:31" ht="13.5" customHeight="1" x14ac:dyDescent="0.2">
      <c r="B23" s="1082"/>
      <c r="C23" s="52" t="s">
        <v>20</v>
      </c>
      <c r="D23" s="342">
        <v>47</v>
      </c>
      <c r="E23" s="343">
        <v>2500</v>
      </c>
      <c r="F23" s="344">
        <v>2752</v>
      </c>
      <c r="G23" s="342">
        <v>92</v>
      </c>
      <c r="H23" s="343">
        <v>92</v>
      </c>
      <c r="I23" s="345">
        <v>558</v>
      </c>
      <c r="J23" s="346">
        <v>74</v>
      </c>
      <c r="K23" s="343">
        <v>4091</v>
      </c>
      <c r="L23" s="344">
        <v>4516</v>
      </c>
      <c r="M23" s="342">
        <v>1</v>
      </c>
      <c r="N23" s="343">
        <v>14</v>
      </c>
      <c r="O23" s="345">
        <v>14</v>
      </c>
      <c r="P23" s="50"/>
      <c r="Q23" s="50"/>
      <c r="R23" s="1082"/>
      <c r="S23" s="52" t="s">
        <v>20</v>
      </c>
      <c r="T23" s="342">
        <v>14</v>
      </c>
      <c r="U23" s="343">
        <v>570</v>
      </c>
      <c r="V23" s="344">
        <v>1681</v>
      </c>
      <c r="W23" s="342">
        <v>0</v>
      </c>
      <c r="X23" s="343"/>
      <c r="Y23" s="345">
        <v>0</v>
      </c>
      <c r="Z23" s="346">
        <v>4</v>
      </c>
      <c r="AA23" s="343">
        <v>137</v>
      </c>
      <c r="AB23" s="347">
        <v>137</v>
      </c>
      <c r="AC23" s="348">
        <f t="shared" si="2"/>
        <v>232</v>
      </c>
      <c r="AD23" s="343">
        <f t="shared" si="2"/>
        <v>7404</v>
      </c>
      <c r="AE23" s="345">
        <f>SUM(F23,I23,L23,O23,V23,Y23,AB23)</f>
        <v>9658</v>
      </c>
    </row>
    <row r="24" spans="2:31" ht="13.5" customHeight="1" x14ac:dyDescent="0.2">
      <c r="B24" s="1082"/>
      <c r="C24" s="52" t="s">
        <v>21</v>
      </c>
      <c r="D24" s="342">
        <v>46</v>
      </c>
      <c r="E24" s="343">
        <v>462</v>
      </c>
      <c r="F24" s="344">
        <v>467</v>
      </c>
      <c r="G24" s="364"/>
      <c r="H24" s="365"/>
      <c r="I24" s="367"/>
      <c r="J24" s="346">
        <v>75</v>
      </c>
      <c r="K24" s="343">
        <v>1085</v>
      </c>
      <c r="L24" s="344">
        <v>1175</v>
      </c>
      <c r="M24" s="342">
        <v>2</v>
      </c>
      <c r="N24" s="343">
        <v>17</v>
      </c>
      <c r="O24" s="345">
        <v>17</v>
      </c>
      <c r="P24" s="50"/>
      <c r="Q24" s="50"/>
      <c r="R24" s="1082"/>
      <c r="S24" s="52" t="s">
        <v>21</v>
      </c>
      <c r="T24" s="342">
        <v>11</v>
      </c>
      <c r="U24" s="343">
        <v>587</v>
      </c>
      <c r="V24" s="344">
        <v>643</v>
      </c>
      <c r="W24" s="342"/>
      <c r="X24" s="343"/>
      <c r="Y24" s="345"/>
      <c r="Z24" s="346">
        <v>13</v>
      </c>
      <c r="AA24" s="343">
        <v>2062</v>
      </c>
      <c r="AB24" s="347">
        <v>2079</v>
      </c>
      <c r="AC24" s="348">
        <v>99</v>
      </c>
      <c r="AD24" s="343">
        <v>2098</v>
      </c>
      <c r="AE24" s="345">
        <v>2266</v>
      </c>
    </row>
    <row r="25" spans="2:31" ht="13.5" customHeight="1" x14ac:dyDescent="0.2">
      <c r="B25" s="1082"/>
      <c r="C25" s="53" t="s">
        <v>22</v>
      </c>
      <c r="D25" s="364">
        <v>8</v>
      </c>
      <c r="E25" s="365">
        <v>458</v>
      </c>
      <c r="F25" s="366">
        <v>2763</v>
      </c>
      <c r="G25" s="364"/>
      <c r="H25" s="365"/>
      <c r="I25" s="367"/>
      <c r="J25" s="368">
        <v>13</v>
      </c>
      <c r="K25" s="365">
        <v>252</v>
      </c>
      <c r="L25" s="366">
        <v>589</v>
      </c>
      <c r="M25" s="364"/>
      <c r="N25" s="365"/>
      <c r="O25" s="367"/>
      <c r="P25" s="50"/>
      <c r="Q25" s="50"/>
      <c r="R25" s="1082"/>
      <c r="S25" s="53" t="s">
        <v>22</v>
      </c>
      <c r="T25" s="364">
        <v>4</v>
      </c>
      <c r="U25" s="365">
        <v>395</v>
      </c>
      <c r="V25" s="366">
        <v>618</v>
      </c>
      <c r="W25" s="364"/>
      <c r="X25" s="365"/>
      <c r="Y25" s="367"/>
      <c r="Z25" s="368">
        <v>5</v>
      </c>
      <c r="AA25" s="365">
        <v>605</v>
      </c>
      <c r="AB25" s="369">
        <v>605</v>
      </c>
      <c r="AC25" s="348">
        <f t="shared" ref="AC25:AE29" si="3">SUM(D25,G25,J25,M25,T25,W25,Z25)</f>
        <v>30</v>
      </c>
      <c r="AD25" s="343">
        <f t="shared" si="3"/>
        <v>1710</v>
      </c>
      <c r="AE25" s="345">
        <f t="shared" si="3"/>
        <v>4575</v>
      </c>
    </row>
    <row r="26" spans="2:31" ht="13.5" customHeight="1" x14ac:dyDescent="0.2">
      <c r="B26" s="1082"/>
      <c r="C26" s="52" t="s">
        <v>23</v>
      </c>
      <c r="D26" s="342"/>
      <c r="E26" s="343">
        <v>0</v>
      </c>
      <c r="F26" s="344"/>
      <c r="G26" s="342">
        <v>0</v>
      </c>
      <c r="H26" s="343">
        <v>0</v>
      </c>
      <c r="I26" s="345">
        <v>0</v>
      </c>
      <c r="J26" s="898">
        <v>7</v>
      </c>
      <c r="K26" s="899">
        <v>1330</v>
      </c>
      <c r="L26" s="900">
        <v>2622</v>
      </c>
      <c r="M26" s="342">
        <v>1</v>
      </c>
      <c r="N26" s="343">
        <v>45</v>
      </c>
      <c r="O26" s="345">
        <v>268</v>
      </c>
      <c r="P26" s="50"/>
      <c r="Q26" s="50"/>
      <c r="R26" s="1082"/>
      <c r="S26" s="52" t="s">
        <v>23</v>
      </c>
      <c r="T26" s="342">
        <v>8</v>
      </c>
      <c r="U26" s="343">
        <v>515</v>
      </c>
      <c r="V26" s="344">
        <v>1526</v>
      </c>
      <c r="W26" s="342"/>
      <c r="X26" s="343"/>
      <c r="Y26" s="345"/>
      <c r="Z26" s="346"/>
      <c r="AA26" s="343"/>
      <c r="AB26" s="347"/>
      <c r="AC26" s="348">
        <f t="shared" si="3"/>
        <v>16</v>
      </c>
      <c r="AD26" s="343">
        <f t="shared" si="3"/>
        <v>1890</v>
      </c>
      <c r="AE26" s="345">
        <f t="shared" si="3"/>
        <v>4416</v>
      </c>
    </row>
    <row r="27" spans="2:31" ht="13.5" customHeight="1" x14ac:dyDescent="0.2">
      <c r="B27" s="1082"/>
      <c r="C27" s="52" t="s">
        <v>24</v>
      </c>
      <c r="D27" s="342"/>
      <c r="E27" s="343"/>
      <c r="F27" s="344"/>
      <c r="G27" s="342"/>
      <c r="H27" s="343"/>
      <c r="I27" s="345"/>
      <c r="J27" s="381">
        <v>4</v>
      </c>
      <c r="K27" s="382">
        <v>274</v>
      </c>
      <c r="L27" s="383">
        <v>274</v>
      </c>
      <c r="M27" s="384"/>
      <c r="N27" s="382"/>
      <c r="O27" s="385"/>
      <c r="P27" s="50"/>
      <c r="Q27" s="50"/>
      <c r="R27" s="1082"/>
      <c r="S27" s="53" t="s">
        <v>24</v>
      </c>
      <c r="T27" s="342"/>
      <c r="U27" s="343"/>
      <c r="V27" s="344"/>
      <c r="W27" s="342"/>
      <c r="X27" s="343"/>
      <c r="Y27" s="345"/>
      <c r="Z27" s="346">
        <v>11</v>
      </c>
      <c r="AA27" s="343">
        <v>589</v>
      </c>
      <c r="AB27" s="347">
        <v>589</v>
      </c>
      <c r="AC27" s="348">
        <f t="shared" si="3"/>
        <v>15</v>
      </c>
      <c r="AD27" s="343">
        <f t="shared" si="3"/>
        <v>863</v>
      </c>
      <c r="AE27" s="345">
        <f t="shared" si="3"/>
        <v>863</v>
      </c>
    </row>
    <row r="28" spans="2:31" ht="13.5" customHeight="1" x14ac:dyDescent="0.2">
      <c r="B28" s="1082"/>
      <c r="C28" s="52" t="s">
        <v>25</v>
      </c>
      <c r="D28" s="342">
        <v>20</v>
      </c>
      <c r="E28" s="343">
        <v>390</v>
      </c>
      <c r="F28" s="344">
        <v>393</v>
      </c>
      <c r="G28" s="342"/>
      <c r="H28" s="343"/>
      <c r="I28" s="345"/>
      <c r="J28" s="346">
        <v>75</v>
      </c>
      <c r="K28" s="343">
        <v>2874</v>
      </c>
      <c r="L28" s="344">
        <v>3082</v>
      </c>
      <c r="M28" s="342">
        <v>1</v>
      </c>
      <c r="N28" s="343">
        <v>15</v>
      </c>
      <c r="O28" s="345">
        <v>46</v>
      </c>
      <c r="P28" s="50"/>
      <c r="Q28" s="50"/>
      <c r="R28" s="1082"/>
      <c r="S28" s="52" t="s">
        <v>25</v>
      </c>
      <c r="T28" s="342">
        <v>15</v>
      </c>
      <c r="U28" s="343">
        <v>608</v>
      </c>
      <c r="V28" s="344">
        <v>688</v>
      </c>
      <c r="W28" s="342"/>
      <c r="X28" s="343"/>
      <c r="Y28" s="345"/>
      <c r="Z28" s="346">
        <v>99</v>
      </c>
      <c r="AA28" s="343">
        <v>3792</v>
      </c>
      <c r="AB28" s="347">
        <v>4145</v>
      </c>
      <c r="AC28" s="348">
        <f t="shared" si="3"/>
        <v>210</v>
      </c>
      <c r="AD28" s="343">
        <f t="shared" si="3"/>
        <v>7679</v>
      </c>
      <c r="AE28" s="345">
        <f t="shared" si="3"/>
        <v>8354</v>
      </c>
    </row>
    <row r="29" spans="2:31" ht="13.5" customHeight="1" x14ac:dyDescent="0.2">
      <c r="B29" s="1082"/>
      <c r="C29" s="52" t="s">
        <v>26</v>
      </c>
      <c r="D29" s="342">
        <v>18</v>
      </c>
      <c r="E29" s="343">
        <v>1128</v>
      </c>
      <c r="F29" s="344">
        <v>1159</v>
      </c>
      <c r="G29" s="342"/>
      <c r="H29" s="343"/>
      <c r="I29" s="345"/>
      <c r="J29" s="346">
        <v>12</v>
      </c>
      <c r="K29" s="343">
        <v>195</v>
      </c>
      <c r="L29" s="344">
        <v>298</v>
      </c>
      <c r="M29" s="342">
        <v>2</v>
      </c>
      <c r="N29" s="343">
        <v>20</v>
      </c>
      <c r="O29" s="345">
        <v>72</v>
      </c>
      <c r="P29" s="50"/>
      <c r="Q29" s="50"/>
      <c r="R29" s="1082"/>
      <c r="S29" s="52" t="s">
        <v>26</v>
      </c>
      <c r="T29" s="342">
        <v>4</v>
      </c>
      <c r="U29" s="343">
        <v>62</v>
      </c>
      <c r="V29" s="344">
        <v>222</v>
      </c>
      <c r="W29" s="342"/>
      <c r="X29" s="343"/>
      <c r="Y29" s="345"/>
      <c r="Z29" s="346">
        <v>3</v>
      </c>
      <c r="AA29" s="343">
        <v>32</v>
      </c>
      <c r="AB29" s="347">
        <v>64</v>
      </c>
      <c r="AC29" s="348">
        <f t="shared" si="3"/>
        <v>39</v>
      </c>
      <c r="AD29" s="343">
        <f t="shared" si="3"/>
        <v>1437</v>
      </c>
      <c r="AE29" s="345">
        <f>SUM(F29,I29,L29,O29,V29,Y29,AB29)</f>
        <v>1815</v>
      </c>
    </row>
    <row r="30" spans="2:31" ht="13.5" customHeight="1" x14ac:dyDescent="0.2">
      <c r="B30" s="1082"/>
      <c r="C30" s="52" t="s">
        <v>27</v>
      </c>
      <c r="D30" s="370">
        <v>0</v>
      </c>
      <c r="E30" s="371">
        <v>0</v>
      </c>
      <c r="F30" s="386">
        <v>329</v>
      </c>
      <c r="G30" s="342"/>
      <c r="H30" s="343"/>
      <c r="I30" s="345"/>
      <c r="J30" s="346">
        <v>0</v>
      </c>
      <c r="K30" s="343">
        <v>0</v>
      </c>
      <c r="L30" s="344">
        <v>0</v>
      </c>
      <c r="M30" s="342"/>
      <c r="N30" s="343"/>
      <c r="O30" s="345"/>
      <c r="P30" s="50"/>
      <c r="Q30" s="50"/>
      <c r="R30" s="1082"/>
      <c r="S30" s="52" t="s">
        <v>27</v>
      </c>
      <c r="T30" s="342">
        <v>0</v>
      </c>
      <c r="U30" s="343">
        <v>0</v>
      </c>
      <c r="V30" s="344">
        <v>0</v>
      </c>
      <c r="W30" s="342">
        <v>0</v>
      </c>
      <c r="X30" s="343">
        <v>0</v>
      </c>
      <c r="Y30" s="345">
        <v>0</v>
      </c>
      <c r="Z30" s="346">
        <v>1</v>
      </c>
      <c r="AA30" s="343">
        <v>17</v>
      </c>
      <c r="AB30" s="347">
        <v>991</v>
      </c>
      <c r="AC30" s="348">
        <v>1</v>
      </c>
      <c r="AD30" s="343">
        <v>17</v>
      </c>
      <c r="AE30" s="345">
        <f t="shared" ref="AE30:AE31" si="4">SUM(F30,I30,L30,O30,V30,Y30,AB30)</f>
        <v>1320</v>
      </c>
    </row>
    <row r="31" spans="2:31" ht="13.5" customHeight="1" x14ac:dyDescent="0.2">
      <c r="B31" s="1082"/>
      <c r="C31" s="57" t="s">
        <v>28</v>
      </c>
      <c r="D31" s="355"/>
      <c r="E31" s="185"/>
      <c r="F31" s="356"/>
      <c r="G31" s="355"/>
      <c r="H31" s="185"/>
      <c r="I31" s="186"/>
      <c r="J31" s="357">
        <v>13</v>
      </c>
      <c r="K31" s="185">
        <v>467</v>
      </c>
      <c r="L31" s="356">
        <v>800</v>
      </c>
      <c r="M31" s="355"/>
      <c r="N31" s="185"/>
      <c r="O31" s="186"/>
      <c r="P31" s="55"/>
      <c r="Q31" s="55"/>
      <c r="R31" s="1082"/>
      <c r="S31" s="57" t="s">
        <v>28</v>
      </c>
      <c r="T31" s="355"/>
      <c r="U31" s="185"/>
      <c r="V31" s="356"/>
      <c r="W31" s="355"/>
      <c r="X31" s="185"/>
      <c r="Y31" s="186"/>
      <c r="Z31" s="357">
        <v>4</v>
      </c>
      <c r="AA31" s="185">
        <v>179</v>
      </c>
      <c r="AB31" s="358">
        <v>179</v>
      </c>
      <c r="AC31" s="184">
        <f t="shared" ref="AC31:AE34" si="5">SUM(D31,G31,J31,M31,T31,W31,Z31)</f>
        <v>17</v>
      </c>
      <c r="AD31" s="185">
        <f t="shared" si="5"/>
        <v>646</v>
      </c>
      <c r="AE31" s="186">
        <f t="shared" si="4"/>
        <v>979</v>
      </c>
    </row>
    <row r="32" spans="2:31" ht="13.5" customHeight="1" x14ac:dyDescent="0.2">
      <c r="B32" s="1082"/>
      <c r="C32" s="53" t="s">
        <v>29</v>
      </c>
      <c r="D32" s="342"/>
      <c r="E32" s="343"/>
      <c r="F32" s="344"/>
      <c r="G32" s="342"/>
      <c r="H32" s="343"/>
      <c r="I32" s="345"/>
      <c r="J32" s="346"/>
      <c r="K32" s="343"/>
      <c r="L32" s="344"/>
      <c r="M32" s="342"/>
      <c r="N32" s="343"/>
      <c r="O32" s="345"/>
      <c r="P32" s="50"/>
      <c r="Q32" s="50"/>
      <c r="R32" s="1082"/>
      <c r="S32" s="53" t="s">
        <v>29</v>
      </c>
      <c r="T32" s="342"/>
      <c r="U32" s="343"/>
      <c r="V32" s="344"/>
      <c r="W32" s="342"/>
      <c r="X32" s="343"/>
      <c r="Y32" s="345"/>
      <c r="Z32" s="346"/>
      <c r="AA32" s="343"/>
      <c r="AB32" s="347"/>
      <c r="AC32" s="348">
        <f t="shared" si="5"/>
        <v>0</v>
      </c>
      <c r="AD32" s="343">
        <f t="shared" si="5"/>
        <v>0</v>
      </c>
      <c r="AE32" s="345">
        <f t="shared" si="5"/>
        <v>0</v>
      </c>
    </row>
    <row r="33" spans="2:31" ht="13.5" customHeight="1" x14ac:dyDescent="0.2">
      <c r="B33" s="1082"/>
      <c r="C33" s="52" t="s">
        <v>30</v>
      </c>
      <c r="D33" s="342">
        <v>2</v>
      </c>
      <c r="E33" s="343">
        <v>95</v>
      </c>
      <c r="F33" s="344">
        <v>183</v>
      </c>
      <c r="G33" s="342">
        <v>0</v>
      </c>
      <c r="H33" s="343">
        <v>0</v>
      </c>
      <c r="I33" s="345">
        <v>0</v>
      </c>
      <c r="J33" s="346">
        <v>5</v>
      </c>
      <c r="K33" s="343">
        <v>42</v>
      </c>
      <c r="L33" s="344">
        <v>89</v>
      </c>
      <c r="M33" s="342">
        <v>0</v>
      </c>
      <c r="N33" s="343">
        <v>0</v>
      </c>
      <c r="O33" s="345">
        <v>0</v>
      </c>
      <c r="P33" s="50"/>
      <c r="Q33" s="50"/>
      <c r="R33" s="1082"/>
      <c r="S33" s="52" t="s">
        <v>30</v>
      </c>
      <c r="T33" s="342">
        <v>1</v>
      </c>
      <c r="U33" s="343">
        <v>152</v>
      </c>
      <c r="V33" s="344">
        <v>152</v>
      </c>
      <c r="W33" s="342">
        <v>0</v>
      </c>
      <c r="X33" s="343">
        <v>0</v>
      </c>
      <c r="Y33" s="345">
        <v>0</v>
      </c>
      <c r="Z33" s="346">
        <v>3</v>
      </c>
      <c r="AA33" s="343">
        <v>196</v>
      </c>
      <c r="AB33" s="347">
        <v>196</v>
      </c>
      <c r="AC33" s="348">
        <f t="shared" si="5"/>
        <v>11</v>
      </c>
      <c r="AD33" s="343">
        <f t="shared" si="5"/>
        <v>485</v>
      </c>
      <c r="AE33" s="345">
        <f t="shared" si="5"/>
        <v>620</v>
      </c>
    </row>
    <row r="34" spans="2:31" ht="13.5" customHeight="1" x14ac:dyDescent="0.2">
      <c r="B34" s="1082"/>
      <c r="C34" s="52" t="s">
        <v>31</v>
      </c>
      <c r="D34" s="364">
        <v>3</v>
      </c>
      <c r="E34" s="365">
        <v>150</v>
      </c>
      <c r="F34" s="366">
        <v>150</v>
      </c>
      <c r="G34" s="364"/>
      <c r="H34" s="365"/>
      <c r="I34" s="367"/>
      <c r="J34" s="368">
        <v>2</v>
      </c>
      <c r="K34" s="365">
        <v>15</v>
      </c>
      <c r="L34" s="366">
        <v>53</v>
      </c>
      <c r="M34" s="364"/>
      <c r="N34" s="365"/>
      <c r="O34" s="367"/>
      <c r="P34" s="50"/>
      <c r="Q34" s="50"/>
      <c r="R34" s="1082"/>
      <c r="S34" s="52" t="s">
        <v>31</v>
      </c>
      <c r="T34" s="364"/>
      <c r="U34" s="365"/>
      <c r="V34" s="366"/>
      <c r="W34" s="364"/>
      <c r="X34" s="365"/>
      <c r="Y34" s="367"/>
      <c r="Z34" s="368"/>
      <c r="AA34" s="365"/>
      <c r="AB34" s="369"/>
      <c r="AC34" s="348">
        <f t="shared" si="5"/>
        <v>5</v>
      </c>
      <c r="AD34" s="343">
        <f t="shared" si="5"/>
        <v>165</v>
      </c>
      <c r="AE34" s="345">
        <f t="shared" si="5"/>
        <v>203</v>
      </c>
    </row>
    <row r="35" spans="2:31" ht="13.5" customHeight="1" x14ac:dyDescent="0.2">
      <c r="B35" s="1082"/>
      <c r="C35" s="52" t="s">
        <v>32</v>
      </c>
      <c r="D35" s="342">
        <v>3</v>
      </c>
      <c r="E35" s="343">
        <v>56</v>
      </c>
      <c r="F35" s="344">
        <v>77</v>
      </c>
      <c r="G35" s="342">
        <v>0</v>
      </c>
      <c r="H35" s="343"/>
      <c r="I35" s="345">
        <v>0</v>
      </c>
      <c r="J35" s="346">
        <v>36</v>
      </c>
      <c r="K35" s="343">
        <v>464</v>
      </c>
      <c r="L35" s="344">
        <v>1084</v>
      </c>
      <c r="M35" s="342">
        <v>2</v>
      </c>
      <c r="N35" s="343">
        <v>42</v>
      </c>
      <c r="O35" s="345">
        <v>147</v>
      </c>
      <c r="P35" s="50"/>
      <c r="Q35" s="50"/>
      <c r="R35" s="1082"/>
      <c r="S35" s="52" t="s">
        <v>32</v>
      </c>
      <c r="T35" s="342">
        <v>3</v>
      </c>
      <c r="U35" s="343">
        <v>90</v>
      </c>
      <c r="V35" s="344">
        <v>90</v>
      </c>
      <c r="W35" s="342">
        <v>0</v>
      </c>
      <c r="X35" s="343">
        <v>0</v>
      </c>
      <c r="Y35" s="345">
        <v>0</v>
      </c>
      <c r="Z35" s="346"/>
      <c r="AA35" s="343"/>
      <c r="AB35" s="347"/>
      <c r="AC35" s="348">
        <v>8</v>
      </c>
      <c r="AD35" s="343">
        <v>128</v>
      </c>
      <c r="AE35" s="345">
        <v>197</v>
      </c>
    </row>
    <row r="36" spans="2:31" ht="13.5" customHeight="1" x14ac:dyDescent="0.2">
      <c r="B36" s="1082"/>
      <c r="C36" s="52" t="s">
        <v>33</v>
      </c>
      <c r="D36" s="342">
        <v>2</v>
      </c>
      <c r="E36" s="343">
        <v>21</v>
      </c>
      <c r="F36" s="344">
        <v>21</v>
      </c>
      <c r="G36" s="342"/>
      <c r="H36" s="343"/>
      <c r="I36" s="345"/>
      <c r="J36" s="346">
        <v>34</v>
      </c>
      <c r="K36" s="343">
        <v>367</v>
      </c>
      <c r="L36" s="344">
        <v>595</v>
      </c>
      <c r="M36" s="342"/>
      <c r="N36" s="343"/>
      <c r="O36" s="345"/>
      <c r="P36" s="50"/>
      <c r="Q36" s="50"/>
      <c r="R36" s="1082"/>
      <c r="S36" s="52" t="s">
        <v>33</v>
      </c>
      <c r="T36" s="342"/>
      <c r="U36" s="343"/>
      <c r="V36" s="344"/>
      <c r="W36" s="342"/>
      <c r="X36" s="343"/>
      <c r="Y36" s="345"/>
      <c r="Z36" s="346">
        <v>1</v>
      </c>
      <c r="AA36" s="343">
        <v>413</v>
      </c>
      <c r="AB36" s="347">
        <v>413</v>
      </c>
      <c r="AC36" s="348">
        <f t="shared" ref="AC36:AE41" si="6">SUM(D36,G36,J36,M36,T36,W36,Z36)</f>
        <v>37</v>
      </c>
      <c r="AD36" s="343">
        <f t="shared" si="6"/>
        <v>801</v>
      </c>
      <c r="AE36" s="345">
        <f t="shared" si="6"/>
        <v>1029</v>
      </c>
    </row>
    <row r="37" spans="2:31" ht="13.5" customHeight="1" x14ac:dyDescent="0.2">
      <c r="B37" s="1082"/>
      <c r="C37" s="53" t="s">
        <v>34</v>
      </c>
      <c r="D37" s="342">
        <v>1</v>
      </c>
      <c r="E37" s="343">
        <v>65</v>
      </c>
      <c r="F37" s="344">
        <v>65</v>
      </c>
      <c r="G37" s="342">
        <v>0</v>
      </c>
      <c r="H37" s="343">
        <v>0</v>
      </c>
      <c r="I37" s="345">
        <v>0</v>
      </c>
      <c r="J37" s="346">
        <v>6</v>
      </c>
      <c r="K37" s="343">
        <v>131</v>
      </c>
      <c r="L37" s="344">
        <v>134</v>
      </c>
      <c r="M37" s="342">
        <v>0</v>
      </c>
      <c r="N37" s="343">
        <v>0</v>
      </c>
      <c r="O37" s="345">
        <v>0</v>
      </c>
      <c r="P37" s="50"/>
      <c r="Q37" s="50"/>
      <c r="R37" s="1082"/>
      <c r="S37" s="53" t="s">
        <v>34</v>
      </c>
      <c r="T37" s="342">
        <v>0</v>
      </c>
      <c r="U37" s="343">
        <v>0</v>
      </c>
      <c r="V37" s="344">
        <v>0</v>
      </c>
      <c r="W37" s="342">
        <v>0</v>
      </c>
      <c r="X37" s="343">
        <v>0</v>
      </c>
      <c r="Y37" s="345">
        <v>0</v>
      </c>
      <c r="Z37" s="346">
        <v>5</v>
      </c>
      <c r="AA37" s="343">
        <v>297</v>
      </c>
      <c r="AB37" s="347">
        <v>346</v>
      </c>
      <c r="AC37" s="348">
        <f>SUM(D37,G37,J37,M37,T37,W37,Z37)</f>
        <v>12</v>
      </c>
      <c r="AD37" s="343">
        <f t="shared" si="6"/>
        <v>493</v>
      </c>
      <c r="AE37" s="345">
        <f t="shared" si="6"/>
        <v>545</v>
      </c>
    </row>
    <row r="38" spans="2:31" ht="13.5" customHeight="1" x14ac:dyDescent="0.2">
      <c r="B38" s="1082"/>
      <c r="C38" s="52" t="s">
        <v>35</v>
      </c>
      <c r="D38" s="342"/>
      <c r="E38" s="343"/>
      <c r="F38" s="344"/>
      <c r="G38" s="342">
        <v>0</v>
      </c>
      <c r="H38" s="343">
        <v>0</v>
      </c>
      <c r="I38" s="345">
        <v>0</v>
      </c>
      <c r="J38" s="346">
        <v>1</v>
      </c>
      <c r="K38" s="343">
        <v>18</v>
      </c>
      <c r="L38" s="344">
        <v>18</v>
      </c>
      <c r="M38" s="342">
        <v>0</v>
      </c>
      <c r="N38" s="343"/>
      <c r="O38" s="345"/>
      <c r="P38" s="50"/>
      <c r="Q38" s="50"/>
      <c r="R38" s="1082"/>
      <c r="S38" s="52" t="s">
        <v>35</v>
      </c>
      <c r="T38" s="342"/>
      <c r="U38" s="343"/>
      <c r="V38" s="344"/>
      <c r="W38" s="342"/>
      <c r="X38" s="343"/>
      <c r="Y38" s="345"/>
      <c r="Z38" s="346"/>
      <c r="AA38" s="343"/>
      <c r="AB38" s="347"/>
      <c r="AC38" s="348">
        <f t="shared" ref="AC38:AE47" si="7">SUM(D38,G38,J38,M38,T38,W38,Z38)</f>
        <v>1</v>
      </c>
      <c r="AD38" s="343">
        <f t="shared" si="6"/>
        <v>18</v>
      </c>
      <c r="AE38" s="345">
        <f t="shared" si="6"/>
        <v>18</v>
      </c>
    </row>
    <row r="39" spans="2:31" ht="13.5" customHeight="1" x14ac:dyDescent="0.2">
      <c r="B39" s="1082"/>
      <c r="C39" s="52" t="s">
        <v>36</v>
      </c>
      <c r="D39" s="342">
        <v>0</v>
      </c>
      <c r="E39" s="343">
        <v>0</v>
      </c>
      <c r="F39" s="344">
        <v>0</v>
      </c>
      <c r="G39" s="342"/>
      <c r="H39" s="343"/>
      <c r="I39" s="345"/>
      <c r="J39" s="346">
        <v>0</v>
      </c>
      <c r="K39" s="343">
        <v>0</v>
      </c>
      <c r="L39" s="344">
        <v>0</v>
      </c>
      <c r="M39" s="342"/>
      <c r="N39" s="343"/>
      <c r="O39" s="345"/>
      <c r="P39" s="50"/>
      <c r="Q39" s="50"/>
      <c r="R39" s="1082"/>
      <c r="S39" s="52" t="s">
        <v>36</v>
      </c>
      <c r="T39" s="342"/>
      <c r="U39" s="343"/>
      <c r="V39" s="344"/>
      <c r="W39" s="342"/>
      <c r="X39" s="343"/>
      <c r="Y39" s="345"/>
      <c r="Z39" s="346">
        <v>5</v>
      </c>
      <c r="AA39" s="343">
        <v>46</v>
      </c>
      <c r="AB39" s="347">
        <v>277</v>
      </c>
      <c r="AC39" s="348">
        <f t="shared" si="7"/>
        <v>5</v>
      </c>
      <c r="AD39" s="343">
        <f t="shared" si="6"/>
        <v>46</v>
      </c>
      <c r="AE39" s="345">
        <f t="shared" si="6"/>
        <v>277</v>
      </c>
    </row>
    <row r="40" spans="2:31" ht="13.5" customHeight="1" x14ac:dyDescent="0.2">
      <c r="B40" s="1083"/>
      <c r="C40" s="56" t="s">
        <v>37</v>
      </c>
      <c r="D40" s="387"/>
      <c r="E40" s="374"/>
      <c r="F40" s="388"/>
      <c r="G40" s="387">
        <v>0</v>
      </c>
      <c r="H40" s="374">
        <v>0</v>
      </c>
      <c r="I40" s="375">
        <v>0</v>
      </c>
      <c r="J40" s="389">
        <v>3</v>
      </c>
      <c r="K40" s="374">
        <v>24</v>
      </c>
      <c r="L40" s="388">
        <v>24</v>
      </c>
      <c r="M40" s="387"/>
      <c r="N40" s="374"/>
      <c r="O40" s="375"/>
      <c r="P40" s="50"/>
      <c r="Q40" s="50"/>
      <c r="R40" s="1083"/>
      <c r="S40" s="56" t="s">
        <v>37</v>
      </c>
      <c r="T40" s="387"/>
      <c r="U40" s="374"/>
      <c r="V40" s="388"/>
      <c r="W40" s="387"/>
      <c r="X40" s="374"/>
      <c r="Y40" s="375"/>
      <c r="Z40" s="389"/>
      <c r="AA40" s="374"/>
      <c r="AB40" s="390"/>
      <c r="AC40" s="373">
        <f t="shared" si="7"/>
        <v>3</v>
      </c>
      <c r="AD40" s="374">
        <f t="shared" si="6"/>
        <v>24</v>
      </c>
      <c r="AE40" s="375">
        <f t="shared" si="6"/>
        <v>24</v>
      </c>
    </row>
    <row r="41" spans="2:31" ht="13.5" customHeight="1" x14ac:dyDescent="0.2">
      <c r="B41" s="1081" t="s">
        <v>38</v>
      </c>
      <c r="C41" s="51" t="s">
        <v>39</v>
      </c>
      <c r="D41" s="391">
        <v>39</v>
      </c>
      <c r="E41" s="379">
        <v>1630</v>
      </c>
      <c r="F41" s="392">
        <v>21896</v>
      </c>
      <c r="G41" s="391"/>
      <c r="H41" s="379"/>
      <c r="I41" s="380"/>
      <c r="J41" s="393">
        <v>174</v>
      </c>
      <c r="K41" s="379">
        <v>3485</v>
      </c>
      <c r="L41" s="392">
        <v>7300</v>
      </c>
      <c r="M41" s="391">
        <v>1</v>
      </c>
      <c r="N41" s="379">
        <v>39</v>
      </c>
      <c r="O41" s="380">
        <v>117</v>
      </c>
      <c r="P41" s="55"/>
      <c r="Q41" s="55"/>
      <c r="R41" s="1081" t="s">
        <v>38</v>
      </c>
      <c r="S41" s="51" t="s">
        <v>39</v>
      </c>
      <c r="T41" s="391"/>
      <c r="U41" s="379"/>
      <c r="V41" s="392"/>
      <c r="W41" s="391">
        <v>0</v>
      </c>
      <c r="X41" s="379">
        <v>0</v>
      </c>
      <c r="Y41" s="380">
        <v>0</v>
      </c>
      <c r="Z41" s="393">
        <v>11</v>
      </c>
      <c r="AA41" s="379">
        <v>53</v>
      </c>
      <c r="AB41" s="394">
        <v>2157</v>
      </c>
      <c r="AC41" s="373">
        <f t="shared" si="7"/>
        <v>225</v>
      </c>
      <c r="AD41" s="374">
        <f t="shared" si="6"/>
        <v>5207</v>
      </c>
      <c r="AE41" s="375">
        <f t="shared" si="6"/>
        <v>31470</v>
      </c>
    </row>
    <row r="42" spans="2:31" ht="13.5" customHeight="1" x14ac:dyDescent="0.2">
      <c r="B42" s="1082"/>
      <c r="C42" s="57" t="s">
        <v>40</v>
      </c>
      <c r="D42" s="355">
        <v>54</v>
      </c>
      <c r="E42" s="185">
        <v>61</v>
      </c>
      <c r="F42" s="356">
        <v>467</v>
      </c>
      <c r="G42" s="355">
        <v>0</v>
      </c>
      <c r="H42" s="185">
        <v>0</v>
      </c>
      <c r="I42" s="186">
        <v>0</v>
      </c>
      <c r="J42" s="357">
        <v>99</v>
      </c>
      <c r="K42" s="185">
        <v>2125</v>
      </c>
      <c r="L42" s="356">
        <v>4120</v>
      </c>
      <c r="M42" s="355">
        <v>2</v>
      </c>
      <c r="N42" s="185">
        <v>15</v>
      </c>
      <c r="O42" s="186">
        <v>29</v>
      </c>
      <c r="P42" s="55"/>
      <c r="Q42" s="55"/>
      <c r="R42" s="1082"/>
      <c r="S42" s="57" t="s">
        <v>40</v>
      </c>
      <c r="T42" s="355">
        <v>11</v>
      </c>
      <c r="U42" s="185">
        <v>465</v>
      </c>
      <c r="V42" s="356">
        <v>3491</v>
      </c>
      <c r="W42" s="355"/>
      <c r="X42" s="185"/>
      <c r="Y42" s="186"/>
      <c r="Z42" s="357">
        <v>2</v>
      </c>
      <c r="AA42" s="185">
        <v>299</v>
      </c>
      <c r="AB42" s="358">
        <v>299</v>
      </c>
      <c r="AC42" s="184">
        <f t="shared" si="7"/>
        <v>168</v>
      </c>
      <c r="AD42" s="185">
        <f t="shared" si="7"/>
        <v>2965</v>
      </c>
      <c r="AE42" s="186">
        <f t="shared" si="7"/>
        <v>8406</v>
      </c>
    </row>
    <row r="43" spans="2:31" ht="13.5" customHeight="1" x14ac:dyDescent="0.2">
      <c r="B43" s="1082"/>
      <c r="C43" s="52" t="s">
        <v>41</v>
      </c>
      <c r="D43" s="342">
        <v>3</v>
      </c>
      <c r="E43" s="343">
        <v>805</v>
      </c>
      <c r="F43" s="344">
        <v>805</v>
      </c>
      <c r="G43" s="342">
        <v>0</v>
      </c>
      <c r="H43" s="343">
        <v>0</v>
      </c>
      <c r="I43" s="345">
        <v>0</v>
      </c>
      <c r="J43" s="346">
        <v>0</v>
      </c>
      <c r="K43" s="343">
        <v>0</v>
      </c>
      <c r="L43" s="344">
        <v>0</v>
      </c>
      <c r="M43" s="342">
        <v>0</v>
      </c>
      <c r="N43" s="343">
        <v>0</v>
      </c>
      <c r="O43" s="345">
        <v>0</v>
      </c>
      <c r="P43" s="50"/>
      <c r="Q43" s="50"/>
      <c r="R43" s="1082"/>
      <c r="S43" s="52" t="s">
        <v>41</v>
      </c>
      <c r="T43" s="342">
        <v>0</v>
      </c>
      <c r="U43" s="343">
        <v>0</v>
      </c>
      <c r="V43" s="344">
        <v>0</v>
      </c>
      <c r="W43" s="342">
        <v>0</v>
      </c>
      <c r="X43" s="343">
        <v>0</v>
      </c>
      <c r="Y43" s="345">
        <v>0</v>
      </c>
      <c r="Z43" s="346">
        <v>0</v>
      </c>
      <c r="AA43" s="343">
        <v>0</v>
      </c>
      <c r="AB43" s="347">
        <v>0</v>
      </c>
      <c r="AC43" s="348">
        <f t="shared" si="7"/>
        <v>3</v>
      </c>
      <c r="AD43" s="343">
        <f t="shared" si="7"/>
        <v>805</v>
      </c>
      <c r="AE43" s="345">
        <f t="shared" si="7"/>
        <v>805</v>
      </c>
    </row>
    <row r="44" spans="2:31" ht="13.5" customHeight="1" x14ac:dyDescent="0.2">
      <c r="B44" s="1082"/>
      <c r="C44" s="52" t="s">
        <v>42</v>
      </c>
      <c r="D44" s="342">
        <v>0</v>
      </c>
      <c r="E44" s="343">
        <v>0</v>
      </c>
      <c r="F44" s="344">
        <v>0</v>
      </c>
      <c r="G44" s="342">
        <v>0</v>
      </c>
      <c r="H44" s="343">
        <v>0</v>
      </c>
      <c r="I44" s="345">
        <v>0</v>
      </c>
      <c r="J44" s="346">
        <v>13</v>
      </c>
      <c r="K44" s="343">
        <v>464</v>
      </c>
      <c r="L44" s="344">
        <v>1931</v>
      </c>
      <c r="M44" s="342"/>
      <c r="N44" s="343"/>
      <c r="O44" s="345"/>
      <c r="P44" s="50"/>
      <c r="Q44" s="50"/>
      <c r="R44" s="1082"/>
      <c r="S44" s="52" t="s">
        <v>42</v>
      </c>
      <c r="T44" s="342"/>
      <c r="U44" s="343"/>
      <c r="V44" s="344"/>
      <c r="W44" s="342"/>
      <c r="X44" s="343"/>
      <c r="Y44" s="345"/>
      <c r="Z44" s="346"/>
      <c r="AA44" s="343"/>
      <c r="AB44" s="347"/>
      <c r="AC44" s="349">
        <f t="shared" si="7"/>
        <v>13</v>
      </c>
      <c r="AD44" s="343">
        <f t="shared" si="7"/>
        <v>464</v>
      </c>
      <c r="AE44" s="345">
        <f t="shared" si="7"/>
        <v>1931</v>
      </c>
    </row>
    <row r="45" spans="2:31" ht="13.5" customHeight="1" x14ac:dyDescent="0.2">
      <c r="B45" s="1082"/>
      <c r="C45" s="53" t="s">
        <v>43</v>
      </c>
      <c r="D45" s="364">
        <v>3</v>
      </c>
      <c r="E45" s="365">
        <v>282</v>
      </c>
      <c r="F45" s="366">
        <v>317</v>
      </c>
      <c r="G45" s="364"/>
      <c r="H45" s="365"/>
      <c r="I45" s="367"/>
      <c r="J45" s="368">
        <v>13</v>
      </c>
      <c r="K45" s="365">
        <v>141</v>
      </c>
      <c r="L45" s="366">
        <v>296</v>
      </c>
      <c r="M45" s="364">
        <v>1</v>
      </c>
      <c r="N45" s="365">
        <v>14</v>
      </c>
      <c r="O45" s="367">
        <v>29</v>
      </c>
      <c r="P45" s="50"/>
      <c r="Q45" s="50"/>
      <c r="R45" s="1082"/>
      <c r="S45" s="53" t="s">
        <v>43</v>
      </c>
      <c r="T45" s="364">
        <v>1</v>
      </c>
      <c r="U45" s="365">
        <v>170</v>
      </c>
      <c r="V45" s="366">
        <v>170</v>
      </c>
      <c r="W45" s="364"/>
      <c r="X45" s="365"/>
      <c r="Y45" s="367"/>
      <c r="Z45" s="368">
        <v>2</v>
      </c>
      <c r="AA45" s="365">
        <v>36</v>
      </c>
      <c r="AB45" s="369">
        <v>59</v>
      </c>
      <c r="AC45" s="349">
        <f t="shared" si="7"/>
        <v>20</v>
      </c>
      <c r="AD45" s="343">
        <f t="shared" si="7"/>
        <v>643</v>
      </c>
      <c r="AE45" s="345">
        <f t="shared" si="7"/>
        <v>871</v>
      </c>
    </row>
    <row r="46" spans="2:31" ht="13.5" customHeight="1" x14ac:dyDescent="0.2">
      <c r="B46" s="1082"/>
      <c r="C46" s="52" t="s">
        <v>44</v>
      </c>
      <c r="D46" s="342">
        <v>5</v>
      </c>
      <c r="E46" s="343">
        <v>228</v>
      </c>
      <c r="F46" s="344">
        <v>228</v>
      </c>
      <c r="G46" s="342"/>
      <c r="H46" s="343"/>
      <c r="I46" s="345"/>
      <c r="J46" s="346">
        <v>1</v>
      </c>
      <c r="K46" s="343">
        <v>10</v>
      </c>
      <c r="L46" s="344">
        <v>10</v>
      </c>
      <c r="M46" s="342"/>
      <c r="N46" s="343"/>
      <c r="O46" s="345"/>
      <c r="P46" s="50"/>
      <c r="Q46" s="50"/>
      <c r="R46" s="1082"/>
      <c r="S46" s="52" t="s">
        <v>44</v>
      </c>
      <c r="T46" s="342"/>
      <c r="U46" s="343"/>
      <c r="V46" s="344"/>
      <c r="W46" s="342"/>
      <c r="X46" s="343"/>
      <c r="Y46" s="345"/>
      <c r="Z46" s="346"/>
      <c r="AA46" s="343"/>
      <c r="AB46" s="347"/>
      <c r="AC46" s="348">
        <f t="shared" si="7"/>
        <v>6</v>
      </c>
      <c r="AD46" s="343">
        <f t="shared" si="7"/>
        <v>238</v>
      </c>
      <c r="AE46" s="345">
        <f t="shared" si="7"/>
        <v>238</v>
      </c>
    </row>
    <row r="47" spans="2:31" ht="13.5" customHeight="1" x14ac:dyDescent="0.2">
      <c r="B47" s="1082"/>
      <c r="C47" s="52" t="s">
        <v>45</v>
      </c>
      <c r="D47" s="395">
        <v>7</v>
      </c>
      <c r="E47" s="396">
        <v>89</v>
      </c>
      <c r="F47" s="397">
        <v>414</v>
      </c>
      <c r="G47" s="395"/>
      <c r="H47" s="396"/>
      <c r="I47" s="398"/>
      <c r="J47" s="399">
        <v>61</v>
      </c>
      <c r="K47" s="396">
        <v>886</v>
      </c>
      <c r="L47" s="397">
        <v>19892</v>
      </c>
      <c r="M47" s="395">
        <v>3</v>
      </c>
      <c r="N47" s="396">
        <v>55</v>
      </c>
      <c r="O47" s="398">
        <v>825</v>
      </c>
      <c r="P47" s="50"/>
      <c r="Q47" s="50"/>
      <c r="R47" s="1082"/>
      <c r="S47" s="52" t="s">
        <v>45</v>
      </c>
      <c r="T47" s="395">
        <v>1</v>
      </c>
      <c r="U47" s="396">
        <v>50</v>
      </c>
      <c r="V47" s="397">
        <v>272</v>
      </c>
      <c r="W47" s="395"/>
      <c r="X47" s="396"/>
      <c r="Y47" s="398"/>
      <c r="Z47" s="399">
        <v>11</v>
      </c>
      <c r="AA47" s="396">
        <v>282</v>
      </c>
      <c r="AB47" s="400">
        <v>443</v>
      </c>
      <c r="AC47" s="348">
        <f t="shared" si="7"/>
        <v>83</v>
      </c>
      <c r="AD47" s="343">
        <f t="shared" si="7"/>
        <v>1362</v>
      </c>
      <c r="AE47" s="345">
        <f t="shared" si="7"/>
        <v>21846</v>
      </c>
    </row>
    <row r="48" spans="2:31" ht="13.5" customHeight="1" x14ac:dyDescent="0.2">
      <c r="B48" s="1082"/>
      <c r="C48" s="53" t="s">
        <v>46</v>
      </c>
      <c r="D48" s="355">
        <v>15</v>
      </c>
      <c r="E48" s="185">
        <v>266</v>
      </c>
      <c r="F48" s="356">
        <v>2334</v>
      </c>
      <c r="G48" s="355"/>
      <c r="H48" s="185"/>
      <c r="I48" s="186"/>
      <c r="J48" s="357">
        <v>344</v>
      </c>
      <c r="K48" s="185">
        <v>5054</v>
      </c>
      <c r="L48" s="356">
        <v>42889</v>
      </c>
      <c r="M48" s="355">
        <v>25</v>
      </c>
      <c r="N48" s="185">
        <v>411</v>
      </c>
      <c r="O48" s="186">
        <v>5706</v>
      </c>
      <c r="P48" s="55"/>
      <c r="Q48" s="55"/>
      <c r="R48" s="1082"/>
      <c r="S48" s="53" t="s">
        <v>46</v>
      </c>
      <c r="T48" s="355">
        <v>6</v>
      </c>
      <c r="U48" s="185">
        <v>213</v>
      </c>
      <c r="V48" s="356">
        <v>2082</v>
      </c>
      <c r="W48" s="355">
        <v>1</v>
      </c>
      <c r="X48" s="185">
        <v>15</v>
      </c>
      <c r="Y48" s="186">
        <v>43</v>
      </c>
      <c r="Z48" s="357">
        <v>7</v>
      </c>
      <c r="AA48" s="185">
        <v>310</v>
      </c>
      <c r="AB48" s="358">
        <v>3148</v>
      </c>
      <c r="AC48" s="184">
        <f>Z48+W48+T48+M48+J48+D48</f>
        <v>398</v>
      </c>
      <c r="AD48" s="357">
        <f>AA48+X48+U48+N48+K48+E48</f>
        <v>6269</v>
      </c>
      <c r="AE48" s="357">
        <f>AB48+Y48+V48+O48+L48+F48</f>
        <v>56202</v>
      </c>
    </row>
    <row r="49" spans="2:41" ht="13.5" customHeight="1" x14ac:dyDescent="0.2">
      <c r="B49" s="1082"/>
      <c r="C49" s="52" t="s">
        <v>47</v>
      </c>
      <c r="D49" s="364">
        <v>4</v>
      </c>
      <c r="E49" s="365">
        <v>68</v>
      </c>
      <c r="F49" s="366">
        <v>68</v>
      </c>
      <c r="G49" s="364">
        <v>0</v>
      </c>
      <c r="H49" s="365">
        <v>0</v>
      </c>
      <c r="I49" s="367">
        <v>0</v>
      </c>
      <c r="J49" s="368">
        <v>40</v>
      </c>
      <c r="K49" s="365">
        <v>448</v>
      </c>
      <c r="L49" s="366">
        <v>448</v>
      </c>
      <c r="M49" s="364">
        <v>0</v>
      </c>
      <c r="N49" s="365">
        <v>0</v>
      </c>
      <c r="O49" s="367">
        <v>0</v>
      </c>
      <c r="P49" s="50"/>
      <c r="Q49" s="50"/>
      <c r="R49" s="1082"/>
      <c r="S49" s="52" t="s">
        <v>47</v>
      </c>
      <c r="T49" s="364">
        <v>0</v>
      </c>
      <c r="U49" s="365">
        <v>0</v>
      </c>
      <c r="V49" s="366">
        <v>0</v>
      </c>
      <c r="W49" s="364">
        <v>0</v>
      </c>
      <c r="X49" s="365">
        <v>0</v>
      </c>
      <c r="Y49" s="367">
        <v>0</v>
      </c>
      <c r="Z49" s="368">
        <v>0</v>
      </c>
      <c r="AA49" s="365">
        <v>0</v>
      </c>
      <c r="AB49" s="369">
        <v>0</v>
      </c>
      <c r="AC49" s="348">
        <f t="shared" ref="AC49:AE55" si="8">SUM(D49,G49,J49,M49,T49,W49,Z49)</f>
        <v>44</v>
      </c>
      <c r="AD49" s="343">
        <f t="shared" si="8"/>
        <v>516</v>
      </c>
      <c r="AE49" s="345">
        <f t="shared" si="8"/>
        <v>516</v>
      </c>
    </row>
    <row r="50" spans="2:41" ht="13.5" customHeight="1" x14ac:dyDescent="0.2">
      <c r="B50" s="1082"/>
      <c r="C50" s="53" t="s">
        <v>48</v>
      </c>
      <c r="D50" s="342">
        <v>3</v>
      </c>
      <c r="E50" s="343">
        <v>53</v>
      </c>
      <c r="F50" s="344">
        <v>506</v>
      </c>
      <c r="G50" s="342"/>
      <c r="H50" s="343"/>
      <c r="I50" s="345"/>
      <c r="J50" s="346">
        <v>30</v>
      </c>
      <c r="K50" s="343">
        <v>161</v>
      </c>
      <c r="L50" s="344">
        <v>501</v>
      </c>
      <c r="M50" s="342"/>
      <c r="N50" s="343"/>
      <c r="O50" s="345"/>
      <c r="P50" s="50"/>
      <c r="Q50" s="50"/>
      <c r="R50" s="1082"/>
      <c r="S50" s="53" t="s">
        <v>48</v>
      </c>
      <c r="T50" s="342">
        <v>2</v>
      </c>
      <c r="U50" s="343">
        <v>108</v>
      </c>
      <c r="V50" s="344">
        <v>108</v>
      </c>
      <c r="W50" s="342"/>
      <c r="X50" s="343"/>
      <c r="Y50" s="345"/>
      <c r="Z50" s="346"/>
      <c r="AA50" s="343"/>
      <c r="AB50" s="347"/>
      <c r="AC50" s="348">
        <f t="shared" si="8"/>
        <v>35</v>
      </c>
      <c r="AD50" s="343">
        <f t="shared" si="8"/>
        <v>322</v>
      </c>
      <c r="AE50" s="345">
        <f t="shared" si="8"/>
        <v>1115</v>
      </c>
    </row>
    <row r="51" spans="2:41" ht="13.5" customHeight="1" x14ac:dyDescent="0.2">
      <c r="B51" s="1082"/>
      <c r="C51" s="57" t="s">
        <v>49</v>
      </c>
      <c r="D51" s="355">
        <v>0</v>
      </c>
      <c r="E51" s="185">
        <v>0</v>
      </c>
      <c r="F51" s="356"/>
      <c r="G51" s="355"/>
      <c r="H51" s="185"/>
      <c r="I51" s="186"/>
      <c r="J51" s="357">
        <v>2</v>
      </c>
      <c r="K51" s="185">
        <v>33</v>
      </c>
      <c r="L51" s="356">
        <v>33</v>
      </c>
      <c r="M51" s="355">
        <v>0</v>
      </c>
      <c r="N51" s="185">
        <v>0</v>
      </c>
      <c r="O51" s="186">
        <v>0</v>
      </c>
      <c r="P51" s="55"/>
      <c r="Q51" s="55"/>
      <c r="R51" s="1082"/>
      <c r="S51" s="57" t="s">
        <v>49</v>
      </c>
      <c r="T51" s="355"/>
      <c r="U51" s="185"/>
      <c r="V51" s="356"/>
      <c r="W51" s="355">
        <v>0</v>
      </c>
      <c r="X51" s="185">
        <v>0</v>
      </c>
      <c r="Y51" s="186">
        <v>0</v>
      </c>
      <c r="Z51" s="357">
        <v>0</v>
      </c>
      <c r="AA51" s="185">
        <v>0</v>
      </c>
      <c r="AB51" s="358">
        <v>0</v>
      </c>
      <c r="AC51" s="184">
        <f t="shared" si="8"/>
        <v>2</v>
      </c>
      <c r="AD51" s="185">
        <f t="shared" si="8"/>
        <v>33</v>
      </c>
      <c r="AE51" s="186">
        <f t="shared" si="8"/>
        <v>33</v>
      </c>
    </row>
    <row r="52" spans="2:41" ht="13.5" customHeight="1" x14ac:dyDescent="0.2">
      <c r="B52" s="1083"/>
      <c r="C52" s="58" t="s">
        <v>50</v>
      </c>
      <c r="D52" s="401"/>
      <c r="E52" s="402"/>
      <c r="F52" s="403"/>
      <c r="G52" s="401"/>
      <c r="H52" s="402"/>
      <c r="I52" s="404"/>
      <c r="J52" s="405"/>
      <c r="K52" s="402"/>
      <c r="L52" s="403"/>
      <c r="M52" s="401"/>
      <c r="N52" s="402"/>
      <c r="O52" s="404"/>
      <c r="P52" s="50"/>
      <c r="Q52" s="50"/>
      <c r="R52" s="1083"/>
      <c r="S52" s="58" t="s">
        <v>50</v>
      </c>
      <c r="T52" s="401"/>
      <c r="U52" s="402"/>
      <c r="V52" s="403"/>
      <c r="W52" s="401"/>
      <c r="X52" s="402"/>
      <c r="Y52" s="404"/>
      <c r="Z52" s="405">
        <v>1</v>
      </c>
      <c r="AA52" s="402">
        <v>24</v>
      </c>
      <c r="AB52" s="406">
        <v>24</v>
      </c>
      <c r="AC52" s="373">
        <f t="shared" si="8"/>
        <v>1</v>
      </c>
      <c r="AD52" s="374">
        <f t="shared" si="8"/>
        <v>24</v>
      </c>
      <c r="AE52" s="375">
        <f t="shared" si="8"/>
        <v>24</v>
      </c>
    </row>
    <row r="53" spans="2:41" ht="13.5" customHeight="1" x14ac:dyDescent="0.2">
      <c r="B53" s="1081" t="s">
        <v>51</v>
      </c>
      <c r="C53" s="59" t="s">
        <v>52</v>
      </c>
      <c r="D53" s="330">
        <v>26</v>
      </c>
      <c r="E53" s="331">
        <v>414</v>
      </c>
      <c r="F53" s="332">
        <v>881</v>
      </c>
      <c r="G53" s="330">
        <v>0</v>
      </c>
      <c r="H53" s="331">
        <v>0</v>
      </c>
      <c r="I53" s="333">
        <v>0</v>
      </c>
      <c r="J53" s="334">
        <v>157</v>
      </c>
      <c r="K53" s="331">
        <v>1913</v>
      </c>
      <c r="L53" s="332">
        <v>4720</v>
      </c>
      <c r="M53" s="330">
        <v>28</v>
      </c>
      <c r="N53" s="331">
        <v>240</v>
      </c>
      <c r="O53" s="333">
        <v>538</v>
      </c>
      <c r="P53" s="50"/>
      <c r="Q53" s="50"/>
      <c r="R53" s="1081" t="s">
        <v>51</v>
      </c>
      <c r="S53" s="59" t="s">
        <v>52</v>
      </c>
      <c r="T53" s="330">
        <v>31</v>
      </c>
      <c r="U53" s="331">
        <v>465</v>
      </c>
      <c r="V53" s="332">
        <v>1154</v>
      </c>
      <c r="W53" s="330">
        <v>0</v>
      </c>
      <c r="X53" s="331">
        <v>0</v>
      </c>
      <c r="Y53" s="333">
        <v>0</v>
      </c>
      <c r="Z53" s="334">
        <v>30</v>
      </c>
      <c r="AA53" s="331">
        <v>476</v>
      </c>
      <c r="AB53" s="377">
        <v>1435</v>
      </c>
      <c r="AC53" s="341">
        <f t="shared" si="8"/>
        <v>272</v>
      </c>
      <c r="AD53" s="331">
        <f t="shared" si="8"/>
        <v>3508</v>
      </c>
      <c r="AE53" s="333">
        <f t="shared" si="8"/>
        <v>8728</v>
      </c>
    </row>
    <row r="54" spans="2:41" ht="13.5" customHeight="1" x14ac:dyDescent="0.2">
      <c r="B54" s="1082"/>
      <c r="C54" s="53" t="s">
        <v>53</v>
      </c>
      <c r="D54" s="364">
        <v>0</v>
      </c>
      <c r="E54" s="365">
        <v>0</v>
      </c>
      <c r="F54" s="366">
        <v>0</v>
      </c>
      <c r="G54" s="364">
        <v>0</v>
      </c>
      <c r="H54" s="365"/>
      <c r="I54" s="367"/>
      <c r="J54" s="368"/>
      <c r="K54" s="365"/>
      <c r="L54" s="366"/>
      <c r="M54" s="364"/>
      <c r="N54" s="365"/>
      <c r="O54" s="367"/>
      <c r="P54" s="50"/>
      <c r="Q54" s="50"/>
      <c r="R54" s="1082"/>
      <c r="S54" s="53" t="s">
        <v>53</v>
      </c>
      <c r="T54" s="364"/>
      <c r="U54" s="365"/>
      <c r="V54" s="366"/>
      <c r="W54" s="364">
        <v>0</v>
      </c>
      <c r="X54" s="365"/>
      <c r="Y54" s="367"/>
      <c r="Z54" s="368">
        <v>0</v>
      </c>
      <c r="AA54" s="365"/>
      <c r="AB54" s="369"/>
      <c r="AC54" s="348">
        <f t="shared" si="8"/>
        <v>0</v>
      </c>
      <c r="AD54" s="343">
        <f t="shared" si="8"/>
        <v>0</v>
      </c>
      <c r="AE54" s="345">
        <f t="shared" si="8"/>
        <v>0</v>
      </c>
    </row>
    <row r="55" spans="2:41" ht="13.5" customHeight="1" x14ac:dyDescent="0.2">
      <c r="B55" s="1082"/>
      <c r="C55" s="52" t="s">
        <v>54</v>
      </c>
      <c r="D55" s="342">
        <v>9</v>
      </c>
      <c r="E55" s="343">
        <v>201</v>
      </c>
      <c r="F55" s="344">
        <v>338</v>
      </c>
      <c r="G55" s="342">
        <v>0</v>
      </c>
      <c r="H55" s="343">
        <v>0</v>
      </c>
      <c r="I55" s="345">
        <v>0</v>
      </c>
      <c r="J55" s="346">
        <v>24</v>
      </c>
      <c r="K55" s="343">
        <v>896</v>
      </c>
      <c r="L55" s="344">
        <v>917</v>
      </c>
      <c r="M55" s="342">
        <v>1</v>
      </c>
      <c r="N55" s="343">
        <v>40</v>
      </c>
      <c r="O55" s="345">
        <v>40</v>
      </c>
      <c r="P55" s="50"/>
      <c r="Q55" s="50"/>
      <c r="R55" s="1082"/>
      <c r="S55" s="52" t="s">
        <v>54</v>
      </c>
      <c r="T55" s="342">
        <v>0</v>
      </c>
      <c r="U55" s="343">
        <v>0</v>
      </c>
      <c r="V55" s="344">
        <v>0</v>
      </c>
      <c r="W55" s="342">
        <v>0</v>
      </c>
      <c r="X55" s="343">
        <v>0</v>
      </c>
      <c r="Y55" s="345">
        <v>0</v>
      </c>
      <c r="Z55" s="346">
        <v>13</v>
      </c>
      <c r="AA55" s="343">
        <v>316</v>
      </c>
      <c r="AB55" s="347">
        <v>365</v>
      </c>
      <c r="AC55" s="348">
        <f t="shared" si="8"/>
        <v>47</v>
      </c>
      <c r="AD55" s="343">
        <f t="shared" si="8"/>
        <v>1453</v>
      </c>
      <c r="AE55" s="345">
        <f t="shared" si="8"/>
        <v>1660</v>
      </c>
    </row>
    <row r="56" spans="2:41" ht="13.5" customHeight="1" x14ac:dyDescent="0.2">
      <c r="B56" s="1082"/>
      <c r="C56" s="52" t="s">
        <v>55</v>
      </c>
      <c r="D56" s="342">
        <v>2</v>
      </c>
      <c r="E56" s="343">
        <v>21</v>
      </c>
      <c r="F56" s="344">
        <v>21</v>
      </c>
      <c r="G56" s="342"/>
      <c r="H56" s="343"/>
      <c r="I56" s="345"/>
      <c r="J56" s="346">
        <v>49</v>
      </c>
      <c r="K56" s="343">
        <v>592</v>
      </c>
      <c r="L56" s="344">
        <v>1155</v>
      </c>
      <c r="M56" s="342">
        <v>4</v>
      </c>
      <c r="N56" s="343">
        <v>92</v>
      </c>
      <c r="O56" s="345">
        <v>99</v>
      </c>
      <c r="P56" s="50"/>
      <c r="Q56" s="50"/>
      <c r="R56" s="1082"/>
      <c r="S56" s="52" t="s">
        <v>55</v>
      </c>
      <c r="T56" s="342">
        <v>6</v>
      </c>
      <c r="U56" s="343">
        <v>148</v>
      </c>
      <c r="V56" s="344">
        <v>179</v>
      </c>
      <c r="W56" s="342"/>
      <c r="X56" s="343"/>
      <c r="Y56" s="345"/>
      <c r="Z56" s="346">
        <v>7</v>
      </c>
      <c r="AA56" s="343">
        <v>111</v>
      </c>
      <c r="AB56" s="347">
        <v>186</v>
      </c>
      <c r="AC56" s="348">
        <v>68</v>
      </c>
      <c r="AD56" s="343">
        <v>964</v>
      </c>
      <c r="AE56" s="345">
        <v>1640</v>
      </c>
    </row>
    <row r="57" spans="2:41" ht="13.5" customHeight="1" x14ac:dyDescent="0.2">
      <c r="B57" s="1082"/>
      <c r="C57" s="52" t="s">
        <v>56</v>
      </c>
      <c r="D57" s="342">
        <v>77</v>
      </c>
      <c r="E57" s="343">
        <v>4004</v>
      </c>
      <c r="F57" s="344">
        <v>4213</v>
      </c>
      <c r="G57" s="342">
        <v>4</v>
      </c>
      <c r="H57" s="343">
        <v>98</v>
      </c>
      <c r="I57" s="345">
        <v>107</v>
      </c>
      <c r="J57" s="346">
        <v>50</v>
      </c>
      <c r="K57" s="343">
        <v>786</v>
      </c>
      <c r="L57" s="344">
        <v>1403</v>
      </c>
      <c r="M57" s="342">
        <v>1</v>
      </c>
      <c r="N57" s="343">
        <v>30</v>
      </c>
      <c r="O57" s="345">
        <v>129</v>
      </c>
      <c r="P57" s="50"/>
      <c r="Q57" s="50"/>
      <c r="R57" s="1082"/>
      <c r="S57" s="52" t="s">
        <v>56</v>
      </c>
      <c r="T57" s="342">
        <v>10</v>
      </c>
      <c r="U57" s="343">
        <v>179</v>
      </c>
      <c r="V57" s="344">
        <v>450</v>
      </c>
      <c r="W57" s="342">
        <v>0</v>
      </c>
      <c r="X57" s="343">
        <v>0</v>
      </c>
      <c r="Y57" s="345">
        <v>0</v>
      </c>
      <c r="Z57" s="346">
        <v>20</v>
      </c>
      <c r="AA57" s="343">
        <v>401</v>
      </c>
      <c r="AB57" s="347">
        <v>1016</v>
      </c>
      <c r="AC57" s="348">
        <f t="shared" ref="AC57:AE57" si="9">SUM(D57,G57,J57,M57,T57,W57,Z57)</f>
        <v>162</v>
      </c>
      <c r="AD57" s="343">
        <f t="shared" si="9"/>
        <v>5498</v>
      </c>
      <c r="AE57" s="345">
        <f t="shared" si="9"/>
        <v>7318</v>
      </c>
    </row>
    <row r="58" spans="2:41" ht="13.5" customHeight="1" x14ac:dyDescent="0.2">
      <c r="B58" s="1082"/>
      <c r="C58" s="52" t="s">
        <v>57</v>
      </c>
      <c r="D58" s="342">
        <f>10+1</f>
        <v>11</v>
      </c>
      <c r="E58" s="343">
        <f>82+20</f>
        <v>102</v>
      </c>
      <c r="F58" s="344">
        <f>82+20</f>
        <v>102</v>
      </c>
      <c r="G58" s="342"/>
      <c r="H58" s="343"/>
      <c r="I58" s="345"/>
      <c r="J58" s="346">
        <f>1+4+12</f>
        <v>17</v>
      </c>
      <c r="K58" s="343">
        <f>21+32+311</f>
        <v>364</v>
      </c>
      <c r="L58" s="344">
        <f>414+32+854</f>
        <v>1300</v>
      </c>
      <c r="M58" s="342"/>
      <c r="N58" s="343"/>
      <c r="O58" s="345"/>
      <c r="P58" s="50"/>
      <c r="Q58" s="50"/>
      <c r="R58" s="1082"/>
      <c r="S58" s="52" t="s">
        <v>57</v>
      </c>
      <c r="T58" s="342">
        <f>1</f>
        <v>1</v>
      </c>
      <c r="U58" s="343">
        <v>180</v>
      </c>
      <c r="V58" s="344">
        <v>2123</v>
      </c>
      <c r="W58" s="342"/>
      <c r="X58" s="343"/>
      <c r="Y58" s="345"/>
      <c r="Z58" s="346">
        <f>2+1</f>
        <v>3</v>
      </c>
      <c r="AA58" s="343">
        <f>39+22</f>
        <v>61</v>
      </c>
      <c r="AB58" s="347">
        <f>325+114</f>
        <v>439</v>
      </c>
      <c r="AC58" s="348">
        <f t="shared" ref="AC58:AE59" si="10">SUM(D58,G58,J58,M58,T58,W58,Z58)</f>
        <v>32</v>
      </c>
      <c r="AD58" s="343">
        <f t="shared" si="10"/>
        <v>707</v>
      </c>
      <c r="AE58" s="345">
        <f t="shared" si="10"/>
        <v>3964</v>
      </c>
    </row>
    <row r="59" spans="2:41" ht="13.5" customHeight="1" x14ac:dyDescent="0.2">
      <c r="B59" s="1082"/>
      <c r="C59" s="52" t="s">
        <v>58</v>
      </c>
      <c r="D59" s="342">
        <v>7</v>
      </c>
      <c r="E59" s="343">
        <v>673</v>
      </c>
      <c r="F59" s="344">
        <v>681</v>
      </c>
      <c r="G59" s="342"/>
      <c r="H59" s="343"/>
      <c r="I59" s="345"/>
      <c r="J59" s="346">
        <v>3</v>
      </c>
      <c r="K59" s="343">
        <v>25</v>
      </c>
      <c r="L59" s="344">
        <v>206</v>
      </c>
      <c r="M59" s="342"/>
      <c r="N59" s="343"/>
      <c r="O59" s="345"/>
      <c r="P59" s="50"/>
      <c r="Q59" s="50"/>
      <c r="R59" s="1082"/>
      <c r="S59" s="52" t="s">
        <v>58</v>
      </c>
      <c r="T59" s="342"/>
      <c r="U59" s="343"/>
      <c r="V59" s="344"/>
      <c r="W59" s="342"/>
      <c r="X59" s="343"/>
      <c r="Y59" s="345"/>
      <c r="Z59" s="346">
        <v>28</v>
      </c>
      <c r="AA59" s="343">
        <v>758</v>
      </c>
      <c r="AB59" s="347">
        <v>1193</v>
      </c>
      <c r="AC59" s="348">
        <f t="shared" si="10"/>
        <v>38</v>
      </c>
      <c r="AD59" s="343">
        <f t="shared" si="10"/>
        <v>1456</v>
      </c>
      <c r="AE59" s="345">
        <f t="shared" si="10"/>
        <v>2080</v>
      </c>
    </row>
    <row r="60" spans="2:41" ht="13.5" customHeight="1" x14ac:dyDescent="0.2">
      <c r="B60" s="1082"/>
      <c r="C60" s="52" t="s">
        <v>59</v>
      </c>
      <c r="D60" s="342">
        <v>0</v>
      </c>
      <c r="E60" s="343">
        <v>0</v>
      </c>
      <c r="F60" s="344">
        <v>0</v>
      </c>
      <c r="G60" s="342">
        <v>0</v>
      </c>
      <c r="H60" s="343">
        <v>0</v>
      </c>
      <c r="I60" s="345">
        <v>0</v>
      </c>
      <c r="J60" s="346">
        <v>11</v>
      </c>
      <c r="K60" s="343">
        <v>111</v>
      </c>
      <c r="L60" s="344">
        <v>111</v>
      </c>
      <c r="M60" s="342">
        <v>0</v>
      </c>
      <c r="N60" s="343">
        <v>0</v>
      </c>
      <c r="O60" s="345">
        <v>0</v>
      </c>
      <c r="P60" s="50"/>
      <c r="Q60" s="50"/>
      <c r="R60" s="1082"/>
      <c r="S60" s="52" t="s">
        <v>59</v>
      </c>
      <c r="T60" s="342">
        <v>12</v>
      </c>
      <c r="U60" s="343">
        <v>130</v>
      </c>
      <c r="V60" s="344">
        <v>130</v>
      </c>
      <c r="W60" s="342">
        <v>0</v>
      </c>
      <c r="X60" s="343">
        <v>0</v>
      </c>
      <c r="Y60" s="345">
        <v>0</v>
      </c>
      <c r="Z60" s="346">
        <v>44</v>
      </c>
      <c r="AA60" s="343">
        <v>227</v>
      </c>
      <c r="AB60" s="347">
        <v>227</v>
      </c>
      <c r="AC60" s="348">
        <f>SUM(D60,G60,J60,M60,T60,W60,Z60)</f>
        <v>67</v>
      </c>
      <c r="AD60" s="343">
        <f>SUM(E60,H60,K60,N60,U60,X60,AA60)</f>
        <v>468</v>
      </c>
      <c r="AE60" s="345">
        <f>SUM(F60,I60,L60,O60,V60,Y60,AB60)</f>
        <v>468</v>
      </c>
      <c r="AF60" s="14"/>
      <c r="AG60" s="14"/>
      <c r="AH60" s="14"/>
      <c r="AI60" s="14"/>
      <c r="AJ60" s="14"/>
      <c r="AK60" s="14"/>
      <c r="AL60" s="14"/>
      <c r="AM60" s="14"/>
      <c r="AN60" s="14"/>
      <c r="AO60" s="15"/>
    </row>
    <row r="61" spans="2:41" ht="13.5" customHeight="1" x14ac:dyDescent="0.2">
      <c r="B61" s="1082"/>
      <c r="C61" s="52" t="s">
        <v>60</v>
      </c>
      <c r="D61" s="364">
        <v>1</v>
      </c>
      <c r="E61" s="365">
        <v>14</v>
      </c>
      <c r="F61" s="366">
        <v>14</v>
      </c>
      <c r="G61" s="364"/>
      <c r="H61" s="365"/>
      <c r="I61" s="367"/>
      <c r="J61" s="368">
        <v>2</v>
      </c>
      <c r="K61" s="365">
        <v>43</v>
      </c>
      <c r="L61" s="366">
        <v>73</v>
      </c>
      <c r="M61" s="364"/>
      <c r="N61" s="365"/>
      <c r="O61" s="367"/>
      <c r="P61" s="50"/>
      <c r="Q61" s="50"/>
      <c r="R61" s="1082"/>
      <c r="S61" s="52" t="s">
        <v>60</v>
      </c>
      <c r="T61" s="364"/>
      <c r="U61" s="365"/>
      <c r="V61" s="366"/>
      <c r="W61" s="364"/>
      <c r="X61" s="365"/>
      <c r="Y61" s="367"/>
      <c r="Z61" s="368">
        <v>5</v>
      </c>
      <c r="AA61" s="365">
        <v>1246</v>
      </c>
      <c r="AB61" s="369">
        <v>1246</v>
      </c>
      <c r="AC61" s="348">
        <f t="shared" ref="AC61:AE67" si="11">SUM(D61,G61,J61,M61,T61,W61,Z61)</f>
        <v>8</v>
      </c>
      <c r="AD61" s="343">
        <f t="shared" si="11"/>
        <v>1303</v>
      </c>
      <c r="AE61" s="345">
        <f t="shared" si="11"/>
        <v>1333</v>
      </c>
    </row>
    <row r="62" spans="2:41" ht="13.5" customHeight="1" x14ac:dyDescent="0.2">
      <c r="B62" s="1082"/>
      <c r="C62" s="52" t="s">
        <v>61</v>
      </c>
      <c r="D62" s="342">
        <v>2</v>
      </c>
      <c r="E62" s="343">
        <v>25</v>
      </c>
      <c r="F62" s="344">
        <v>25</v>
      </c>
      <c r="G62" s="342">
        <v>0</v>
      </c>
      <c r="H62" s="343">
        <v>0</v>
      </c>
      <c r="I62" s="345">
        <v>0</v>
      </c>
      <c r="J62" s="346">
        <v>14</v>
      </c>
      <c r="K62" s="343">
        <v>345</v>
      </c>
      <c r="L62" s="344">
        <v>345</v>
      </c>
      <c r="M62" s="342"/>
      <c r="N62" s="343"/>
      <c r="O62" s="345"/>
      <c r="P62" s="50"/>
      <c r="Q62" s="50"/>
      <c r="R62" s="1082"/>
      <c r="S62" s="52" t="s">
        <v>61</v>
      </c>
      <c r="T62" s="342"/>
      <c r="U62" s="343"/>
      <c r="V62" s="344"/>
      <c r="W62" s="342"/>
      <c r="X62" s="343"/>
      <c r="Y62" s="345"/>
      <c r="Z62" s="346"/>
      <c r="AA62" s="343"/>
      <c r="AB62" s="347"/>
      <c r="AC62" s="348">
        <v>16</v>
      </c>
      <c r="AD62" s="343">
        <v>370</v>
      </c>
      <c r="AE62" s="345">
        <f t="shared" si="11"/>
        <v>370</v>
      </c>
    </row>
    <row r="63" spans="2:41" ht="13.5" customHeight="1" x14ac:dyDescent="0.2">
      <c r="B63" s="1082"/>
      <c r="C63" s="52" t="s">
        <v>62</v>
      </c>
      <c r="D63" s="364"/>
      <c r="E63" s="365"/>
      <c r="F63" s="366"/>
      <c r="G63" s="364"/>
      <c r="H63" s="365"/>
      <c r="I63" s="367"/>
      <c r="J63" s="368">
        <v>6</v>
      </c>
      <c r="K63" s="365">
        <v>46</v>
      </c>
      <c r="L63" s="366">
        <v>232</v>
      </c>
      <c r="M63" s="364"/>
      <c r="N63" s="365"/>
      <c r="O63" s="367"/>
      <c r="P63" s="50"/>
      <c r="Q63" s="50"/>
      <c r="R63" s="1082"/>
      <c r="S63" s="52" t="s">
        <v>62</v>
      </c>
      <c r="T63" s="364"/>
      <c r="U63" s="365"/>
      <c r="V63" s="366"/>
      <c r="W63" s="364"/>
      <c r="X63" s="365"/>
      <c r="Y63" s="367"/>
      <c r="Z63" s="368">
        <v>4</v>
      </c>
      <c r="AA63" s="365">
        <v>21</v>
      </c>
      <c r="AB63" s="369">
        <v>70</v>
      </c>
      <c r="AC63" s="348">
        <f t="shared" ref="AC63:AD64" si="12">SUM(D63,G63,J63,M63,T63,W63,Z63)</f>
        <v>10</v>
      </c>
      <c r="AD63" s="343">
        <f t="shared" si="12"/>
        <v>67</v>
      </c>
      <c r="AE63" s="345">
        <f t="shared" si="11"/>
        <v>302</v>
      </c>
    </row>
    <row r="64" spans="2:41" ht="13.5" customHeight="1" x14ac:dyDescent="0.2">
      <c r="B64" s="1082"/>
      <c r="C64" s="52" t="s">
        <v>63</v>
      </c>
      <c r="D64" s="342">
        <v>1</v>
      </c>
      <c r="E64" s="343">
        <v>10300</v>
      </c>
      <c r="F64" s="344">
        <v>10300</v>
      </c>
      <c r="G64" s="342"/>
      <c r="H64" s="343"/>
      <c r="I64" s="345"/>
      <c r="J64" s="346">
        <v>18</v>
      </c>
      <c r="K64" s="343">
        <v>1205</v>
      </c>
      <c r="L64" s="344">
        <v>1205</v>
      </c>
      <c r="M64" s="342"/>
      <c r="N64" s="343"/>
      <c r="O64" s="345"/>
      <c r="P64" s="50"/>
      <c r="Q64" s="50"/>
      <c r="R64" s="1082"/>
      <c r="S64" s="52" t="s">
        <v>63</v>
      </c>
      <c r="T64" s="342"/>
      <c r="U64" s="343"/>
      <c r="V64" s="344"/>
      <c r="W64" s="342"/>
      <c r="X64" s="343"/>
      <c r="Y64" s="345"/>
      <c r="Z64" s="346">
        <v>2</v>
      </c>
      <c r="AA64" s="343">
        <v>25</v>
      </c>
      <c r="AB64" s="347">
        <v>25</v>
      </c>
      <c r="AC64" s="348">
        <f t="shared" si="12"/>
        <v>21</v>
      </c>
      <c r="AD64" s="343">
        <f t="shared" si="12"/>
        <v>11530</v>
      </c>
      <c r="AE64" s="345">
        <f t="shared" si="11"/>
        <v>11530</v>
      </c>
    </row>
    <row r="65" spans="2:31" ht="13.5" customHeight="1" x14ac:dyDescent="0.2">
      <c r="B65" s="1082"/>
      <c r="C65" s="52" t="s">
        <v>64</v>
      </c>
      <c r="D65" s="342">
        <v>0</v>
      </c>
      <c r="E65" s="343">
        <v>0</v>
      </c>
      <c r="F65" s="344">
        <v>0</v>
      </c>
      <c r="G65" s="342"/>
      <c r="H65" s="343"/>
      <c r="I65" s="345"/>
      <c r="J65" s="346"/>
      <c r="K65" s="343"/>
      <c r="L65" s="344"/>
      <c r="M65" s="342"/>
      <c r="N65" s="343"/>
      <c r="O65" s="345"/>
      <c r="P65" s="50"/>
      <c r="Q65" s="50"/>
      <c r="R65" s="1082"/>
      <c r="S65" s="52" t="s">
        <v>64</v>
      </c>
      <c r="T65" s="342">
        <v>0</v>
      </c>
      <c r="U65" s="343">
        <v>0</v>
      </c>
      <c r="V65" s="344">
        <v>0</v>
      </c>
      <c r="W65" s="342"/>
      <c r="X65" s="343"/>
      <c r="Y65" s="345"/>
      <c r="Z65" s="346"/>
      <c r="AA65" s="343"/>
      <c r="AB65" s="347"/>
      <c r="AC65" s="348">
        <f t="shared" ref="AC65:AD67" si="13">SUM(D65,G65,J65,M65,T65,W65,Z65)</f>
        <v>0</v>
      </c>
      <c r="AD65" s="343">
        <f t="shared" si="13"/>
        <v>0</v>
      </c>
      <c r="AE65" s="345">
        <f t="shared" si="11"/>
        <v>0</v>
      </c>
    </row>
    <row r="66" spans="2:31" ht="13.5" customHeight="1" x14ac:dyDescent="0.2">
      <c r="B66" s="1082"/>
      <c r="C66" s="52" t="s">
        <v>65</v>
      </c>
      <c r="D66" s="230">
        <v>0</v>
      </c>
      <c r="E66" s="407">
        <v>0</v>
      </c>
      <c r="F66" s="253">
        <v>0</v>
      </c>
      <c r="G66" s="364"/>
      <c r="H66" s="365"/>
      <c r="I66" s="367"/>
      <c r="J66" s="368">
        <v>0</v>
      </c>
      <c r="K66" s="365">
        <v>0</v>
      </c>
      <c r="L66" s="366">
        <v>0</v>
      </c>
      <c r="M66" s="230">
        <v>1</v>
      </c>
      <c r="N66" s="407">
        <v>5</v>
      </c>
      <c r="O66" s="234">
        <v>26</v>
      </c>
      <c r="P66" s="50"/>
      <c r="Q66" s="50"/>
      <c r="R66" s="1082"/>
      <c r="S66" s="97" t="s">
        <v>65</v>
      </c>
      <c r="T66" s="232">
        <v>1</v>
      </c>
      <c r="U66" s="407">
        <v>3</v>
      </c>
      <c r="V66" s="234">
        <v>3</v>
      </c>
      <c r="W66" s="364">
        <v>0</v>
      </c>
      <c r="X66" s="365">
        <v>0</v>
      </c>
      <c r="Y66" s="367">
        <v>0</v>
      </c>
      <c r="Z66" s="368">
        <v>0</v>
      </c>
      <c r="AA66" s="365">
        <v>0</v>
      </c>
      <c r="AB66" s="369">
        <v>0</v>
      </c>
      <c r="AC66" s="348">
        <f t="shared" si="13"/>
        <v>2</v>
      </c>
      <c r="AD66" s="343">
        <f t="shared" si="13"/>
        <v>8</v>
      </c>
      <c r="AE66" s="345">
        <f t="shared" si="11"/>
        <v>29</v>
      </c>
    </row>
    <row r="67" spans="2:31" ht="13.5" customHeight="1" x14ac:dyDescent="0.2">
      <c r="B67" s="1083"/>
      <c r="C67" s="58" t="s">
        <v>66</v>
      </c>
      <c r="D67" s="387">
        <v>1</v>
      </c>
      <c r="E67" s="374">
        <v>57</v>
      </c>
      <c r="F67" s="388">
        <v>1147</v>
      </c>
      <c r="G67" s="387"/>
      <c r="H67" s="374"/>
      <c r="I67" s="375"/>
      <c r="J67" s="389">
        <v>3</v>
      </c>
      <c r="K67" s="374">
        <v>182</v>
      </c>
      <c r="L67" s="388">
        <v>284</v>
      </c>
      <c r="M67" s="387"/>
      <c r="N67" s="374"/>
      <c r="O67" s="375"/>
      <c r="P67" s="50"/>
      <c r="Q67" s="50"/>
      <c r="R67" s="1083"/>
      <c r="S67" s="58" t="s">
        <v>66</v>
      </c>
      <c r="T67" s="387"/>
      <c r="U67" s="374"/>
      <c r="V67" s="388"/>
      <c r="W67" s="387"/>
      <c r="X67" s="374"/>
      <c r="Y67" s="375"/>
      <c r="Z67" s="389"/>
      <c r="AA67" s="374"/>
      <c r="AB67" s="390"/>
      <c r="AC67" s="373">
        <f t="shared" si="13"/>
        <v>4</v>
      </c>
      <c r="AD67" s="374">
        <f t="shared" si="13"/>
        <v>239</v>
      </c>
      <c r="AE67" s="375">
        <f t="shared" si="11"/>
        <v>1431</v>
      </c>
    </row>
    <row r="68" spans="2:31" ht="13.5" customHeight="1" x14ac:dyDescent="0.2">
      <c r="B68" s="1050" t="s">
        <v>67</v>
      </c>
      <c r="C68" s="1051"/>
      <c r="D68" s="60">
        <f>SUM(D5:D67)</f>
        <v>1100</v>
      </c>
      <c r="E68" s="61">
        <f>SUM(E5:E67)</f>
        <v>38972</v>
      </c>
      <c r="F68" s="62">
        <f>SUM(F5:F67)</f>
        <v>94805</v>
      </c>
      <c r="G68" s="60">
        <f t="shared" ref="G68:AB68" si="14">SUM(G5:G67)</f>
        <v>111</v>
      </c>
      <c r="H68" s="61">
        <f t="shared" si="14"/>
        <v>304</v>
      </c>
      <c r="I68" s="62">
        <f t="shared" si="14"/>
        <v>833</v>
      </c>
      <c r="J68" s="60">
        <f t="shared" si="14"/>
        <v>2668</v>
      </c>
      <c r="K68" s="61">
        <f t="shared" si="14"/>
        <v>52892</v>
      </c>
      <c r="L68" s="62">
        <f t="shared" si="14"/>
        <v>140215</v>
      </c>
      <c r="M68" s="63">
        <f t="shared" si="14"/>
        <v>108</v>
      </c>
      <c r="N68" s="64">
        <f t="shared" si="14"/>
        <v>1476</v>
      </c>
      <c r="O68" s="65">
        <f t="shared" si="14"/>
        <v>9340</v>
      </c>
      <c r="P68" s="50"/>
      <c r="Q68" s="50"/>
      <c r="R68" s="1087" t="s">
        <v>67</v>
      </c>
      <c r="S68" s="1088"/>
      <c r="T68" s="60">
        <f t="shared" si="14"/>
        <v>500</v>
      </c>
      <c r="U68" s="61">
        <f t="shared" si="14"/>
        <v>13690</v>
      </c>
      <c r="V68" s="62">
        <f t="shared" si="14"/>
        <v>45939</v>
      </c>
      <c r="W68" s="60">
        <f t="shared" si="14"/>
        <v>25</v>
      </c>
      <c r="X68" s="61">
        <f t="shared" si="14"/>
        <v>327</v>
      </c>
      <c r="Y68" s="62">
        <f t="shared" si="14"/>
        <v>631</v>
      </c>
      <c r="Z68" s="60">
        <f t="shared" si="14"/>
        <v>798</v>
      </c>
      <c r="AA68" s="61">
        <f t="shared" si="14"/>
        <v>33330</v>
      </c>
      <c r="AB68" s="66">
        <f t="shared" si="14"/>
        <v>53631</v>
      </c>
      <c r="AC68" s="67">
        <f t="shared" ref="AC68" si="15">SUM(D68,G68,J68,M68,T68,W68,Z68)</f>
        <v>5310</v>
      </c>
      <c r="AD68" s="61">
        <f t="shared" ref="AD68" si="16">SUM(E68,H68,K68,N68,U68,X68,AA68)</f>
        <v>140991</v>
      </c>
      <c r="AE68" s="65">
        <f t="shared" ref="AE68" si="17">SUM(F68,I68,L68,O68,V68,Y68,AB68)</f>
        <v>345394</v>
      </c>
    </row>
    <row r="69" spans="2:31" ht="13.5" customHeight="1" x14ac:dyDescent="0.2">
      <c r="B69" s="5" t="s">
        <v>195</v>
      </c>
      <c r="C69" s="5"/>
      <c r="D69" s="5"/>
      <c r="E69" s="1121" t="s">
        <v>597</v>
      </c>
      <c r="F69" s="1121"/>
      <c r="G69" s="1121"/>
      <c r="H69" s="1121"/>
      <c r="I69" s="1121"/>
      <c r="J69" s="1121"/>
      <c r="K69" s="1121"/>
      <c r="L69" s="1121"/>
      <c r="M69" s="1121"/>
      <c r="N69" s="1121"/>
      <c r="O69" s="1121"/>
      <c r="R69" s="5" t="s">
        <v>197</v>
      </c>
      <c r="S69" s="5"/>
      <c r="T69" s="5" t="s">
        <v>198</v>
      </c>
      <c r="U69" s="5"/>
      <c r="V69" s="28"/>
      <c r="W69" s="28"/>
      <c r="X69" s="28"/>
      <c r="Y69" s="28"/>
      <c r="Z69" s="28"/>
      <c r="AA69" s="28"/>
      <c r="AB69" s="28"/>
      <c r="AC69" s="28"/>
      <c r="AD69" s="28"/>
      <c r="AE69" s="28"/>
    </row>
    <row r="70" spans="2:31" ht="13.5" customHeight="1" x14ac:dyDescent="0.2">
      <c r="B70" s="5"/>
      <c r="C70" s="5"/>
      <c r="D70" s="5"/>
      <c r="E70" s="1122"/>
      <c r="F70" s="1122"/>
      <c r="G70" s="1122"/>
      <c r="H70" s="1122"/>
      <c r="I70" s="1122"/>
      <c r="J70" s="1122"/>
      <c r="K70" s="1122"/>
      <c r="L70" s="1122"/>
      <c r="M70" s="1122"/>
      <c r="N70" s="1122"/>
      <c r="O70" s="1122"/>
      <c r="R70" s="5" t="s">
        <v>199</v>
      </c>
      <c r="S70" s="5"/>
      <c r="T70" s="5" t="s">
        <v>200</v>
      </c>
      <c r="U70" s="5"/>
      <c r="V70" s="181"/>
      <c r="W70" s="181"/>
      <c r="X70" s="181"/>
      <c r="Y70" s="181"/>
      <c r="Z70" s="181"/>
      <c r="AA70" s="181"/>
      <c r="AB70" s="181"/>
      <c r="AC70" s="181"/>
      <c r="AD70" s="181"/>
      <c r="AE70" s="181"/>
    </row>
    <row r="71" spans="2:31" ht="13.5" customHeight="1" x14ac:dyDescent="0.2">
      <c r="B71" s="5" t="s">
        <v>196</v>
      </c>
      <c r="C71" s="5"/>
      <c r="D71" s="5"/>
      <c r="E71" s="1123" t="s">
        <v>396</v>
      </c>
      <c r="F71" s="1123"/>
      <c r="G71" s="1123"/>
      <c r="H71" s="1123"/>
      <c r="I71" s="1123"/>
      <c r="J71" s="1123"/>
      <c r="K71" s="1123"/>
      <c r="L71" s="1123"/>
      <c r="M71" s="1123"/>
      <c r="N71" s="1123"/>
      <c r="O71" s="1123"/>
      <c r="R71" s="5" t="s">
        <v>201</v>
      </c>
      <c r="S71" s="5"/>
      <c r="T71" s="5" t="s">
        <v>394</v>
      </c>
      <c r="U71" s="5"/>
      <c r="V71" s="181"/>
      <c r="W71" s="181"/>
      <c r="X71" s="181"/>
      <c r="Y71" s="181"/>
      <c r="Z71" s="181"/>
      <c r="AA71" s="181"/>
      <c r="AB71" s="181"/>
      <c r="AC71" s="181"/>
      <c r="AD71" s="181"/>
      <c r="AE71" s="181"/>
    </row>
    <row r="72" spans="2:31" ht="13.5" customHeight="1" x14ac:dyDescent="0.2">
      <c r="B72" s="5"/>
      <c r="C72" s="5"/>
      <c r="D72" s="5"/>
      <c r="E72" s="1123"/>
      <c r="F72" s="1123"/>
      <c r="G72" s="1123"/>
      <c r="H72" s="1123"/>
      <c r="I72" s="1123"/>
      <c r="J72" s="1123"/>
      <c r="K72" s="1123"/>
      <c r="L72" s="1123"/>
      <c r="M72" s="1123"/>
      <c r="N72" s="1123"/>
      <c r="O72" s="1123"/>
      <c r="R72" s="5"/>
      <c r="S72" s="5"/>
      <c r="T72" s="5"/>
      <c r="U72" s="5"/>
      <c r="V72" s="1114"/>
      <c r="W72" s="1114"/>
      <c r="X72" s="1114"/>
      <c r="Y72" s="1114"/>
      <c r="Z72" s="1114"/>
      <c r="AA72" s="1114"/>
      <c r="AB72" s="1114"/>
      <c r="AC72" s="1114"/>
      <c r="AD72" s="1114"/>
      <c r="AE72" s="1114"/>
    </row>
    <row r="73" spans="2:31" ht="13.5" customHeight="1" x14ac:dyDescent="0.2">
      <c r="C73" s="4"/>
      <c r="E73" s="27"/>
      <c r="F73" s="27"/>
      <c r="G73" s="27"/>
      <c r="H73" s="27"/>
      <c r="I73" s="27"/>
      <c r="J73" s="27"/>
      <c r="K73" s="27"/>
      <c r="L73" s="27"/>
      <c r="M73" s="27"/>
      <c r="N73" s="27"/>
      <c r="O73" s="27"/>
      <c r="S73" s="4"/>
    </row>
    <row r="74" spans="2:31" ht="12.75" customHeight="1" x14ac:dyDescent="0.2"/>
    <row r="75" spans="2:31" ht="12.75" customHeight="1" x14ac:dyDescent="0.2"/>
    <row r="76" spans="2:31" ht="12.75" customHeight="1" x14ac:dyDescent="0.2"/>
    <row r="77" spans="2:31" ht="12.75" customHeight="1" x14ac:dyDescent="0.2"/>
  </sheetData>
  <mergeCells count="27">
    <mergeCell ref="V72:AE72"/>
    <mergeCell ref="D2:O2"/>
    <mergeCell ref="R2:S4"/>
    <mergeCell ref="T2:AB2"/>
    <mergeCell ref="R5:S5"/>
    <mergeCell ref="R6:R18"/>
    <mergeCell ref="R19:R40"/>
    <mergeCell ref="R41:R52"/>
    <mergeCell ref="R53:R67"/>
    <mergeCell ref="R68:S68"/>
    <mergeCell ref="E69:O70"/>
    <mergeCell ref="E71:O72"/>
    <mergeCell ref="B41:B52"/>
    <mergeCell ref="B53:B67"/>
    <mergeCell ref="B68:C68"/>
    <mergeCell ref="B5:C5"/>
    <mergeCell ref="B6:B18"/>
    <mergeCell ref="B19:B40"/>
    <mergeCell ref="B2:C4"/>
    <mergeCell ref="AC2:AE3"/>
    <mergeCell ref="D3:F3"/>
    <mergeCell ref="G3:I3"/>
    <mergeCell ref="J3:L3"/>
    <mergeCell ref="M3:O3"/>
    <mergeCell ref="T3:V3"/>
    <mergeCell ref="W3:Y3"/>
    <mergeCell ref="Z3:AB3"/>
  </mergeCells>
  <phoneticPr fontId="3"/>
  <printOptions horizontalCentered="1"/>
  <pageMargins left="0.59055118110236227" right="0.59055118110236227" top="0.59055118110236227" bottom="0.59055118110236227" header="0.31496062992125984" footer="0.31496062992125984"/>
  <pageSetup paperSize="9" scale="84" fitToWidth="2" orientation="portrait" r:id="rId1"/>
  <headerFooter>
    <oddFooter>&amp;P ページ</oddFooter>
  </headerFooter>
  <colBreaks count="1" manualBreakCount="1">
    <brk id="16" max="7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N80"/>
  <sheetViews>
    <sheetView view="pageBreakPreview" zoomScaleNormal="100" zoomScaleSheetLayoutView="100" workbookViewId="0">
      <pane xSplit="17" ySplit="4" topLeftCell="T26" activePane="bottomRight" state="frozen"/>
      <selection activeCell="R48" sqref="R48"/>
      <selection pane="topRight" activeCell="R48" sqref="R48"/>
      <selection pane="bottomLeft" activeCell="R48" sqref="R48"/>
      <selection pane="bottomRight" activeCell="B2" sqref="B2:C4"/>
    </sheetView>
  </sheetViews>
  <sheetFormatPr defaultColWidth="9" defaultRowHeight="13.2" x14ac:dyDescent="0.2"/>
  <cols>
    <col min="1" max="1" width="1" style="68" customWidth="1"/>
    <col min="2" max="2" width="2.77734375" style="68" customWidth="1"/>
    <col min="3" max="3" width="8.33203125" style="68" customWidth="1"/>
    <col min="4" max="18" width="5.6640625" style="68" customWidth="1"/>
    <col min="19" max="19" width="8.33203125" style="68" customWidth="1"/>
    <col min="20" max="20" width="0.88671875" style="68" customWidth="1"/>
    <col min="21" max="21" width="2.77734375" style="68" customWidth="1"/>
    <col min="22" max="22" width="8.33203125" style="68" customWidth="1"/>
    <col min="23" max="40" width="5.6640625" style="68" customWidth="1"/>
    <col min="41" max="41" width="1" style="68" customWidth="1"/>
    <col min="42" max="16384" width="9" style="68"/>
  </cols>
  <sheetData>
    <row r="1" spans="2:40" ht="18" customHeight="1" x14ac:dyDescent="0.2">
      <c r="B1" s="48" t="s">
        <v>598</v>
      </c>
      <c r="C1" s="48"/>
      <c r="D1" s="48"/>
      <c r="E1" s="48"/>
      <c r="F1" s="48"/>
      <c r="G1" s="48"/>
      <c r="H1" s="48"/>
      <c r="I1" s="48"/>
      <c r="J1" s="48"/>
      <c r="K1" s="48"/>
      <c r="L1" s="48"/>
      <c r="M1" s="48"/>
      <c r="N1" s="48"/>
      <c r="O1" s="48"/>
      <c r="P1" s="48"/>
      <c r="Q1" s="48"/>
      <c r="R1" s="48"/>
      <c r="S1" s="49"/>
      <c r="T1" s="49"/>
      <c r="U1" s="48"/>
      <c r="V1" s="48"/>
      <c r="W1" s="48"/>
      <c r="X1" s="48"/>
      <c r="Y1" s="48"/>
      <c r="Z1" s="48"/>
      <c r="AA1" s="48"/>
      <c r="AB1" s="48"/>
      <c r="AC1" s="48"/>
      <c r="AD1" s="48"/>
      <c r="AE1" s="48"/>
      <c r="AF1" s="48"/>
      <c r="AG1" s="48"/>
      <c r="AH1" s="48"/>
      <c r="AI1" s="48"/>
      <c r="AJ1" s="48"/>
      <c r="AK1" s="48"/>
      <c r="AL1" s="48"/>
      <c r="AM1" s="48"/>
      <c r="AN1" s="48"/>
    </row>
    <row r="2" spans="2:40" ht="13.5" customHeight="1" x14ac:dyDescent="0.2">
      <c r="B2" s="1076"/>
      <c r="C2" s="1084"/>
      <c r="D2" s="1076" t="s">
        <v>91</v>
      </c>
      <c r="E2" s="1084"/>
      <c r="F2" s="1077"/>
      <c r="G2" s="1076" t="s">
        <v>92</v>
      </c>
      <c r="H2" s="1084"/>
      <c r="I2" s="1077"/>
      <c r="J2" s="1076" t="s">
        <v>93</v>
      </c>
      <c r="K2" s="1084"/>
      <c r="L2" s="1077"/>
      <c r="M2" s="1076" t="s">
        <v>94</v>
      </c>
      <c r="N2" s="1084"/>
      <c r="O2" s="1077"/>
      <c r="P2" s="1076" t="s">
        <v>95</v>
      </c>
      <c r="Q2" s="1084"/>
      <c r="R2" s="1077"/>
      <c r="S2" s="810"/>
      <c r="T2" s="70"/>
      <c r="U2" s="1076"/>
      <c r="V2" s="1084"/>
      <c r="W2" s="1076" t="s">
        <v>246</v>
      </c>
      <c r="X2" s="1084"/>
      <c r="Y2" s="1077"/>
      <c r="Z2" s="1076" t="s">
        <v>96</v>
      </c>
      <c r="AA2" s="1084"/>
      <c r="AB2" s="1077"/>
      <c r="AC2" s="1052" t="s">
        <v>97</v>
      </c>
      <c r="AD2" s="1098"/>
      <c r="AE2" s="1098"/>
      <c r="AF2" s="1098"/>
      <c r="AG2" s="1098"/>
      <c r="AH2" s="1098"/>
      <c r="AI2" s="1098"/>
      <c r="AJ2" s="1098"/>
      <c r="AK2" s="1098"/>
      <c r="AL2" s="1098"/>
      <c r="AM2" s="1098"/>
      <c r="AN2" s="1053"/>
    </row>
    <row r="3" spans="2:40" ht="13.5" customHeight="1" x14ac:dyDescent="0.2">
      <c r="B3" s="1085"/>
      <c r="C3" s="1086"/>
      <c r="D3" s="1087"/>
      <c r="E3" s="1088"/>
      <c r="F3" s="1097"/>
      <c r="G3" s="1087"/>
      <c r="H3" s="1088"/>
      <c r="I3" s="1097"/>
      <c r="J3" s="1087"/>
      <c r="K3" s="1088"/>
      <c r="L3" s="1097"/>
      <c r="M3" s="1087"/>
      <c r="N3" s="1088"/>
      <c r="O3" s="1097"/>
      <c r="P3" s="1087"/>
      <c r="Q3" s="1088"/>
      <c r="R3" s="1097"/>
      <c r="S3" s="810"/>
      <c r="T3" s="70"/>
      <c r="U3" s="1085"/>
      <c r="V3" s="1086"/>
      <c r="W3" s="1087"/>
      <c r="X3" s="1088"/>
      <c r="Y3" s="1097"/>
      <c r="Z3" s="1087"/>
      <c r="AA3" s="1088"/>
      <c r="AB3" s="1097"/>
      <c r="AC3" s="1052" t="s">
        <v>98</v>
      </c>
      <c r="AD3" s="1098"/>
      <c r="AE3" s="1053"/>
      <c r="AF3" s="1052" t="s">
        <v>99</v>
      </c>
      <c r="AG3" s="1098"/>
      <c r="AH3" s="1053"/>
      <c r="AI3" s="1098" t="s">
        <v>100</v>
      </c>
      <c r="AJ3" s="1098"/>
      <c r="AK3" s="1098"/>
      <c r="AL3" s="1052" t="s">
        <v>101</v>
      </c>
      <c r="AM3" s="1098"/>
      <c r="AN3" s="1053"/>
    </row>
    <row r="4" spans="2:40" ht="13.5" customHeight="1" x14ac:dyDescent="0.2">
      <c r="B4" s="1087"/>
      <c r="C4" s="1088"/>
      <c r="D4" s="71" t="s">
        <v>88</v>
      </c>
      <c r="E4" s="72" t="s">
        <v>89</v>
      </c>
      <c r="F4" s="73" t="s">
        <v>90</v>
      </c>
      <c r="G4" s="71" t="s">
        <v>88</v>
      </c>
      <c r="H4" s="72" t="s">
        <v>89</v>
      </c>
      <c r="I4" s="73" t="s">
        <v>90</v>
      </c>
      <c r="J4" s="71" t="s">
        <v>88</v>
      </c>
      <c r="K4" s="72" t="s">
        <v>89</v>
      </c>
      <c r="L4" s="73" t="s">
        <v>90</v>
      </c>
      <c r="M4" s="71" t="s">
        <v>88</v>
      </c>
      <c r="N4" s="72" t="s">
        <v>89</v>
      </c>
      <c r="O4" s="73" t="s">
        <v>90</v>
      </c>
      <c r="P4" s="71" t="s">
        <v>88</v>
      </c>
      <c r="Q4" s="72" t="s">
        <v>89</v>
      </c>
      <c r="R4" s="73" t="s">
        <v>90</v>
      </c>
      <c r="S4" s="810"/>
      <c r="T4" s="70"/>
      <c r="U4" s="1087"/>
      <c r="V4" s="1088"/>
      <c r="W4" s="71" t="s">
        <v>88</v>
      </c>
      <c r="X4" s="72" t="s">
        <v>89</v>
      </c>
      <c r="Y4" s="73" t="s">
        <v>90</v>
      </c>
      <c r="Z4" s="71" t="s">
        <v>88</v>
      </c>
      <c r="AA4" s="72" t="s">
        <v>89</v>
      </c>
      <c r="AB4" s="73" t="s">
        <v>90</v>
      </c>
      <c r="AC4" s="71" t="s">
        <v>88</v>
      </c>
      <c r="AD4" s="72" t="s">
        <v>89</v>
      </c>
      <c r="AE4" s="73" t="s">
        <v>90</v>
      </c>
      <c r="AF4" s="71" t="s">
        <v>88</v>
      </c>
      <c r="AG4" s="72" t="s">
        <v>89</v>
      </c>
      <c r="AH4" s="73" t="s">
        <v>90</v>
      </c>
      <c r="AI4" s="71" t="s">
        <v>88</v>
      </c>
      <c r="AJ4" s="72" t="s">
        <v>89</v>
      </c>
      <c r="AK4" s="74" t="s">
        <v>90</v>
      </c>
      <c r="AL4" s="71" t="s">
        <v>88</v>
      </c>
      <c r="AM4" s="72" t="s">
        <v>89</v>
      </c>
      <c r="AN4" s="73" t="s">
        <v>90</v>
      </c>
    </row>
    <row r="5" spans="2:40" ht="13.5" customHeight="1" x14ac:dyDescent="0.2">
      <c r="B5" s="1101" t="s">
        <v>0</v>
      </c>
      <c r="C5" s="1052"/>
      <c r="D5" s="417">
        <v>20</v>
      </c>
      <c r="E5" s="418">
        <v>343</v>
      </c>
      <c r="F5" s="418">
        <v>356</v>
      </c>
      <c r="G5" s="417"/>
      <c r="H5" s="418"/>
      <c r="I5" s="418"/>
      <c r="J5" s="417">
        <v>27</v>
      </c>
      <c r="K5" s="418">
        <v>452</v>
      </c>
      <c r="L5" s="418">
        <v>1045</v>
      </c>
      <c r="M5" s="417">
        <v>2</v>
      </c>
      <c r="N5" s="418">
        <v>40</v>
      </c>
      <c r="O5" s="418">
        <v>64</v>
      </c>
      <c r="P5" s="417">
        <v>125</v>
      </c>
      <c r="Q5" s="418">
        <v>2853</v>
      </c>
      <c r="R5" s="419">
        <v>11276</v>
      </c>
      <c r="S5" s="50"/>
      <c r="T5" s="70"/>
      <c r="U5" s="1101" t="s">
        <v>0</v>
      </c>
      <c r="V5" s="1052"/>
      <c r="W5" s="417">
        <v>2</v>
      </c>
      <c r="X5" s="418">
        <v>153</v>
      </c>
      <c r="Y5" s="418">
        <v>153</v>
      </c>
      <c r="Z5" s="417">
        <v>4</v>
      </c>
      <c r="AA5" s="418">
        <v>61</v>
      </c>
      <c r="AB5" s="418">
        <v>111</v>
      </c>
      <c r="AC5" s="417">
        <v>21</v>
      </c>
      <c r="AD5" s="418">
        <v>604</v>
      </c>
      <c r="AE5" s="418">
        <v>937</v>
      </c>
      <c r="AF5" s="417"/>
      <c r="AG5" s="418"/>
      <c r="AH5" s="418"/>
      <c r="AI5" s="417"/>
      <c r="AJ5" s="418"/>
      <c r="AK5" s="418"/>
      <c r="AL5" s="417">
        <v>60</v>
      </c>
      <c r="AM5" s="418">
        <v>5460</v>
      </c>
      <c r="AN5" s="419">
        <v>5476</v>
      </c>
    </row>
    <row r="6" spans="2:40" ht="13.5" customHeight="1" x14ac:dyDescent="0.2">
      <c r="B6" s="1080" t="s">
        <v>1</v>
      </c>
      <c r="C6" s="51" t="s">
        <v>2</v>
      </c>
      <c r="D6" s="202">
        <v>7</v>
      </c>
      <c r="E6" s="408">
        <v>520</v>
      </c>
      <c r="F6" s="420">
        <v>784</v>
      </c>
      <c r="G6" s="202"/>
      <c r="H6" s="408"/>
      <c r="I6" s="206"/>
      <c r="J6" s="204">
        <v>17</v>
      </c>
      <c r="K6" s="408">
        <v>420</v>
      </c>
      <c r="L6" s="420">
        <v>847</v>
      </c>
      <c r="M6" s="202"/>
      <c r="N6" s="408"/>
      <c r="O6" s="206"/>
      <c r="P6" s="204">
        <v>1</v>
      </c>
      <c r="Q6" s="408">
        <v>4</v>
      </c>
      <c r="R6" s="206">
        <v>17</v>
      </c>
      <c r="S6" s="50"/>
      <c r="T6" s="70"/>
      <c r="U6" s="1080" t="s">
        <v>1</v>
      </c>
      <c r="V6" s="51" t="s">
        <v>2</v>
      </c>
      <c r="W6" s="202"/>
      <c r="X6" s="408"/>
      <c r="Y6" s="420"/>
      <c r="Z6" s="202"/>
      <c r="AA6" s="408"/>
      <c r="AB6" s="206"/>
      <c r="AC6" s="248"/>
      <c r="AD6" s="409"/>
      <c r="AE6" s="410"/>
      <c r="AF6" s="421"/>
      <c r="AG6" s="409"/>
      <c r="AH6" s="422"/>
      <c r="AI6" s="248"/>
      <c r="AJ6" s="409"/>
      <c r="AK6" s="410"/>
      <c r="AL6" s="421">
        <v>1</v>
      </c>
      <c r="AM6" s="409">
        <v>45</v>
      </c>
      <c r="AN6" s="422">
        <v>55</v>
      </c>
    </row>
    <row r="7" spans="2:40" ht="13.5" customHeight="1" x14ac:dyDescent="0.2">
      <c r="B7" s="1080"/>
      <c r="C7" s="53" t="s">
        <v>3</v>
      </c>
      <c r="D7" s="370">
        <v>4</v>
      </c>
      <c r="E7" s="371">
        <v>21</v>
      </c>
      <c r="F7" s="386">
        <v>49</v>
      </c>
      <c r="G7" s="370"/>
      <c r="H7" s="371"/>
      <c r="I7" s="372"/>
      <c r="J7" s="423">
        <v>30</v>
      </c>
      <c r="K7" s="371">
        <v>174</v>
      </c>
      <c r="L7" s="386">
        <v>436</v>
      </c>
      <c r="M7" s="370"/>
      <c r="N7" s="371"/>
      <c r="O7" s="372"/>
      <c r="P7" s="423">
        <v>4</v>
      </c>
      <c r="Q7" s="371">
        <v>108</v>
      </c>
      <c r="R7" s="372">
        <v>178</v>
      </c>
      <c r="S7" s="50"/>
      <c r="T7" s="70"/>
      <c r="U7" s="1080"/>
      <c r="V7" s="53" t="s">
        <v>3</v>
      </c>
      <c r="W7" s="370"/>
      <c r="X7" s="371"/>
      <c r="Y7" s="386"/>
      <c r="Z7" s="370"/>
      <c r="AA7" s="371"/>
      <c r="AB7" s="372"/>
      <c r="AC7" s="423"/>
      <c r="AD7" s="371"/>
      <c r="AE7" s="386"/>
      <c r="AF7" s="370"/>
      <c r="AG7" s="371"/>
      <c r="AH7" s="372"/>
      <c r="AI7" s="423"/>
      <c r="AJ7" s="371"/>
      <c r="AK7" s="386"/>
      <c r="AL7" s="370"/>
      <c r="AM7" s="371"/>
      <c r="AN7" s="372"/>
    </row>
    <row r="8" spans="2:40" ht="13.5" customHeight="1" x14ac:dyDescent="0.2">
      <c r="B8" s="1080"/>
      <c r="C8" s="52" t="s">
        <v>4</v>
      </c>
      <c r="D8" s="370"/>
      <c r="E8" s="371"/>
      <c r="F8" s="386"/>
      <c r="G8" s="370"/>
      <c r="H8" s="371"/>
      <c r="I8" s="372"/>
      <c r="J8" s="423"/>
      <c r="K8" s="371"/>
      <c r="L8" s="386"/>
      <c r="M8" s="370"/>
      <c r="N8" s="371"/>
      <c r="O8" s="372"/>
      <c r="P8" s="423">
        <v>2</v>
      </c>
      <c r="Q8" s="371">
        <v>48</v>
      </c>
      <c r="R8" s="372">
        <v>118</v>
      </c>
      <c r="S8" s="50"/>
      <c r="T8" s="70"/>
      <c r="U8" s="1080"/>
      <c r="V8" s="52" t="s">
        <v>4</v>
      </c>
      <c r="W8" s="370"/>
      <c r="X8" s="371"/>
      <c r="Y8" s="386"/>
      <c r="Z8" s="370"/>
      <c r="AA8" s="371"/>
      <c r="AB8" s="372"/>
      <c r="AC8" s="423"/>
      <c r="AD8" s="371"/>
      <c r="AE8" s="386"/>
      <c r="AF8" s="370"/>
      <c r="AG8" s="371"/>
      <c r="AH8" s="372"/>
      <c r="AI8" s="423"/>
      <c r="AJ8" s="371"/>
      <c r="AK8" s="386"/>
      <c r="AL8" s="370"/>
      <c r="AM8" s="371"/>
      <c r="AN8" s="372"/>
    </row>
    <row r="9" spans="2:40" ht="13.5" customHeight="1" x14ac:dyDescent="0.2">
      <c r="B9" s="1080"/>
      <c r="C9" s="52" t="s">
        <v>5</v>
      </c>
      <c r="D9" s="370">
        <v>43</v>
      </c>
      <c r="E9" s="371">
        <v>842</v>
      </c>
      <c r="F9" s="386">
        <v>4971</v>
      </c>
      <c r="G9" s="370">
        <v>12</v>
      </c>
      <c r="H9" s="371">
        <v>78</v>
      </c>
      <c r="I9" s="372">
        <v>132</v>
      </c>
      <c r="J9" s="423">
        <v>85</v>
      </c>
      <c r="K9" s="371">
        <v>1294</v>
      </c>
      <c r="L9" s="386">
        <v>2333</v>
      </c>
      <c r="M9" s="370">
        <v>5</v>
      </c>
      <c r="N9" s="371">
        <v>55</v>
      </c>
      <c r="O9" s="372">
        <v>524</v>
      </c>
      <c r="P9" s="423">
        <v>16</v>
      </c>
      <c r="Q9" s="371">
        <v>559</v>
      </c>
      <c r="R9" s="372">
        <v>1499</v>
      </c>
      <c r="S9" s="50"/>
      <c r="T9" s="70"/>
      <c r="U9" s="1080"/>
      <c r="V9" s="52" t="s">
        <v>5</v>
      </c>
      <c r="W9" s="370">
        <v>1</v>
      </c>
      <c r="X9" s="371">
        <v>20</v>
      </c>
      <c r="Y9" s="386">
        <v>60</v>
      </c>
      <c r="Z9" s="370">
        <v>7</v>
      </c>
      <c r="AA9" s="371">
        <v>112</v>
      </c>
      <c r="AB9" s="372">
        <v>1241</v>
      </c>
      <c r="AC9" s="423">
        <v>9</v>
      </c>
      <c r="AD9" s="371">
        <v>407</v>
      </c>
      <c r="AE9" s="386">
        <v>772</v>
      </c>
      <c r="AF9" s="370">
        <v>1</v>
      </c>
      <c r="AG9" s="371">
        <v>75</v>
      </c>
      <c r="AH9" s="372">
        <v>519</v>
      </c>
      <c r="AI9" s="423"/>
      <c r="AJ9" s="371"/>
      <c r="AK9" s="386"/>
      <c r="AL9" s="370"/>
      <c r="AM9" s="371"/>
      <c r="AN9" s="372"/>
    </row>
    <row r="10" spans="2:40" ht="13.5" customHeight="1" x14ac:dyDescent="0.2">
      <c r="B10" s="1080"/>
      <c r="C10" s="53" t="s">
        <v>6</v>
      </c>
      <c r="D10" s="196">
        <v>13</v>
      </c>
      <c r="E10" s="416">
        <v>186</v>
      </c>
      <c r="F10" s="198">
        <v>579</v>
      </c>
      <c r="G10" s="196"/>
      <c r="H10" s="416"/>
      <c r="I10" s="218"/>
      <c r="J10" s="194">
        <v>1</v>
      </c>
      <c r="K10" s="416">
        <v>12</v>
      </c>
      <c r="L10" s="198">
        <v>39</v>
      </c>
      <c r="M10" s="196">
        <v>2</v>
      </c>
      <c r="N10" s="416">
        <v>22</v>
      </c>
      <c r="O10" s="218">
        <v>140</v>
      </c>
      <c r="P10" s="194">
        <v>7</v>
      </c>
      <c r="Q10" s="416">
        <v>167</v>
      </c>
      <c r="R10" s="218">
        <v>588</v>
      </c>
      <c r="S10" s="50"/>
      <c r="T10" s="70"/>
      <c r="U10" s="1080"/>
      <c r="V10" s="53" t="s">
        <v>6</v>
      </c>
      <c r="W10" s="196"/>
      <c r="X10" s="416"/>
      <c r="Y10" s="198"/>
      <c r="Z10" s="196"/>
      <c r="AA10" s="416"/>
      <c r="AB10" s="218"/>
      <c r="AC10" s="194">
        <v>13</v>
      </c>
      <c r="AD10" s="416">
        <v>358</v>
      </c>
      <c r="AE10" s="198">
        <v>979</v>
      </c>
      <c r="AF10" s="196"/>
      <c r="AG10" s="416"/>
      <c r="AH10" s="218"/>
      <c r="AI10" s="194"/>
      <c r="AJ10" s="416"/>
      <c r="AK10" s="198"/>
      <c r="AL10" s="196">
        <v>2</v>
      </c>
      <c r="AM10" s="416">
        <v>22</v>
      </c>
      <c r="AN10" s="218">
        <v>100</v>
      </c>
    </row>
    <row r="11" spans="2:40" ht="13.5" customHeight="1" x14ac:dyDescent="0.2">
      <c r="B11" s="1080"/>
      <c r="C11" s="52" t="s">
        <v>7</v>
      </c>
      <c r="D11" s="370">
        <v>31</v>
      </c>
      <c r="E11" s="371">
        <v>581</v>
      </c>
      <c r="F11" s="386">
        <v>611</v>
      </c>
      <c r="G11" s="370"/>
      <c r="H11" s="371"/>
      <c r="I11" s="372"/>
      <c r="J11" s="214">
        <v>38</v>
      </c>
      <c r="K11" s="424">
        <v>457</v>
      </c>
      <c r="L11" s="425">
        <v>825</v>
      </c>
      <c r="M11" s="370">
        <v>1</v>
      </c>
      <c r="N11" s="371">
        <v>10</v>
      </c>
      <c r="O11" s="372">
        <v>81</v>
      </c>
      <c r="P11" s="423">
        <v>5</v>
      </c>
      <c r="Q11" s="371">
        <v>104</v>
      </c>
      <c r="R11" s="372">
        <v>451</v>
      </c>
      <c r="S11" s="50"/>
      <c r="T11" s="70"/>
      <c r="U11" s="1080"/>
      <c r="V11" s="52" t="s">
        <v>7</v>
      </c>
      <c r="W11" s="370"/>
      <c r="X11" s="371"/>
      <c r="Y11" s="386"/>
      <c r="Z11" s="370"/>
      <c r="AA11" s="371"/>
      <c r="AB11" s="372"/>
      <c r="AC11" s="423">
        <v>13</v>
      </c>
      <c r="AD11" s="371">
        <v>1330</v>
      </c>
      <c r="AE11" s="386">
        <v>1330</v>
      </c>
      <c r="AF11" s="370"/>
      <c r="AG11" s="371"/>
      <c r="AH11" s="372"/>
      <c r="AI11" s="423"/>
      <c r="AJ11" s="371"/>
      <c r="AK11" s="386"/>
      <c r="AL11" s="370">
        <v>2</v>
      </c>
      <c r="AM11" s="371">
        <v>36</v>
      </c>
      <c r="AN11" s="372">
        <v>36</v>
      </c>
    </row>
    <row r="12" spans="2:40" ht="13.5" customHeight="1" x14ac:dyDescent="0.2">
      <c r="B12" s="1080"/>
      <c r="C12" s="53" t="s">
        <v>8</v>
      </c>
      <c r="D12" s="355">
        <v>75</v>
      </c>
      <c r="E12" s="185">
        <v>96</v>
      </c>
      <c r="F12" s="356">
        <v>832</v>
      </c>
      <c r="G12" s="426"/>
      <c r="H12" s="427"/>
      <c r="I12" s="428"/>
      <c r="J12" s="429"/>
      <c r="K12" s="427"/>
      <c r="L12" s="430"/>
      <c r="M12" s="426"/>
      <c r="N12" s="427"/>
      <c r="O12" s="428"/>
      <c r="P12" s="429"/>
      <c r="Q12" s="427"/>
      <c r="R12" s="428"/>
      <c r="S12" s="50"/>
      <c r="T12" s="70"/>
      <c r="U12" s="1080"/>
      <c r="V12" s="53" t="s">
        <v>8</v>
      </c>
      <c r="W12" s="426"/>
      <c r="X12" s="427"/>
      <c r="Y12" s="428"/>
      <c r="Z12" s="357">
        <v>30</v>
      </c>
      <c r="AA12" s="185">
        <v>358</v>
      </c>
      <c r="AB12" s="186">
        <v>458</v>
      </c>
      <c r="AC12" s="429"/>
      <c r="AD12" s="427"/>
      <c r="AE12" s="430"/>
      <c r="AF12" s="426"/>
      <c r="AG12" s="427"/>
      <c r="AH12" s="428"/>
      <c r="AI12" s="429"/>
      <c r="AJ12" s="427"/>
      <c r="AK12" s="430"/>
      <c r="AL12" s="426"/>
      <c r="AM12" s="427"/>
      <c r="AN12" s="428"/>
    </row>
    <row r="13" spans="2:40" ht="13.5" customHeight="1" x14ac:dyDescent="0.2">
      <c r="B13" s="1080"/>
      <c r="C13" s="53" t="s">
        <v>9</v>
      </c>
      <c r="D13" s="44"/>
      <c r="E13" s="431"/>
      <c r="F13" s="432"/>
      <c r="G13" s="426"/>
      <c r="H13" s="427"/>
      <c r="I13" s="428"/>
      <c r="J13" s="429"/>
      <c r="K13" s="427"/>
      <c r="L13" s="430"/>
      <c r="M13" s="426"/>
      <c r="N13" s="427"/>
      <c r="O13" s="428"/>
      <c r="P13" s="429">
        <v>3</v>
      </c>
      <c r="Q13" s="427">
        <v>178</v>
      </c>
      <c r="R13" s="428">
        <v>545</v>
      </c>
      <c r="S13" s="50"/>
      <c r="T13" s="70"/>
      <c r="U13" s="1080"/>
      <c r="V13" s="53" t="s">
        <v>9</v>
      </c>
      <c r="W13" s="426"/>
      <c r="X13" s="427"/>
      <c r="Y13" s="430"/>
      <c r="Z13" s="426"/>
      <c r="AA13" s="427"/>
      <c r="AB13" s="428"/>
      <c r="AC13" s="429"/>
      <c r="AD13" s="427"/>
      <c r="AE13" s="430"/>
      <c r="AF13" s="426"/>
      <c r="AG13" s="427"/>
      <c r="AH13" s="428"/>
      <c r="AI13" s="429"/>
      <c r="AJ13" s="427"/>
      <c r="AK13" s="430"/>
      <c r="AL13" s="426"/>
      <c r="AM13" s="427"/>
      <c r="AN13" s="428"/>
    </row>
    <row r="14" spans="2:40" ht="13.5" customHeight="1" x14ac:dyDescent="0.2">
      <c r="B14" s="1080"/>
      <c r="C14" s="52" t="s">
        <v>10</v>
      </c>
      <c r="D14" s="426"/>
      <c r="E14" s="427"/>
      <c r="F14" s="430"/>
      <c r="G14" s="426"/>
      <c r="H14" s="427"/>
      <c r="I14" s="428"/>
      <c r="J14" s="429">
        <v>3</v>
      </c>
      <c r="K14" s="427">
        <v>21</v>
      </c>
      <c r="L14" s="430">
        <v>60</v>
      </c>
      <c r="M14" s="426"/>
      <c r="N14" s="427"/>
      <c r="O14" s="428"/>
      <c r="P14" s="429"/>
      <c r="Q14" s="427"/>
      <c r="R14" s="428">
        <v>402</v>
      </c>
      <c r="S14" s="50"/>
      <c r="T14" s="70"/>
      <c r="U14" s="1080"/>
      <c r="V14" s="52" t="s">
        <v>10</v>
      </c>
      <c r="W14" s="426"/>
      <c r="X14" s="427"/>
      <c r="Y14" s="430"/>
      <c r="Z14" s="426"/>
      <c r="AA14" s="427"/>
      <c r="AB14" s="428"/>
      <c r="AC14" s="429"/>
      <c r="AD14" s="427"/>
      <c r="AE14" s="430"/>
      <c r="AF14" s="426"/>
      <c r="AG14" s="427"/>
      <c r="AH14" s="428"/>
      <c r="AI14" s="429"/>
      <c r="AJ14" s="427"/>
      <c r="AK14" s="430"/>
      <c r="AL14" s="426"/>
      <c r="AM14" s="427"/>
      <c r="AN14" s="428"/>
    </row>
    <row r="15" spans="2:40" ht="13.5" customHeight="1" x14ac:dyDescent="0.2">
      <c r="B15" s="1080"/>
      <c r="C15" s="52" t="s">
        <v>11</v>
      </c>
      <c r="D15" s="411">
        <v>31</v>
      </c>
      <c r="E15" s="412">
        <v>566</v>
      </c>
      <c r="F15" s="414">
        <v>3772</v>
      </c>
      <c r="G15" s="411"/>
      <c r="H15" s="412"/>
      <c r="I15" s="413"/>
      <c r="J15" s="415"/>
      <c r="K15" s="412"/>
      <c r="L15" s="414"/>
      <c r="M15" s="411"/>
      <c r="N15" s="412"/>
      <c r="O15" s="413"/>
      <c r="P15" s="415">
        <v>2</v>
      </c>
      <c r="Q15" s="412">
        <v>24</v>
      </c>
      <c r="R15" s="413">
        <v>24</v>
      </c>
      <c r="S15" s="55"/>
      <c r="T15" s="70"/>
      <c r="U15" s="1080"/>
      <c r="V15" s="52" t="s">
        <v>11</v>
      </c>
      <c r="W15" s="411"/>
      <c r="X15" s="412"/>
      <c r="Y15" s="414"/>
      <c r="Z15" s="411"/>
      <c r="AA15" s="412"/>
      <c r="AB15" s="413"/>
      <c r="AC15" s="415"/>
      <c r="AD15" s="412"/>
      <c r="AE15" s="414"/>
      <c r="AF15" s="411"/>
      <c r="AG15" s="412"/>
      <c r="AH15" s="413"/>
      <c r="AI15" s="415"/>
      <c r="AJ15" s="412"/>
      <c r="AK15" s="414"/>
      <c r="AL15" s="411"/>
      <c r="AM15" s="412"/>
      <c r="AN15" s="413"/>
    </row>
    <row r="16" spans="2:40" ht="13.5" customHeight="1" x14ac:dyDescent="0.2">
      <c r="B16" s="1080"/>
      <c r="C16" s="52" t="s">
        <v>12</v>
      </c>
      <c r="D16" s="230">
        <v>243</v>
      </c>
      <c r="E16" s="407">
        <v>179</v>
      </c>
      <c r="F16" s="253">
        <v>179</v>
      </c>
      <c r="G16" s="230"/>
      <c r="H16" s="407"/>
      <c r="I16" s="234"/>
      <c r="J16" s="368">
        <v>129</v>
      </c>
      <c r="K16" s="365">
        <v>853</v>
      </c>
      <c r="L16" s="366">
        <v>853</v>
      </c>
      <c r="M16" s="230"/>
      <c r="N16" s="407"/>
      <c r="O16" s="234"/>
      <c r="P16" s="232"/>
      <c r="Q16" s="407"/>
      <c r="R16" s="234"/>
      <c r="S16" s="50"/>
      <c r="T16" s="70"/>
      <c r="U16" s="1080"/>
      <c r="V16" s="52" t="s">
        <v>12</v>
      </c>
      <c r="W16" s="364">
        <v>10</v>
      </c>
      <c r="X16" s="365">
        <v>14</v>
      </c>
      <c r="Y16" s="367">
        <v>14</v>
      </c>
      <c r="Z16" s="230"/>
      <c r="AA16" s="407"/>
      <c r="AB16" s="234"/>
      <c r="AC16" s="232"/>
      <c r="AD16" s="407"/>
      <c r="AE16" s="253"/>
      <c r="AF16" s="230"/>
      <c r="AG16" s="407"/>
      <c r="AH16" s="234"/>
      <c r="AI16" s="232"/>
      <c r="AJ16" s="407"/>
      <c r="AK16" s="253"/>
      <c r="AL16" s="230">
        <v>7</v>
      </c>
      <c r="AM16" s="407">
        <v>605</v>
      </c>
      <c r="AN16" s="234">
        <v>605</v>
      </c>
    </row>
    <row r="17" spans="2:40" ht="13.5" customHeight="1" x14ac:dyDescent="0.2">
      <c r="B17" s="1080"/>
      <c r="C17" s="52" t="s">
        <v>13</v>
      </c>
      <c r="D17" s="370">
        <v>6</v>
      </c>
      <c r="E17" s="371">
        <v>326</v>
      </c>
      <c r="F17" s="386">
        <v>7983</v>
      </c>
      <c r="G17" s="370"/>
      <c r="H17" s="371"/>
      <c r="I17" s="372"/>
      <c r="J17" s="423">
        <v>29</v>
      </c>
      <c r="K17" s="371">
        <v>443</v>
      </c>
      <c r="L17" s="386">
        <v>1382</v>
      </c>
      <c r="M17" s="370"/>
      <c r="N17" s="371"/>
      <c r="O17" s="372"/>
      <c r="P17" s="423">
        <v>9</v>
      </c>
      <c r="Q17" s="371">
        <v>351</v>
      </c>
      <c r="R17" s="372">
        <v>2598</v>
      </c>
      <c r="S17" s="50"/>
      <c r="T17" s="70"/>
      <c r="U17" s="1080"/>
      <c r="V17" s="52" t="s">
        <v>13</v>
      </c>
      <c r="W17" s="370">
        <v>5</v>
      </c>
      <c r="X17" s="371">
        <v>29</v>
      </c>
      <c r="Y17" s="386">
        <v>77</v>
      </c>
      <c r="Z17" s="370"/>
      <c r="AA17" s="371"/>
      <c r="AB17" s="372"/>
      <c r="AC17" s="423"/>
      <c r="AD17" s="371"/>
      <c r="AE17" s="386"/>
      <c r="AF17" s="370"/>
      <c r="AG17" s="371"/>
      <c r="AH17" s="372"/>
      <c r="AI17" s="423"/>
      <c r="AJ17" s="371"/>
      <c r="AK17" s="386"/>
      <c r="AL17" s="370">
        <v>2</v>
      </c>
      <c r="AM17" s="371">
        <v>34</v>
      </c>
      <c r="AN17" s="372">
        <v>34</v>
      </c>
    </row>
    <row r="18" spans="2:40" ht="13.5" customHeight="1" x14ac:dyDescent="0.2">
      <c r="B18" s="1080"/>
      <c r="C18" s="56" t="s">
        <v>14</v>
      </c>
      <c r="D18" s="433"/>
      <c r="E18" s="434"/>
      <c r="F18" s="435"/>
      <c r="G18" s="433"/>
      <c r="H18" s="434"/>
      <c r="I18" s="436"/>
      <c r="J18" s="437"/>
      <c r="K18" s="434"/>
      <c r="L18" s="435"/>
      <c r="M18" s="433"/>
      <c r="N18" s="434"/>
      <c r="O18" s="436"/>
      <c r="P18" s="437"/>
      <c r="Q18" s="434"/>
      <c r="R18" s="436"/>
      <c r="S18" s="50"/>
      <c r="T18" s="70"/>
      <c r="U18" s="1080"/>
      <c r="V18" s="56" t="s">
        <v>14</v>
      </c>
      <c r="W18" s="433"/>
      <c r="X18" s="434"/>
      <c r="Y18" s="435"/>
      <c r="Z18" s="433"/>
      <c r="AA18" s="434"/>
      <c r="AB18" s="436"/>
      <c r="AC18" s="437"/>
      <c r="AD18" s="434"/>
      <c r="AE18" s="435"/>
      <c r="AF18" s="433"/>
      <c r="AG18" s="434"/>
      <c r="AH18" s="436"/>
      <c r="AI18" s="437"/>
      <c r="AJ18" s="434"/>
      <c r="AK18" s="435"/>
      <c r="AL18" s="433"/>
      <c r="AM18" s="434"/>
      <c r="AN18" s="436"/>
    </row>
    <row r="19" spans="2:40" ht="13.5" customHeight="1" x14ac:dyDescent="0.2">
      <c r="B19" s="1081" t="s">
        <v>15</v>
      </c>
      <c r="C19" s="51" t="s">
        <v>16</v>
      </c>
      <c r="D19" s="421">
        <v>2</v>
      </c>
      <c r="E19" s="409">
        <v>40</v>
      </c>
      <c r="F19" s="410">
        <v>40</v>
      </c>
      <c r="G19" s="421"/>
      <c r="H19" s="409"/>
      <c r="I19" s="422"/>
      <c r="J19" s="248">
        <v>9</v>
      </c>
      <c r="K19" s="409">
        <v>413</v>
      </c>
      <c r="L19" s="410">
        <v>706</v>
      </c>
      <c r="M19" s="421">
        <v>2</v>
      </c>
      <c r="N19" s="409">
        <v>24</v>
      </c>
      <c r="O19" s="422">
        <v>40</v>
      </c>
      <c r="P19" s="248">
        <v>13</v>
      </c>
      <c r="Q19" s="409">
        <v>601</v>
      </c>
      <c r="R19" s="422">
        <v>1552</v>
      </c>
      <c r="S19" s="50"/>
      <c r="T19" s="70"/>
      <c r="U19" s="1081" t="s">
        <v>15</v>
      </c>
      <c r="V19" s="51" t="s">
        <v>16</v>
      </c>
      <c r="W19" s="421">
        <v>4</v>
      </c>
      <c r="X19" s="409">
        <v>62</v>
      </c>
      <c r="Y19" s="410">
        <v>111</v>
      </c>
      <c r="Z19" s="421">
        <v>2</v>
      </c>
      <c r="AA19" s="409">
        <v>30</v>
      </c>
      <c r="AB19" s="422">
        <v>108</v>
      </c>
      <c r="AC19" s="248">
        <v>21</v>
      </c>
      <c r="AD19" s="409">
        <v>590</v>
      </c>
      <c r="AE19" s="410">
        <v>723</v>
      </c>
      <c r="AF19" s="421"/>
      <c r="AG19" s="409"/>
      <c r="AH19" s="422"/>
      <c r="AI19" s="248"/>
      <c r="AJ19" s="409"/>
      <c r="AK19" s="410"/>
      <c r="AL19" s="421">
        <v>27</v>
      </c>
      <c r="AM19" s="409">
        <v>2267</v>
      </c>
      <c r="AN19" s="422">
        <v>2342</v>
      </c>
    </row>
    <row r="20" spans="2:40" ht="13.5" customHeight="1" x14ac:dyDescent="0.2">
      <c r="B20" s="1082"/>
      <c r="C20" s="52" t="s">
        <v>17</v>
      </c>
      <c r="D20" s="370"/>
      <c r="E20" s="371"/>
      <c r="F20" s="386"/>
      <c r="G20" s="370"/>
      <c r="H20" s="371"/>
      <c r="I20" s="372"/>
      <c r="J20" s="423">
        <v>5</v>
      </c>
      <c r="K20" s="371">
        <v>176</v>
      </c>
      <c r="L20" s="386">
        <v>582</v>
      </c>
      <c r="M20" s="370"/>
      <c r="N20" s="371"/>
      <c r="O20" s="372"/>
      <c r="P20" s="423">
        <v>4</v>
      </c>
      <c r="Q20" s="371">
        <v>372</v>
      </c>
      <c r="R20" s="372">
        <v>1895</v>
      </c>
      <c r="S20" s="50"/>
      <c r="T20" s="70"/>
      <c r="U20" s="1082"/>
      <c r="V20" s="52" t="s">
        <v>17</v>
      </c>
      <c r="W20" s="370"/>
      <c r="X20" s="371"/>
      <c r="Y20" s="386"/>
      <c r="Z20" s="370">
        <v>3</v>
      </c>
      <c r="AA20" s="371">
        <v>50</v>
      </c>
      <c r="AB20" s="372">
        <v>256</v>
      </c>
      <c r="AC20" s="423">
        <v>1</v>
      </c>
      <c r="AD20" s="371">
        <v>10</v>
      </c>
      <c r="AE20" s="386">
        <v>34</v>
      </c>
      <c r="AF20" s="370"/>
      <c r="AG20" s="371"/>
      <c r="AH20" s="372"/>
      <c r="AI20" s="423"/>
      <c r="AJ20" s="371"/>
      <c r="AK20" s="386"/>
      <c r="AL20" s="370">
        <v>50</v>
      </c>
      <c r="AM20" s="371">
        <v>1120</v>
      </c>
      <c r="AN20" s="372">
        <v>1061</v>
      </c>
    </row>
    <row r="21" spans="2:40" ht="13.5" customHeight="1" x14ac:dyDescent="0.2">
      <c r="B21" s="1082"/>
      <c r="C21" s="52" t="s">
        <v>18</v>
      </c>
      <c r="D21" s="901">
        <v>46</v>
      </c>
      <c r="E21" s="902">
        <v>950</v>
      </c>
      <c r="F21" s="903">
        <v>950</v>
      </c>
      <c r="G21" s="901"/>
      <c r="H21" s="902"/>
      <c r="I21" s="904"/>
      <c r="J21" s="905">
        <v>42</v>
      </c>
      <c r="K21" s="902">
        <v>1892</v>
      </c>
      <c r="L21" s="903">
        <v>1892</v>
      </c>
      <c r="M21" s="901"/>
      <c r="N21" s="902"/>
      <c r="O21" s="904"/>
      <c r="P21" s="905"/>
      <c r="Q21" s="902"/>
      <c r="R21" s="904"/>
      <c r="S21" s="50"/>
      <c r="T21" s="70"/>
      <c r="U21" s="1082"/>
      <c r="V21" s="52" t="s">
        <v>18</v>
      </c>
      <c r="W21" s="901"/>
      <c r="X21" s="902"/>
      <c r="Y21" s="903"/>
      <c r="Z21" s="906"/>
      <c r="AA21" s="907"/>
      <c r="AB21" s="908"/>
      <c r="AC21" s="909"/>
      <c r="AD21" s="907"/>
      <c r="AE21" s="910"/>
      <c r="AF21" s="901"/>
      <c r="AG21" s="902"/>
      <c r="AH21" s="904"/>
      <c r="AI21" s="905"/>
      <c r="AJ21" s="902"/>
      <c r="AK21" s="903"/>
      <c r="AL21" s="901">
        <v>2</v>
      </c>
      <c r="AM21" s="902">
        <v>17</v>
      </c>
      <c r="AN21" s="904">
        <v>17</v>
      </c>
    </row>
    <row r="22" spans="2:40" ht="13.5" customHeight="1" x14ac:dyDescent="0.2">
      <c r="B22" s="1082"/>
      <c r="C22" s="52" t="s">
        <v>19</v>
      </c>
      <c r="D22" s="230"/>
      <c r="E22" s="407"/>
      <c r="F22" s="253"/>
      <c r="G22" s="230"/>
      <c r="H22" s="407"/>
      <c r="I22" s="234"/>
      <c r="J22" s="368">
        <v>195</v>
      </c>
      <c r="K22" s="365">
        <v>2633</v>
      </c>
      <c r="L22" s="366">
        <v>2633</v>
      </c>
      <c r="M22" s="230">
        <v>4</v>
      </c>
      <c r="N22" s="407">
        <v>112</v>
      </c>
      <c r="O22" s="234">
        <v>112</v>
      </c>
      <c r="P22" s="232"/>
      <c r="Q22" s="407"/>
      <c r="R22" s="234"/>
      <c r="S22" s="50"/>
      <c r="T22" s="70"/>
      <c r="U22" s="1082"/>
      <c r="V22" s="52" t="s">
        <v>19</v>
      </c>
      <c r="W22" s="230"/>
      <c r="X22" s="407"/>
      <c r="Y22" s="253"/>
      <c r="Z22" s="230"/>
      <c r="AA22" s="407"/>
      <c r="AB22" s="234"/>
      <c r="AC22" s="232"/>
      <c r="AD22" s="407"/>
      <c r="AE22" s="253"/>
      <c r="AF22" s="230"/>
      <c r="AG22" s="407"/>
      <c r="AH22" s="234"/>
      <c r="AI22" s="232"/>
      <c r="AJ22" s="407"/>
      <c r="AK22" s="253"/>
      <c r="AL22" s="230"/>
      <c r="AM22" s="407"/>
      <c r="AN22" s="234"/>
    </row>
    <row r="23" spans="2:40" ht="13.5" customHeight="1" x14ac:dyDescent="0.2">
      <c r="B23" s="1082"/>
      <c r="C23" s="52" t="s">
        <v>20</v>
      </c>
      <c r="D23" s="370">
        <v>8</v>
      </c>
      <c r="E23" s="371">
        <v>145</v>
      </c>
      <c r="F23" s="386">
        <v>145</v>
      </c>
      <c r="G23" s="370"/>
      <c r="H23" s="371"/>
      <c r="I23" s="372"/>
      <c r="J23" s="423">
        <v>6</v>
      </c>
      <c r="K23" s="371">
        <v>82</v>
      </c>
      <c r="L23" s="386">
        <v>82</v>
      </c>
      <c r="M23" s="370"/>
      <c r="N23" s="371"/>
      <c r="O23" s="372"/>
      <c r="P23" s="423">
        <v>2</v>
      </c>
      <c r="Q23" s="371">
        <v>60</v>
      </c>
      <c r="R23" s="372">
        <v>1164</v>
      </c>
      <c r="S23" s="50"/>
      <c r="T23" s="70"/>
      <c r="U23" s="1082"/>
      <c r="V23" s="52" t="s">
        <v>20</v>
      </c>
      <c r="W23" s="370"/>
      <c r="X23" s="371"/>
      <c r="Y23" s="386"/>
      <c r="Z23" s="370"/>
      <c r="AA23" s="371"/>
      <c r="AB23" s="372"/>
      <c r="AC23" s="423">
        <v>7</v>
      </c>
      <c r="AD23" s="371">
        <v>55</v>
      </c>
      <c r="AE23" s="386">
        <v>297</v>
      </c>
      <c r="AF23" s="370"/>
      <c r="AG23" s="371"/>
      <c r="AH23" s="372"/>
      <c r="AI23" s="423"/>
      <c r="AJ23" s="371"/>
      <c r="AK23" s="386"/>
      <c r="AL23" s="370"/>
      <c r="AM23" s="371"/>
      <c r="AN23" s="372"/>
    </row>
    <row r="24" spans="2:40" ht="13.5" customHeight="1" x14ac:dyDescent="0.2">
      <c r="B24" s="1082"/>
      <c r="C24" s="52" t="s">
        <v>21</v>
      </c>
      <c r="D24" s="370">
        <v>12</v>
      </c>
      <c r="E24" s="371">
        <v>190</v>
      </c>
      <c r="F24" s="386">
        <v>195</v>
      </c>
      <c r="G24" s="230"/>
      <c r="H24" s="407"/>
      <c r="I24" s="234"/>
      <c r="J24" s="423">
        <v>29</v>
      </c>
      <c r="K24" s="371">
        <v>679</v>
      </c>
      <c r="L24" s="386">
        <v>753</v>
      </c>
      <c r="M24" s="370">
        <v>2</v>
      </c>
      <c r="N24" s="371">
        <v>17</v>
      </c>
      <c r="O24" s="372">
        <v>17</v>
      </c>
      <c r="P24" s="423">
        <v>9</v>
      </c>
      <c r="Q24" s="371">
        <v>544</v>
      </c>
      <c r="R24" s="372">
        <v>544</v>
      </c>
      <c r="S24" s="50"/>
      <c r="T24" s="70"/>
      <c r="U24" s="1082"/>
      <c r="V24" s="52" t="s">
        <v>21</v>
      </c>
      <c r="W24" s="230"/>
      <c r="X24" s="407"/>
      <c r="Y24" s="253"/>
      <c r="Z24" s="230"/>
      <c r="AA24" s="407"/>
      <c r="AB24" s="234"/>
      <c r="AC24" s="423">
        <v>22</v>
      </c>
      <c r="AD24" s="371">
        <v>399</v>
      </c>
      <c r="AE24" s="386">
        <v>399</v>
      </c>
      <c r="AF24" s="230"/>
      <c r="AG24" s="407"/>
      <c r="AH24" s="234"/>
      <c r="AI24" s="232"/>
      <c r="AJ24" s="407"/>
      <c r="AK24" s="253"/>
      <c r="AL24" s="370">
        <v>34</v>
      </c>
      <c r="AM24" s="371">
        <v>284</v>
      </c>
      <c r="AN24" s="372">
        <v>286</v>
      </c>
    </row>
    <row r="25" spans="2:40" ht="13.5" customHeight="1" x14ac:dyDescent="0.2">
      <c r="B25" s="1082"/>
      <c r="C25" s="53" t="s">
        <v>22</v>
      </c>
      <c r="D25" s="370">
        <v>4</v>
      </c>
      <c r="E25" s="371">
        <v>177</v>
      </c>
      <c r="F25" s="386">
        <v>2418</v>
      </c>
      <c r="G25" s="370"/>
      <c r="H25" s="371"/>
      <c r="I25" s="372"/>
      <c r="J25" s="423">
        <v>10</v>
      </c>
      <c r="K25" s="371">
        <v>117</v>
      </c>
      <c r="L25" s="386">
        <v>312</v>
      </c>
      <c r="M25" s="370"/>
      <c r="N25" s="371"/>
      <c r="O25" s="372"/>
      <c r="P25" s="423">
        <v>2</v>
      </c>
      <c r="Q25" s="371">
        <v>162</v>
      </c>
      <c r="R25" s="372">
        <v>385</v>
      </c>
      <c r="S25" s="50"/>
      <c r="T25" s="70"/>
      <c r="U25" s="1082"/>
      <c r="V25" s="53" t="s">
        <v>22</v>
      </c>
      <c r="W25" s="370"/>
      <c r="X25" s="371"/>
      <c r="Y25" s="386"/>
      <c r="Z25" s="370">
        <v>1</v>
      </c>
      <c r="AA25" s="371">
        <v>13</v>
      </c>
      <c r="AB25" s="372">
        <v>155</v>
      </c>
      <c r="AC25" s="423">
        <v>5</v>
      </c>
      <c r="AD25" s="371">
        <v>414</v>
      </c>
      <c r="AE25" s="386">
        <v>427</v>
      </c>
      <c r="AF25" s="370"/>
      <c r="AG25" s="371"/>
      <c r="AH25" s="372"/>
      <c r="AI25" s="423"/>
      <c r="AJ25" s="371"/>
      <c r="AK25" s="386"/>
      <c r="AL25" s="370"/>
      <c r="AM25" s="371"/>
      <c r="AN25" s="372"/>
    </row>
    <row r="26" spans="2:40" ht="13.5" customHeight="1" x14ac:dyDescent="0.2">
      <c r="B26" s="1082"/>
      <c r="C26" s="52" t="s">
        <v>23</v>
      </c>
      <c r="D26" s="370"/>
      <c r="E26" s="371"/>
      <c r="F26" s="386"/>
      <c r="G26" s="370"/>
      <c r="H26" s="371"/>
      <c r="I26" s="372"/>
      <c r="J26" s="423"/>
      <c r="K26" s="371"/>
      <c r="L26" s="386"/>
      <c r="M26" s="370">
        <v>1</v>
      </c>
      <c r="N26" s="371">
        <v>48</v>
      </c>
      <c r="O26" s="372">
        <v>315</v>
      </c>
      <c r="P26" s="214">
        <v>8</v>
      </c>
      <c r="Q26" s="424">
        <v>515</v>
      </c>
      <c r="R26" s="438">
        <v>1526</v>
      </c>
      <c r="S26" s="50"/>
      <c r="T26" s="70"/>
      <c r="U26" s="1082"/>
      <c r="V26" s="52" t="s">
        <v>23</v>
      </c>
      <c r="W26" s="370"/>
      <c r="X26" s="371"/>
      <c r="Y26" s="386"/>
      <c r="Z26" s="370">
        <v>3</v>
      </c>
      <c r="AA26" s="371">
        <v>60</v>
      </c>
      <c r="AB26" s="372">
        <v>60</v>
      </c>
      <c r="AC26" s="423"/>
      <c r="AD26" s="371"/>
      <c r="AE26" s="386"/>
      <c r="AF26" s="370"/>
      <c r="AG26" s="371"/>
      <c r="AH26" s="372"/>
      <c r="AI26" s="423"/>
      <c r="AJ26" s="371"/>
      <c r="AK26" s="386"/>
      <c r="AL26" s="370"/>
      <c r="AM26" s="371"/>
      <c r="AN26" s="372"/>
    </row>
    <row r="27" spans="2:40" ht="13.5" customHeight="1" x14ac:dyDescent="0.2">
      <c r="B27" s="1082"/>
      <c r="C27" s="52" t="s">
        <v>24</v>
      </c>
      <c r="D27" s="370"/>
      <c r="E27" s="371"/>
      <c r="F27" s="386"/>
      <c r="G27" s="370"/>
      <c r="H27" s="371"/>
      <c r="I27" s="372"/>
      <c r="J27" s="423"/>
      <c r="K27" s="371"/>
      <c r="L27" s="386"/>
      <c r="M27" s="439"/>
      <c r="N27" s="440"/>
      <c r="O27" s="441"/>
      <c r="P27" s="423"/>
      <c r="Q27" s="371"/>
      <c r="R27" s="372"/>
      <c r="S27" s="50"/>
      <c r="T27" s="70"/>
      <c r="U27" s="1082"/>
      <c r="V27" s="52" t="s">
        <v>24</v>
      </c>
      <c r="W27" s="370"/>
      <c r="X27" s="371"/>
      <c r="Y27" s="386"/>
      <c r="Z27" s="370"/>
      <c r="AA27" s="371"/>
      <c r="AB27" s="372"/>
      <c r="AC27" s="423"/>
      <c r="AD27" s="371"/>
      <c r="AE27" s="386"/>
      <c r="AF27" s="370"/>
      <c r="AG27" s="371"/>
      <c r="AH27" s="372"/>
      <c r="AI27" s="423"/>
      <c r="AJ27" s="371"/>
      <c r="AK27" s="386"/>
      <c r="AL27" s="370"/>
      <c r="AM27" s="371"/>
      <c r="AN27" s="372"/>
    </row>
    <row r="28" spans="2:40" ht="13.5" customHeight="1" x14ac:dyDescent="0.2">
      <c r="B28" s="1082"/>
      <c r="C28" s="52" t="s">
        <v>25</v>
      </c>
      <c r="D28" s="370"/>
      <c r="E28" s="371"/>
      <c r="F28" s="386"/>
      <c r="G28" s="370"/>
      <c r="H28" s="371"/>
      <c r="I28" s="372"/>
      <c r="J28" s="423"/>
      <c r="K28" s="371"/>
      <c r="L28" s="386"/>
      <c r="M28" s="370"/>
      <c r="N28" s="371"/>
      <c r="O28" s="372"/>
      <c r="P28" s="423">
        <v>4</v>
      </c>
      <c r="Q28" s="371">
        <v>394</v>
      </c>
      <c r="R28" s="372">
        <v>474</v>
      </c>
      <c r="S28" s="50"/>
      <c r="T28" s="70"/>
      <c r="U28" s="1082"/>
      <c r="V28" s="52" t="s">
        <v>25</v>
      </c>
      <c r="W28" s="370"/>
      <c r="X28" s="371"/>
      <c r="Y28" s="386"/>
      <c r="Z28" s="370"/>
      <c r="AA28" s="371"/>
      <c r="AB28" s="372"/>
      <c r="AC28" s="423">
        <v>10</v>
      </c>
      <c r="AD28" s="371">
        <v>142</v>
      </c>
      <c r="AE28" s="386">
        <v>221</v>
      </c>
      <c r="AF28" s="370"/>
      <c r="AG28" s="371"/>
      <c r="AH28" s="372"/>
      <c r="AI28" s="423"/>
      <c r="AJ28" s="371"/>
      <c r="AK28" s="386"/>
      <c r="AL28" s="370">
        <v>13</v>
      </c>
      <c r="AM28" s="371">
        <v>291</v>
      </c>
      <c r="AN28" s="372">
        <v>323</v>
      </c>
    </row>
    <row r="29" spans="2:40" ht="13.5" customHeight="1" x14ac:dyDescent="0.2">
      <c r="B29" s="1082"/>
      <c r="C29" s="52" t="s">
        <v>26</v>
      </c>
      <c r="D29" s="370">
        <v>19</v>
      </c>
      <c r="E29" s="371">
        <v>1138</v>
      </c>
      <c r="F29" s="386">
        <v>1169</v>
      </c>
      <c r="G29" s="370"/>
      <c r="H29" s="371"/>
      <c r="I29" s="372"/>
      <c r="J29" s="423">
        <v>12</v>
      </c>
      <c r="K29" s="371">
        <v>195</v>
      </c>
      <c r="L29" s="386">
        <v>298</v>
      </c>
      <c r="M29" s="370">
        <v>2</v>
      </c>
      <c r="N29" s="371">
        <v>20</v>
      </c>
      <c r="O29" s="372">
        <v>72</v>
      </c>
      <c r="P29" s="423">
        <v>4</v>
      </c>
      <c r="Q29" s="371">
        <v>62</v>
      </c>
      <c r="R29" s="372">
        <v>222</v>
      </c>
      <c r="S29" s="50"/>
      <c r="T29" s="70"/>
      <c r="U29" s="1082"/>
      <c r="V29" s="52" t="s">
        <v>26</v>
      </c>
      <c r="W29" s="370"/>
      <c r="X29" s="371"/>
      <c r="Y29" s="386"/>
      <c r="Z29" s="370"/>
      <c r="AA29" s="371"/>
      <c r="AB29" s="372"/>
      <c r="AC29" s="423">
        <v>1</v>
      </c>
      <c r="AD29" s="371">
        <v>16</v>
      </c>
      <c r="AE29" s="386">
        <v>48</v>
      </c>
      <c r="AF29" s="370"/>
      <c r="AG29" s="371"/>
      <c r="AH29" s="372"/>
      <c r="AI29" s="423"/>
      <c r="AJ29" s="371"/>
      <c r="AK29" s="386"/>
      <c r="AL29" s="370">
        <v>1</v>
      </c>
      <c r="AM29" s="371">
        <v>6</v>
      </c>
      <c r="AN29" s="372">
        <v>6</v>
      </c>
    </row>
    <row r="30" spans="2:40" ht="13.5" customHeight="1" x14ac:dyDescent="0.2">
      <c r="B30" s="1082"/>
      <c r="C30" s="52" t="s">
        <v>27</v>
      </c>
      <c r="D30" s="370"/>
      <c r="E30" s="371"/>
      <c r="F30" s="386">
        <v>329</v>
      </c>
      <c r="G30" s="370"/>
      <c r="H30" s="371"/>
      <c r="I30" s="372"/>
      <c r="J30" s="423"/>
      <c r="K30" s="371"/>
      <c r="L30" s="386"/>
      <c r="M30" s="370"/>
      <c r="N30" s="371"/>
      <c r="O30" s="372"/>
      <c r="P30" s="423"/>
      <c r="Q30" s="371"/>
      <c r="R30" s="372"/>
      <c r="S30" s="50"/>
      <c r="T30" s="70"/>
      <c r="U30" s="1082"/>
      <c r="V30" s="52" t="s">
        <v>27</v>
      </c>
      <c r="W30" s="370"/>
      <c r="X30" s="371"/>
      <c r="Y30" s="386"/>
      <c r="Z30" s="370"/>
      <c r="AA30" s="371"/>
      <c r="AB30" s="372"/>
      <c r="AC30" s="423"/>
      <c r="AD30" s="371"/>
      <c r="AE30" s="386"/>
      <c r="AF30" s="370"/>
      <c r="AG30" s="371"/>
      <c r="AH30" s="372"/>
      <c r="AI30" s="423"/>
      <c r="AJ30" s="371"/>
      <c r="AK30" s="386"/>
      <c r="AL30" s="370">
        <v>1</v>
      </c>
      <c r="AM30" s="371">
        <v>17</v>
      </c>
      <c r="AN30" s="372">
        <f>974+17</f>
        <v>991</v>
      </c>
    </row>
    <row r="31" spans="2:40" ht="13.5" customHeight="1" x14ac:dyDescent="0.2">
      <c r="B31" s="1082"/>
      <c r="C31" s="57" t="s">
        <v>28</v>
      </c>
      <c r="D31" s="426"/>
      <c r="E31" s="427"/>
      <c r="F31" s="430"/>
      <c r="G31" s="426"/>
      <c r="H31" s="427"/>
      <c r="I31" s="428"/>
      <c r="J31" s="429">
        <v>3</v>
      </c>
      <c r="K31" s="427">
        <v>30</v>
      </c>
      <c r="L31" s="430">
        <v>40</v>
      </c>
      <c r="M31" s="426"/>
      <c r="N31" s="427"/>
      <c r="O31" s="428"/>
      <c r="P31" s="429"/>
      <c r="Q31" s="427"/>
      <c r="R31" s="428"/>
      <c r="S31" s="55"/>
      <c r="T31" s="70"/>
      <c r="U31" s="1082"/>
      <c r="V31" s="57" t="s">
        <v>28</v>
      </c>
      <c r="W31" s="426"/>
      <c r="X31" s="427"/>
      <c r="Y31" s="430"/>
      <c r="Z31" s="426"/>
      <c r="AA31" s="427"/>
      <c r="AB31" s="428"/>
      <c r="AC31" s="429"/>
      <c r="AD31" s="427"/>
      <c r="AE31" s="430"/>
      <c r="AF31" s="426"/>
      <c r="AG31" s="427"/>
      <c r="AH31" s="428"/>
      <c r="AI31" s="429"/>
      <c r="AJ31" s="427"/>
      <c r="AK31" s="430"/>
      <c r="AL31" s="426">
        <v>4</v>
      </c>
      <c r="AM31" s="427">
        <v>179</v>
      </c>
      <c r="AN31" s="428">
        <v>179</v>
      </c>
    </row>
    <row r="32" spans="2:40" ht="13.5" customHeight="1" x14ac:dyDescent="0.2">
      <c r="B32" s="1082"/>
      <c r="C32" s="53" t="s">
        <v>29</v>
      </c>
      <c r="D32" s="370"/>
      <c r="E32" s="371"/>
      <c r="F32" s="386"/>
      <c r="G32" s="370"/>
      <c r="H32" s="371"/>
      <c r="I32" s="372"/>
      <c r="J32" s="423"/>
      <c r="K32" s="371"/>
      <c r="L32" s="386"/>
      <c r="M32" s="370"/>
      <c r="N32" s="371"/>
      <c r="O32" s="372"/>
      <c r="P32" s="423"/>
      <c r="Q32" s="371"/>
      <c r="R32" s="372"/>
      <c r="S32" s="50"/>
      <c r="T32" s="70"/>
      <c r="U32" s="1082"/>
      <c r="V32" s="53" t="s">
        <v>29</v>
      </c>
      <c r="W32" s="370"/>
      <c r="X32" s="371"/>
      <c r="Y32" s="386"/>
      <c r="Z32" s="370"/>
      <c r="AA32" s="371"/>
      <c r="AB32" s="372"/>
      <c r="AC32" s="423"/>
      <c r="AD32" s="371"/>
      <c r="AE32" s="386"/>
      <c r="AF32" s="370"/>
      <c r="AG32" s="371"/>
      <c r="AH32" s="372"/>
      <c r="AI32" s="423"/>
      <c r="AJ32" s="371"/>
      <c r="AK32" s="386"/>
      <c r="AL32" s="370"/>
      <c r="AM32" s="371"/>
      <c r="AN32" s="372"/>
    </row>
    <row r="33" spans="2:40" ht="13.5" customHeight="1" x14ac:dyDescent="0.2">
      <c r="B33" s="1082"/>
      <c r="C33" s="52" t="s">
        <v>30</v>
      </c>
      <c r="D33" s="370"/>
      <c r="E33" s="371"/>
      <c r="F33" s="386"/>
      <c r="G33" s="370"/>
      <c r="H33" s="371"/>
      <c r="I33" s="372"/>
      <c r="J33" s="423"/>
      <c r="K33" s="371"/>
      <c r="L33" s="386"/>
      <c r="M33" s="370"/>
      <c r="N33" s="371"/>
      <c r="O33" s="372"/>
      <c r="P33" s="423">
        <v>1</v>
      </c>
      <c r="Q33" s="371">
        <v>152</v>
      </c>
      <c r="R33" s="372">
        <v>152</v>
      </c>
      <c r="S33" s="50"/>
      <c r="T33" s="70"/>
      <c r="U33" s="1082"/>
      <c r="V33" s="52" t="s">
        <v>30</v>
      </c>
      <c r="W33" s="370"/>
      <c r="X33" s="371"/>
      <c r="Y33" s="386"/>
      <c r="Z33" s="370"/>
      <c r="AA33" s="371"/>
      <c r="AB33" s="372"/>
      <c r="AC33" s="423"/>
      <c r="AD33" s="371"/>
      <c r="AE33" s="386"/>
      <c r="AF33" s="370"/>
      <c r="AG33" s="371"/>
      <c r="AH33" s="372"/>
      <c r="AI33" s="423"/>
      <c r="AJ33" s="371"/>
      <c r="AK33" s="386"/>
      <c r="AL33" s="370">
        <v>3</v>
      </c>
      <c r="AM33" s="371">
        <v>196</v>
      </c>
      <c r="AN33" s="372">
        <v>196</v>
      </c>
    </row>
    <row r="34" spans="2:40" ht="13.5" customHeight="1" x14ac:dyDescent="0.2">
      <c r="B34" s="1082"/>
      <c r="C34" s="52" t="s">
        <v>31</v>
      </c>
      <c r="D34" s="230">
        <v>3</v>
      </c>
      <c r="E34" s="407">
        <v>150</v>
      </c>
      <c r="F34" s="253">
        <v>150</v>
      </c>
      <c r="G34" s="230"/>
      <c r="H34" s="407"/>
      <c r="I34" s="234"/>
      <c r="J34" s="232">
        <v>2</v>
      </c>
      <c r="K34" s="407">
        <v>15</v>
      </c>
      <c r="L34" s="253">
        <v>53</v>
      </c>
      <c r="M34" s="230"/>
      <c r="N34" s="407"/>
      <c r="O34" s="234"/>
      <c r="P34" s="232">
        <v>2</v>
      </c>
      <c r="Q34" s="407">
        <v>67</v>
      </c>
      <c r="R34" s="234">
        <v>67</v>
      </c>
      <c r="S34" s="50"/>
      <c r="T34" s="70"/>
      <c r="U34" s="1082"/>
      <c r="V34" s="52" t="s">
        <v>31</v>
      </c>
      <c r="W34" s="370"/>
      <c r="X34" s="371"/>
      <c r="Y34" s="386"/>
      <c r="Z34" s="370"/>
      <c r="AA34" s="371"/>
      <c r="AB34" s="372"/>
      <c r="AC34" s="423"/>
      <c r="AD34" s="371"/>
      <c r="AE34" s="386"/>
      <c r="AF34" s="370"/>
      <c r="AG34" s="371"/>
      <c r="AH34" s="372"/>
      <c r="AI34" s="423"/>
      <c r="AJ34" s="371"/>
      <c r="AK34" s="386"/>
      <c r="AL34" s="370"/>
      <c r="AM34" s="371"/>
      <c r="AN34" s="372"/>
    </row>
    <row r="35" spans="2:40" ht="13.5" customHeight="1" x14ac:dyDescent="0.2">
      <c r="B35" s="1082"/>
      <c r="C35" s="52" t="s">
        <v>32</v>
      </c>
      <c r="D35" s="370"/>
      <c r="E35" s="371"/>
      <c r="F35" s="386"/>
      <c r="G35" s="370"/>
      <c r="H35" s="371"/>
      <c r="I35" s="372"/>
      <c r="J35" s="423"/>
      <c r="K35" s="371"/>
      <c r="L35" s="386"/>
      <c r="M35" s="370">
        <v>2</v>
      </c>
      <c r="N35" s="371">
        <v>42</v>
      </c>
      <c r="O35" s="372">
        <v>147</v>
      </c>
      <c r="P35" s="423"/>
      <c r="Q35" s="371"/>
      <c r="R35" s="372"/>
      <c r="S35" s="50"/>
      <c r="T35" s="70"/>
      <c r="U35" s="1082"/>
      <c r="V35" s="52" t="s">
        <v>32</v>
      </c>
      <c r="W35" s="370"/>
      <c r="X35" s="371"/>
      <c r="Y35" s="386"/>
      <c r="Z35" s="370"/>
      <c r="AA35" s="371"/>
      <c r="AB35" s="372"/>
      <c r="AC35" s="423"/>
      <c r="AD35" s="371"/>
      <c r="AE35" s="386"/>
      <c r="AF35" s="370"/>
      <c r="AG35" s="371"/>
      <c r="AH35" s="372"/>
      <c r="AI35" s="423"/>
      <c r="AJ35" s="371"/>
      <c r="AK35" s="386"/>
      <c r="AL35" s="370"/>
      <c r="AM35" s="371"/>
      <c r="AN35" s="372"/>
    </row>
    <row r="36" spans="2:40" ht="13.5" customHeight="1" x14ac:dyDescent="0.2">
      <c r="B36" s="1082"/>
      <c r="C36" s="52" t="s">
        <v>33</v>
      </c>
      <c r="D36" s="370">
        <v>3</v>
      </c>
      <c r="E36" s="371">
        <v>434</v>
      </c>
      <c r="F36" s="386">
        <v>434</v>
      </c>
      <c r="G36" s="370"/>
      <c r="H36" s="371"/>
      <c r="I36" s="372"/>
      <c r="J36" s="423">
        <v>30</v>
      </c>
      <c r="K36" s="371">
        <v>219</v>
      </c>
      <c r="L36" s="386">
        <v>447</v>
      </c>
      <c r="M36" s="370"/>
      <c r="N36" s="371"/>
      <c r="O36" s="372"/>
      <c r="P36" s="423"/>
      <c r="Q36" s="371"/>
      <c r="R36" s="372"/>
      <c r="S36" s="50"/>
      <c r="T36" s="70"/>
      <c r="U36" s="1082"/>
      <c r="V36" s="52" t="s">
        <v>33</v>
      </c>
      <c r="W36" s="370"/>
      <c r="X36" s="371"/>
      <c r="Y36" s="386"/>
      <c r="Z36" s="370"/>
      <c r="AA36" s="371"/>
      <c r="AB36" s="372"/>
      <c r="AC36" s="423"/>
      <c r="AD36" s="371"/>
      <c r="AE36" s="386"/>
      <c r="AF36" s="370"/>
      <c r="AG36" s="371"/>
      <c r="AH36" s="372"/>
      <c r="AI36" s="423"/>
      <c r="AJ36" s="371"/>
      <c r="AK36" s="386"/>
      <c r="AL36" s="370">
        <v>4</v>
      </c>
      <c r="AM36" s="371">
        <v>148</v>
      </c>
      <c r="AN36" s="372">
        <v>148</v>
      </c>
    </row>
    <row r="37" spans="2:40" ht="13.5" customHeight="1" x14ac:dyDescent="0.2">
      <c r="B37" s="1082"/>
      <c r="C37" s="53" t="s">
        <v>34</v>
      </c>
      <c r="D37" s="370">
        <v>1</v>
      </c>
      <c r="E37" s="371">
        <v>89</v>
      </c>
      <c r="F37" s="386">
        <v>178</v>
      </c>
      <c r="G37" s="370"/>
      <c r="H37" s="371"/>
      <c r="I37" s="372"/>
      <c r="J37" s="423">
        <v>1</v>
      </c>
      <c r="K37" s="371">
        <v>34</v>
      </c>
      <c r="L37" s="386">
        <v>34</v>
      </c>
      <c r="M37" s="370"/>
      <c r="N37" s="371"/>
      <c r="O37" s="372"/>
      <c r="P37" s="423"/>
      <c r="Q37" s="371"/>
      <c r="R37" s="372"/>
      <c r="S37" s="50"/>
      <c r="T37" s="70"/>
      <c r="U37" s="1082"/>
      <c r="V37" s="53" t="s">
        <v>34</v>
      </c>
      <c r="W37" s="370"/>
      <c r="X37" s="371"/>
      <c r="Y37" s="386"/>
      <c r="Z37" s="370">
        <v>2</v>
      </c>
      <c r="AA37" s="371">
        <v>84</v>
      </c>
      <c r="AB37" s="372">
        <v>87</v>
      </c>
      <c r="AC37" s="423"/>
      <c r="AD37" s="371"/>
      <c r="AE37" s="386"/>
      <c r="AF37" s="370"/>
      <c r="AG37" s="371"/>
      <c r="AH37" s="372"/>
      <c r="AI37" s="423"/>
      <c r="AJ37" s="371"/>
      <c r="AK37" s="386"/>
      <c r="AL37" s="370">
        <v>4</v>
      </c>
      <c r="AM37" s="371">
        <v>261</v>
      </c>
      <c r="AN37" s="372">
        <v>261</v>
      </c>
    </row>
    <row r="38" spans="2:40" ht="13.5" customHeight="1" x14ac:dyDescent="0.2">
      <c r="B38" s="1082"/>
      <c r="C38" s="52" t="s">
        <v>35</v>
      </c>
      <c r="D38" s="370"/>
      <c r="E38" s="371"/>
      <c r="F38" s="386"/>
      <c r="G38" s="370"/>
      <c r="H38" s="371"/>
      <c r="I38" s="372"/>
      <c r="J38" s="423">
        <v>1</v>
      </c>
      <c r="K38" s="371">
        <v>18</v>
      </c>
      <c r="L38" s="386">
        <v>18</v>
      </c>
      <c r="M38" s="370"/>
      <c r="N38" s="371"/>
      <c r="O38" s="372"/>
      <c r="P38" s="423"/>
      <c r="Q38" s="371"/>
      <c r="R38" s="372"/>
      <c r="S38" s="50"/>
      <c r="T38" s="70"/>
      <c r="U38" s="1082"/>
      <c r="V38" s="52" t="s">
        <v>35</v>
      </c>
      <c r="W38" s="370"/>
      <c r="X38" s="371"/>
      <c r="Y38" s="386"/>
      <c r="Z38" s="370"/>
      <c r="AA38" s="371"/>
      <c r="AB38" s="372"/>
      <c r="AC38" s="423"/>
      <c r="AD38" s="371"/>
      <c r="AE38" s="386"/>
      <c r="AF38" s="370"/>
      <c r="AG38" s="371"/>
      <c r="AH38" s="372"/>
      <c r="AI38" s="423"/>
      <c r="AJ38" s="371"/>
      <c r="AK38" s="386"/>
      <c r="AL38" s="370">
        <f>D38+G38+J38+M38+P38+W38+Z38+AC38+AF38+AI38</f>
        <v>1</v>
      </c>
      <c r="AM38" s="371">
        <f>E38+H38+K38+N38+Q38+X38+AA38+AD38+AG38+AJ38</f>
        <v>18</v>
      </c>
      <c r="AN38" s="372">
        <f>F38+I38+L38+O38+R38+Y38+AB38+AE38+AH38+AK38</f>
        <v>18</v>
      </c>
    </row>
    <row r="39" spans="2:40" ht="13.5" customHeight="1" x14ac:dyDescent="0.2">
      <c r="B39" s="1082"/>
      <c r="C39" s="53" t="s">
        <v>36</v>
      </c>
      <c r="D39" s="370"/>
      <c r="E39" s="371"/>
      <c r="F39" s="386"/>
      <c r="G39" s="370"/>
      <c r="H39" s="371"/>
      <c r="I39" s="372"/>
      <c r="J39" s="423"/>
      <c r="K39" s="371"/>
      <c r="L39" s="386"/>
      <c r="M39" s="370"/>
      <c r="N39" s="371"/>
      <c r="O39" s="372"/>
      <c r="P39" s="423"/>
      <c r="Q39" s="371"/>
      <c r="R39" s="372"/>
      <c r="S39" s="50"/>
      <c r="T39" s="70"/>
      <c r="U39" s="1082"/>
      <c r="V39" s="52" t="s">
        <v>36</v>
      </c>
      <c r="W39" s="370"/>
      <c r="X39" s="371"/>
      <c r="Y39" s="386"/>
      <c r="Z39" s="370"/>
      <c r="AA39" s="371"/>
      <c r="AB39" s="372"/>
      <c r="AC39" s="423"/>
      <c r="AD39" s="371"/>
      <c r="AE39" s="386"/>
      <c r="AF39" s="370"/>
      <c r="AG39" s="371"/>
      <c r="AH39" s="372"/>
      <c r="AI39" s="423"/>
      <c r="AJ39" s="371"/>
      <c r="AK39" s="386"/>
      <c r="AL39" s="370"/>
      <c r="AM39" s="371"/>
      <c r="AN39" s="372"/>
    </row>
    <row r="40" spans="2:40" ht="13.5" customHeight="1" x14ac:dyDescent="0.2">
      <c r="B40" s="1083"/>
      <c r="C40" s="56" t="s">
        <v>37</v>
      </c>
      <c r="D40" s="442"/>
      <c r="E40" s="443"/>
      <c r="F40" s="444"/>
      <c r="G40" s="442"/>
      <c r="H40" s="443"/>
      <c r="I40" s="445"/>
      <c r="J40" s="446">
        <v>3</v>
      </c>
      <c r="K40" s="443">
        <v>24</v>
      </c>
      <c r="L40" s="444">
        <v>24</v>
      </c>
      <c r="M40" s="442"/>
      <c r="N40" s="443"/>
      <c r="O40" s="445"/>
      <c r="P40" s="446"/>
      <c r="Q40" s="443"/>
      <c r="R40" s="445"/>
      <c r="S40" s="50"/>
      <c r="T40" s="70"/>
      <c r="U40" s="1083"/>
      <c r="V40" s="56" t="s">
        <v>37</v>
      </c>
      <c r="W40" s="442"/>
      <c r="X40" s="443"/>
      <c r="Y40" s="444"/>
      <c r="Z40" s="442"/>
      <c r="AA40" s="443"/>
      <c r="AB40" s="445"/>
      <c r="AC40" s="446"/>
      <c r="AD40" s="443"/>
      <c r="AE40" s="444"/>
      <c r="AF40" s="442"/>
      <c r="AG40" s="443"/>
      <c r="AH40" s="445"/>
      <c r="AI40" s="446"/>
      <c r="AJ40" s="443"/>
      <c r="AK40" s="444"/>
      <c r="AL40" s="442"/>
      <c r="AM40" s="443"/>
      <c r="AN40" s="445"/>
    </row>
    <row r="41" spans="2:40" ht="13.5" customHeight="1" x14ac:dyDescent="0.2">
      <c r="B41" s="1081" t="s">
        <v>38</v>
      </c>
      <c r="C41" s="51" t="s">
        <v>39</v>
      </c>
      <c r="D41" s="391">
        <v>38</v>
      </c>
      <c r="E41" s="379">
        <v>1613</v>
      </c>
      <c r="F41" s="392">
        <v>21889</v>
      </c>
      <c r="G41" s="447"/>
      <c r="H41" s="448"/>
      <c r="I41" s="449"/>
      <c r="J41" s="450">
        <v>27</v>
      </c>
      <c r="K41" s="448">
        <v>524</v>
      </c>
      <c r="L41" s="451">
        <v>1735</v>
      </c>
      <c r="M41" s="447">
        <v>1</v>
      </c>
      <c r="N41" s="448">
        <v>39</v>
      </c>
      <c r="O41" s="449">
        <v>117</v>
      </c>
      <c r="P41" s="450"/>
      <c r="Q41" s="448"/>
      <c r="R41" s="449"/>
      <c r="S41" s="50"/>
      <c r="T41" s="70"/>
      <c r="U41" s="1081" t="s">
        <v>38</v>
      </c>
      <c r="V41" s="51" t="s">
        <v>39</v>
      </c>
      <c r="W41" s="447"/>
      <c r="X41" s="448"/>
      <c r="Y41" s="451"/>
      <c r="Z41" s="447"/>
      <c r="AA41" s="448"/>
      <c r="AB41" s="449"/>
      <c r="AC41" s="450"/>
      <c r="AD41" s="448"/>
      <c r="AE41" s="451"/>
      <c r="AF41" s="447"/>
      <c r="AG41" s="448"/>
      <c r="AH41" s="449"/>
      <c r="AI41" s="450"/>
      <c r="AJ41" s="448"/>
      <c r="AK41" s="451"/>
      <c r="AL41" s="447"/>
      <c r="AM41" s="448"/>
      <c r="AN41" s="449"/>
    </row>
    <row r="42" spans="2:40" ht="13.5" customHeight="1" x14ac:dyDescent="0.2">
      <c r="B42" s="1082"/>
      <c r="C42" s="57" t="s">
        <v>40</v>
      </c>
      <c r="D42" s="426">
        <v>1</v>
      </c>
      <c r="E42" s="427">
        <v>11</v>
      </c>
      <c r="F42" s="430">
        <v>22</v>
      </c>
      <c r="G42" s="426"/>
      <c r="H42" s="427"/>
      <c r="I42" s="428"/>
      <c r="J42" s="429">
        <v>80</v>
      </c>
      <c r="K42" s="427">
        <v>1360</v>
      </c>
      <c r="L42" s="430">
        <v>3355</v>
      </c>
      <c r="M42" s="426">
        <v>2</v>
      </c>
      <c r="N42" s="427">
        <v>15</v>
      </c>
      <c r="O42" s="428">
        <v>29</v>
      </c>
      <c r="P42" s="429">
        <v>4</v>
      </c>
      <c r="Q42" s="427">
        <v>351</v>
      </c>
      <c r="R42" s="428">
        <v>776</v>
      </c>
      <c r="S42" s="55"/>
      <c r="T42" s="70"/>
      <c r="U42" s="1082"/>
      <c r="V42" s="57" t="s">
        <v>40</v>
      </c>
      <c r="W42" s="426"/>
      <c r="X42" s="427"/>
      <c r="Y42" s="430"/>
      <c r="Z42" s="426"/>
      <c r="AA42" s="427"/>
      <c r="AB42" s="428"/>
      <c r="AC42" s="429">
        <v>1</v>
      </c>
      <c r="AD42" s="427">
        <v>10</v>
      </c>
      <c r="AE42" s="430">
        <v>10</v>
      </c>
      <c r="AF42" s="426"/>
      <c r="AG42" s="427"/>
      <c r="AH42" s="428"/>
      <c r="AI42" s="429"/>
      <c r="AJ42" s="427"/>
      <c r="AK42" s="430"/>
      <c r="AL42" s="426">
        <v>20</v>
      </c>
      <c r="AM42" s="427">
        <v>1054</v>
      </c>
      <c r="AN42" s="428">
        <v>1054</v>
      </c>
    </row>
    <row r="43" spans="2:40" ht="13.5" customHeight="1" x14ac:dyDescent="0.2">
      <c r="B43" s="1082"/>
      <c r="C43" s="52" t="s">
        <v>41</v>
      </c>
      <c r="D43" s="342">
        <v>3</v>
      </c>
      <c r="E43" s="343">
        <v>805</v>
      </c>
      <c r="F43" s="344">
        <v>805</v>
      </c>
      <c r="G43" s="370"/>
      <c r="H43" s="371"/>
      <c r="I43" s="372"/>
      <c r="J43" s="423"/>
      <c r="K43" s="371"/>
      <c r="L43" s="386"/>
      <c r="M43" s="370"/>
      <c r="N43" s="371"/>
      <c r="O43" s="372"/>
      <c r="P43" s="423"/>
      <c r="Q43" s="371"/>
      <c r="R43" s="372"/>
      <c r="S43" s="50"/>
      <c r="T43" s="70"/>
      <c r="U43" s="1082"/>
      <c r="V43" s="52" t="s">
        <v>41</v>
      </c>
      <c r="W43" s="370"/>
      <c r="X43" s="371"/>
      <c r="Y43" s="386"/>
      <c r="Z43" s="370"/>
      <c r="AA43" s="371"/>
      <c r="AB43" s="372"/>
      <c r="AC43" s="423"/>
      <c r="AD43" s="371"/>
      <c r="AE43" s="386"/>
      <c r="AF43" s="370"/>
      <c r="AG43" s="371"/>
      <c r="AH43" s="372"/>
      <c r="AI43" s="423"/>
      <c r="AJ43" s="371"/>
      <c r="AK43" s="386"/>
      <c r="AL43" s="370"/>
      <c r="AM43" s="371"/>
      <c r="AN43" s="372"/>
    </row>
    <row r="44" spans="2:40" ht="13.5" customHeight="1" x14ac:dyDescent="0.2">
      <c r="B44" s="1082"/>
      <c r="C44" s="53" t="s">
        <v>42</v>
      </c>
      <c r="D44" s="370"/>
      <c r="E44" s="371"/>
      <c r="F44" s="386"/>
      <c r="G44" s="370"/>
      <c r="H44" s="371"/>
      <c r="I44" s="372"/>
      <c r="J44" s="346">
        <v>13</v>
      </c>
      <c r="K44" s="343">
        <v>464</v>
      </c>
      <c r="L44" s="344">
        <v>1931</v>
      </c>
      <c r="M44" s="370"/>
      <c r="N44" s="371"/>
      <c r="O44" s="372"/>
      <c r="P44" s="423"/>
      <c r="Q44" s="371"/>
      <c r="R44" s="372"/>
      <c r="S44" s="50"/>
      <c r="T44" s="70"/>
      <c r="U44" s="1082"/>
      <c r="V44" s="52" t="s">
        <v>42</v>
      </c>
      <c r="W44" s="370"/>
      <c r="X44" s="371"/>
      <c r="Y44" s="386"/>
      <c r="Z44" s="370"/>
      <c r="AA44" s="371"/>
      <c r="AB44" s="372"/>
      <c r="AC44" s="423"/>
      <c r="AD44" s="371"/>
      <c r="AE44" s="386"/>
      <c r="AF44" s="370"/>
      <c r="AG44" s="371"/>
      <c r="AH44" s="372"/>
      <c r="AI44" s="423"/>
      <c r="AJ44" s="371"/>
      <c r="AK44" s="386"/>
      <c r="AL44" s="370"/>
      <c r="AM44" s="371"/>
      <c r="AN44" s="372"/>
    </row>
    <row r="45" spans="2:40" ht="13.5" customHeight="1" x14ac:dyDescent="0.2">
      <c r="B45" s="1082"/>
      <c r="C45" s="53" t="s">
        <v>43</v>
      </c>
      <c r="D45" s="364">
        <v>3</v>
      </c>
      <c r="E45" s="365">
        <v>282</v>
      </c>
      <c r="F45" s="366">
        <v>317</v>
      </c>
      <c r="G45" s="364"/>
      <c r="H45" s="365"/>
      <c r="I45" s="367"/>
      <c r="J45" s="368">
        <v>13</v>
      </c>
      <c r="K45" s="365">
        <v>141</v>
      </c>
      <c r="L45" s="366">
        <v>296</v>
      </c>
      <c r="M45" s="364">
        <v>1</v>
      </c>
      <c r="N45" s="365">
        <v>14</v>
      </c>
      <c r="O45" s="367">
        <v>29</v>
      </c>
      <c r="P45" s="232">
        <v>1</v>
      </c>
      <c r="Q45" s="407">
        <v>170</v>
      </c>
      <c r="R45" s="234">
        <v>170</v>
      </c>
      <c r="S45" s="50"/>
      <c r="T45" s="70"/>
      <c r="U45" s="1082"/>
      <c r="V45" s="53" t="s">
        <v>43</v>
      </c>
      <c r="W45" s="230"/>
      <c r="X45" s="407"/>
      <c r="Y45" s="253"/>
      <c r="Z45" s="230"/>
      <c r="AA45" s="407"/>
      <c r="AB45" s="234"/>
      <c r="AC45" s="232"/>
      <c r="AD45" s="407"/>
      <c r="AE45" s="253"/>
      <c r="AF45" s="230"/>
      <c r="AG45" s="407"/>
      <c r="AH45" s="234"/>
      <c r="AI45" s="232"/>
      <c r="AJ45" s="407"/>
      <c r="AK45" s="253"/>
      <c r="AL45" s="230">
        <v>2</v>
      </c>
      <c r="AM45" s="407">
        <v>36</v>
      </c>
      <c r="AN45" s="234">
        <v>59</v>
      </c>
    </row>
    <row r="46" spans="2:40" ht="13.5" customHeight="1" x14ac:dyDescent="0.2">
      <c r="B46" s="1082"/>
      <c r="C46" s="53" t="s">
        <v>44</v>
      </c>
      <c r="D46" s="370"/>
      <c r="E46" s="371"/>
      <c r="F46" s="386"/>
      <c r="G46" s="370"/>
      <c r="H46" s="371"/>
      <c r="I46" s="372"/>
      <c r="J46" s="423"/>
      <c r="K46" s="371"/>
      <c r="L46" s="386"/>
      <c r="M46" s="370"/>
      <c r="N46" s="371"/>
      <c r="O46" s="372"/>
      <c r="P46" s="423"/>
      <c r="Q46" s="371"/>
      <c r="R46" s="372"/>
      <c r="S46" s="50"/>
      <c r="T46" s="70"/>
      <c r="U46" s="1082"/>
      <c r="V46" s="52" t="s">
        <v>44</v>
      </c>
      <c r="W46" s="370"/>
      <c r="X46" s="371"/>
      <c r="Y46" s="386"/>
      <c r="Z46" s="370"/>
      <c r="AA46" s="371"/>
      <c r="AB46" s="372"/>
      <c r="AC46" s="423">
        <v>1</v>
      </c>
      <c r="AD46" s="371">
        <v>10</v>
      </c>
      <c r="AE46" s="386">
        <v>10</v>
      </c>
      <c r="AF46" s="370"/>
      <c r="AG46" s="371"/>
      <c r="AH46" s="372"/>
      <c r="AI46" s="423"/>
      <c r="AJ46" s="371"/>
      <c r="AK46" s="386"/>
      <c r="AL46" s="370">
        <v>5</v>
      </c>
      <c r="AM46" s="371">
        <v>228</v>
      </c>
      <c r="AN46" s="372">
        <v>228</v>
      </c>
    </row>
    <row r="47" spans="2:40" ht="13.5" customHeight="1" x14ac:dyDescent="0.2">
      <c r="B47" s="1082"/>
      <c r="C47" s="52" t="s">
        <v>45</v>
      </c>
      <c r="D47" s="196">
        <v>4</v>
      </c>
      <c r="E47" s="416">
        <v>54</v>
      </c>
      <c r="F47" s="198">
        <v>379</v>
      </c>
      <c r="G47" s="196"/>
      <c r="H47" s="416"/>
      <c r="I47" s="218"/>
      <c r="J47" s="194"/>
      <c r="K47" s="416"/>
      <c r="L47" s="198"/>
      <c r="M47" s="196">
        <v>2</v>
      </c>
      <c r="N47" s="416">
        <v>16</v>
      </c>
      <c r="O47" s="218">
        <v>31</v>
      </c>
      <c r="P47" s="194">
        <v>1</v>
      </c>
      <c r="Q47" s="416">
        <v>39</v>
      </c>
      <c r="R47" s="218">
        <v>794</v>
      </c>
      <c r="S47" s="50"/>
      <c r="T47" s="70"/>
      <c r="U47" s="1082"/>
      <c r="V47" s="52" t="s">
        <v>45</v>
      </c>
      <c r="W47" s="196"/>
      <c r="X47" s="416"/>
      <c r="Y47" s="198"/>
      <c r="Z47" s="196"/>
      <c r="AA47" s="416"/>
      <c r="AB47" s="218"/>
      <c r="AC47" s="194"/>
      <c r="AD47" s="416"/>
      <c r="AE47" s="198"/>
      <c r="AF47" s="196"/>
      <c r="AG47" s="416"/>
      <c r="AH47" s="218"/>
      <c r="AI47" s="194"/>
      <c r="AJ47" s="416"/>
      <c r="AK47" s="198"/>
      <c r="AL47" s="196">
        <v>11</v>
      </c>
      <c r="AM47" s="416">
        <v>282</v>
      </c>
      <c r="AN47" s="218">
        <v>443</v>
      </c>
    </row>
    <row r="48" spans="2:40" ht="13.5" customHeight="1" x14ac:dyDescent="0.2">
      <c r="B48" s="1082"/>
      <c r="C48" s="53" t="s">
        <v>46</v>
      </c>
      <c r="D48" s="426"/>
      <c r="E48" s="427"/>
      <c r="F48" s="430"/>
      <c r="G48" s="426"/>
      <c r="H48" s="427"/>
      <c r="I48" s="428"/>
      <c r="J48" s="429">
        <v>3</v>
      </c>
      <c r="K48" s="427">
        <v>142</v>
      </c>
      <c r="L48" s="430">
        <v>1162</v>
      </c>
      <c r="M48" s="426"/>
      <c r="N48" s="427"/>
      <c r="O48" s="428"/>
      <c r="P48" s="429"/>
      <c r="Q48" s="427"/>
      <c r="R48" s="428"/>
      <c r="S48" s="55"/>
      <c r="T48" s="70"/>
      <c r="U48" s="1082"/>
      <c r="V48" s="53" t="s">
        <v>46</v>
      </c>
      <c r="W48" s="426"/>
      <c r="X48" s="427"/>
      <c r="Y48" s="430"/>
      <c r="Z48" s="426">
        <v>4</v>
      </c>
      <c r="AA48" s="427">
        <v>64</v>
      </c>
      <c r="AB48" s="428">
        <v>259</v>
      </c>
      <c r="AC48" s="429">
        <v>5</v>
      </c>
      <c r="AD48" s="427">
        <v>267</v>
      </c>
      <c r="AE48" s="430">
        <v>1076</v>
      </c>
      <c r="AF48" s="426"/>
      <c r="AG48" s="427"/>
      <c r="AH48" s="428"/>
      <c r="AI48" s="429"/>
      <c r="AJ48" s="427"/>
      <c r="AK48" s="430"/>
      <c r="AL48" s="452"/>
      <c r="AM48" s="453"/>
      <c r="AN48" s="454"/>
    </row>
    <row r="49" spans="2:40" ht="13.5" customHeight="1" x14ac:dyDescent="0.2">
      <c r="B49" s="1082"/>
      <c r="C49" s="52" t="s">
        <v>47</v>
      </c>
      <c r="D49" s="230"/>
      <c r="E49" s="407"/>
      <c r="F49" s="253"/>
      <c r="G49" s="230"/>
      <c r="H49" s="407"/>
      <c r="I49" s="234"/>
      <c r="J49" s="232"/>
      <c r="K49" s="407"/>
      <c r="L49" s="253"/>
      <c r="M49" s="230"/>
      <c r="N49" s="407"/>
      <c r="O49" s="234"/>
      <c r="P49" s="232"/>
      <c r="Q49" s="407"/>
      <c r="R49" s="234"/>
      <c r="S49" s="50"/>
      <c r="T49" s="70"/>
      <c r="U49" s="1082"/>
      <c r="V49" s="52" t="s">
        <v>47</v>
      </c>
      <c r="W49" s="230"/>
      <c r="X49" s="407"/>
      <c r="Y49" s="253"/>
      <c r="Z49" s="230"/>
      <c r="AA49" s="407"/>
      <c r="AB49" s="234"/>
      <c r="AC49" s="232">
        <v>4</v>
      </c>
      <c r="AD49" s="407">
        <v>87</v>
      </c>
      <c r="AE49" s="253">
        <v>87</v>
      </c>
      <c r="AF49" s="230"/>
      <c r="AG49" s="407"/>
      <c r="AH49" s="234"/>
      <c r="AI49" s="232"/>
      <c r="AJ49" s="407"/>
      <c r="AK49" s="253"/>
      <c r="AL49" s="230">
        <v>1</v>
      </c>
      <c r="AM49" s="407">
        <v>70</v>
      </c>
      <c r="AN49" s="234">
        <v>70</v>
      </c>
    </row>
    <row r="50" spans="2:40" ht="13.5" customHeight="1" x14ac:dyDescent="0.2">
      <c r="B50" s="1082"/>
      <c r="C50" s="53" t="s">
        <v>48</v>
      </c>
      <c r="D50" s="370"/>
      <c r="E50" s="371"/>
      <c r="F50" s="386"/>
      <c r="G50" s="370"/>
      <c r="H50" s="371"/>
      <c r="I50" s="372"/>
      <c r="J50" s="423"/>
      <c r="K50" s="371"/>
      <c r="L50" s="386"/>
      <c r="M50" s="370"/>
      <c r="N50" s="371"/>
      <c r="O50" s="372"/>
      <c r="P50" s="423">
        <v>2</v>
      </c>
      <c r="Q50" s="371">
        <v>108</v>
      </c>
      <c r="R50" s="372">
        <v>108</v>
      </c>
      <c r="S50" s="50"/>
      <c r="T50" s="70"/>
      <c r="U50" s="1082"/>
      <c r="V50" s="53" t="s">
        <v>48</v>
      </c>
      <c r="W50" s="370"/>
      <c r="X50" s="371"/>
      <c r="Y50" s="386"/>
      <c r="Z50" s="370"/>
      <c r="AA50" s="371"/>
      <c r="AB50" s="372"/>
      <c r="AC50" s="423"/>
      <c r="AD50" s="371"/>
      <c r="AE50" s="386"/>
      <c r="AF50" s="370"/>
      <c r="AG50" s="371"/>
      <c r="AH50" s="372"/>
      <c r="AI50" s="423"/>
      <c r="AJ50" s="371"/>
      <c r="AK50" s="386"/>
      <c r="AL50" s="370">
        <v>1</v>
      </c>
      <c r="AM50" s="371">
        <v>35</v>
      </c>
      <c r="AN50" s="372">
        <v>35</v>
      </c>
    </row>
    <row r="51" spans="2:40" ht="13.5" customHeight="1" x14ac:dyDescent="0.2">
      <c r="B51" s="1082"/>
      <c r="C51" s="57" t="s">
        <v>49</v>
      </c>
      <c r="D51" s="426"/>
      <c r="E51" s="427"/>
      <c r="F51" s="430"/>
      <c r="G51" s="426"/>
      <c r="H51" s="427"/>
      <c r="I51" s="428"/>
      <c r="J51" s="429"/>
      <c r="K51" s="427"/>
      <c r="L51" s="430"/>
      <c r="M51" s="426"/>
      <c r="N51" s="427"/>
      <c r="O51" s="428"/>
      <c r="P51" s="429"/>
      <c r="Q51" s="427"/>
      <c r="R51" s="428"/>
      <c r="S51" s="55"/>
      <c r="T51" s="70"/>
      <c r="U51" s="1082"/>
      <c r="V51" s="57" t="s">
        <v>49</v>
      </c>
      <c r="W51" s="426"/>
      <c r="X51" s="427"/>
      <c r="Y51" s="430"/>
      <c r="Z51" s="426"/>
      <c r="AA51" s="427"/>
      <c r="AB51" s="428"/>
      <c r="AC51" s="429"/>
      <c r="AD51" s="427"/>
      <c r="AE51" s="430"/>
      <c r="AF51" s="426"/>
      <c r="AG51" s="427"/>
      <c r="AH51" s="428"/>
      <c r="AI51" s="429"/>
      <c r="AJ51" s="427"/>
      <c r="AK51" s="430"/>
      <c r="AL51" s="426">
        <v>3</v>
      </c>
      <c r="AM51" s="427">
        <v>97</v>
      </c>
      <c r="AN51" s="428">
        <v>97</v>
      </c>
    </row>
    <row r="52" spans="2:40" ht="13.5" customHeight="1" x14ac:dyDescent="0.2">
      <c r="B52" s="1083"/>
      <c r="C52" s="58" t="s">
        <v>50</v>
      </c>
      <c r="D52" s="433"/>
      <c r="E52" s="434"/>
      <c r="F52" s="435"/>
      <c r="G52" s="433"/>
      <c r="H52" s="434"/>
      <c r="I52" s="436"/>
      <c r="J52" s="437"/>
      <c r="K52" s="434"/>
      <c r="L52" s="435"/>
      <c r="M52" s="433"/>
      <c r="N52" s="434"/>
      <c r="O52" s="436"/>
      <c r="P52" s="437"/>
      <c r="Q52" s="434"/>
      <c r="R52" s="436"/>
      <c r="S52" s="50"/>
      <c r="T52" s="70"/>
      <c r="U52" s="1083"/>
      <c r="V52" s="58" t="s">
        <v>50</v>
      </c>
      <c r="W52" s="442"/>
      <c r="X52" s="443"/>
      <c r="Y52" s="444"/>
      <c r="Z52" s="442"/>
      <c r="AA52" s="443"/>
      <c r="AB52" s="445"/>
      <c r="AC52" s="236"/>
      <c r="AD52" s="455"/>
      <c r="AE52" s="456"/>
      <c r="AF52" s="235"/>
      <c r="AG52" s="455"/>
      <c r="AH52" s="237"/>
      <c r="AI52" s="236"/>
      <c r="AJ52" s="455"/>
      <c r="AK52" s="456"/>
      <c r="AL52" s="235">
        <v>1</v>
      </c>
      <c r="AM52" s="455">
        <v>24</v>
      </c>
      <c r="AN52" s="237">
        <v>24</v>
      </c>
    </row>
    <row r="53" spans="2:40" ht="13.5" customHeight="1" x14ac:dyDescent="0.2">
      <c r="B53" s="1081" t="s">
        <v>51</v>
      </c>
      <c r="C53" s="59" t="s">
        <v>52</v>
      </c>
      <c r="D53" s="421">
        <v>25</v>
      </c>
      <c r="E53" s="409">
        <v>345</v>
      </c>
      <c r="F53" s="410">
        <v>808</v>
      </c>
      <c r="G53" s="421"/>
      <c r="H53" s="409"/>
      <c r="I53" s="422"/>
      <c r="J53" s="334">
        <v>103</v>
      </c>
      <c r="K53" s="331">
        <v>1243</v>
      </c>
      <c r="L53" s="332">
        <v>3041</v>
      </c>
      <c r="M53" s="421">
        <v>15</v>
      </c>
      <c r="N53" s="409">
        <v>106</v>
      </c>
      <c r="O53" s="422">
        <v>264</v>
      </c>
      <c r="P53" s="248">
        <v>33</v>
      </c>
      <c r="Q53" s="409">
        <v>448</v>
      </c>
      <c r="R53" s="422">
        <v>1154</v>
      </c>
      <c r="S53" s="50"/>
      <c r="T53" s="70"/>
      <c r="U53" s="1081" t="s">
        <v>51</v>
      </c>
      <c r="V53" s="59" t="s">
        <v>52</v>
      </c>
      <c r="W53" s="447"/>
      <c r="X53" s="448"/>
      <c r="Y53" s="451"/>
      <c r="Z53" s="447"/>
      <c r="AA53" s="448"/>
      <c r="AB53" s="449"/>
      <c r="AC53" s="450">
        <v>13</v>
      </c>
      <c r="AD53" s="448">
        <v>138</v>
      </c>
      <c r="AE53" s="451">
        <v>582</v>
      </c>
      <c r="AF53" s="447"/>
      <c r="AG53" s="448"/>
      <c r="AH53" s="449"/>
      <c r="AI53" s="450"/>
      <c r="AJ53" s="448"/>
      <c r="AK53" s="451"/>
      <c r="AL53" s="447">
        <v>8</v>
      </c>
      <c r="AM53" s="448">
        <v>147</v>
      </c>
      <c r="AN53" s="449">
        <v>153</v>
      </c>
    </row>
    <row r="54" spans="2:40" ht="13.5" customHeight="1" x14ac:dyDescent="0.2">
      <c r="B54" s="1082"/>
      <c r="C54" s="53" t="s">
        <v>53</v>
      </c>
      <c r="D54" s="230"/>
      <c r="E54" s="407"/>
      <c r="F54" s="253"/>
      <c r="G54" s="230"/>
      <c r="H54" s="407"/>
      <c r="I54" s="234"/>
      <c r="J54" s="232"/>
      <c r="K54" s="407"/>
      <c r="L54" s="253"/>
      <c r="M54" s="230"/>
      <c r="N54" s="407"/>
      <c r="O54" s="234"/>
      <c r="P54" s="232"/>
      <c r="Q54" s="407"/>
      <c r="R54" s="234"/>
      <c r="S54" s="50"/>
      <c r="T54" s="70"/>
      <c r="U54" s="1082"/>
      <c r="V54" s="53" t="s">
        <v>53</v>
      </c>
      <c r="W54" s="230"/>
      <c r="X54" s="407"/>
      <c r="Y54" s="253"/>
      <c r="Z54" s="230"/>
      <c r="AA54" s="407"/>
      <c r="AB54" s="234"/>
      <c r="AC54" s="232"/>
      <c r="AD54" s="407"/>
      <c r="AE54" s="253"/>
      <c r="AF54" s="230"/>
      <c r="AG54" s="407"/>
      <c r="AH54" s="234"/>
      <c r="AI54" s="232"/>
      <c r="AJ54" s="407"/>
      <c r="AK54" s="253"/>
      <c r="AL54" s="230"/>
      <c r="AM54" s="407"/>
      <c r="AN54" s="234"/>
    </row>
    <row r="55" spans="2:40" ht="13.5" customHeight="1" x14ac:dyDescent="0.2">
      <c r="B55" s="1082"/>
      <c r="C55" s="52" t="s">
        <v>54</v>
      </c>
      <c r="D55" s="370">
        <v>7</v>
      </c>
      <c r="E55" s="371">
        <v>182</v>
      </c>
      <c r="F55" s="386">
        <v>266</v>
      </c>
      <c r="G55" s="370"/>
      <c r="H55" s="371"/>
      <c r="I55" s="372"/>
      <c r="J55" s="423">
        <v>10</v>
      </c>
      <c r="K55" s="371">
        <v>526</v>
      </c>
      <c r="L55" s="386">
        <v>567</v>
      </c>
      <c r="M55" s="370">
        <v>1</v>
      </c>
      <c r="N55" s="371">
        <v>40</v>
      </c>
      <c r="O55" s="372">
        <v>40</v>
      </c>
      <c r="P55" s="423"/>
      <c r="Q55" s="371"/>
      <c r="R55" s="372"/>
      <c r="S55" s="50"/>
      <c r="T55" s="70"/>
      <c r="U55" s="1082"/>
      <c r="V55" s="52" t="s">
        <v>54</v>
      </c>
      <c r="W55" s="370"/>
      <c r="X55" s="371"/>
      <c r="Y55" s="386"/>
      <c r="Z55" s="370"/>
      <c r="AA55" s="371"/>
      <c r="AB55" s="372"/>
      <c r="AC55" s="423">
        <v>11</v>
      </c>
      <c r="AD55" s="371">
        <v>248</v>
      </c>
      <c r="AE55" s="386">
        <v>281</v>
      </c>
      <c r="AF55" s="370"/>
      <c r="AG55" s="371"/>
      <c r="AH55" s="372"/>
      <c r="AI55" s="423"/>
      <c r="AJ55" s="371"/>
      <c r="AK55" s="386"/>
      <c r="AL55" s="370">
        <v>5</v>
      </c>
      <c r="AM55" s="371">
        <v>196</v>
      </c>
      <c r="AN55" s="372">
        <v>196</v>
      </c>
    </row>
    <row r="56" spans="2:40" ht="13.5" customHeight="1" x14ac:dyDescent="0.2">
      <c r="B56" s="1082"/>
      <c r="C56" s="52" t="s">
        <v>55</v>
      </c>
      <c r="D56" s="370"/>
      <c r="E56" s="371"/>
      <c r="F56" s="386"/>
      <c r="G56" s="370"/>
      <c r="H56" s="371"/>
      <c r="I56" s="372"/>
      <c r="J56" s="423">
        <v>9</v>
      </c>
      <c r="K56" s="371">
        <v>115</v>
      </c>
      <c r="L56" s="386">
        <v>176</v>
      </c>
      <c r="M56" s="370">
        <v>5</v>
      </c>
      <c r="N56" s="371">
        <v>92</v>
      </c>
      <c r="O56" s="372">
        <v>99</v>
      </c>
      <c r="P56" s="423">
        <v>1</v>
      </c>
      <c r="Q56" s="371">
        <v>28</v>
      </c>
      <c r="R56" s="372">
        <v>28</v>
      </c>
      <c r="S56" s="50"/>
      <c r="T56" s="70"/>
      <c r="U56" s="1082"/>
      <c r="V56" s="52" t="s">
        <v>55</v>
      </c>
      <c r="W56" s="370"/>
      <c r="X56" s="371"/>
      <c r="Y56" s="386"/>
      <c r="Z56" s="370"/>
      <c r="AA56" s="371"/>
      <c r="AB56" s="372"/>
      <c r="AC56" s="423">
        <v>1</v>
      </c>
      <c r="AD56" s="371">
        <v>18</v>
      </c>
      <c r="AE56" s="386">
        <v>18</v>
      </c>
      <c r="AF56" s="370"/>
      <c r="AG56" s="371"/>
      <c r="AH56" s="372"/>
      <c r="AI56" s="423"/>
      <c r="AJ56" s="371"/>
      <c r="AK56" s="386"/>
      <c r="AL56" s="370"/>
      <c r="AM56" s="371"/>
      <c r="AN56" s="372"/>
    </row>
    <row r="57" spans="2:40" ht="13.5" customHeight="1" x14ac:dyDescent="0.2">
      <c r="B57" s="1082"/>
      <c r="C57" s="52" t="s">
        <v>56</v>
      </c>
      <c r="D57" s="370"/>
      <c r="E57" s="371"/>
      <c r="F57" s="386"/>
      <c r="G57" s="370"/>
      <c r="H57" s="371"/>
      <c r="I57" s="372"/>
      <c r="J57" s="423">
        <v>2</v>
      </c>
      <c r="K57" s="371">
        <v>114</v>
      </c>
      <c r="L57" s="386">
        <v>96</v>
      </c>
      <c r="M57" s="370"/>
      <c r="N57" s="371"/>
      <c r="O57" s="372"/>
      <c r="P57" s="423">
        <v>5</v>
      </c>
      <c r="Q57" s="371">
        <v>118</v>
      </c>
      <c r="R57" s="372">
        <v>293</v>
      </c>
      <c r="S57" s="50"/>
      <c r="T57" s="70"/>
      <c r="U57" s="1082"/>
      <c r="V57" s="52" t="s">
        <v>56</v>
      </c>
      <c r="W57" s="370"/>
      <c r="X57" s="371"/>
      <c r="Y57" s="386"/>
      <c r="Z57" s="370"/>
      <c r="AA57" s="371"/>
      <c r="AB57" s="372"/>
      <c r="AC57" s="423">
        <v>6</v>
      </c>
      <c r="AD57" s="371">
        <v>109</v>
      </c>
      <c r="AE57" s="386">
        <v>340</v>
      </c>
      <c r="AF57" s="370"/>
      <c r="AG57" s="371"/>
      <c r="AH57" s="372"/>
      <c r="AI57" s="423"/>
      <c r="AJ57" s="371"/>
      <c r="AK57" s="386"/>
      <c r="AL57" s="370">
        <v>2</v>
      </c>
      <c r="AM57" s="371">
        <v>98</v>
      </c>
      <c r="AN57" s="372">
        <v>98</v>
      </c>
    </row>
    <row r="58" spans="2:40" ht="13.5" customHeight="1" x14ac:dyDescent="0.2">
      <c r="B58" s="1082"/>
      <c r="C58" s="52" t="s">
        <v>57</v>
      </c>
      <c r="D58" s="370">
        <v>1</v>
      </c>
      <c r="E58" s="371">
        <v>20</v>
      </c>
      <c r="F58" s="386">
        <v>20</v>
      </c>
      <c r="G58" s="370"/>
      <c r="H58" s="371"/>
      <c r="I58" s="372"/>
      <c r="J58" s="423">
        <f>1+12</f>
        <v>13</v>
      </c>
      <c r="K58" s="371">
        <f>21+311</f>
        <v>332</v>
      </c>
      <c r="L58" s="386">
        <f>414+854</f>
        <v>1268</v>
      </c>
      <c r="M58" s="370"/>
      <c r="N58" s="371"/>
      <c r="O58" s="372"/>
      <c r="P58" s="423">
        <v>1</v>
      </c>
      <c r="Q58" s="371">
        <v>180</v>
      </c>
      <c r="R58" s="372">
        <v>2273</v>
      </c>
      <c r="S58" s="50"/>
      <c r="T58" s="70"/>
      <c r="U58" s="1082"/>
      <c r="V58" s="52" t="s">
        <v>57</v>
      </c>
      <c r="W58" s="370"/>
      <c r="X58" s="371"/>
      <c r="Y58" s="386"/>
      <c r="Z58" s="370">
        <v>1</v>
      </c>
      <c r="AA58" s="371">
        <v>9</v>
      </c>
      <c r="AB58" s="372">
        <v>9</v>
      </c>
      <c r="AC58" s="423"/>
      <c r="AD58" s="371"/>
      <c r="AE58" s="386"/>
      <c r="AF58" s="370"/>
      <c r="AG58" s="371"/>
      <c r="AH58" s="372"/>
      <c r="AI58" s="423"/>
      <c r="AJ58" s="371"/>
      <c r="AK58" s="386"/>
      <c r="AL58" s="370">
        <v>1</v>
      </c>
      <c r="AM58" s="371">
        <v>22</v>
      </c>
      <c r="AN58" s="372">
        <v>114</v>
      </c>
    </row>
    <row r="59" spans="2:40" ht="13.5" customHeight="1" x14ac:dyDescent="0.2">
      <c r="B59" s="1082"/>
      <c r="C59" s="52" t="s">
        <v>58</v>
      </c>
      <c r="D59" s="370">
        <v>2</v>
      </c>
      <c r="E59" s="371">
        <v>21</v>
      </c>
      <c r="F59" s="386">
        <v>29</v>
      </c>
      <c r="G59" s="370"/>
      <c r="H59" s="371"/>
      <c r="I59" s="372"/>
      <c r="J59" s="423">
        <v>3</v>
      </c>
      <c r="K59" s="371">
        <v>25</v>
      </c>
      <c r="L59" s="386">
        <v>206</v>
      </c>
      <c r="M59" s="370"/>
      <c r="N59" s="371"/>
      <c r="O59" s="372"/>
      <c r="P59" s="423"/>
      <c r="Q59" s="371"/>
      <c r="R59" s="372"/>
      <c r="S59" s="50"/>
      <c r="T59" s="70"/>
      <c r="U59" s="1082"/>
      <c r="V59" s="52" t="s">
        <v>58</v>
      </c>
      <c r="W59" s="370"/>
      <c r="X59" s="371"/>
      <c r="Y59" s="386"/>
      <c r="Z59" s="370"/>
      <c r="AA59" s="371"/>
      <c r="AB59" s="372"/>
      <c r="AC59" s="423"/>
      <c r="AD59" s="371"/>
      <c r="AE59" s="386"/>
      <c r="AF59" s="370"/>
      <c r="AG59" s="371"/>
      <c r="AH59" s="372"/>
      <c r="AI59" s="423"/>
      <c r="AJ59" s="371"/>
      <c r="AK59" s="386"/>
      <c r="AL59" s="370">
        <v>23</v>
      </c>
      <c r="AM59" s="371">
        <v>1314</v>
      </c>
      <c r="AN59" s="372">
        <v>1314</v>
      </c>
    </row>
    <row r="60" spans="2:40" ht="13.5" customHeight="1" x14ac:dyDescent="0.2">
      <c r="B60" s="1082"/>
      <c r="C60" s="52" t="s">
        <v>59</v>
      </c>
      <c r="D60" s="212"/>
      <c r="E60" s="424"/>
      <c r="F60" s="425"/>
      <c r="G60" s="212"/>
      <c r="H60" s="424"/>
      <c r="I60" s="438"/>
      <c r="J60" s="214">
        <v>11</v>
      </c>
      <c r="K60" s="424">
        <v>111</v>
      </c>
      <c r="L60" s="425">
        <v>111</v>
      </c>
      <c r="M60" s="457"/>
      <c r="N60" s="424"/>
      <c r="O60" s="438"/>
      <c r="P60" s="214">
        <v>12</v>
      </c>
      <c r="Q60" s="424">
        <v>130</v>
      </c>
      <c r="R60" s="438">
        <v>130</v>
      </c>
      <c r="S60" s="50"/>
      <c r="T60" s="70"/>
      <c r="U60" s="1082"/>
      <c r="V60" s="52" t="s">
        <v>59</v>
      </c>
      <c r="W60" s="370"/>
      <c r="X60" s="371"/>
      <c r="Y60" s="386"/>
      <c r="Z60" s="370"/>
      <c r="AA60" s="371"/>
      <c r="AB60" s="372"/>
      <c r="AC60" s="423">
        <v>12</v>
      </c>
      <c r="AD60" s="371">
        <v>51</v>
      </c>
      <c r="AE60" s="386">
        <v>51</v>
      </c>
      <c r="AF60" s="370"/>
      <c r="AG60" s="371"/>
      <c r="AH60" s="372"/>
      <c r="AI60" s="423"/>
      <c r="AJ60" s="371"/>
      <c r="AK60" s="386"/>
      <c r="AL60" s="370"/>
      <c r="AM60" s="371"/>
      <c r="AN60" s="372"/>
    </row>
    <row r="61" spans="2:40" ht="13.5" customHeight="1" x14ac:dyDescent="0.2">
      <c r="B61" s="1082"/>
      <c r="C61" s="52" t="s">
        <v>60</v>
      </c>
      <c r="D61" s="230">
        <v>1</v>
      </c>
      <c r="E61" s="407">
        <v>14</v>
      </c>
      <c r="F61" s="253">
        <v>14</v>
      </c>
      <c r="G61" s="230"/>
      <c r="H61" s="407"/>
      <c r="I61" s="234"/>
      <c r="J61" s="232"/>
      <c r="K61" s="407"/>
      <c r="L61" s="253"/>
      <c r="M61" s="230"/>
      <c r="N61" s="407"/>
      <c r="O61" s="234"/>
      <c r="P61" s="232"/>
      <c r="Q61" s="407"/>
      <c r="R61" s="234"/>
      <c r="S61" s="50"/>
      <c r="T61" s="70"/>
      <c r="U61" s="1082"/>
      <c r="V61" s="52" t="s">
        <v>60</v>
      </c>
      <c r="W61" s="230"/>
      <c r="X61" s="407"/>
      <c r="Y61" s="253"/>
      <c r="Z61" s="230">
        <v>2</v>
      </c>
      <c r="AA61" s="407">
        <v>22</v>
      </c>
      <c r="AB61" s="234">
        <v>61</v>
      </c>
      <c r="AC61" s="232">
        <v>2</v>
      </c>
      <c r="AD61" s="407">
        <v>17</v>
      </c>
      <c r="AE61" s="253">
        <v>17</v>
      </c>
      <c r="AF61" s="230"/>
      <c r="AG61" s="407"/>
      <c r="AH61" s="234"/>
      <c r="AI61" s="232"/>
      <c r="AJ61" s="407"/>
      <c r="AK61" s="253"/>
      <c r="AL61" s="230">
        <v>3</v>
      </c>
      <c r="AM61" s="407">
        <v>1229</v>
      </c>
      <c r="AN61" s="234">
        <v>1229</v>
      </c>
    </row>
    <row r="62" spans="2:40" ht="13.5" customHeight="1" x14ac:dyDescent="0.2">
      <c r="B62" s="1082"/>
      <c r="C62" s="53" t="s">
        <v>61</v>
      </c>
      <c r="D62" s="370"/>
      <c r="E62" s="371"/>
      <c r="F62" s="386"/>
      <c r="G62" s="370"/>
      <c r="H62" s="371"/>
      <c r="I62" s="372"/>
      <c r="J62" s="423"/>
      <c r="K62" s="371"/>
      <c r="L62" s="386"/>
      <c r="M62" s="370"/>
      <c r="N62" s="371"/>
      <c r="O62" s="372"/>
      <c r="P62" s="423"/>
      <c r="Q62" s="371"/>
      <c r="R62" s="372"/>
      <c r="S62" s="50"/>
      <c r="T62" s="70"/>
      <c r="U62" s="1082"/>
      <c r="V62" s="52" t="s">
        <v>61</v>
      </c>
      <c r="W62" s="370"/>
      <c r="X62" s="371"/>
      <c r="Y62" s="386"/>
      <c r="Z62" s="370"/>
      <c r="AA62" s="371"/>
      <c r="AB62" s="372"/>
      <c r="AC62" s="423"/>
      <c r="AD62" s="371"/>
      <c r="AE62" s="386"/>
      <c r="AF62" s="370"/>
      <c r="AG62" s="371"/>
      <c r="AH62" s="372"/>
      <c r="AI62" s="423"/>
      <c r="AJ62" s="371"/>
      <c r="AK62" s="386"/>
      <c r="AL62" s="370">
        <v>8</v>
      </c>
      <c r="AM62" s="371">
        <v>109</v>
      </c>
      <c r="AN62" s="372">
        <v>109</v>
      </c>
    </row>
    <row r="63" spans="2:40" ht="13.5" customHeight="1" x14ac:dyDescent="0.2">
      <c r="B63" s="1082"/>
      <c r="C63" s="52" t="s">
        <v>62</v>
      </c>
      <c r="D63" s="230"/>
      <c r="E63" s="407"/>
      <c r="F63" s="253"/>
      <c r="G63" s="230"/>
      <c r="H63" s="407"/>
      <c r="I63" s="234"/>
      <c r="J63" s="232"/>
      <c r="K63" s="407"/>
      <c r="L63" s="253"/>
      <c r="M63" s="230"/>
      <c r="N63" s="407"/>
      <c r="O63" s="234"/>
      <c r="P63" s="232"/>
      <c r="Q63" s="407"/>
      <c r="R63" s="234"/>
      <c r="S63" s="50"/>
      <c r="T63" s="70"/>
      <c r="U63" s="1082"/>
      <c r="V63" s="52" t="s">
        <v>62</v>
      </c>
      <c r="W63" s="370"/>
      <c r="X63" s="371"/>
      <c r="Y63" s="386"/>
      <c r="Z63" s="370"/>
      <c r="AA63" s="371"/>
      <c r="AB63" s="372"/>
      <c r="AC63" s="232">
        <v>1</v>
      </c>
      <c r="AD63" s="407">
        <v>11</v>
      </c>
      <c r="AE63" s="253">
        <v>56</v>
      </c>
      <c r="AF63" s="230"/>
      <c r="AG63" s="407"/>
      <c r="AH63" s="234"/>
      <c r="AI63" s="232"/>
      <c r="AJ63" s="407"/>
      <c r="AK63" s="253"/>
      <c r="AL63" s="230"/>
      <c r="AM63" s="407"/>
      <c r="AN63" s="234"/>
    </row>
    <row r="64" spans="2:40" ht="13.5" customHeight="1" x14ac:dyDescent="0.2">
      <c r="B64" s="1082"/>
      <c r="C64" s="53" t="s">
        <v>63</v>
      </c>
      <c r="D64" s="370"/>
      <c r="E64" s="371"/>
      <c r="F64" s="386"/>
      <c r="G64" s="370"/>
      <c r="H64" s="371"/>
      <c r="I64" s="372"/>
      <c r="J64" s="423"/>
      <c r="K64" s="371"/>
      <c r="L64" s="386"/>
      <c r="M64" s="370"/>
      <c r="N64" s="371"/>
      <c r="O64" s="372"/>
      <c r="P64" s="423"/>
      <c r="Q64" s="371"/>
      <c r="R64" s="372"/>
      <c r="S64" s="50"/>
      <c r="T64" s="70"/>
      <c r="U64" s="1082"/>
      <c r="V64" s="52" t="s">
        <v>63</v>
      </c>
      <c r="W64" s="370"/>
      <c r="X64" s="371"/>
      <c r="Y64" s="386"/>
      <c r="Z64" s="370"/>
      <c r="AA64" s="371"/>
      <c r="AB64" s="372"/>
      <c r="AC64" s="423"/>
      <c r="AD64" s="371"/>
      <c r="AE64" s="386"/>
      <c r="AF64" s="370"/>
      <c r="AG64" s="371"/>
      <c r="AH64" s="372"/>
      <c r="AI64" s="423"/>
      <c r="AJ64" s="371"/>
      <c r="AK64" s="386"/>
      <c r="AL64" s="370">
        <v>21</v>
      </c>
      <c r="AM64" s="371">
        <v>1167</v>
      </c>
      <c r="AN64" s="372">
        <v>1167</v>
      </c>
    </row>
    <row r="65" spans="2:40" ht="13.5" customHeight="1" x14ac:dyDescent="0.2">
      <c r="B65" s="1082"/>
      <c r="C65" s="52" t="s">
        <v>64</v>
      </c>
      <c r="D65" s="370"/>
      <c r="E65" s="371"/>
      <c r="F65" s="386"/>
      <c r="G65" s="370"/>
      <c r="H65" s="371"/>
      <c r="I65" s="372"/>
      <c r="J65" s="423"/>
      <c r="K65" s="371"/>
      <c r="L65" s="386"/>
      <c r="M65" s="370"/>
      <c r="N65" s="371"/>
      <c r="O65" s="372"/>
      <c r="P65" s="423"/>
      <c r="Q65" s="371"/>
      <c r="R65" s="372"/>
      <c r="S65" s="50"/>
      <c r="T65" s="70"/>
      <c r="U65" s="1082"/>
      <c r="V65" s="52" t="s">
        <v>64</v>
      </c>
      <c r="W65" s="370"/>
      <c r="X65" s="371"/>
      <c r="Y65" s="386"/>
      <c r="Z65" s="370"/>
      <c r="AA65" s="371"/>
      <c r="AB65" s="372"/>
      <c r="AC65" s="423"/>
      <c r="AD65" s="371"/>
      <c r="AE65" s="386"/>
      <c r="AF65" s="370"/>
      <c r="AG65" s="371"/>
      <c r="AH65" s="372"/>
      <c r="AI65" s="423"/>
      <c r="AJ65" s="371"/>
      <c r="AK65" s="386"/>
      <c r="AL65" s="370">
        <v>4</v>
      </c>
      <c r="AM65" s="371">
        <v>252</v>
      </c>
      <c r="AN65" s="372">
        <v>252</v>
      </c>
    </row>
    <row r="66" spans="2:40" ht="13.5" customHeight="1" x14ac:dyDescent="0.2">
      <c r="B66" s="1082"/>
      <c r="C66" s="52" t="s">
        <v>65</v>
      </c>
      <c r="D66" s="230"/>
      <c r="E66" s="407"/>
      <c r="F66" s="253"/>
      <c r="G66" s="230"/>
      <c r="H66" s="407"/>
      <c r="I66" s="234"/>
      <c r="J66" s="232"/>
      <c r="K66" s="407"/>
      <c r="L66" s="253"/>
      <c r="M66" s="230">
        <v>1</v>
      </c>
      <c r="N66" s="407">
        <v>5</v>
      </c>
      <c r="O66" s="234">
        <v>26</v>
      </c>
      <c r="P66" s="232">
        <v>1</v>
      </c>
      <c r="Q66" s="407">
        <v>3</v>
      </c>
      <c r="R66" s="234">
        <v>3</v>
      </c>
      <c r="S66" s="50"/>
      <c r="T66" s="70"/>
      <c r="U66" s="1082"/>
      <c r="V66" s="52" t="s">
        <v>65</v>
      </c>
      <c r="W66" s="370"/>
      <c r="X66" s="371"/>
      <c r="Y66" s="386"/>
      <c r="Z66" s="370"/>
      <c r="AA66" s="371"/>
      <c r="AB66" s="372"/>
      <c r="AC66" s="423"/>
      <c r="AD66" s="371"/>
      <c r="AE66" s="386"/>
      <c r="AF66" s="370"/>
      <c r="AG66" s="371"/>
      <c r="AH66" s="372"/>
      <c r="AI66" s="423"/>
      <c r="AJ66" s="371"/>
      <c r="AK66" s="386"/>
      <c r="AL66" s="230"/>
      <c r="AM66" s="407"/>
      <c r="AN66" s="234"/>
    </row>
    <row r="67" spans="2:40" ht="13.5" customHeight="1" x14ac:dyDescent="0.2">
      <c r="B67" s="1083"/>
      <c r="C67" s="58" t="s">
        <v>66</v>
      </c>
      <c r="D67" s="442">
        <v>1</v>
      </c>
      <c r="E67" s="443">
        <v>20</v>
      </c>
      <c r="F67" s="444">
        <v>1147</v>
      </c>
      <c r="G67" s="442"/>
      <c r="H67" s="443"/>
      <c r="I67" s="445"/>
      <c r="J67" s="446"/>
      <c r="K67" s="443"/>
      <c r="L67" s="444"/>
      <c r="M67" s="442"/>
      <c r="N67" s="443"/>
      <c r="O67" s="445"/>
      <c r="P67" s="446"/>
      <c r="Q67" s="443"/>
      <c r="R67" s="445"/>
      <c r="S67" s="50"/>
      <c r="T67" s="70"/>
      <c r="U67" s="1083"/>
      <c r="V67" s="58" t="s">
        <v>66</v>
      </c>
      <c r="W67" s="442"/>
      <c r="X67" s="443"/>
      <c r="Y67" s="444"/>
      <c r="Z67" s="442"/>
      <c r="AA67" s="443"/>
      <c r="AB67" s="445"/>
      <c r="AC67" s="446"/>
      <c r="AD67" s="443"/>
      <c r="AE67" s="444"/>
      <c r="AF67" s="442"/>
      <c r="AG67" s="443"/>
      <c r="AH67" s="445"/>
      <c r="AI67" s="446"/>
      <c r="AJ67" s="443"/>
      <c r="AK67" s="444"/>
      <c r="AL67" s="442">
        <v>2</v>
      </c>
      <c r="AM67" s="443">
        <v>126</v>
      </c>
      <c r="AN67" s="445">
        <v>126</v>
      </c>
    </row>
    <row r="68" spans="2:40" ht="13.5" customHeight="1" x14ac:dyDescent="0.2">
      <c r="B68" s="1087" t="s">
        <v>67</v>
      </c>
      <c r="C68" s="1088"/>
      <c r="D68" s="75">
        <f>SUM(D5:D40,D41:D67)</f>
        <v>657</v>
      </c>
      <c r="E68" s="76">
        <f t="shared" ref="E68:R68" si="0">SUM(E5:E40,E41:E67)</f>
        <v>10340</v>
      </c>
      <c r="F68" s="77">
        <f t="shared" si="0"/>
        <v>51820</v>
      </c>
      <c r="G68" s="75">
        <f t="shared" si="0"/>
        <v>12</v>
      </c>
      <c r="H68" s="76">
        <f t="shared" si="0"/>
        <v>78</v>
      </c>
      <c r="I68" s="77">
        <f t="shared" si="0"/>
        <v>132</v>
      </c>
      <c r="J68" s="75">
        <f t="shared" si="0"/>
        <v>994</v>
      </c>
      <c r="K68" s="76">
        <f t="shared" si="0"/>
        <v>15750</v>
      </c>
      <c r="L68" s="77">
        <f t="shared" si="0"/>
        <v>29638</v>
      </c>
      <c r="M68" s="75">
        <f t="shared" si="0"/>
        <v>51</v>
      </c>
      <c r="N68" s="76">
        <f t="shared" si="0"/>
        <v>717</v>
      </c>
      <c r="O68" s="77">
        <f t="shared" si="0"/>
        <v>2147</v>
      </c>
      <c r="P68" s="75">
        <f t="shared" si="0"/>
        <v>284</v>
      </c>
      <c r="Q68" s="76">
        <f t="shared" si="0"/>
        <v>8900</v>
      </c>
      <c r="R68" s="77">
        <f t="shared" si="0"/>
        <v>31406</v>
      </c>
      <c r="S68" s="50"/>
      <c r="T68" s="70"/>
      <c r="U68" s="1087" t="s">
        <v>67</v>
      </c>
      <c r="V68" s="1088"/>
      <c r="W68" s="75">
        <f t="shared" ref="W68:AN68" si="1">SUM(W5:W40,W41:W67)</f>
        <v>22</v>
      </c>
      <c r="X68" s="76">
        <f t="shared" si="1"/>
        <v>278</v>
      </c>
      <c r="Y68" s="77">
        <f t="shared" si="1"/>
        <v>415</v>
      </c>
      <c r="Z68" s="75">
        <f t="shared" si="1"/>
        <v>59</v>
      </c>
      <c r="AA68" s="76">
        <f t="shared" si="1"/>
        <v>863</v>
      </c>
      <c r="AB68" s="77">
        <f t="shared" si="1"/>
        <v>2805</v>
      </c>
      <c r="AC68" s="75">
        <f t="shared" si="1"/>
        <v>180</v>
      </c>
      <c r="AD68" s="76">
        <f t="shared" si="1"/>
        <v>5291</v>
      </c>
      <c r="AE68" s="77">
        <f t="shared" si="1"/>
        <v>8695</v>
      </c>
      <c r="AF68" s="75">
        <f t="shared" si="1"/>
        <v>1</v>
      </c>
      <c r="AG68" s="76">
        <f t="shared" si="1"/>
        <v>75</v>
      </c>
      <c r="AH68" s="77">
        <f t="shared" si="1"/>
        <v>519</v>
      </c>
      <c r="AI68" s="75">
        <f t="shared" si="1"/>
        <v>0</v>
      </c>
      <c r="AJ68" s="76">
        <f t="shared" si="1"/>
        <v>0</v>
      </c>
      <c r="AK68" s="78">
        <f t="shared" si="1"/>
        <v>0</v>
      </c>
      <c r="AL68" s="75">
        <f t="shared" si="1"/>
        <v>339</v>
      </c>
      <c r="AM68" s="76">
        <f t="shared" si="1"/>
        <v>17492</v>
      </c>
      <c r="AN68" s="79">
        <f t="shared" si="1"/>
        <v>18902</v>
      </c>
    </row>
    <row r="69" spans="2:40" ht="12.75" customHeight="1" x14ac:dyDescent="0.2"/>
    <row r="70" spans="2:40" x14ac:dyDescent="0.2">
      <c r="B70" s="80" t="s">
        <v>202</v>
      </c>
      <c r="C70" s="80"/>
      <c r="D70" s="80"/>
      <c r="E70" s="80" t="s">
        <v>203</v>
      </c>
      <c r="F70" s="80"/>
      <c r="G70" s="80"/>
      <c r="H70" s="80"/>
      <c r="U70" s="80" t="s">
        <v>212</v>
      </c>
      <c r="V70" s="80"/>
      <c r="W70" s="80"/>
      <c r="X70" s="80"/>
      <c r="Y70" s="80" t="s">
        <v>213</v>
      </c>
      <c r="Z70" s="80"/>
    </row>
    <row r="71" spans="2:40" x14ac:dyDescent="0.2">
      <c r="B71" s="80" t="s">
        <v>204</v>
      </c>
      <c r="C71" s="80"/>
      <c r="D71" s="80"/>
      <c r="E71" s="80" t="s">
        <v>205</v>
      </c>
      <c r="F71" s="80"/>
      <c r="G71" s="80"/>
      <c r="H71" s="80"/>
      <c r="U71" s="80" t="s">
        <v>214</v>
      </c>
      <c r="V71" s="80"/>
      <c r="W71" s="80"/>
      <c r="X71" s="80"/>
      <c r="Y71" s="80" t="s">
        <v>215</v>
      </c>
      <c r="Z71" s="80"/>
    </row>
    <row r="72" spans="2:40" x14ac:dyDescent="0.2">
      <c r="B72" s="80" t="s">
        <v>206</v>
      </c>
      <c r="C72" s="80"/>
      <c r="D72" s="80"/>
      <c r="E72" s="80" t="s">
        <v>207</v>
      </c>
      <c r="F72" s="80"/>
      <c r="G72" s="80"/>
      <c r="H72" s="80"/>
      <c r="U72" s="80" t="s">
        <v>216</v>
      </c>
      <c r="V72" s="80"/>
      <c r="W72" s="80"/>
      <c r="X72" s="80"/>
      <c r="Y72" s="80" t="s">
        <v>352</v>
      </c>
      <c r="Z72" s="80"/>
    </row>
    <row r="73" spans="2:40" x14ac:dyDescent="0.2">
      <c r="B73" s="80" t="s">
        <v>208</v>
      </c>
      <c r="C73" s="80"/>
      <c r="D73" s="80"/>
      <c r="E73" s="80" t="s">
        <v>209</v>
      </c>
      <c r="F73" s="80"/>
      <c r="G73" s="80"/>
      <c r="H73" s="80"/>
      <c r="U73" s="80" t="s">
        <v>217</v>
      </c>
      <c r="V73" s="80"/>
      <c r="W73" s="80"/>
      <c r="X73" s="80"/>
      <c r="Y73" s="80" t="s">
        <v>218</v>
      </c>
      <c r="Z73" s="80"/>
    </row>
    <row r="74" spans="2:40" x14ac:dyDescent="0.2">
      <c r="B74" s="80" t="s">
        <v>210</v>
      </c>
      <c r="C74" s="80"/>
      <c r="D74" s="80"/>
      <c r="E74" s="80" t="s">
        <v>211</v>
      </c>
      <c r="F74" s="80"/>
      <c r="G74" s="80"/>
      <c r="H74" s="80"/>
      <c r="U74" s="80" t="s">
        <v>219</v>
      </c>
      <c r="V74" s="80"/>
      <c r="W74" s="80"/>
      <c r="X74" s="80"/>
      <c r="Y74" s="80" t="s">
        <v>220</v>
      </c>
      <c r="Z74" s="80"/>
    </row>
    <row r="75" spans="2:40" x14ac:dyDescent="0.2">
      <c r="C75" s="80"/>
      <c r="D75" s="80"/>
      <c r="E75" s="80"/>
      <c r="F75" s="80"/>
      <c r="G75" s="80"/>
      <c r="H75" s="80"/>
      <c r="V75" s="80"/>
    </row>
    <row r="76" spans="2:40" x14ac:dyDescent="0.2">
      <c r="C76" s="80"/>
      <c r="D76" s="80"/>
      <c r="E76" s="80"/>
      <c r="F76" s="80"/>
      <c r="G76" s="80"/>
      <c r="H76" s="80"/>
      <c r="V76" s="80"/>
    </row>
    <row r="77" spans="2:40" x14ac:dyDescent="0.2">
      <c r="C77" s="80"/>
      <c r="D77" s="80"/>
      <c r="E77" s="80"/>
      <c r="F77" s="80"/>
      <c r="G77" s="80"/>
      <c r="H77" s="80"/>
      <c r="V77" s="80"/>
    </row>
    <row r="78" spans="2:40" x14ac:dyDescent="0.2">
      <c r="C78" s="80"/>
      <c r="D78" s="80"/>
      <c r="E78" s="80"/>
      <c r="F78" s="80"/>
      <c r="G78" s="80"/>
      <c r="H78" s="80"/>
      <c r="V78" s="80"/>
    </row>
    <row r="79" spans="2:40" x14ac:dyDescent="0.2">
      <c r="C79" s="80"/>
      <c r="D79" s="80"/>
      <c r="E79" s="80"/>
      <c r="F79" s="80"/>
      <c r="G79" s="80"/>
      <c r="H79" s="80"/>
      <c r="V79" s="80"/>
    </row>
    <row r="80" spans="2:40" ht="6" customHeight="1" x14ac:dyDescent="0.2"/>
  </sheetData>
  <mergeCells count="26">
    <mergeCell ref="U68:V68"/>
    <mergeCell ref="B41:B52"/>
    <mergeCell ref="B53:B67"/>
    <mergeCell ref="B68:C68"/>
    <mergeCell ref="U2:V4"/>
    <mergeCell ref="U5:V5"/>
    <mergeCell ref="U6:U18"/>
    <mergeCell ref="U19:U40"/>
    <mergeCell ref="U41:U52"/>
    <mergeCell ref="U53:U67"/>
    <mergeCell ref="B19:B40"/>
    <mergeCell ref="B6:B18"/>
    <mergeCell ref="AC3:AE3"/>
    <mergeCell ref="AF3:AH3"/>
    <mergeCell ref="AI3:AK3"/>
    <mergeCell ref="AL3:AN3"/>
    <mergeCell ref="B5:C5"/>
    <mergeCell ref="B2:C4"/>
    <mergeCell ref="D2:F3"/>
    <mergeCell ref="G2:I3"/>
    <mergeCell ref="J2:L3"/>
    <mergeCell ref="M2:O3"/>
    <mergeCell ref="P2:R3"/>
    <mergeCell ref="W2:Y3"/>
    <mergeCell ref="Z2:AB3"/>
    <mergeCell ref="AC2:AN2"/>
  </mergeCells>
  <phoneticPr fontId="3"/>
  <printOptions horizontalCentered="1"/>
  <pageMargins left="0.59055118110236227" right="0.55118110236220474" top="0.78740157480314965" bottom="0.39370078740157483" header="0.31496062992125984" footer="0.31496062992125984"/>
  <pageSetup paperSize="9" scale="81" fitToWidth="2" orientation="portrait" r:id="rId1"/>
  <headerFooter>
    <oddFooter>&amp;P ページ</oddFooter>
  </headerFooter>
  <colBreaks count="1" manualBreakCount="1">
    <brk id="19" max="7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4E2DD-53F4-4D65-8395-73D44026DD9A}">
  <dimension ref="A1:K50"/>
  <sheetViews>
    <sheetView view="pageBreakPreview" topLeftCell="A10" zoomScaleNormal="100" zoomScaleSheetLayoutView="100" workbookViewId="0">
      <selection activeCell="C2" sqref="C2"/>
    </sheetView>
  </sheetViews>
  <sheetFormatPr defaultColWidth="9" defaultRowHeight="13.2" x14ac:dyDescent="0.2"/>
  <cols>
    <col min="1" max="1" width="0.88671875" style="16" customWidth="1"/>
    <col min="2" max="2" width="7.6640625" style="16" customWidth="1"/>
    <col min="3" max="9" width="10.6640625" style="16" customWidth="1"/>
    <col min="10" max="10" width="0.88671875" style="16" customWidth="1"/>
    <col min="11" max="16384" width="9" style="16"/>
  </cols>
  <sheetData>
    <row r="1" spans="2:9" ht="18" customHeight="1" x14ac:dyDescent="0.2">
      <c r="B1" s="81" t="s">
        <v>398</v>
      </c>
      <c r="C1" s="68"/>
      <c r="D1" s="68"/>
      <c r="E1" s="68"/>
      <c r="F1" s="68"/>
      <c r="G1" s="68"/>
      <c r="H1" s="68"/>
      <c r="I1" s="68"/>
    </row>
    <row r="2" spans="2:9" ht="18" customHeight="1" x14ac:dyDescent="0.2">
      <c r="B2" s="68" t="s">
        <v>393</v>
      </c>
      <c r="C2" s="68"/>
      <c r="D2" s="68"/>
      <c r="E2" s="68"/>
      <c r="F2" s="68"/>
      <c r="G2" s="68"/>
      <c r="H2" s="68"/>
      <c r="I2" s="68"/>
    </row>
    <row r="3" spans="2:9" ht="18" customHeight="1" x14ac:dyDescent="0.2">
      <c r="B3" s="68" t="s">
        <v>392</v>
      </c>
      <c r="C3" s="68"/>
      <c r="D3" s="68"/>
      <c r="E3" s="68"/>
      <c r="F3" s="68"/>
      <c r="G3" s="68"/>
      <c r="H3" s="68"/>
      <c r="I3" s="911" t="s">
        <v>391</v>
      </c>
    </row>
    <row r="4" spans="2:9" ht="18" customHeight="1" x14ac:dyDescent="0.2">
      <c r="B4" s="809"/>
      <c r="C4" s="71" t="s">
        <v>388</v>
      </c>
      <c r="D4" s="72" t="s">
        <v>84</v>
      </c>
      <c r="E4" s="72" t="s">
        <v>387</v>
      </c>
      <c r="F4" s="72" t="s">
        <v>386</v>
      </c>
      <c r="G4" s="74" t="s">
        <v>385</v>
      </c>
      <c r="H4" s="74" t="s">
        <v>87</v>
      </c>
      <c r="I4" s="912" t="s">
        <v>115</v>
      </c>
    </row>
    <row r="5" spans="2:9" ht="18" customHeight="1" x14ac:dyDescent="0.2">
      <c r="B5" s="93" t="s">
        <v>102</v>
      </c>
      <c r="C5" s="44">
        <v>1958</v>
      </c>
      <c r="D5" s="431">
        <v>6074</v>
      </c>
      <c r="E5" s="431">
        <v>720</v>
      </c>
      <c r="F5" s="431">
        <v>671</v>
      </c>
      <c r="G5" s="430" t="s">
        <v>324</v>
      </c>
      <c r="H5" s="432">
        <v>930</v>
      </c>
      <c r="I5" s="913">
        <v>10353</v>
      </c>
    </row>
    <row r="6" spans="2:9" ht="18" customHeight="1" x14ac:dyDescent="0.2">
      <c r="B6" s="93" t="s">
        <v>103</v>
      </c>
      <c r="C6" s="44">
        <v>2674</v>
      </c>
      <c r="D6" s="431">
        <v>10287</v>
      </c>
      <c r="E6" s="431">
        <v>719</v>
      </c>
      <c r="F6" s="431">
        <v>1301</v>
      </c>
      <c r="G6" s="430" t="s">
        <v>324</v>
      </c>
      <c r="H6" s="432">
        <v>2026</v>
      </c>
      <c r="I6" s="913">
        <v>17007</v>
      </c>
    </row>
    <row r="7" spans="2:9" ht="18" customHeight="1" x14ac:dyDescent="0.2">
      <c r="B7" s="93" t="s">
        <v>104</v>
      </c>
      <c r="C7" s="44">
        <v>3488</v>
      </c>
      <c r="D7" s="431">
        <v>6753</v>
      </c>
      <c r="E7" s="431">
        <v>634</v>
      </c>
      <c r="F7" s="431">
        <v>795</v>
      </c>
      <c r="G7" s="430" t="s">
        <v>324</v>
      </c>
      <c r="H7" s="432">
        <v>2649</v>
      </c>
      <c r="I7" s="913">
        <v>14319</v>
      </c>
    </row>
    <row r="8" spans="2:9" ht="18" customHeight="1" x14ac:dyDescent="0.2">
      <c r="B8" s="93" t="s">
        <v>105</v>
      </c>
      <c r="C8" s="44">
        <v>3799</v>
      </c>
      <c r="D8" s="431">
        <v>6038</v>
      </c>
      <c r="E8" s="431">
        <v>569</v>
      </c>
      <c r="F8" s="431">
        <v>805</v>
      </c>
      <c r="G8" s="430" t="s">
        <v>324</v>
      </c>
      <c r="H8" s="432">
        <v>2151</v>
      </c>
      <c r="I8" s="913">
        <v>13362</v>
      </c>
    </row>
    <row r="9" spans="2:9" ht="18" customHeight="1" x14ac:dyDescent="0.2">
      <c r="B9" s="93" t="s">
        <v>382</v>
      </c>
      <c r="C9" s="44">
        <v>3389</v>
      </c>
      <c r="D9" s="431">
        <v>5855</v>
      </c>
      <c r="E9" s="431">
        <v>485</v>
      </c>
      <c r="F9" s="431">
        <v>835</v>
      </c>
      <c r="G9" s="430" t="s">
        <v>324</v>
      </c>
      <c r="H9" s="432">
        <v>1804</v>
      </c>
      <c r="I9" s="913">
        <v>12368</v>
      </c>
    </row>
    <row r="10" spans="2:9" ht="18" customHeight="1" x14ac:dyDescent="0.2">
      <c r="B10" s="93" t="s">
        <v>106</v>
      </c>
      <c r="C10" s="44">
        <v>3127</v>
      </c>
      <c r="D10" s="431">
        <v>5600</v>
      </c>
      <c r="E10" s="431">
        <v>471</v>
      </c>
      <c r="F10" s="431">
        <v>861</v>
      </c>
      <c r="G10" s="430" t="s">
        <v>324</v>
      </c>
      <c r="H10" s="432">
        <v>2519</v>
      </c>
      <c r="I10" s="913">
        <v>12578</v>
      </c>
    </row>
    <row r="11" spans="2:9" ht="18" customHeight="1" x14ac:dyDescent="0.2">
      <c r="B11" s="93" t="s">
        <v>107</v>
      </c>
      <c r="C11" s="44">
        <v>2869</v>
      </c>
      <c r="D11" s="431">
        <v>5370</v>
      </c>
      <c r="E11" s="431">
        <v>471</v>
      </c>
      <c r="F11" s="431">
        <v>896</v>
      </c>
      <c r="G11" s="430" t="s">
        <v>324</v>
      </c>
      <c r="H11" s="432">
        <v>2103</v>
      </c>
      <c r="I11" s="913">
        <v>11709</v>
      </c>
    </row>
    <row r="12" spans="2:9" ht="18" customHeight="1" x14ac:dyDescent="0.2">
      <c r="B12" s="93" t="s">
        <v>108</v>
      </c>
      <c r="C12" s="44">
        <v>3118</v>
      </c>
      <c r="D12" s="431">
        <v>6074</v>
      </c>
      <c r="E12" s="431">
        <v>595</v>
      </c>
      <c r="F12" s="431">
        <v>984</v>
      </c>
      <c r="G12" s="430" t="s">
        <v>324</v>
      </c>
      <c r="H12" s="432">
        <v>1834</v>
      </c>
      <c r="I12" s="913">
        <v>12605</v>
      </c>
    </row>
    <row r="13" spans="2:9" ht="18" customHeight="1" x14ac:dyDescent="0.2">
      <c r="B13" s="93" t="s">
        <v>109</v>
      </c>
      <c r="C13" s="44">
        <v>2738</v>
      </c>
      <c r="D13" s="431">
        <v>6334</v>
      </c>
      <c r="E13" s="431">
        <v>446</v>
      </c>
      <c r="F13" s="431">
        <v>1084</v>
      </c>
      <c r="G13" s="430" t="s">
        <v>324</v>
      </c>
      <c r="H13" s="432">
        <v>2360</v>
      </c>
      <c r="I13" s="913">
        <v>12962</v>
      </c>
    </row>
    <row r="14" spans="2:9" ht="18" customHeight="1" x14ac:dyDescent="0.2">
      <c r="B14" s="93" t="s">
        <v>110</v>
      </c>
      <c r="C14" s="44">
        <v>2958</v>
      </c>
      <c r="D14" s="431">
        <v>5937</v>
      </c>
      <c r="E14" s="431">
        <v>385</v>
      </c>
      <c r="F14" s="431">
        <v>1139</v>
      </c>
      <c r="G14" s="430" t="s">
        <v>324</v>
      </c>
      <c r="H14" s="432">
        <v>2027</v>
      </c>
      <c r="I14" s="913">
        <v>12446</v>
      </c>
    </row>
    <row r="15" spans="2:9" ht="18" customHeight="1" x14ac:dyDescent="0.2">
      <c r="B15" s="93" t="s">
        <v>111</v>
      </c>
      <c r="C15" s="44">
        <v>6512</v>
      </c>
      <c r="D15" s="431">
        <v>4006</v>
      </c>
      <c r="E15" s="431">
        <v>458</v>
      </c>
      <c r="F15" s="431">
        <v>3481</v>
      </c>
      <c r="G15" s="430" t="s">
        <v>324</v>
      </c>
      <c r="H15" s="432">
        <v>3843</v>
      </c>
      <c r="I15" s="913">
        <v>18300</v>
      </c>
    </row>
    <row r="16" spans="2:9" ht="18" customHeight="1" x14ac:dyDescent="0.2">
      <c r="B16" s="93" t="s">
        <v>112</v>
      </c>
      <c r="C16" s="44">
        <v>2587</v>
      </c>
      <c r="D16" s="431">
        <v>5656</v>
      </c>
      <c r="E16" s="431">
        <v>411</v>
      </c>
      <c r="F16" s="431">
        <v>1182</v>
      </c>
      <c r="G16" s="430" t="s">
        <v>324</v>
      </c>
      <c r="H16" s="432">
        <v>2265</v>
      </c>
      <c r="I16" s="913">
        <v>12101</v>
      </c>
    </row>
    <row r="17" spans="1:11" ht="18" customHeight="1" x14ac:dyDescent="0.2">
      <c r="B17" s="93" t="s">
        <v>113</v>
      </c>
      <c r="C17" s="44">
        <v>2477</v>
      </c>
      <c r="D17" s="431">
        <v>5578</v>
      </c>
      <c r="E17" s="431">
        <v>426</v>
      </c>
      <c r="F17" s="431">
        <v>1041</v>
      </c>
      <c r="G17" s="430" t="s">
        <v>324</v>
      </c>
      <c r="H17" s="432">
        <v>3645</v>
      </c>
      <c r="I17" s="913">
        <v>13167</v>
      </c>
    </row>
    <row r="18" spans="1:11" ht="18" customHeight="1" x14ac:dyDescent="0.2">
      <c r="B18" s="914" t="s">
        <v>114</v>
      </c>
      <c r="C18" s="915">
        <v>2676</v>
      </c>
      <c r="D18" s="916">
        <v>6850</v>
      </c>
      <c r="E18" s="916">
        <v>320</v>
      </c>
      <c r="F18" s="916">
        <v>1222</v>
      </c>
      <c r="G18" s="430" t="s">
        <v>324</v>
      </c>
      <c r="H18" s="917">
        <v>2170</v>
      </c>
      <c r="I18" s="918">
        <v>13238</v>
      </c>
    </row>
    <row r="19" spans="1:11" ht="18" customHeight="1" x14ac:dyDescent="0.2">
      <c r="B19" s="93" t="s">
        <v>381</v>
      </c>
      <c r="C19" s="44">
        <v>2619</v>
      </c>
      <c r="D19" s="431">
        <v>7146</v>
      </c>
      <c r="E19" s="431">
        <v>582</v>
      </c>
      <c r="F19" s="431">
        <v>1256</v>
      </c>
      <c r="G19" s="430" t="s">
        <v>324</v>
      </c>
      <c r="H19" s="919">
        <v>2437</v>
      </c>
      <c r="I19" s="913">
        <v>14040</v>
      </c>
    </row>
    <row r="20" spans="1:11" ht="18" customHeight="1" x14ac:dyDescent="0.2">
      <c r="B20" s="93" t="s">
        <v>233</v>
      </c>
      <c r="C20" s="44">
        <v>2694</v>
      </c>
      <c r="D20" s="431">
        <v>6557</v>
      </c>
      <c r="E20" s="431">
        <v>469</v>
      </c>
      <c r="F20" s="431">
        <v>1214</v>
      </c>
      <c r="G20" s="430" t="s">
        <v>324</v>
      </c>
      <c r="H20" s="919">
        <v>2650</v>
      </c>
      <c r="I20" s="913">
        <v>13584</v>
      </c>
    </row>
    <row r="21" spans="1:11" ht="18" customHeight="1" x14ac:dyDescent="0.2">
      <c r="B21" s="93" t="s">
        <v>384</v>
      </c>
      <c r="C21" s="44">
        <v>2485</v>
      </c>
      <c r="D21" s="431">
        <v>6026</v>
      </c>
      <c r="E21" s="431">
        <v>429</v>
      </c>
      <c r="F21" s="431">
        <v>1168</v>
      </c>
      <c r="G21" s="431">
        <v>23</v>
      </c>
      <c r="H21" s="920">
        <v>2657</v>
      </c>
      <c r="I21" s="921">
        <v>12788</v>
      </c>
      <c r="J21" s="26"/>
      <c r="K21" s="25"/>
    </row>
    <row r="22" spans="1:11" ht="18" customHeight="1" x14ac:dyDescent="0.2">
      <c r="A22" s="22"/>
      <c r="B22" s="93" t="s">
        <v>366</v>
      </c>
      <c r="C22" s="44">
        <v>2328</v>
      </c>
      <c r="D22" s="431">
        <v>5668</v>
      </c>
      <c r="E22" s="431">
        <v>450</v>
      </c>
      <c r="F22" s="431">
        <v>1110</v>
      </c>
      <c r="G22" s="431">
        <v>27</v>
      </c>
      <c r="H22" s="920">
        <v>2412</v>
      </c>
      <c r="I22" s="921">
        <f>SUM(C22:H22)</f>
        <v>11995</v>
      </c>
      <c r="J22" s="26"/>
      <c r="K22" s="25"/>
    </row>
    <row r="23" spans="1:11" ht="18" customHeight="1" x14ac:dyDescent="0.2">
      <c r="A23" s="25"/>
      <c r="B23" s="922" t="s">
        <v>423</v>
      </c>
      <c r="C23" s="923">
        <f>'[1]３講座対象'!D68+'[1]３講座対象'!G68</f>
        <v>2217</v>
      </c>
      <c r="D23" s="924">
        <f>'[1]３講座対象'!J68</f>
        <v>5121</v>
      </c>
      <c r="E23" s="924">
        <f>'[1]３講座対象'!M68</f>
        <v>356</v>
      </c>
      <c r="F23" s="924">
        <f>'[1]３講座対象'!T68</f>
        <v>996</v>
      </c>
      <c r="G23" s="924">
        <f>'[1]３講座対象'!W68</f>
        <v>29</v>
      </c>
      <c r="H23" s="925">
        <f>'[1]３講座対象'!Z68</f>
        <v>2454</v>
      </c>
      <c r="I23" s="926">
        <f>SUM(C23:H23)</f>
        <v>11173</v>
      </c>
      <c r="J23" s="25"/>
      <c r="K23" s="25"/>
    </row>
    <row r="24" spans="1:11" ht="18" customHeight="1" x14ac:dyDescent="0.2">
      <c r="A24" s="25"/>
      <c r="B24" s="93" t="s">
        <v>487</v>
      </c>
      <c r="C24" s="44">
        <v>2171</v>
      </c>
      <c r="D24" s="431">
        <v>4834</v>
      </c>
      <c r="E24" s="431">
        <v>379</v>
      </c>
      <c r="F24" s="431">
        <v>957</v>
      </c>
      <c r="G24" s="431">
        <v>57</v>
      </c>
      <c r="H24" s="920">
        <v>2203</v>
      </c>
      <c r="I24" s="921">
        <f>SUM(C24:H24)</f>
        <v>10601</v>
      </c>
      <c r="J24" s="25"/>
      <c r="K24" s="25"/>
    </row>
    <row r="25" spans="1:11" ht="18" customHeight="1" x14ac:dyDescent="0.2">
      <c r="A25" s="25"/>
      <c r="B25" s="808" t="s">
        <v>509</v>
      </c>
      <c r="C25" s="929">
        <f>SUM('３講座対象'!D68,'３講座対象'!G68)</f>
        <v>1211</v>
      </c>
      <c r="D25" s="930">
        <f>SUM('３講座対象'!J68)</f>
        <v>2668</v>
      </c>
      <c r="E25" s="930">
        <f>SUM('３講座対象'!M68)</f>
        <v>108</v>
      </c>
      <c r="F25" s="930">
        <f>SUM('３講座対象'!T68)</f>
        <v>500</v>
      </c>
      <c r="G25" s="930">
        <f>SUM('３講座対象'!W68)</f>
        <v>25</v>
      </c>
      <c r="H25" s="931">
        <f>SUM('３講座対象'!Z68)</f>
        <v>798</v>
      </c>
      <c r="I25" s="932">
        <f>SUM(C25:H25)</f>
        <v>5310</v>
      </c>
      <c r="J25" s="25"/>
      <c r="K25" s="25"/>
    </row>
    <row r="26" spans="1:11" ht="18" customHeight="1" x14ac:dyDescent="0.2">
      <c r="A26" s="25"/>
      <c r="B26" s="810"/>
      <c r="C26" s="927"/>
      <c r="D26" s="927"/>
      <c r="E26" s="927"/>
      <c r="F26" s="927"/>
      <c r="G26" s="927"/>
      <c r="H26" s="927"/>
      <c r="I26" s="927"/>
      <c r="J26" s="25"/>
    </row>
    <row r="27" spans="1:11" ht="18" customHeight="1" x14ac:dyDescent="0.2">
      <c r="B27" s="68" t="s">
        <v>390</v>
      </c>
      <c r="C27" s="68"/>
      <c r="D27" s="68"/>
      <c r="E27" s="68"/>
      <c r="F27" s="68"/>
      <c r="G27" s="68"/>
      <c r="H27" s="68"/>
      <c r="I27" s="911" t="s">
        <v>389</v>
      </c>
    </row>
    <row r="28" spans="1:11" ht="18" customHeight="1" x14ac:dyDescent="0.2">
      <c r="B28" s="809"/>
      <c r="C28" s="72" t="s">
        <v>388</v>
      </c>
      <c r="D28" s="72" t="s">
        <v>84</v>
      </c>
      <c r="E28" s="72" t="s">
        <v>387</v>
      </c>
      <c r="F28" s="72" t="s">
        <v>386</v>
      </c>
      <c r="G28" s="74" t="s">
        <v>385</v>
      </c>
      <c r="H28" s="74" t="s">
        <v>87</v>
      </c>
      <c r="I28" s="912" t="s">
        <v>115</v>
      </c>
    </row>
    <row r="29" spans="1:11" ht="18" customHeight="1" x14ac:dyDescent="0.2">
      <c r="B29" s="93" t="s">
        <v>102</v>
      </c>
      <c r="C29" s="431">
        <v>240503</v>
      </c>
      <c r="D29" s="431">
        <v>675248</v>
      </c>
      <c r="E29" s="431">
        <v>83030</v>
      </c>
      <c r="F29" s="431">
        <v>241030</v>
      </c>
      <c r="G29" s="427" t="s">
        <v>367</v>
      </c>
      <c r="H29" s="432">
        <v>171505</v>
      </c>
      <c r="I29" s="913">
        <v>1411316</v>
      </c>
    </row>
    <row r="30" spans="1:11" ht="18" customHeight="1" x14ac:dyDescent="0.2">
      <c r="B30" s="93" t="s">
        <v>103</v>
      </c>
      <c r="C30" s="431">
        <v>286892</v>
      </c>
      <c r="D30" s="431">
        <v>668558</v>
      </c>
      <c r="E30" s="431">
        <v>58721</v>
      </c>
      <c r="F30" s="431">
        <v>203174</v>
      </c>
      <c r="G30" s="427" t="s">
        <v>367</v>
      </c>
      <c r="H30" s="432">
        <v>311058</v>
      </c>
      <c r="I30" s="913">
        <v>1528403</v>
      </c>
    </row>
    <row r="31" spans="1:11" ht="18" customHeight="1" x14ac:dyDescent="0.2">
      <c r="B31" s="93" t="s">
        <v>104</v>
      </c>
      <c r="C31" s="431">
        <v>405827</v>
      </c>
      <c r="D31" s="431">
        <v>572595</v>
      </c>
      <c r="E31" s="431">
        <v>58364</v>
      </c>
      <c r="F31" s="431">
        <v>200775</v>
      </c>
      <c r="G31" s="427" t="s">
        <v>367</v>
      </c>
      <c r="H31" s="432">
        <v>368174</v>
      </c>
      <c r="I31" s="913">
        <v>1605735</v>
      </c>
    </row>
    <row r="32" spans="1:11" ht="18" customHeight="1" x14ac:dyDescent="0.2">
      <c r="B32" s="93" t="s">
        <v>105</v>
      </c>
      <c r="C32" s="431">
        <v>392486</v>
      </c>
      <c r="D32" s="431">
        <v>562999</v>
      </c>
      <c r="E32" s="431">
        <v>47415</v>
      </c>
      <c r="F32" s="431">
        <v>224345</v>
      </c>
      <c r="G32" s="427" t="s">
        <v>367</v>
      </c>
      <c r="H32" s="432">
        <v>411272</v>
      </c>
      <c r="I32" s="913">
        <v>1638517</v>
      </c>
    </row>
    <row r="33" spans="2:9" ht="18" customHeight="1" x14ac:dyDescent="0.2">
      <c r="B33" s="93" t="s">
        <v>382</v>
      </c>
      <c r="C33" s="431">
        <v>333761</v>
      </c>
      <c r="D33" s="431">
        <v>480881</v>
      </c>
      <c r="E33" s="431">
        <v>42297</v>
      </c>
      <c r="F33" s="431">
        <v>229425</v>
      </c>
      <c r="G33" s="427" t="s">
        <v>367</v>
      </c>
      <c r="H33" s="432">
        <v>310404</v>
      </c>
      <c r="I33" s="913">
        <v>1396768</v>
      </c>
    </row>
    <row r="34" spans="2:9" ht="18" customHeight="1" x14ac:dyDescent="0.2">
      <c r="B34" s="93" t="s">
        <v>106</v>
      </c>
      <c r="C34" s="431">
        <v>263549</v>
      </c>
      <c r="D34" s="431">
        <v>464060</v>
      </c>
      <c r="E34" s="431">
        <v>41064</v>
      </c>
      <c r="F34" s="431">
        <v>212302</v>
      </c>
      <c r="G34" s="427" t="s">
        <v>367</v>
      </c>
      <c r="H34" s="432">
        <v>388144</v>
      </c>
      <c r="I34" s="913">
        <v>1369119</v>
      </c>
    </row>
    <row r="35" spans="2:9" ht="18" customHeight="1" x14ac:dyDescent="0.2">
      <c r="B35" s="93" t="s">
        <v>107</v>
      </c>
      <c r="C35" s="431">
        <v>254846</v>
      </c>
      <c r="D35" s="431">
        <v>441485</v>
      </c>
      <c r="E35" s="431">
        <v>48996</v>
      </c>
      <c r="F35" s="431">
        <v>201199</v>
      </c>
      <c r="G35" s="427" t="s">
        <v>367</v>
      </c>
      <c r="H35" s="432">
        <v>371433</v>
      </c>
      <c r="I35" s="913">
        <v>1317959</v>
      </c>
    </row>
    <row r="36" spans="2:9" ht="18" customHeight="1" x14ac:dyDescent="0.2">
      <c r="B36" s="93" t="s">
        <v>108</v>
      </c>
      <c r="C36" s="431">
        <v>238641</v>
      </c>
      <c r="D36" s="431">
        <v>429870</v>
      </c>
      <c r="E36" s="431">
        <v>47202</v>
      </c>
      <c r="F36" s="431">
        <v>229169</v>
      </c>
      <c r="G36" s="427" t="s">
        <v>367</v>
      </c>
      <c r="H36" s="432">
        <v>305201</v>
      </c>
      <c r="I36" s="913">
        <v>1250083</v>
      </c>
    </row>
    <row r="37" spans="2:9" ht="18" customHeight="1" x14ac:dyDescent="0.2">
      <c r="B37" s="93" t="s">
        <v>109</v>
      </c>
      <c r="C37" s="431">
        <v>212201</v>
      </c>
      <c r="D37" s="431">
        <v>491713</v>
      </c>
      <c r="E37" s="431">
        <v>38791</v>
      </c>
      <c r="F37" s="431">
        <v>217203</v>
      </c>
      <c r="G37" s="427" t="s">
        <v>367</v>
      </c>
      <c r="H37" s="432">
        <v>309791</v>
      </c>
      <c r="I37" s="913">
        <v>1269699</v>
      </c>
    </row>
    <row r="38" spans="2:9" ht="18" customHeight="1" x14ac:dyDescent="0.2">
      <c r="B38" s="93" t="s">
        <v>110</v>
      </c>
      <c r="C38" s="431">
        <v>204725</v>
      </c>
      <c r="D38" s="431">
        <v>455177</v>
      </c>
      <c r="E38" s="431">
        <v>30773</v>
      </c>
      <c r="F38" s="431">
        <v>219668</v>
      </c>
      <c r="G38" s="427" t="s">
        <v>367</v>
      </c>
      <c r="H38" s="432">
        <v>238168</v>
      </c>
      <c r="I38" s="913">
        <v>1148511</v>
      </c>
    </row>
    <row r="39" spans="2:9" ht="18" customHeight="1" x14ac:dyDescent="0.2">
      <c r="B39" s="93" t="s">
        <v>111</v>
      </c>
      <c r="C39" s="427" t="s">
        <v>367</v>
      </c>
      <c r="D39" s="427" t="s">
        <v>367</v>
      </c>
      <c r="E39" s="427" t="s">
        <v>367</v>
      </c>
      <c r="F39" s="427" t="s">
        <v>367</v>
      </c>
      <c r="G39" s="427" t="s">
        <v>367</v>
      </c>
      <c r="H39" s="427">
        <v>671315</v>
      </c>
      <c r="I39" s="913">
        <v>671315</v>
      </c>
    </row>
    <row r="40" spans="2:9" ht="18" customHeight="1" x14ac:dyDescent="0.2">
      <c r="B40" s="93" t="s">
        <v>112</v>
      </c>
      <c r="C40" s="431">
        <v>198751</v>
      </c>
      <c r="D40" s="431">
        <v>415157</v>
      </c>
      <c r="E40" s="431">
        <v>30477</v>
      </c>
      <c r="F40" s="431">
        <v>206959</v>
      </c>
      <c r="G40" s="427" t="s">
        <v>367</v>
      </c>
      <c r="H40" s="432">
        <v>241075</v>
      </c>
      <c r="I40" s="913">
        <v>1092419</v>
      </c>
    </row>
    <row r="41" spans="2:9" ht="18" customHeight="1" x14ac:dyDescent="0.2">
      <c r="B41" s="93" t="s">
        <v>113</v>
      </c>
      <c r="C41" s="431">
        <v>215721</v>
      </c>
      <c r="D41" s="431">
        <v>486573</v>
      </c>
      <c r="E41" s="431">
        <v>26997</v>
      </c>
      <c r="F41" s="431">
        <v>223291</v>
      </c>
      <c r="G41" s="427" t="s">
        <v>367</v>
      </c>
      <c r="H41" s="432">
        <v>212218</v>
      </c>
      <c r="I41" s="913">
        <v>1164800</v>
      </c>
    </row>
    <row r="42" spans="2:9" ht="18" customHeight="1" x14ac:dyDescent="0.2">
      <c r="B42" s="914" t="s">
        <v>114</v>
      </c>
      <c r="C42" s="916">
        <v>213751</v>
      </c>
      <c r="D42" s="916">
        <v>549020</v>
      </c>
      <c r="E42" s="916">
        <v>31082</v>
      </c>
      <c r="F42" s="916">
        <v>222830</v>
      </c>
      <c r="G42" s="427" t="s">
        <v>367</v>
      </c>
      <c r="H42" s="917">
        <v>210530</v>
      </c>
      <c r="I42" s="918">
        <v>1227213</v>
      </c>
    </row>
    <row r="43" spans="2:9" ht="18" customHeight="1" x14ac:dyDescent="0.2">
      <c r="B43" s="93" t="s">
        <v>248</v>
      </c>
      <c r="C43" s="44">
        <v>215564</v>
      </c>
      <c r="D43" s="431">
        <v>527963</v>
      </c>
      <c r="E43" s="431">
        <v>33134</v>
      </c>
      <c r="F43" s="431">
        <v>227097</v>
      </c>
      <c r="G43" s="427" t="s">
        <v>367</v>
      </c>
      <c r="H43" s="919">
        <v>206699</v>
      </c>
      <c r="I43" s="913">
        <v>1210457</v>
      </c>
    </row>
    <row r="44" spans="2:9" ht="18" customHeight="1" x14ac:dyDescent="0.2">
      <c r="B44" s="93" t="s">
        <v>233</v>
      </c>
      <c r="C44" s="44">
        <v>245121</v>
      </c>
      <c r="D44" s="431">
        <v>492740</v>
      </c>
      <c r="E44" s="431">
        <v>31799</v>
      </c>
      <c r="F44" s="431">
        <v>208160</v>
      </c>
      <c r="G44" s="427" t="s">
        <v>367</v>
      </c>
      <c r="H44" s="919">
        <v>205413</v>
      </c>
      <c r="I44" s="913">
        <v>1183233</v>
      </c>
    </row>
    <row r="45" spans="2:9" ht="18" customHeight="1" x14ac:dyDescent="0.2">
      <c r="B45" s="93" t="s">
        <v>251</v>
      </c>
      <c r="C45" s="44">
        <v>267069</v>
      </c>
      <c r="D45" s="431">
        <v>454483</v>
      </c>
      <c r="E45" s="431">
        <v>25445</v>
      </c>
      <c r="F45" s="431">
        <v>204707</v>
      </c>
      <c r="G45" s="431">
        <v>3795</v>
      </c>
      <c r="H45" s="920">
        <v>206841</v>
      </c>
      <c r="I45" s="921">
        <v>1162340</v>
      </c>
    </row>
    <row r="46" spans="2:9" ht="18" customHeight="1" x14ac:dyDescent="0.2">
      <c r="B46" s="93" t="s">
        <v>263</v>
      </c>
      <c r="C46" s="44">
        <v>259156</v>
      </c>
      <c r="D46" s="431">
        <v>437233</v>
      </c>
      <c r="E46" s="431">
        <v>29812</v>
      </c>
      <c r="F46" s="431">
        <v>204531</v>
      </c>
      <c r="G46" s="431">
        <v>4724</v>
      </c>
      <c r="H46" s="920">
        <v>188342</v>
      </c>
      <c r="I46" s="921">
        <v>1123798</v>
      </c>
    </row>
    <row r="47" spans="2:9" ht="18" customHeight="1" x14ac:dyDescent="0.2">
      <c r="B47" s="922" t="s">
        <v>423</v>
      </c>
      <c r="C47" s="923">
        <f>'[1]３講座対象'!F68+'[1]３講座対象'!I68</f>
        <v>252452</v>
      </c>
      <c r="D47" s="924">
        <f>'[1]３講座対象'!L68</f>
        <v>407818</v>
      </c>
      <c r="E47" s="924">
        <f>'[1]３講座対象'!O68</f>
        <v>24969</v>
      </c>
      <c r="F47" s="924">
        <f>'[1]３講座対象'!V68</f>
        <v>192915</v>
      </c>
      <c r="G47" s="924">
        <f>'[1]３講座対象'!Y68</f>
        <v>4502</v>
      </c>
      <c r="H47" s="925">
        <f>'[1]３講座対象'!AB68</f>
        <v>168357</v>
      </c>
      <c r="I47" s="926">
        <f>SUM(C47:H47)</f>
        <v>1051013</v>
      </c>
    </row>
    <row r="48" spans="2:9" ht="18" customHeight="1" x14ac:dyDescent="0.2">
      <c r="B48" s="93" t="s">
        <v>487</v>
      </c>
      <c r="C48" s="44">
        <v>223171</v>
      </c>
      <c r="D48" s="431">
        <v>362921</v>
      </c>
      <c r="E48" s="431">
        <v>17415</v>
      </c>
      <c r="F48" s="431">
        <v>191923</v>
      </c>
      <c r="G48" s="431">
        <v>4849</v>
      </c>
      <c r="H48" s="920">
        <v>155734</v>
      </c>
      <c r="I48" s="921">
        <f>SUM(C48:H48)</f>
        <v>956013</v>
      </c>
    </row>
    <row r="49" spans="2:9" ht="18" customHeight="1" x14ac:dyDescent="0.2">
      <c r="B49" s="808" t="s">
        <v>509</v>
      </c>
      <c r="C49" s="933">
        <f>SUM('３講座対象'!F68,'３講座対象'!I68)</f>
        <v>95638</v>
      </c>
      <c r="D49" s="934">
        <f>SUM('３講座対象'!L68)</f>
        <v>140215</v>
      </c>
      <c r="E49" s="934">
        <f>SUM('３講座対象'!O68)</f>
        <v>9340</v>
      </c>
      <c r="F49" s="934">
        <f>SUM('３講座対象'!V68)</f>
        <v>45939</v>
      </c>
      <c r="G49" s="934">
        <f>SUM('３講座対象'!Y68)</f>
        <v>631</v>
      </c>
      <c r="H49" s="935">
        <f>SUM('３講座対象'!AB68)</f>
        <v>53631</v>
      </c>
      <c r="I49" s="928">
        <f>SUM(C49:H49)</f>
        <v>345394</v>
      </c>
    </row>
    <row r="50" spans="2:9" ht="18" customHeight="1" x14ac:dyDescent="0.2">
      <c r="B50" s="68" t="s">
        <v>395</v>
      </c>
      <c r="C50" s="68"/>
      <c r="D50" s="68"/>
      <c r="E50" s="68"/>
      <c r="F50" s="68"/>
      <c r="G50" s="68"/>
      <c r="H50" s="68"/>
      <c r="I50" s="68"/>
    </row>
  </sheetData>
  <phoneticPr fontId="3"/>
  <printOptions horizontalCentered="1"/>
  <pageMargins left="0.70866141732283472" right="0.70866141732283472" top="0.74803149606299213" bottom="0.74803149606299213" header="0.31496062992125984" footer="0.31496062992125984"/>
  <pageSetup paperSize="9" scale="88" orientation="portrait" r:id="rId1"/>
  <headerFooter>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088E-D567-4FF3-B0C0-6BAF7E1C0404}">
  <dimension ref="B1:N60"/>
  <sheetViews>
    <sheetView view="pageBreakPreview" zoomScaleNormal="100" zoomScaleSheetLayoutView="100" workbookViewId="0">
      <selection activeCell="B1" sqref="B1"/>
    </sheetView>
  </sheetViews>
  <sheetFormatPr defaultColWidth="9" defaultRowHeight="13.2" x14ac:dyDescent="0.2"/>
  <cols>
    <col min="1" max="1" width="0.88671875" style="16" customWidth="1"/>
    <col min="2" max="2" width="5.6640625" style="16" customWidth="1"/>
    <col min="3" max="14" width="6.6640625" style="16" customWidth="1"/>
    <col min="15" max="15" width="0.88671875" style="16" customWidth="1"/>
    <col min="16" max="16384" width="9" style="16"/>
  </cols>
  <sheetData>
    <row r="1" spans="2:14" ht="14.4" customHeight="1" x14ac:dyDescent="0.2">
      <c r="B1" s="16" t="s">
        <v>477</v>
      </c>
    </row>
    <row r="2" spans="2:14" ht="14.4" customHeight="1" x14ac:dyDescent="0.2">
      <c r="B2" s="1128" t="s">
        <v>178</v>
      </c>
      <c r="C2" s="1124" t="s">
        <v>478</v>
      </c>
      <c r="D2" s="1125"/>
      <c r="E2" s="1124" t="s">
        <v>479</v>
      </c>
      <c r="F2" s="1125"/>
      <c r="G2" s="1124" t="s">
        <v>93</v>
      </c>
      <c r="H2" s="1125"/>
      <c r="I2" s="1124" t="s">
        <v>94</v>
      </c>
      <c r="J2" s="1125"/>
      <c r="K2" s="1124" t="s">
        <v>95</v>
      </c>
      <c r="L2" s="1125"/>
      <c r="M2" s="1124" t="s">
        <v>480</v>
      </c>
      <c r="N2" s="1125"/>
    </row>
    <row r="3" spans="2:14" ht="14.4" customHeight="1" x14ac:dyDescent="0.2">
      <c r="B3" s="1129"/>
      <c r="C3" s="1126"/>
      <c r="D3" s="1127"/>
      <c r="E3" s="1126"/>
      <c r="F3" s="1127"/>
      <c r="G3" s="1126"/>
      <c r="H3" s="1127"/>
      <c r="I3" s="1126"/>
      <c r="J3" s="1127"/>
      <c r="K3" s="1126"/>
      <c r="L3" s="1127"/>
      <c r="M3" s="1126"/>
      <c r="N3" s="1127"/>
    </row>
    <row r="4" spans="2:14" ht="14.4" customHeight="1" x14ac:dyDescent="0.2">
      <c r="B4" s="1130"/>
      <c r="C4" s="33" t="s">
        <v>88</v>
      </c>
      <c r="D4" s="34" t="s">
        <v>90</v>
      </c>
      <c r="E4" s="33" t="s">
        <v>88</v>
      </c>
      <c r="F4" s="34" t="s">
        <v>90</v>
      </c>
      <c r="G4" s="33" t="s">
        <v>88</v>
      </c>
      <c r="H4" s="34" t="s">
        <v>90</v>
      </c>
      <c r="I4" s="33" t="s">
        <v>88</v>
      </c>
      <c r="J4" s="34" t="s">
        <v>90</v>
      </c>
      <c r="K4" s="33" t="s">
        <v>88</v>
      </c>
      <c r="L4" s="34" t="s">
        <v>90</v>
      </c>
      <c r="M4" s="33" t="s">
        <v>88</v>
      </c>
      <c r="N4" s="34" t="s">
        <v>90</v>
      </c>
    </row>
    <row r="5" spans="2:14" ht="14.4" customHeight="1" x14ac:dyDescent="0.2">
      <c r="B5" s="9" t="s">
        <v>481</v>
      </c>
      <c r="C5" s="20">
        <v>257</v>
      </c>
      <c r="D5" s="35">
        <v>44081</v>
      </c>
      <c r="E5" s="20">
        <v>51</v>
      </c>
      <c r="F5" s="35">
        <v>9411</v>
      </c>
      <c r="G5" s="20">
        <v>314</v>
      </c>
      <c r="H5" s="35">
        <v>61515</v>
      </c>
      <c r="I5" s="20">
        <v>385</v>
      </c>
      <c r="J5" s="35">
        <v>59904</v>
      </c>
      <c r="K5" s="20">
        <v>453</v>
      </c>
      <c r="L5" s="35">
        <v>196448</v>
      </c>
      <c r="M5" s="20"/>
      <c r="N5" s="23"/>
    </row>
    <row r="6" spans="2:14" ht="14.4" customHeight="1" x14ac:dyDescent="0.2">
      <c r="B6" s="9" t="s">
        <v>482</v>
      </c>
      <c r="C6" s="20">
        <v>426</v>
      </c>
      <c r="D6" s="35">
        <v>64190</v>
      </c>
      <c r="E6" s="20">
        <v>57</v>
      </c>
      <c r="F6" s="35">
        <v>9360</v>
      </c>
      <c r="G6" s="20">
        <v>319</v>
      </c>
      <c r="H6" s="35">
        <v>65983</v>
      </c>
      <c r="I6" s="20">
        <v>403</v>
      </c>
      <c r="J6" s="35">
        <v>59457</v>
      </c>
      <c r="K6" s="20">
        <v>499</v>
      </c>
      <c r="L6" s="35">
        <v>192133</v>
      </c>
      <c r="M6" s="20"/>
      <c r="N6" s="23"/>
    </row>
    <row r="7" spans="2:14" ht="14.4" customHeight="1" x14ac:dyDescent="0.2">
      <c r="B7" s="9" t="s">
        <v>378</v>
      </c>
      <c r="C7" s="20">
        <v>357</v>
      </c>
      <c r="D7" s="35">
        <v>54925</v>
      </c>
      <c r="E7" s="20">
        <v>57</v>
      </c>
      <c r="F7" s="35">
        <v>10069</v>
      </c>
      <c r="G7" s="20">
        <v>301</v>
      </c>
      <c r="H7" s="35">
        <v>64629</v>
      </c>
      <c r="I7" s="20">
        <v>408</v>
      </c>
      <c r="J7" s="35">
        <v>52843</v>
      </c>
      <c r="K7" s="20">
        <v>451</v>
      </c>
      <c r="L7" s="35">
        <v>197610</v>
      </c>
      <c r="M7" s="20"/>
      <c r="N7" s="23"/>
    </row>
    <row r="8" spans="2:14" ht="14.4" customHeight="1" x14ac:dyDescent="0.2">
      <c r="B8" s="9" t="s">
        <v>483</v>
      </c>
      <c r="C8" s="20">
        <v>444</v>
      </c>
      <c r="D8" s="35">
        <v>56417</v>
      </c>
      <c r="E8" s="20">
        <v>51</v>
      </c>
      <c r="F8" s="35">
        <v>9445</v>
      </c>
      <c r="G8" s="20">
        <v>278</v>
      </c>
      <c r="H8" s="35">
        <v>58068</v>
      </c>
      <c r="I8" s="20">
        <v>357</v>
      </c>
      <c r="J8" s="35">
        <v>46546</v>
      </c>
      <c r="K8" s="20">
        <v>433</v>
      </c>
      <c r="L8" s="35">
        <v>183966</v>
      </c>
      <c r="M8" s="20"/>
      <c r="N8" s="23"/>
    </row>
    <row r="9" spans="2:14" ht="14.4" customHeight="1" x14ac:dyDescent="0.2">
      <c r="B9" s="9" t="s">
        <v>383</v>
      </c>
      <c r="C9" s="20">
        <v>396</v>
      </c>
      <c r="D9" s="35">
        <v>44634</v>
      </c>
      <c r="E9" s="20">
        <v>63</v>
      </c>
      <c r="F9" s="35">
        <v>10557</v>
      </c>
      <c r="G9" s="20">
        <v>275</v>
      </c>
      <c r="H9" s="35">
        <v>51606</v>
      </c>
      <c r="I9" s="20">
        <v>307</v>
      </c>
      <c r="J9" s="35">
        <v>38851</v>
      </c>
      <c r="K9" s="20">
        <v>444</v>
      </c>
      <c r="L9" s="35">
        <v>189076</v>
      </c>
      <c r="M9" s="20"/>
      <c r="N9" s="23"/>
    </row>
    <row r="10" spans="2:14" ht="14.4" customHeight="1" x14ac:dyDescent="0.2">
      <c r="B10" s="36" t="s">
        <v>102</v>
      </c>
      <c r="C10" s="20">
        <v>409</v>
      </c>
      <c r="D10" s="35">
        <v>53123</v>
      </c>
      <c r="E10" s="20">
        <v>32</v>
      </c>
      <c r="F10" s="35">
        <v>7080</v>
      </c>
      <c r="G10" s="20">
        <v>402</v>
      </c>
      <c r="H10" s="35">
        <v>58239</v>
      </c>
      <c r="I10" s="20">
        <v>304</v>
      </c>
      <c r="J10" s="35">
        <v>34896</v>
      </c>
      <c r="K10" s="20">
        <v>431</v>
      </c>
      <c r="L10" s="35">
        <v>192591</v>
      </c>
      <c r="M10" s="20"/>
      <c r="N10" s="23"/>
    </row>
    <row r="11" spans="2:14" ht="14.4" customHeight="1" x14ac:dyDescent="0.2">
      <c r="B11" s="36" t="s">
        <v>103</v>
      </c>
      <c r="C11" s="20">
        <v>569</v>
      </c>
      <c r="D11" s="35">
        <v>104477</v>
      </c>
      <c r="E11" s="20">
        <v>65</v>
      </c>
      <c r="F11" s="35">
        <v>4763</v>
      </c>
      <c r="G11" s="20">
        <v>196</v>
      </c>
      <c r="H11" s="35">
        <v>20792</v>
      </c>
      <c r="I11" s="20">
        <v>250</v>
      </c>
      <c r="J11" s="35">
        <v>24842</v>
      </c>
      <c r="K11" s="20">
        <v>913</v>
      </c>
      <c r="L11" s="35">
        <v>156078</v>
      </c>
      <c r="M11" s="20"/>
      <c r="N11" s="23"/>
    </row>
    <row r="12" spans="2:14" ht="14.4" customHeight="1" x14ac:dyDescent="0.2">
      <c r="B12" s="36" t="s">
        <v>104</v>
      </c>
      <c r="C12" s="20">
        <v>1125</v>
      </c>
      <c r="D12" s="35">
        <v>114144</v>
      </c>
      <c r="E12" s="20">
        <v>56</v>
      </c>
      <c r="F12" s="35">
        <v>7802</v>
      </c>
      <c r="G12" s="20">
        <v>788</v>
      </c>
      <c r="H12" s="35">
        <v>108845</v>
      </c>
      <c r="I12" s="20">
        <v>336</v>
      </c>
      <c r="J12" s="35">
        <v>32047</v>
      </c>
      <c r="K12" s="20">
        <v>525</v>
      </c>
      <c r="L12" s="35">
        <v>157355</v>
      </c>
      <c r="M12" s="20"/>
      <c r="N12" s="23"/>
    </row>
    <row r="13" spans="2:14" ht="14.4" customHeight="1" x14ac:dyDescent="0.2">
      <c r="B13" s="36" t="s">
        <v>105</v>
      </c>
      <c r="C13" s="20">
        <v>1298</v>
      </c>
      <c r="D13" s="35">
        <v>101605</v>
      </c>
      <c r="E13" s="20">
        <v>29</v>
      </c>
      <c r="F13" s="35">
        <v>2857</v>
      </c>
      <c r="G13" s="20">
        <v>489</v>
      </c>
      <c r="H13" s="35">
        <v>114006</v>
      </c>
      <c r="I13" s="20">
        <v>281</v>
      </c>
      <c r="J13" s="35">
        <v>24408</v>
      </c>
      <c r="K13" s="20">
        <v>582</v>
      </c>
      <c r="L13" s="35">
        <v>168744</v>
      </c>
      <c r="M13" s="20"/>
      <c r="N13" s="23"/>
    </row>
    <row r="14" spans="2:14" ht="14.4" customHeight="1" x14ac:dyDescent="0.2">
      <c r="B14" s="36" t="s">
        <v>382</v>
      </c>
      <c r="C14" s="20">
        <v>894</v>
      </c>
      <c r="D14" s="35">
        <v>64725</v>
      </c>
      <c r="E14" s="20">
        <v>22</v>
      </c>
      <c r="F14" s="35">
        <v>3268</v>
      </c>
      <c r="G14" s="20">
        <v>274</v>
      </c>
      <c r="H14" s="35">
        <v>55347</v>
      </c>
      <c r="I14" s="20">
        <v>280</v>
      </c>
      <c r="J14" s="35">
        <v>21117</v>
      </c>
      <c r="K14" s="20">
        <v>423</v>
      </c>
      <c r="L14" s="35">
        <v>183211</v>
      </c>
      <c r="M14" s="20"/>
      <c r="N14" s="23"/>
    </row>
    <row r="15" spans="2:14" ht="14.4" customHeight="1" x14ac:dyDescent="0.2">
      <c r="B15" s="36" t="s">
        <v>106</v>
      </c>
      <c r="C15" s="20">
        <v>691</v>
      </c>
      <c r="D15" s="35">
        <v>44291</v>
      </c>
      <c r="E15" s="20">
        <v>52</v>
      </c>
      <c r="F15" s="35">
        <v>4587</v>
      </c>
      <c r="G15" s="20">
        <v>166</v>
      </c>
      <c r="H15" s="35">
        <v>32491</v>
      </c>
      <c r="I15" s="20">
        <v>250</v>
      </c>
      <c r="J15" s="35">
        <v>17942</v>
      </c>
      <c r="K15" s="20">
        <v>587</v>
      </c>
      <c r="L15" s="35">
        <v>162598</v>
      </c>
      <c r="M15" s="20"/>
      <c r="N15" s="23"/>
    </row>
    <row r="16" spans="2:14" ht="14.4" customHeight="1" x14ac:dyDescent="0.2">
      <c r="B16" s="36" t="s">
        <v>107</v>
      </c>
      <c r="C16" s="20">
        <v>664</v>
      </c>
      <c r="D16" s="35">
        <v>60132</v>
      </c>
      <c r="E16" s="20">
        <v>24</v>
      </c>
      <c r="F16" s="35">
        <v>4457</v>
      </c>
      <c r="G16" s="20">
        <v>474</v>
      </c>
      <c r="H16" s="35">
        <v>58772</v>
      </c>
      <c r="I16" s="20">
        <v>215</v>
      </c>
      <c r="J16" s="35">
        <v>18074</v>
      </c>
      <c r="K16" s="20">
        <v>489</v>
      </c>
      <c r="L16" s="35">
        <v>135676</v>
      </c>
      <c r="M16" s="20"/>
      <c r="N16" s="23"/>
    </row>
    <row r="17" spans="2:14" ht="14.4" customHeight="1" x14ac:dyDescent="0.2">
      <c r="B17" s="36" t="s">
        <v>108</v>
      </c>
      <c r="C17" s="20">
        <v>1255</v>
      </c>
      <c r="D17" s="35">
        <v>67159</v>
      </c>
      <c r="E17" s="20">
        <v>24</v>
      </c>
      <c r="F17" s="35">
        <v>4869</v>
      </c>
      <c r="G17" s="20">
        <v>488</v>
      </c>
      <c r="H17" s="35">
        <v>57420</v>
      </c>
      <c r="I17" s="20">
        <v>272</v>
      </c>
      <c r="J17" s="35">
        <v>18062</v>
      </c>
      <c r="K17" s="20">
        <v>644</v>
      </c>
      <c r="L17" s="35">
        <v>161334</v>
      </c>
      <c r="M17" s="20"/>
      <c r="N17" s="23"/>
    </row>
    <row r="18" spans="2:14" ht="14.4" customHeight="1" x14ac:dyDescent="0.2">
      <c r="B18" s="36" t="s">
        <v>109</v>
      </c>
      <c r="C18" s="20">
        <v>644</v>
      </c>
      <c r="D18" s="35">
        <v>49583</v>
      </c>
      <c r="E18" s="20">
        <v>338</v>
      </c>
      <c r="F18" s="35">
        <v>3965</v>
      </c>
      <c r="G18" s="20">
        <v>960</v>
      </c>
      <c r="H18" s="35">
        <v>70290</v>
      </c>
      <c r="I18" s="20">
        <v>236</v>
      </c>
      <c r="J18" s="35">
        <v>13917</v>
      </c>
      <c r="K18" s="20">
        <v>817</v>
      </c>
      <c r="L18" s="35">
        <v>168482</v>
      </c>
      <c r="M18" s="20"/>
      <c r="N18" s="23"/>
    </row>
    <row r="19" spans="2:14" ht="14.4" customHeight="1" x14ac:dyDescent="0.2">
      <c r="B19" s="36" t="s">
        <v>110</v>
      </c>
      <c r="C19" s="20">
        <v>588</v>
      </c>
      <c r="D19" s="35">
        <v>44721</v>
      </c>
      <c r="E19" s="20">
        <v>22</v>
      </c>
      <c r="F19" s="35">
        <v>4878</v>
      </c>
      <c r="G19" s="20">
        <v>861</v>
      </c>
      <c r="H19" s="35">
        <v>57219</v>
      </c>
      <c r="I19" s="20">
        <v>174</v>
      </c>
      <c r="J19" s="35">
        <v>10449</v>
      </c>
      <c r="K19" s="20">
        <v>647</v>
      </c>
      <c r="L19" s="35">
        <v>148131</v>
      </c>
      <c r="M19" s="20"/>
      <c r="N19" s="23"/>
    </row>
    <row r="20" spans="2:14" ht="14.4" customHeight="1" x14ac:dyDescent="0.2">
      <c r="B20" s="36" t="s">
        <v>111</v>
      </c>
      <c r="C20" s="20">
        <v>1068</v>
      </c>
      <c r="D20" s="35">
        <v>99041</v>
      </c>
      <c r="E20" s="20">
        <v>32</v>
      </c>
      <c r="F20" s="35">
        <v>6191</v>
      </c>
      <c r="G20" s="20">
        <v>2476</v>
      </c>
      <c r="H20" s="35">
        <v>208769</v>
      </c>
      <c r="I20" s="20">
        <v>194</v>
      </c>
      <c r="J20" s="35">
        <v>9741</v>
      </c>
      <c r="K20" s="20">
        <v>1211</v>
      </c>
      <c r="L20" s="35">
        <v>170503</v>
      </c>
      <c r="M20" s="20"/>
      <c r="N20" s="23"/>
    </row>
    <row r="21" spans="2:14" ht="14.4" customHeight="1" x14ac:dyDescent="0.2">
      <c r="B21" s="36" t="s">
        <v>112</v>
      </c>
      <c r="C21" s="20">
        <v>994</v>
      </c>
      <c r="D21" s="35">
        <v>85490</v>
      </c>
      <c r="E21" s="20">
        <v>35</v>
      </c>
      <c r="F21" s="35">
        <v>4921</v>
      </c>
      <c r="G21" s="20">
        <v>1282</v>
      </c>
      <c r="H21" s="35">
        <v>111827</v>
      </c>
      <c r="I21" s="20">
        <v>213</v>
      </c>
      <c r="J21" s="35">
        <v>12482</v>
      </c>
      <c r="K21" s="20">
        <v>928</v>
      </c>
      <c r="L21" s="35">
        <v>139191</v>
      </c>
      <c r="M21" s="20"/>
      <c r="N21" s="23"/>
    </row>
    <row r="22" spans="2:14" ht="14.4" customHeight="1" x14ac:dyDescent="0.2">
      <c r="B22" s="36" t="s">
        <v>113</v>
      </c>
      <c r="C22" s="20">
        <v>822</v>
      </c>
      <c r="D22" s="35">
        <v>64302</v>
      </c>
      <c r="E22" s="20">
        <v>20</v>
      </c>
      <c r="F22" s="35">
        <v>3462</v>
      </c>
      <c r="G22" s="20">
        <v>970</v>
      </c>
      <c r="H22" s="35">
        <v>73682</v>
      </c>
      <c r="I22" s="20">
        <v>194</v>
      </c>
      <c r="J22" s="35">
        <v>8034</v>
      </c>
      <c r="K22" s="20">
        <v>738</v>
      </c>
      <c r="L22" s="35">
        <v>150176</v>
      </c>
      <c r="M22" s="20"/>
      <c r="N22" s="23"/>
    </row>
    <row r="23" spans="2:14" ht="14.4" customHeight="1" x14ac:dyDescent="0.2">
      <c r="B23" s="37" t="s">
        <v>114</v>
      </c>
      <c r="C23" s="19">
        <v>664</v>
      </c>
      <c r="D23" s="38">
        <v>65714</v>
      </c>
      <c r="E23" s="19">
        <v>23</v>
      </c>
      <c r="F23" s="38">
        <v>1266</v>
      </c>
      <c r="G23" s="19">
        <v>622</v>
      </c>
      <c r="H23" s="38">
        <v>48091</v>
      </c>
      <c r="I23" s="19">
        <v>113</v>
      </c>
      <c r="J23" s="38">
        <v>6669</v>
      </c>
      <c r="K23" s="19">
        <v>757</v>
      </c>
      <c r="L23" s="38">
        <v>149423</v>
      </c>
      <c r="M23" s="19"/>
      <c r="N23" s="39"/>
    </row>
    <row r="24" spans="2:14" ht="14.4" customHeight="1" x14ac:dyDescent="0.2">
      <c r="B24" s="21" t="s">
        <v>381</v>
      </c>
      <c r="C24" s="20">
        <v>1186</v>
      </c>
      <c r="D24" s="35">
        <v>97544</v>
      </c>
      <c r="E24" s="20">
        <v>40</v>
      </c>
      <c r="F24" s="35">
        <v>1360</v>
      </c>
      <c r="G24" s="20">
        <v>2685</v>
      </c>
      <c r="H24" s="38">
        <v>116652</v>
      </c>
      <c r="I24" s="19">
        <v>229</v>
      </c>
      <c r="J24" s="38">
        <v>7831</v>
      </c>
      <c r="K24" s="20">
        <v>1100</v>
      </c>
      <c r="L24" s="35">
        <v>176232</v>
      </c>
      <c r="M24" s="20"/>
      <c r="N24" s="23"/>
    </row>
    <row r="25" spans="2:14" ht="14.4" customHeight="1" x14ac:dyDescent="0.2">
      <c r="B25" s="21" t="s">
        <v>233</v>
      </c>
      <c r="C25" s="20">
        <v>1455</v>
      </c>
      <c r="D25" s="35">
        <v>122074</v>
      </c>
      <c r="E25" s="20">
        <v>27</v>
      </c>
      <c r="F25" s="40">
        <v>2841</v>
      </c>
      <c r="G25" s="20">
        <v>2599</v>
      </c>
      <c r="H25" s="38">
        <v>149399</v>
      </c>
      <c r="I25" s="19">
        <v>223</v>
      </c>
      <c r="J25" s="38">
        <v>9968</v>
      </c>
      <c r="K25" s="41">
        <v>965</v>
      </c>
      <c r="L25" s="40">
        <v>172100</v>
      </c>
      <c r="M25" s="20"/>
      <c r="N25" s="35"/>
    </row>
    <row r="26" spans="2:14" ht="14.4" customHeight="1" x14ac:dyDescent="0.2">
      <c r="B26" s="36" t="s">
        <v>384</v>
      </c>
      <c r="C26" s="20">
        <v>1154</v>
      </c>
      <c r="D26" s="35">
        <v>147291</v>
      </c>
      <c r="E26" s="20">
        <v>1</v>
      </c>
      <c r="F26" s="35">
        <v>13</v>
      </c>
      <c r="G26" s="20">
        <v>2012</v>
      </c>
      <c r="H26" s="35">
        <v>105893</v>
      </c>
      <c r="I26" s="20">
        <v>145</v>
      </c>
      <c r="J26" s="35">
        <v>7514</v>
      </c>
      <c r="K26" s="20">
        <v>862</v>
      </c>
      <c r="L26" s="35">
        <v>151887</v>
      </c>
      <c r="M26" s="20">
        <v>31</v>
      </c>
      <c r="N26" s="23">
        <v>4218</v>
      </c>
    </row>
    <row r="27" spans="2:14" ht="14.4" customHeight="1" x14ac:dyDescent="0.2">
      <c r="B27" s="36" t="s">
        <v>366</v>
      </c>
      <c r="C27" s="20">
        <v>1126</v>
      </c>
      <c r="D27" s="35">
        <v>154511</v>
      </c>
      <c r="E27" s="20">
        <v>20</v>
      </c>
      <c r="F27" s="35">
        <v>3923</v>
      </c>
      <c r="G27" s="20">
        <v>2431</v>
      </c>
      <c r="H27" s="35">
        <v>133308</v>
      </c>
      <c r="I27" s="20">
        <v>337</v>
      </c>
      <c r="J27" s="35">
        <v>8814</v>
      </c>
      <c r="K27" s="20">
        <v>703</v>
      </c>
      <c r="L27" s="35">
        <v>147989</v>
      </c>
      <c r="M27" s="20">
        <v>28</v>
      </c>
      <c r="N27" s="23">
        <v>4021</v>
      </c>
    </row>
    <row r="28" spans="2:14" ht="14.4" customHeight="1" x14ac:dyDescent="0.2">
      <c r="B28" s="43" t="s">
        <v>423</v>
      </c>
      <c r="C28" s="41">
        <f>'[2]４講座内容'!D68</f>
        <v>1190</v>
      </c>
      <c r="D28" s="40">
        <f>'[2]４講座内容'!F68</f>
        <v>141706</v>
      </c>
      <c r="E28" s="41">
        <f>'[2]４講座内容'!G68</f>
        <v>29</v>
      </c>
      <c r="F28" s="40">
        <f>'[2]４講座内容'!I68</f>
        <v>315</v>
      </c>
      <c r="G28" s="41">
        <f>'[2]４講座内容'!J68</f>
        <v>1845</v>
      </c>
      <c r="H28" s="40">
        <f>'[2]４講座内容'!L68</f>
        <v>96519</v>
      </c>
      <c r="I28" s="41">
        <f>'[2]４講座内容'!M68</f>
        <v>258</v>
      </c>
      <c r="J28" s="40">
        <f>'[2]４講座内容'!O68</f>
        <v>7270</v>
      </c>
      <c r="K28" s="41">
        <f>'[2]４講座内容'!P68</f>
        <v>708</v>
      </c>
      <c r="L28" s="40">
        <f>'[2]４講座内容'!R68</f>
        <v>141430</v>
      </c>
      <c r="M28" s="41">
        <f>'[2]４講座内容'!W68</f>
        <v>23</v>
      </c>
      <c r="N28" s="42">
        <f>'[2]４講座内容'!Y68</f>
        <v>3053</v>
      </c>
    </row>
    <row r="29" spans="2:14" ht="14.4" customHeight="1" x14ac:dyDescent="0.2">
      <c r="B29" s="36" t="s">
        <v>445</v>
      </c>
      <c r="C29" s="20">
        <v>849</v>
      </c>
      <c r="D29" s="35">
        <v>78477</v>
      </c>
      <c r="E29" s="20">
        <v>21</v>
      </c>
      <c r="F29" s="35">
        <v>542</v>
      </c>
      <c r="G29" s="20">
        <v>1794</v>
      </c>
      <c r="H29" s="35">
        <v>94829</v>
      </c>
      <c r="I29" s="20">
        <v>242</v>
      </c>
      <c r="J29" s="35">
        <v>9253</v>
      </c>
      <c r="K29" s="20">
        <v>661</v>
      </c>
      <c r="L29" s="35">
        <v>14815</v>
      </c>
      <c r="M29" s="20">
        <v>44</v>
      </c>
      <c r="N29" s="23">
        <v>3554</v>
      </c>
    </row>
    <row r="30" spans="2:14" ht="14.4" customHeight="1" x14ac:dyDescent="0.2">
      <c r="B30" s="644" t="s">
        <v>509</v>
      </c>
      <c r="C30" s="648">
        <f>SUM('４講座内容'!D68)</f>
        <v>657</v>
      </c>
      <c r="D30" s="650">
        <f>SUM('４講座内容'!F68)</f>
        <v>51820</v>
      </c>
      <c r="E30" s="648">
        <f>SUM('４講座内容'!G68)</f>
        <v>12</v>
      </c>
      <c r="F30" s="650">
        <f>SUM('４講座内容'!I68)</f>
        <v>132</v>
      </c>
      <c r="G30" s="648">
        <f>SUM('４講座内容'!J68)</f>
        <v>994</v>
      </c>
      <c r="H30" s="650">
        <f>SUM('４講座内容'!L68)</f>
        <v>29638</v>
      </c>
      <c r="I30" s="648">
        <f>SUM('４講座内容'!M68)</f>
        <v>51</v>
      </c>
      <c r="J30" s="650">
        <f>SUM('４講座内容'!O68)</f>
        <v>2147</v>
      </c>
      <c r="K30" s="648">
        <f>SUM('４講座内容'!P68)</f>
        <v>284</v>
      </c>
      <c r="L30" s="650">
        <f>SUM('４講座内容'!R68)</f>
        <v>31406</v>
      </c>
      <c r="M30" s="648">
        <f>SUM('４講座内容'!W68)</f>
        <v>22</v>
      </c>
      <c r="N30" s="649">
        <f>SUM('４講座内容'!Y68)</f>
        <v>415</v>
      </c>
    </row>
    <row r="31" spans="2:14" ht="14.4" customHeight="1" x14ac:dyDescent="0.2">
      <c r="B31" s="18"/>
      <c r="C31" s="17"/>
      <c r="D31" s="17"/>
      <c r="E31" s="17"/>
      <c r="F31" s="17"/>
      <c r="G31" s="17"/>
      <c r="H31" s="17"/>
      <c r="I31" s="17"/>
      <c r="J31" s="17"/>
      <c r="K31" s="17"/>
      <c r="L31" s="17"/>
      <c r="M31" s="17"/>
      <c r="N31" s="17"/>
    </row>
    <row r="32" spans="2:14" ht="14.4" customHeight="1" x14ac:dyDescent="0.2">
      <c r="B32" s="1128" t="s">
        <v>178</v>
      </c>
      <c r="C32" s="1124" t="s">
        <v>96</v>
      </c>
      <c r="D32" s="1125"/>
      <c r="E32" s="1131" t="s">
        <v>484</v>
      </c>
      <c r="F32" s="1132"/>
      <c r="G32" s="1132"/>
      <c r="H32" s="1132"/>
      <c r="I32" s="1132"/>
      <c r="J32" s="1132"/>
      <c r="K32" s="1132"/>
      <c r="L32" s="1133"/>
    </row>
    <row r="33" spans="2:12" ht="14.4" customHeight="1" x14ac:dyDescent="0.2">
      <c r="B33" s="1129"/>
      <c r="C33" s="1126"/>
      <c r="D33" s="1127"/>
      <c r="E33" s="1131" t="s">
        <v>98</v>
      </c>
      <c r="F33" s="1133"/>
      <c r="G33" s="1131" t="s">
        <v>485</v>
      </c>
      <c r="H33" s="1133"/>
      <c r="I33" s="1131" t="s">
        <v>100</v>
      </c>
      <c r="J33" s="1133"/>
      <c r="K33" s="1131" t="s">
        <v>486</v>
      </c>
      <c r="L33" s="1133"/>
    </row>
    <row r="34" spans="2:12" ht="14.4" customHeight="1" x14ac:dyDescent="0.2">
      <c r="B34" s="1130"/>
      <c r="C34" s="33" t="s">
        <v>88</v>
      </c>
      <c r="D34" s="34" t="s">
        <v>90</v>
      </c>
      <c r="E34" s="33" t="s">
        <v>88</v>
      </c>
      <c r="F34" s="34" t="s">
        <v>90</v>
      </c>
      <c r="G34" s="33" t="s">
        <v>88</v>
      </c>
      <c r="H34" s="34" t="s">
        <v>90</v>
      </c>
      <c r="I34" s="33" t="s">
        <v>88</v>
      </c>
      <c r="J34" s="34" t="s">
        <v>90</v>
      </c>
      <c r="K34" s="33" t="s">
        <v>88</v>
      </c>
      <c r="L34" s="34" t="s">
        <v>90</v>
      </c>
    </row>
    <row r="35" spans="2:12" ht="14.4" customHeight="1" x14ac:dyDescent="0.2">
      <c r="B35" s="9" t="s">
        <v>481</v>
      </c>
      <c r="C35" s="20">
        <v>80</v>
      </c>
      <c r="D35" s="35">
        <v>10753</v>
      </c>
      <c r="E35" s="20">
        <v>181</v>
      </c>
      <c r="F35" s="35">
        <v>32900</v>
      </c>
      <c r="G35" s="20">
        <v>37</v>
      </c>
      <c r="H35" s="35">
        <v>755</v>
      </c>
      <c r="I35" s="20"/>
      <c r="J35" s="35"/>
      <c r="K35" s="20">
        <v>773</v>
      </c>
      <c r="L35" s="35">
        <v>121994</v>
      </c>
    </row>
    <row r="36" spans="2:12" ht="14.4" customHeight="1" x14ac:dyDescent="0.2">
      <c r="B36" s="9" t="s">
        <v>482</v>
      </c>
      <c r="C36" s="20">
        <v>94</v>
      </c>
      <c r="D36" s="35">
        <v>12505</v>
      </c>
      <c r="E36" s="20">
        <v>165</v>
      </c>
      <c r="F36" s="35">
        <v>37492</v>
      </c>
      <c r="G36" s="20">
        <v>13</v>
      </c>
      <c r="H36" s="35">
        <v>2017</v>
      </c>
      <c r="I36" s="20"/>
      <c r="J36" s="35"/>
      <c r="K36" s="20">
        <v>806</v>
      </c>
      <c r="L36" s="35">
        <v>134412</v>
      </c>
    </row>
    <row r="37" spans="2:12" ht="14.4" customHeight="1" x14ac:dyDescent="0.2">
      <c r="B37" s="9" t="s">
        <v>378</v>
      </c>
      <c r="C37" s="20">
        <v>87</v>
      </c>
      <c r="D37" s="35">
        <v>12257</v>
      </c>
      <c r="E37" s="20">
        <v>169</v>
      </c>
      <c r="F37" s="35">
        <v>31182</v>
      </c>
      <c r="G37" s="20">
        <v>10</v>
      </c>
      <c r="H37" s="35">
        <v>1032</v>
      </c>
      <c r="I37" s="20"/>
      <c r="J37" s="35"/>
      <c r="K37" s="20">
        <v>842</v>
      </c>
      <c r="L37" s="35">
        <v>136180</v>
      </c>
    </row>
    <row r="38" spans="2:12" ht="14.4" customHeight="1" x14ac:dyDescent="0.2">
      <c r="B38" s="9" t="s">
        <v>483</v>
      </c>
      <c r="C38" s="20">
        <v>108</v>
      </c>
      <c r="D38" s="35">
        <v>10967</v>
      </c>
      <c r="E38" s="20">
        <v>182</v>
      </c>
      <c r="F38" s="35">
        <v>28423</v>
      </c>
      <c r="G38" s="20">
        <v>6</v>
      </c>
      <c r="H38" s="35">
        <v>1400</v>
      </c>
      <c r="I38" s="20"/>
      <c r="J38" s="35"/>
      <c r="K38" s="20">
        <v>636</v>
      </c>
      <c r="L38" s="35">
        <v>118805</v>
      </c>
    </row>
    <row r="39" spans="2:12" ht="14.4" customHeight="1" x14ac:dyDescent="0.2">
      <c r="B39" s="9" t="s">
        <v>383</v>
      </c>
      <c r="C39" s="20">
        <v>100</v>
      </c>
      <c r="D39" s="35">
        <v>11028</v>
      </c>
      <c r="E39" s="20">
        <v>194</v>
      </c>
      <c r="F39" s="35">
        <v>34980</v>
      </c>
      <c r="G39" s="20">
        <v>5</v>
      </c>
      <c r="H39" s="35">
        <v>624</v>
      </c>
      <c r="I39" s="20"/>
      <c r="J39" s="35"/>
      <c r="K39" s="20">
        <v>719</v>
      </c>
      <c r="L39" s="35">
        <v>125111</v>
      </c>
    </row>
    <row r="40" spans="2:12" ht="14.4" customHeight="1" x14ac:dyDescent="0.2">
      <c r="B40" s="36" t="s">
        <v>102</v>
      </c>
      <c r="C40" s="20">
        <v>103</v>
      </c>
      <c r="D40" s="35">
        <v>11265</v>
      </c>
      <c r="E40" s="20">
        <v>215</v>
      </c>
      <c r="F40" s="35">
        <v>34485</v>
      </c>
      <c r="G40" s="20">
        <v>6</v>
      </c>
      <c r="H40" s="35">
        <v>393</v>
      </c>
      <c r="I40" s="20"/>
      <c r="J40" s="35"/>
      <c r="K40" s="20">
        <v>723</v>
      </c>
      <c r="L40" s="35">
        <v>110189</v>
      </c>
    </row>
    <row r="41" spans="2:12" ht="14.4" customHeight="1" x14ac:dyDescent="0.2">
      <c r="B41" s="36" t="s">
        <v>103</v>
      </c>
      <c r="C41" s="20">
        <v>107</v>
      </c>
      <c r="D41" s="35">
        <v>8579</v>
      </c>
      <c r="E41" s="20">
        <v>276</v>
      </c>
      <c r="F41" s="35">
        <v>34303</v>
      </c>
      <c r="G41" s="20">
        <v>43</v>
      </c>
      <c r="H41" s="35">
        <v>1155</v>
      </c>
      <c r="I41" s="20"/>
      <c r="J41" s="35"/>
      <c r="K41" s="20">
        <v>1144</v>
      </c>
      <c r="L41" s="35">
        <v>90586</v>
      </c>
    </row>
    <row r="42" spans="2:12" ht="14.4" customHeight="1" x14ac:dyDescent="0.2">
      <c r="B42" s="36" t="s">
        <v>104</v>
      </c>
      <c r="C42" s="20">
        <v>95</v>
      </c>
      <c r="D42" s="35">
        <v>8913</v>
      </c>
      <c r="E42" s="20">
        <v>273</v>
      </c>
      <c r="F42" s="35">
        <v>31979</v>
      </c>
      <c r="G42" s="20">
        <v>22</v>
      </c>
      <c r="H42" s="35">
        <v>894</v>
      </c>
      <c r="I42" s="20"/>
      <c r="J42" s="35"/>
      <c r="K42" s="20">
        <v>1037</v>
      </c>
      <c r="L42" s="35">
        <v>112643</v>
      </c>
    </row>
    <row r="43" spans="2:12" ht="14.4" customHeight="1" x14ac:dyDescent="0.2">
      <c r="B43" s="36" t="s">
        <v>105</v>
      </c>
      <c r="C43" s="20">
        <v>212</v>
      </c>
      <c r="D43" s="35">
        <v>7137</v>
      </c>
      <c r="E43" s="20">
        <v>1463</v>
      </c>
      <c r="F43" s="35">
        <v>47374</v>
      </c>
      <c r="G43" s="20">
        <v>33</v>
      </c>
      <c r="H43" s="35">
        <v>546</v>
      </c>
      <c r="I43" s="20"/>
      <c r="J43" s="35"/>
      <c r="K43" s="20">
        <v>3015</v>
      </c>
      <c r="L43" s="35">
        <v>112233</v>
      </c>
    </row>
    <row r="44" spans="2:12" ht="14.4" customHeight="1" x14ac:dyDescent="0.2">
      <c r="B44" s="36" t="s">
        <v>382</v>
      </c>
      <c r="C44" s="20">
        <v>88</v>
      </c>
      <c r="D44" s="35">
        <v>5004</v>
      </c>
      <c r="E44" s="20">
        <v>317</v>
      </c>
      <c r="F44" s="35">
        <v>39147</v>
      </c>
      <c r="G44" s="20">
        <v>8</v>
      </c>
      <c r="H44" s="35">
        <v>371</v>
      </c>
      <c r="I44" s="20"/>
      <c r="J44" s="35"/>
      <c r="K44" s="20">
        <v>2378</v>
      </c>
      <c r="L44" s="35">
        <v>100212</v>
      </c>
    </row>
    <row r="45" spans="2:12" ht="14.4" customHeight="1" x14ac:dyDescent="0.2">
      <c r="B45" s="36" t="s">
        <v>106</v>
      </c>
      <c r="C45" s="20">
        <v>89</v>
      </c>
      <c r="D45" s="35">
        <v>4896</v>
      </c>
      <c r="E45" s="20">
        <v>314</v>
      </c>
      <c r="F45" s="35">
        <v>50907</v>
      </c>
      <c r="G45" s="20">
        <v>7</v>
      </c>
      <c r="H45" s="35">
        <v>268</v>
      </c>
      <c r="I45" s="20"/>
      <c r="J45" s="35"/>
      <c r="K45" s="20">
        <v>903</v>
      </c>
      <c r="L45" s="35">
        <v>99164</v>
      </c>
    </row>
    <row r="46" spans="2:12" ht="14.4" customHeight="1" x14ac:dyDescent="0.2">
      <c r="B46" s="36" t="s">
        <v>107</v>
      </c>
      <c r="C46" s="20">
        <v>68</v>
      </c>
      <c r="D46" s="35">
        <v>5111</v>
      </c>
      <c r="E46" s="20">
        <v>286</v>
      </c>
      <c r="F46" s="35">
        <v>34707</v>
      </c>
      <c r="G46" s="20">
        <v>12</v>
      </c>
      <c r="H46" s="35">
        <v>510</v>
      </c>
      <c r="I46" s="20"/>
      <c r="J46" s="35"/>
      <c r="K46" s="20">
        <v>658</v>
      </c>
      <c r="L46" s="35">
        <v>69835</v>
      </c>
    </row>
    <row r="47" spans="2:12" ht="14.4" customHeight="1" x14ac:dyDescent="0.2">
      <c r="B47" s="36" t="s">
        <v>108</v>
      </c>
      <c r="C47" s="20">
        <v>98</v>
      </c>
      <c r="D47" s="35">
        <v>5123</v>
      </c>
      <c r="E47" s="20">
        <v>414</v>
      </c>
      <c r="F47" s="35">
        <v>47968</v>
      </c>
      <c r="G47" s="20">
        <v>19</v>
      </c>
      <c r="H47" s="35">
        <v>900</v>
      </c>
      <c r="I47" s="20">
        <v>1</v>
      </c>
      <c r="J47" s="35">
        <v>70</v>
      </c>
      <c r="K47" s="20">
        <v>710</v>
      </c>
      <c r="L47" s="35">
        <v>58004</v>
      </c>
    </row>
    <row r="48" spans="2:12" ht="14.4" customHeight="1" x14ac:dyDescent="0.2">
      <c r="B48" s="36" t="s">
        <v>109</v>
      </c>
      <c r="C48" s="20">
        <v>81</v>
      </c>
      <c r="D48" s="35">
        <v>5968</v>
      </c>
      <c r="E48" s="20">
        <v>297</v>
      </c>
      <c r="F48" s="35">
        <v>45496</v>
      </c>
      <c r="G48" s="20">
        <v>18</v>
      </c>
      <c r="H48" s="35">
        <v>1304</v>
      </c>
      <c r="I48" s="20">
        <v>1</v>
      </c>
      <c r="J48" s="35">
        <v>33</v>
      </c>
      <c r="K48" s="20">
        <v>1216</v>
      </c>
      <c r="L48" s="35">
        <v>79261</v>
      </c>
    </row>
    <row r="49" spans="2:12" ht="14.4" customHeight="1" x14ac:dyDescent="0.2">
      <c r="B49" s="36" t="s">
        <v>110</v>
      </c>
      <c r="C49" s="20">
        <v>93</v>
      </c>
      <c r="D49" s="35">
        <v>5404</v>
      </c>
      <c r="E49" s="20">
        <v>348</v>
      </c>
      <c r="F49" s="35">
        <v>42515</v>
      </c>
      <c r="G49" s="20">
        <v>16</v>
      </c>
      <c r="H49" s="35">
        <v>997</v>
      </c>
      <c r="I49" s="20">
        <v>13</v>
      </c>
      <c r="J49" s="35">
        <v>877</v>
      </c>
      <c r="K49" s="20">
        <v>706</v>
      </c>
      <c r="L49" s="35">
        <v>68188</v>
      </c>
    </row>
    <row r="50" spans="2:12" ht="14.4" customHeight="1" x14ac:dyDescent="0.2">
      <c r="B50" s="36" t="s">
        <v>111</v>
      </c>
      <c r="C50" s="20">
        <v>110</v>
      </c>
      <c r="D50" s="35">
        <v>4024</v>
      </c>
      <c r="E50" s="20">
        <v>699</v>
      </c>
      <c r="F50" s="35">
        <v>46202</v>
      </c>
      <c r="G50" s="20">
        <v>24</v>
      </c>
      <c r="H50" s="35">
        <v>1404</v>
      </c>
      <c r="I50" s="20">
        <v>4</v>
      </c>
      <c r="J50" s="35">
        <v>739</v>
      </c>
      <c r="K50" s="20">
        <v>1048</v>
      </c>
      <c r="L50" s="35">
        <v>73024</v>
      </c>
    </row>
    <row r="51" spans="2:12" ht="14.4" customHeight="1" x14ac:dyDescent="0.2">
      <c r="B51" s="36" t="s">
        <v>112</v>
      </c>
      <c r="C51" s="20">
        <v>152</v>
      </c>
      <c r="D51" s="35">
        <v>6672</v>
      </c>
      <c r="E51" s="20">
        <v>431</v>
      </c>
      <c r="F51" s="35">
        <v>38433</v>
      </c>
      <c r="G51" s="20">
        <v>99</v>
      </c>
      <c r="H51" s="35">
        <v>4914</v>
      </c>
      <c r="I51" s="20">
        <v>57</v>
      </c>
      <c r="J51" s="35">
        <v>3990</v>
      </c>
      <c r="K51" s="20">
        <v>1016</v>
      </c>
      <c r="L51" s="35">
        <v>73830</v>
      </c>
    </row>
    <row r="52" spans="2:12" ht="14.4" customHeight="1" x14ac:dyDescent="0.2">
      <c r="B52" s="36" t="s">
        <v>113</v>
      </c>
      <c r="C52" s="20">
        <v>101</v>
      </c>
      <c r="D52" s="35">
        <v>5268</v>
      </c>
      <c r="E52" s="20">
        <v>404</v>
      </c>
      <c r="F52" s="35">
        <v>36208</v>
      </c>
      <c r="G52" s="20">
        <v>19</v>
      </c>
      <c r="H52" s="35">
        <v>1058</v>
      </c>
      <c r="I52" s="20">
        <v>1</v>
      </c>
      <c r="J52" s="35">
        <v>101</v>
      </c>
      <c r="K52" s="20">
        <v>1023</v>
      </c>
      <c r="L52" s="35">
        <v>65058</v>
      </c>
    </row>
    <row r="53" spans="2:12" ht="14.4" customHeight="1" x14ac:dyDescent="0.2">
      <c r="B53" s="37" t="s">
        <v>114</v>
      </c>
      <c r="C53" s="19">
        <v>137</v>
      </c>
      <c r="D53" s="38">
        <v>7154</v>
      </c>
      <c r="E53" s="19">
        <v>380</v>
      </c>
      <c r="F53" s="38">
        <v>47396</v>
      </c>
      <c r="G53" s="19">
        <v>18</v>
      </c>
      <c r="H53" s="38">
        <v>1089</v>
      </c>
      <c r="I53" s="19">
        <v>2</v>
      </c>
      <c r="J53" s="38">
        <v>96</v>
      </c>
      <c r="K53" s="19">
        <v>855</v>
      </c>
      <c r="L53" s="38">
        <v>65656</v>
      </c>
    </row>
    <row r="54" spans="2:12" ht="14.4" customHeight="1" x14ac:dyDescent="0.2">
      <c r="B54" s="21" t="s">
        <v>381</v>
      </c>
      <c r="C54" s="20">
        <v>246</v>
      </c>
      <c r="D54" s="35">
        <v>16045</v>
      </c>
      <c r="E54" s="19">
        <v>570</v>
      </c>
      <c r="F54" s="35">
        <v>43624</v>
      </c>
      <c r="G54" s="19">
        <v>16</v>
      </c>
      <c r="H54" s="35">
        <v>976</v>
      </c>
      <c r="I54" s="20">
        <v>10</v>
      </c>
      <c r="J54" s="38">
        <v>415</v>
      </c>
      <c r="K54" s="19">
        <v>953</v>
      </c>
      <c r="L54" s="38">
        <v>59512</v>
      </c>
    </row>
    <row r="55" spans="2:12" ht="14.4" customHeight="1" x14ac:dyDescent="0.2">
      <c r="B55" s="21" t="s">
        <v>233</v>
      </c>
      <c r="C55" s="20">
        <v>159</v>
      </c>
      <c r="D55" s="35">
        <v>7367</v>
      </c>
      <c r="E55" s="19">
        <v>624</v>
      </c>
      <c r="F55" s="35">
        <v>53495</v>
      </c>
      <c r="G55" s="19">
        <v>56</v>
      </c>
      <c r="H55" s="35">
        <v>3008</v>
      </c>
      <c r="I55" s="20">
        <v>5</v>
      </c>
      <c r="J55" s="38">
        <v>157</v>
      </c>
      <c r="K55" s="19">
        <v>1412</v>
      </c>
      <c r="L55" s="38">
        <v>87841</v>
      </c>
    </row>
    <row r="56" spans="2:12" ht="14.4" customHeight="1" x14ac:dyDescent="0.2">
      <c r="B56" s="36" t="s">
        <v>384</v>
      </c>
      <c r="C56" s="20">
        <v>169</v>
      </c>
      <c r="D56" s="35">
        <v>6688</v>
      </c>
      <c r="E56" s="20">
        <v>433</v>
      </c>
      <c r="F56" s="35">
        <v>45353</v>
      </c>
      <c r="G56" s="20">
        <v>46</v>
      </c>
      <c r="H56" s="35">
        <v>2084</v>
      </c>
      <c r="I56" s="20">
        <v>4</v>
      </c>
      <c r="J56" s="35">
        <v>119</v>
      </c>
      <c r="K56" s="20">
        <v>1105</v>
      </c>
      <c r="L56" s="35">
        <v>81510</v>
      </c>
    </row>
    <row r="57" spans="2:12" ht="14.4" customHeight="1" x14ac:dyDescent="0.2">
      <c r="B57" s="36" t="s">
        <v>366</v>
      </c>
      <c r="C57" s="20">
        <v>178</v>
      </c>
      <c r="D57" s="35">
        <v>10333</v>
      </c>
      <c r="E57" s="20">
        <v>390</v>
      </c>
      <c r="F57" s="35">
        <v>46200</v>
      </c>
      <c r="G57" s="20">
        <v>52</v>
      </c>
      <c r="H57" s="35">
        <v>2153</v>
      </c>
      <c r="I57" s="20">
        <v>6</v>
      </c>
      <c r="J57" s="35">
        <v>149</v>
      </c>
      <c r="K57" s="20">
        <v>1653</v>
      </c>
      <c r="L57" s="35">
        <v>85882</v>
      </c>
    </row>
    <row r="58" spans="2:12" x14ac:dyDescent="0.2">
      <c r="B58" s="43" t="s">
        <v>423</v>
      </c>
      <c r="C58" s="41">
        <f>'[2]４講座内容'!Z68</f>
        <v>161</v>
      </c>
      <c r="D58" s="40">
        <f>'[2]４講座内容'!AB68</f>
        <v>6783</v>
      </c>
      <c r="E58" s="41">
        <f>'[2]４講座内容'!AC68</f>
        <v>390</v>
      </c>
      <c r="F58" s="40">
        <f>'[2]４講座内容'!AE68</f>
        <v>43203</v>
      </c>
      <c r="G58" s="41">
        <f>'[2]４講座内容'!AF68</f>
        <v>44</v>
      </c>
      <c r="H58" s="40">
        <f>'[2]４講座内容'!AH68</f>
        <v>2228</v>
      </c>
      <c r="I58" s="41">
        <f>'[2]４講座内容'!AI68</f>
        <v>5</v>
      </c>
      <c r="J58" s="40">
        <f>'[2]４講座内容'!AK68</f>
        <v>126</v>
      </c>
      <c r="K58" s="41">
        <f>'[2]４講座内容'!AL68</f>
        <v>1614</v>
      </c>
      <c r="L58" s="40">
        <f>'[2]４講座内容'!AN68</f>
        <v>70831</v>
      </c>
    </row>
    <row r="59" spans="2:12" x14ac:dyDescent="0.2">
      <c r="B59" s="36" t="s">
        <v>445</v>
      </c>
      <c r="C59" s="20">
        <v>141</v>
      </c>
      <c r="D59" s="35">
        <v>4768</v>
      </c>
      <c r="E59" s="20">
        <v>347</v>
      </c>
      <c r="F59" s="35">
        <v>30244</v>
      </c>
      <c r="G59" s="20">
        <v>44</v>
      </c>
      <c r="H59" s="35">
        <v>2256</v>
      </c>
      <c r="I59" s="20">
        <v>4</v>
      </c>
      <c r="J59" s="35">
        <v>102</v>
      </c>
      <c r="K59" s="20">
        <v>1142</v>
      </c>
      <c r="L59" s="35">
        <v>74863</v>
      </c>
    </row>
    <row r="60" spans="2:12" x14ac:dyDescent="0.2">
      <c r="B60" s="644" t="s">
        <v>509</v>
      </c>
      <c r="C60" s="648">
        <f>SUM('４講座内容'!Z68)</f>
        <v>59</v>
      </c>
      <c r="D60" s="650">
        <f>SUM('４講座内容'!AB68)</f>
        <v>2805</v>
      </c>
      <c r="E60" s="648">
        <f>SUM('４講座内容'!AC68)</f>
        <v>180</v>
      </c>
      <c r="F60" s="650">
        <f>SUM('４講座内容'!AE68)</f>
        <v>8695</v>
      </c>
      <c r="G60" s="648">
        <f>SUM('４講座内容'!AF68)</f>
        <v>1</v>
      </c>
      <c r="H60" s="650">
        <f>SUM('４講座内容'!AH68)</f>
        <v>519</v>
      </c>
      <c r="I60" s="648">
        <f>SUM('４講座内容'!AI68)</f>
        <v>0</v>
      </c>
      <c r="J60" s="650">
        <f>SUM('４講座内容'!AK68)</f>
        <v>0</v>
      </c>
      <c r="K60" s="648">
        <f>SUM('４講座内容'!AL68)</f>
        <v>339</v>
      </c>
      <c r="L60" s="650">
        <f>SUM('４講座内容'!AN68)</f>
        <v>18902</v>
      </c>
    </row>
  </sheetData>
  <mergeCells count="14">
    <mergeCell ref="M2:N3"/>
    <mergeCell ref="B32:B34"/>
    <mergeCell ref="C32:D33"/>
    <mergeCell ref="E32:L32"/>
    <mergeCell ref="E33:F33"/>
    <mergeCell ref="G33:H33"/>
    <mergeCell ref="I33:J33"/>
    <mergeCell ref="K33:L33"/>
    <mergeCell ref="B2:B4"/>
    <mergeCell ref="C2:D3"/>
    <mergeCell ref="E2:F3"/>
    <mergeCell ref="G2:H3"/>
    <mergeCell ref="I2:J3"/>
    <mergeCell ref="K2:L3"/>
  </mergeCells>
  <phoneticPr fontId="3"/>
  <pageMargins left="0.70866141732283472" right="0.70866141732283472" top="0.74803149606299213" bottom="0.74803149606299213" header="0.31496062992125984" footer="0.31496062992125984"/>
  <pageSetup paperSize="9" scale="92" orientation="portrait" r:id="rId1"/>
  <headerFooter>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V70"/>
  <sheetViews>
    <sheetView view="pageBreakPreview" zoomScaleNormal="100" zoomScaleSheetLayoutView="100" workbookViewId="0">
      <pane xSplit="3" ySplit="5" topLeftCell="D6" activePane="bottomRight" state="frozen"/>
      <selection activeCell="R48" sqref="R48"/>
      <selection pane="topRight" activeCell="R48" sqref="R48"/>
      <selection pane="bottomLeft" activeCell="R48" sqref="R48"/>
      <selection pane="bottomRight" activeCell="M19" sqref="M19"/>
    </sheetView>
  </sheetViews>
  <sheetFormatPr defaultColWidth="9" defaultRowHeight="13.2" x14ac:dyDescent="0.2"/>
  <cols>
    <col min="1" max="1" width="1" style="68" customWidth="1"/>
    <col min="2" max="2" width="2.77734375" style="68" customWidth="1"/>
    <col min="3" max="3" width="8.33203125" style="68" customWidth="1"/>
    <col min="4" max="8" width="5" style="68" customWidth="1"/>
    <col min="9" max="9" width="55.21875" style="82" bestFit="1" customWidth="1"/>
    <col min="10" max="10" width="5" style="83" customWidth="1"/>
    <col min="11" max="11" width="7" style="84" customWidth="1"/>
    <col min="12" max="12" width="35.88671875" style="68" bestFit="1" customWidth="1"/>
    <col min="13" max="13" width="1" style="68" customWidth="1"/>
    <col min="14" max="16384" width="9" style="68"/>
  </cols>
  <sheetData>
    <row r="1" spans="2:22" ht="18" customHeight="1" x14ac:dyDescent="0.2">
      <c r="B1" s="81" t="s">
        <v>405</v>
      </c>
    </row>
    <row r="2" spans="2:22" ht="12" customHeight="1" x14ac:dyDescent="0.15">
      <c r="B2" s="810"/>
      <c r="C2" s="85" t="s">
        <v>399</v>
      </c>
      <c r="D2" s="86"/>
      <c r="E2" s="86"/>
      <c r="F2" s="86"/>
      <c r="G2" s="86"/>
      <c r="H2" s="86"/>
      <c r="I2" s="87"/>
      <c r="J2" s="88"/>
      <c r="K2" s="89"/>
      <c r="L2" s="818" t="s">
        <v>128</v>
      </c>
    </row>
    <row r="3" spans="2:22" ht="12" customHeight="1" x14ac:dyDescent="0.2">
      <c r="B3" s="1076"/>
      <c r="C3" s="1084"/>
      <c r="D3" s="1140" t="s">
        <v>116</v>
      </c>
      <c r="E3" s="1141"/>
      <c r="F3" s="1141"/>
      <c r="G3" s="1141"/>
      <c r="H3" s="1141"/>
      <c r="I3" s="1141"/>
      <c r="J3" s="1141"/>
      <c r="K3" s="1141"/>
      <c r="L3" s="1142"/>
    </row>
    <row r="4" spans="2:22" ht="12" customHeight="1" x14ac:dyDescent="0.2">
      <c r="B4" s="1085"/>
      <c r="C4" s="1086"/>
      <c r="D4" s="1147" t="s">
        <v>119</v>
      </c>
      <c r="E4" s="1147" t="s">
        <v>120</v>
      </c>
      <c r="F4" s="1147" t="s">
        <v>121</v>
      </c>
      <c r="G4" s="1149" t="s">
        <v>229</v>
      </c>
      <c r="H4" s="1149" t="s">
        <v>176</v>
      </c>
      <c r="I4" s="1143" t="s">
        <v>241</v>
      </c>
      <c r="J4" s="1136" t="s">
        <v>235</v>
      </c>
      <c r="K4" s="1138" t="s">
        <v>354</v>
      </c>
      <c r="L4" s="1145" t="s">
        <v>244</v>
      </c>
    </row>
    <row r="5" spans="2:22" ht="12" customHeight="1" x14ac:dyDescent="0.2">
      <c r="B5" s="1087"/>
      <c r="C5" s="1088"/>
      <c r="D5" s="1148"/>
      <c r="E5" s="1148"/>
      <c r="F5" s="1148"/>
      <c r="G5" s="1150"/>
      <c r="H5" s="1150"/>
      <c r="I5" s="1144"/>
      <c r="J5" s="1137"/>
      <c r="K5" s="1139"/>
      <c r="L5" s="1146"/>
    </row>
    <row r="6" spans="2:22" s="90" customFormat="1" x14ac:dyDescent="0.2">
      <c r="B6" s="1134" t="s">
        <v>0</v>
      </c>
      <c r="C6" s="1135"/>
      <c r="D6" s="472" t="s">
        <v>382</v>
      </c>
      <c r="E6" s="472"/>
      <c r="F6" s="472" t="s">
        <v>423</v>
      </c>
      <c r="G6" s="472"/>
      <c r="H6" s="472" t="s">
        <v>247</v>
      </c>
      <c r="I6" s="473" t="s">
        <v>458</v>
      </c>
      <c r="J6" s="474"/>
      <c r="K6" s="474"/>
      <c r="L6" s="475"/>
      <c r="O6" s="91"/>
    </row>
    <row r="7" spans="2:22" ht="12" customHeight="1" x14ac:dyDescent="0.2">
      <c r="B7" s="1080" t="s">
        <v>1</v>
      </c>
      <c r="C7" s="51" t="s">
        <v>2</v>
      </c>
      <c r="D7" s="476"/>
      <c r="E7" s="476"/>
      <c r="F7" s="476"/>
      <c r="G7" s="476"/>
      <c r="H7" s="476" t="s">
        <v>247</v>
      </c>
      <c r="I7" s="477"/>
      <c r="J7" s="478"/>
      <c r="K7" s="476"/>
      <c r="L7" s="479"/>
      <c r="O7" s="82"/>
    </row>
    <row r="8" spans="2:22" ht="12" customHeight="1" x14ac:dyDescent="0.2">
      <c r="B8" s="1080"/>
      <c r="C8" s="53" t="s">
        <v>3</v>
      </c>
      <c r="D8" s="480"/>
      <c r="E8" s="480"/>
      <c r="F8" s="480"/>
      <c r="G8" s="480"/>
      <c r="H8" s="480" t="s">
        <v>247</v>
      </c>
      <c r="I8" s="481"/>
      <c r="J8" s="482"/>
      <c r="K8" s="480"/>
      <c r="L8" s="483"/>
      <c r="O8" s="82"/>
    </row>
    <row r="9" spans="2:22" ht="12" customHeight="1" x14ac:dyDescent="0.2">
      <c r="B9" s="1080"/>
      <c r="C9" s="52" t="s">
        <v>4</v>
      </c>
      <c r="D9" s="480"/>
      <c r="E9" s="480" t="s">
        <v>505</v>
      </c>
      <c r="F9" s="480" t="s">
        <v>423</v>
      </c>
      <c r="G9" s="480"/>
      <c r="H9" s="480" t="s">
        <v>247</v>
      </c>
      <c r="I9" s="484"/>
      <c r="J9" s="482"/>
      <c r="K9" s="480"/>
      <c r="L9" s="483"/>
      <c r="O9" s="82"/>
    </row>
    <row r="10" spans="2:22" ht="12" customHeight="1" x14ac:dyDescent="0.2">
      <c r="B10" s="1080"/>
      <c r="C10" s="52" t="s">
        <v>5</v>
      </c>
      <c r="D10" s="480" t="s">
        <v>102</v>
      </c>
      <c r="E10" s="480" t="s">
        <v>508</v>
      </c>
      <c r="F10" s="480" t="s">
        <v>248</v>
      </c>
      <c r="G10" s="480"/>
      <c r="H10" s="480" t="s">
        <v>247</v>
      </c>
      <c r="I10" s="481"/>
      <c r="J10" s="482" t="s">
        <v>247</v>
      </c>
      <c r="K10" s="480" t="s">
        <v>508</v>
      </c>
      <c r="L10" s="483"/>
      <c r="O10" s="82"/>
    </row>
    <row r="11" spans="2:22" ht="12" customHeight="1" x14ac:dyDescent="0.2">
      <c r="B11" s="1080"/>
      <c r="C11" s="53" t="s">
        <v>6</v>
      </c>
      <c r="D11" s="468" t="s">
        <v>249</v>
      </c>
      <c r="E11" s="468" t="s">
        <v>508</v>
      </c>
      <c r="F11" s="468" t="s">
        <v>508</v>
      </c>
      <c r="G11" s="468"/>
      <c r="H11" s="468" t="s">
        <v>247</v>
      </c>
      <c r="I11" s="462"/>
      <c r="J11" s="470" t="s">
        <v>247</v>
      </c>
      <c r="K11" s="470" t="s">
        <v>508</v>
      </c>
      <c r="L11" s="463"/>
      <c r="M11" s="106"/>
      <c r="N11" s="183"/>
      <c r="Q11" s="1015"/>
      <c r="R11" s="1015"/>
      <c r="S11" s="1015"/>
      <c r="T11" s="1015"/>
      <c r="U11" s="1015"/>
      <c r="V11" s="1015"/>
    </row>
    <row r="12" spans="2:22" ht="12" customHeight="1" x14ac:dyDescent="0.2">
      <c r="B12" s="1080"/>
      <c r="C12" s="53" t="s">
        <v>7</v>
      </c>
      <c r="D12" s="480"/>
      <c r="E12" s="480" t="s">
        <v>250</v>
      </c>
      <c r="F12" s="480" t="s">
        <v>509</v>
      </c>
      <c r="G12" s="480"/>
      <c r="H12" s="480" t="s">
        <v>247</v>
      </c>
      <c r="I12" s="481"/>
      <c r="J12" s="482" t="s">
        <v>247</v>
      </c>
      <c r="K12" s="480" t="s">
        <v>461</v>
      </c>
      <c r="L12" s="483"/>
    </row>
    <row r="13" spans="2:22" ht="12" customHeight="1" x14ac:dyDescent="0.2">
      <c r="B13" s="1080"/>
      <c r="C13" s="53" t="s">
        <v>8</v>
      </c>
      <c r="D13" s="94" t="s">
        <v>106</v>
      </c>
      <c r="E13" s="94" t="s">
        <v>263</v>
      </c>
      <c r="F13" s="94" t="s">
        <v>233</v>
      </c>
      <c r="G13" s="94"/>
      <c r="H13" s="94" t="s">
        <v>247</v>
      </c>
      <c r="I13" s="469"/>
      <c r="J13" s="485" t="s">
        <v>247</v>
      </c>
      <c r="K13" s="94" t="s">
        <v>263</v>
      </c>
      <c r="L13" s="471"/>
    </row>
    <row r="14" spans="2:22" ht="12" customHeight="1" x14ac:dyDescent="0.2">
      <c r="B14" s="1080"/>
      <c r="C14" s="53" t="s">
        <v>9</v>
      </c>
      <c r="D14" s="94" t="s">
        <v>252</v>
      </c>
      <c r="E14" s="94" t="s">
        <v>509</v>
      </c>
      <c r="F14" s="94" t="s">
        <v>509</v>
      </c>
      <c r="G14" s="94"/>
      <c r="H14" s="94" t="s">
        <v>247</v>
      </c>
      <c r="I14" s="469"/>
      <c r="J14" s="485" t="s">
        <v>247</v>
      </c>
      <c r="K14" s="94" t="s">
        <v>509</v>
      </c>
      <c r="L14" s="471"/>
    </row>
    <row r="15" spans="2:22" ht="12" customHeight="1" x14ac:dyDescent="0.2">
      <c r="B15" s="1080"/>
      <c r="C15" s="52" t="s">
        <v>10</v>
      </c>
      <c r="D15" s="94" t="s">
        <v>109</v>
      </c>
      <c r="E15" s="94"/>
      <c r="F15" s="94" t="s">
        <v>253</v>
      </c>
      <c r="G15" s="94"/>
      <c r="H15" s="94" t="s">
        <v>247</v>
      </c>
      <c r="I15" s="469"/>
      <c r="J15" s="485"/>
      <c r="K15" s="94"/>
      <c r="L15" s="471"/>
      <c r="O15" s="82"/>
    </row>
    <row r="16" spans="2:22" ht="12" customHeight="1" x14ac:dyDescent="0.2">
      <c r="B16" s="1080"/>
      <c r="C16" s="52" t="s">
        <v>11</v>
      </c>
      <c r="D16" s="464" t="s">
        <v>254</v>
      </c>
      <c r="E16" s="464" t="s">
        <v>103</v>
      </c>
      <c r="F16" s="464"/>
      <c r="G16" s="464"/>
      <c r="H16" s="464" t="s">
        <v>247</v>
      </c>
      <c r="I16" s="822"/>
      <c r="J16" s="465" t="s">
        <v>247</v>
      </c>
      <c r="K16" s="464" t="s">
        <v>112</v>
      </c>
      <c r="L16" s="95"/>
      <c r="O16" s="82"/>
    </row>
    <row r="17" spans="2:15" ht="12" customHeight="1" x14ac:dyDescent="0.2">
      <c r="B17" s="1080"/>
      <c r="C17" s="53" t="s">
        <v>12</v>
      </c>
      <c r="D17" s="486" t="s">
        <v>250</v>
      </c>
      <c r="E17" s="486"/>
      <c r="F17" s="486"/>
      <c r="G17" s="486"/>
      <c r="H17" s="486" t="s">
        <v>247</v>
      </c>
      <c r="I17" s="481"/>
      <c r="J17" s="482"/>
      <c r="K17" s="480"/>
      <c r="L17" s="483"/>
      <c r="O17" s="82"/>
    </row>
    <row r="18" spans="2:15" ht="12" customHeight="1" x14ac:dyDescent="0.2">
      <c r="B18" s="1080"/>
      <c r="C18" s="52" t="s">
        <v>13</v>
      </c>
      <c r="D18" s="480" t="s">
        <v>516</v>
      </c>
      <c r="E18" s="480" t="s">
        <v>255</v>
      </c>
      <c r="F18" s="480" t="s">
        <v>256</v>
      </c>
      <c r="G18" s="480"/>
      <c r="H18" s="480" t="s">
        <v>247</v>
      </c>
      <c r="I18" s="481"/>
      <c r="J18" s="482" t="s">
        <v>247</v>
      </c>
      <c r="K18" s="480" t="s">
        <v>248</v>
      </c>
      <c r="L18" s="483"/>
      <c r="O18" s="82"/>
    </row>
    <row r="19" spans="2:15" ht="12" customHeight="1" x14ac:dyDescent="0.2">
      <c r="B19" s="1080"/>
      <c r="C19" s="56" t="s">
        <v>14</v>
      </c>
      <c r="D19" s="817" t="s">
        <v>517</v>
      </c>
      <c r="E19" s="817" t="s">
        <v>106</v>
      </c>
      <c r="F19" s="817" t="s">
        <v>105</v>
      </c>
      <c r="G19" s="817"/>
      <c r="H19" s="817" t="s">
        <v>247</v>
      </c>
      <c r="I19" s="487" t="s">
        <v>518</v>
      </c>
      <c r="J19" s="940" t="s">
        <v>247</v>
      </c>
      <c r="K19" s="940" t="s">
        <v>114</v>
      </c>
      <c r="L19" s="488" t="s">
        <v>257</v>
      </c>
      <c r="M19" s="1045"/>
    </row>
    <row r="20" spans="2:15" ht="12" customHeight="1" x14ac:dyDescent="0.2">
      <c r="B20" s="1081" t="s">
        <v>15</v>
      </c>
      <c r="C20" s="59" t="s">
        <v>16</v>
      </c>
      <c r="D20" s="466" t="s">
        <v>509</v>
      </c>
      <c r="E20" s="466"/>
      <c r="F20" s="466" t="s">
        <v>508</v>
      </c>
      <c r="G20" s="466" t="s">
        <v>509</v>
      </c>
      <c r="H20" s="466" t="s">
        <v>247</v>
      </c>
      <c r="I20" s="489" t="s">
        <v>521</v>
      </c>
      <c r="J20" s="467" t="s">
        <v>247</v>
      </c>
      <c r="K20" s="466" t="s">
        <v>522</v>
      </c>
      <c r="L20" s="96"/>
    </row>
    <row r="21" spans="2:15" ht="12" customHeight="1" x14ac:dyDescent="0.2">
      <c r="B21" s="1082"/>
      <c r="C21" s="52" t="s">
        <v>17</v>
      </c>
      <c r="D21" s="480"/>
      <c r="E21" s="480"/>
      <c r="F21" s="480"/>
      <c r="G21" s="480"/>
      <c r="H21" s="480" t="s">
        <v>247</v>
      </c>
      <c r="I21" s="481"/>
      <c r="J21" s="482"/>
      <c r="K21" s="480"/>
      <c r="L21" s="483"/>
    </row>
    <row r="22" spans="2:15" ht="12" customHeight="1" x14ac:dyDescent="0.2">
      <c r="B22" s="1082"/>
      <c r="C22" s="52" t="s">
        <v>18</v>
      </c>
      <c r="D22" s="936" t="s">
        <v>107</v>
      </c>
      <c r="E22" s="936"/>
      <c r="F22" s="936" t="s">
        <v>104</v>
      </c>
      <c r="G22" s="936"/>
      <c r="H22" s="936" t="s">
        <v>247</v>
      </c>
      <c r="I22" s="937"/>
      <c r="J22" s="938"/>
      <c r="K22" s="936"/>
      <c r="L22" s="939"/>
    </row>
    <row r="23" spans="2:15" ht="12" customHeight="1" x14ac:dyDescent="0.2">
      <c r="B23" s="1082"/>
      <c r="C23" s="52" t="s">
        <v>19</v>
      </c>
      <c r="D23" s="486"/>
      <c r="E23" s="486"/>
      <c r="F23" s="486" t="s">
        <v>114</v>
      </c>
      <c r="G23" s="486"/>
      <c r="H23" s="486" t="s">
        <v>247</v>
      </c>
      <c r="I23" s="481"/>
      <c r="J23" s="490" t="s">
        <v>247</v>
      </c>
      <c r="K23" s="491" t="s">
        <v>263</v>
      </c>
      <c r="L23" s="483"/>
    </row>
    <row r="24" spans="2:15" ht="12" customHeight="1" x14ac:dyDescent="0.2">
      <c r="B24" s="1082"/>
      <c r="C24" s="52" t="s">
        <v>20</v>
      </c>
      <c r="D24" s="480" t="s">
        <v>105</v>
      </c>
      <c r="E24" s="480" t="s">
        <v>427</v>
      </c>
      <c r="F24" s="480" t="s">
        <v>508</v>
      </c>
      <c r="G24" s="480"/>
      <c r="H24" s="480" t="s">
        <v>247</v>
      </c>
      <c r="I24" s="170"/>
      <c r="J24" s="490" t="s">
        <v>247</v>
      </c>
      <c r="K24" s="490" t="s">
        <v>251</v>
      </c>
      <c r="L24" s="483"/>
    </row>
    <row r="25" spans="2:15" ht="12" customHeight="1" x14ac:dyDescent="0.2">
      <c r="B25" s="1082"/>
      <c r="C25" s="52" t="s">
        <v>21</v>
      </c>
      <c r="D25" s="486" t="s">
        <v>528</v>
      </c>
      <c r="E25" s="486"/>
      <c r="F25" s="486" t="s">
        <v>461</v>
      </c>
      <c r="G25" s="486"/>
      <c r="H25" s="486" t="s">
        <v>247</v>
      </c>
      <c r="I25" s="481"/>
      <c r="J25" s="490" t="s">
        <v>247</v>
      </c>
      <c r="K25" s="491" t="s">
        <v>251</v>
      </c>
      <c r="L25" s="483"/>
    </row>
    <row r="26" spans="2:15" ht="12" customHeight="1" x14ac:dyDescent="0.2">
      <c r="B26" s="1082"/>
      <c r="C26" s="53" t="s">
        <v>22</v>
      </c>
      <c r="D26" s="480" t="s">
        <v>109</v>
      </c>
      <c r="E26" s="480" t="s">
        <v>505</v>
      </c>
      <c r="F26" s="480" t="s">
        <v>445</v>
      </c>
      <c r="G26" s="480"/>
      <c r="H26" s="480" t="s">
        <v>247</v>
      </c>
      <c r="I26" s="481"/>
      <c r="J26" s="490" t="s">
        <v>247</v>
      </c>
      <c r="K26" s="490" t="s">
        <v>505</v>
      </c>
      <c r="L26" s="483"/>
    </row>
    <row r="27" spans="2:15" ht="12" customHeight="1" x14ac:dyDescent="0.2">
      <c r="B27" s="1082"/>
      <c r="C27" s="52" t="s">
        <v>23</v>
      </c>
      <c r="D27" s="480"/>
      <c r="E27" s="480"/>
      <c r="F27" s="480"/>
      <c r="G27" s="480"/>
      <c r="H27" s="480" t="s">
        <v>247</v>
      </c>
      <c r="I27" s="481"/>
      <c r="J27" s="482"/>
      <c r="K27" s="480"/>
      <c r="L27" s="483"/>
    </row>
    <row r="28" spans="2:15" ht="12" customHeight="1" x14ac:dyDescent="0.2">
      <c r="B28" s="1082"/>
      <c r="C28" s="52" t="s">
        <v>24</v>
      </c>
      <c r="D28" s="480"/>
      <c r="E28" s="480"/>
      <c r="F28" s="480"/>
      <c r="G28" s="480"/>
      <c r="H28" s="480" t="s">
        <v>247</v>
      </c>
      <c r="I28" s="481"/>
      <c r="J28" s="482"/>
      <c r="K28" s="480"/>
      <c r="L28" s="483"/>
    </row>
    <row r="29" spans="2:15" ht="12" customHeight="1" x14ac:dyDescent="0.2">
      <c r="B29" s="1082"/>
      <c r="C29" s="52" t="s">
        <v>25</v>
      </c>
      <c r="D29" s="480" t="s">
        <v>258</v>
      </c>
      <c r="E29" s="480" t="s">
        <v>112</v>
      </c>
      <c r="F29" s="480" t="s">
        <v>252</v>
      </c>
      <c r="G29" s="480"/>
      <c r="H29" s="480" t="s">
        <v>247</v>
      </c>
      <c r="I29" s="481"/>
      <c r="J29" s="482"/>
      <c r="K29" s="480"/>
      <c r="L29" s="483" t="s">
        <v>259</v>
      </c>
    </row>
    <row r="30" spans="2:15" ht="12" customHeight="1" x14ac:dyDescent="0.2">
      <c r="B30" s="1082"/>
      <c r="C30" s="52" t="s">
        <v>26</v>
      </c>
      <c r="D30" s="480" t="s">
        <v>263</v>
      </c>
      <c r="E30" s="480" t="s">
        <v>114</v>
      </c>
      <c r="F30" s="480" t="s">
        <v>251</v>
      </c>
      <c r="G30" s="480" t="s">
        <v>251</v>
      </c>
      <c r="H30" s="480" t="s">
        <v>555</v>
      </c>
      <c r="I30" s="481" t="s">
        <v>556</v>
      </c>
      <c r="J30" s="482" t="s">
        <v>247</v>
      </c>
      <c r="K30" s="480" t="s">
        <v>423</v>
      </c>
      <c r="L30" s="483"/>
    </row>
    <row r="31" spans="2:15" ht="12" customHeight="1" x14ac:dyDescent="0.2">
      <c r="B31" s="1082"/>
      <c r="C31" s="52" t="s">
        <v>27</v>
      </c>
      <c r="D31" s="97"/>
      <c r="E31" s="97"/>
      <c r="F31" s="97" t="s">
        <v>260</v>
      </c>
      <c r="G31" s="97"/>
      <c r="H31" s="97" t="s">
        <v>247</v>
      </c>
      <c r="I31" s="492"/>
      <c r="J31" s="98"/>
      <c r="K31" s="97"/>
      <c r="L31" s="493"/>
    </row>
    <row r="32" spans="2:15" x14ac:dyDescent="0.2">
      <c r="B32" s="1082"/>
      <c r="C32" s="57" t="s">
        <v>28</v>
      </c>
      <c r="D32" s="94" t="s">
        <v>105</v>
      </c>
      <c r="E32" s="94"/>
      <c r="F32" s="94" t="s">
        <v>106</v>
      </c>
      <c r="G32" s="94"/>
      <c r="H32" s="94" t="s">
        <v>247</v>
      </c>
      <c r="I32" s="469"/>
      <c r="J32" s="485"/>
      <c r="K32" s="94"/>
      <c r="L32" s="99" t="s">
        <v>467</v>
      </c>
    </row>
    <row r="33" spans="2:12" ht="12" customHeight="1" x14ac:dyDescent="0.2">
      <c r="B33" s="1082"/>
      <c r="C33" s="53" t="s">
        <v>29</v>
      </c>
      <c r="D33" s="480" t="s">
        <v>260</v>
      </c>
      <c r="E33" s="480"/>
      <c r="F33" s="480" t="s">
        <v>103</v>
      </c>
      <c r="G33" s="480"/>
      <c r="H33" s="480" t="s">
        <v>247</v>
      </c>
      <c r="I33" s="481"/>
      <c r="J33" s="482"/>
      <c r="K33" s="480"/>
      <c r="L33" s="483"/>
    </row>
    <row r="34" spans="2:12" ht="12" customHeight="1" x14ac:dyDescent="0.2">
      <c r="B34" s="1082"/>
      <c r="C34" s="52" t="s">
        <v>30</v>
      </c>
      <c r="D34" s="97"/>
      <c r="E34" s="97"/>
      <c r="F34" s="97"/>
      <c r="G34" s="97"/>
      <c r="H34" s="97" t="s">
        <v>247</v>
      </c>
      <c r="I34" s="492"/>
      <c r="J34" s="98"/>
      <c r="K34" s="97"/>
      <c r="L34" s="493"/>
    </row>
    <row r="35" spans="2:12" ht="12" customHeight="1" x14ac:dyDescent="0.2">
      <c r="B35" s="1082"/>
      <c r="C35" s="52" t="s">
        <v>31</v>
      </c>
      <c r="D35" s="486"/>
      <c r="E35" s="486" t="s">
        <v>105</v>
      </c>
      <c r="F35" s="486"/>
      <c r="G35" s="486"/>
      <c r="H35" s="480" t="s">
        <v>247</v>
      </c>
      <c r="I35" s="170"/>
      <c r="J35" s="491"/>
      <c r="K35" s="491"/>
      <c r="L35" s="483"/>
    </row>
    <row r="36" spans="2:12" ht="12" customHeight="1" x14ac:dyDescent="0.2">
      <c r="B36" s="1082"/>
      <c r="C36" s="52" t="s">
        <v>32</v>
      </c>
      <c r="D36" s="480" t="s">
        <v>265</v>
      </c>
      <c r="E36" s="480" t="s">
        <v>265</v>
      </c>
      <c r="F36" s="480" t="s">
        <v>248</v>
      </c>
      <c r="G36" s="480"/>
      <c r="H36" s="480" t="s">
        <v>247</v>
      </c>
      <c r="I36" s="170"/>
      <c r="J36" s="490" t="s">
        <v>247</v>
      </c>
      <c r="K36" s="490" t="s">
        <v>461</v>
      </c>
      <c r="L36" s="483"/>
    </row>
    <row r="37" spans="2:12" ht="21.6" x14ac:dyDescent="0.2">
      <c r="B37" s="1082"/>
      <c r="C37" s="52" t="s">
        <v>33</v>
      </c>
      <c r="D37" s="480" t="s">
        <v>427</v>
      </c>
      <c r="E37" s="480" t="s">
        <v>111</v>
      </c>
      <c r="F37" s="480" t="s">
        <v>260</v>
      </c>
      <c r="G37" s="480" t="s">
        <v>427</v>
      </c>
      <c r="H37" s="480" t="s">
        <v>247</v>
      </c>
      <c r="I37" s="484" t="s">
        <v>475</v>
      </c>
      <c r="J37" s="482" t="s">
        <v>247</v>
      </c>
      <c r="K37" s="480" t="s">
        <v>251</v>
      </c>
      <c r="L37" s="483"/>
    </row>
    <row r="38" spans="2:12" ht="12" customHeight="1" x14ac:dyDescent="0.2">
      <c r="B38" s="1082"/>
      <c r="C38" s="53" t="s">
        <v>34</v>
      </c>
      <c r="D38" s="480"/>
      <c r="E38" s="480" t="s">
        <v>505</v>
      </c>
      <c r="F38" s="480"/>
      <c r="G38" s="480"/>
      <c r="H38" s="480" t="s">
        <v>247</v>
      </c>
      <c r="I38" s="481"/>
      <c r="J38" s="482"/>
      <c r="K38" s="480"/>
      <c r="L38" s="483"/>
    </row>
    <row r="39" spans="2:12" ht="12" customHeight="1" x14ac:dyDescent="0.2">
      <c r="B39" s="1082"/>
      <c r="C39" s="52" t="s">
        <v>35</v>
      </c>
      <c r="D39" s="480"/>
      <c r="E39" s="480"/>
      <c r="F39" s="480"/>
      <c r="G39" s="480"/>
      <c r="H39" s="480" t="s">
        <v>247</v>
      </c>
      <c r="I39" s="481"/>
      <c r="J39" s="482"/>
      <c r="K39" s="480"/>
      <c r="L39" s="483"/>
    </row>
    <row r="40" spans="2:12" ht="12" customHeight="1" x14ac:dyDescent="0.2">
      <c r="B40" s="1082"/>
      <c r="C40" s="52" t="s">
        <v>36</v>
      </c>
      <c r="D40" s="480"/>
      <c r="E40" s="480"/>
      <c r="F40" s="480" t="s">
        <v>423</v>
      </c>
      <c r="G40" s="480"/>
      <c r="H40" s="480" t="s">
        <v>247</v>
      </c>
      <c r="I40" s="481"/>
      <c r="J40" s="482" t="s">
        <v>247</v>
      </c>
      <c r="K40" s="480" t="s">
        <v>563</v>
      </c>
      <c r="L40" s="483"/>
    </row>
    <row r="41" spans="2:12" ht="12" customHeight="1" x14ac:dyDescent="0.2">
      <c r="B41" s="1083"/>
      <c r="C41" s="56" t="s">
        <v>37</v>
      </c>
      <c r="D41" s="817"/>
      <c r="E41" s="817"/>
      <c r="F41" s="817"/>
      <c r="G41" s="817"/>
      <c r="H41" s="817" t="s">
        <v>247</v>
      </c>
      <c r="I41" s="487"/>
      <c r="J41" s="827"/>
      <c r="K41" s="817"/>
      <c r="L41" s="488" t="s">
        <v>261</v>
      </c>
    </row>
    <row r="42" spans="2:12" ht="12" customHeight="1" x14ac:dyDescent="0.2">
      <c r="B42" s="1081" t="s">
        <v>38</v>
      </c>
      <c r="C42" s="51" t="s">
        <v>39</v>
      </c>
      <c r="D42" s="120"/>
      <c r="E42" s="120"/>
      <c r="F42" s="120"/>
      <c r="G42" s="120"/>
      <c r="H42" s="120" t="s">
        <v>247</v>
      </c>
      <c r="I42" s="477"/>
      <c r="J42" s="478"/>
      <c r="K42" s="120"/>
      <c r="L42" s="479"/>
    </row>
    <row r="43" spans="2:12" ht="12" customHeight="1" x14ac:dyDescent="0.2">
      <c r="B43" s="1082"/>
      <c r="C43" s="57" t="s">
        <v>40</v>
      </c>
      <c r="D43" s="94" t="s">
        <v>107</v>
      </c>
      <c r="E43" s="94" t="s">
        <v>423</v>
      </c>
      <c r="F43" s="94" t="s">
        <v>423</v>
      </c>
      <c r="G43" s="94"/>
      <c r="H43" s="94" t="s">
        <v>247</v>
      </c>
      <c r="I43" s="469"/>
      <c r="J43" s="485" t="s">
        <v>247</v>
      </c>
      <c r="K43" s="94" t="s">
        <v>432</v>
      </c>
      <c r="L43" s="471"/>
    </row>
    <row r="44" spans="2:12" s="90" customFormat="1" x14ac:dyDescent="0.2">
      <c r="B44" s="1082"/>
      <c r="C44" s="101" t="s">
        <v>41</v>
      </c>
      <c r="D44" s="482"/>
      <c r="E44" s="482"/>
      <c r="F44" s="482"/>
      <c r="G44" s="482"/>
      <c r="H44" s="482" t="s">
        <v>247</v>
      </c>
      <c r="I44" s="484" t="s">
        <v>433</v>
      </c>
      <c r="J44" s="482"/>
      <c r="K44" s="482"/>
      <c r="L44" s="92"/>
    </row>
    <row r="45" spans="2:12" ht="12" customHeight="1" x14ac:dyDescent="0.2">
      <c r="B45" s="1082"/>
      <c r="C45" s="53" t="s">
        <v>42</v>
      </c>
      <c r="D45" s="480"/>
      <c r="E45" s="480"/>
      <c r="F45" s="480"/>
      <c r="G45" s="480"/>
      <c r="H45" s="480" t="s">
        <v>247</v>
      </c>
      <c r="I45" s="481"/>
      <c r="J45" s="482"/>
      <c r="K45" s="480"/>
      <c r="L45" s="483"/>
    </row>
    <row r="46" spans="2:12" ht="12" customHeight="1" x14ac:dyDescent="0.2">
      <c r="B46" s="1082"/>
      <c r="C46" s="53" t="s">
        <v>43</v>
      </c>
      <c r="D46" s="486" t="s">
        <v>107</v>
      </c>
      <c r="E46" s="486" t="s">
        <v>110</v>
      </c>
      <c r="F46" s="486" t="s">
        <v>108</v>
      </c>
      <c r="G46" s="486" t="s">
        <v>107</v>
      </c>
      <c r="H46" s="486" t="s">
        <v>555</v>
      </c>
      <c r="I46" s="481"/>
      <c r="J46" s="482" t="s">
        <v>247</v>
      </c>
      <c r="K46" s="491" t="s">
        <v>461</v>
      </c>
      <c r="L46" s="483"/>
    </row>
    <row r="47" spans="2:12" ht="12" customHeight="1" x14ac:dyDescent="0.2">
      <c r="B47" s="1082"/>
      <c r="C47" s="52" t="s">
        <v>44</v>
      </c>
      <c r="D47" s="480"/>
      <c r="E47" s="480" t="s">
        <v>251</v>
      </c>
      <c r="F47" s="480"/>
      <c r="G47" s="480"/>
      <c r="H47" s="480"/>
      <c r="I47" s="481" t="s">
        <v>363</v>
      </c>
      <c r="J47" s="482" t="s">
        <v>247</v>
      </c>
      <c r="K47" s="480" t="s">
        <v>251</v>
      </c>
      <c r="L47" s="483"/>
    </row>
    <row r="48" spans="2:12" ht="12" customHeight="1" x14ac:dyDescent="0.2">
      <c r="B48" s="1082"/>
      <c r="C48" s="53" t="s">
        <v>45</v>
      </c>
      <c r="D48" s="468"/>
      <c r="E48" s="468"/>
      <c r="F48" s="468"/>
      <c r="G48" s="468"/>
      <c r="H48" s="468" t="s">
        <v>343</v>
      </c>
      <c r="I48" s="469"/>
      <c r="J48" s="470"/>
      <c r="K48" s="470"/>
      <c r="L48" s="471"/>
    </row>
    <row r="49" spans="2:12" ht="12" customHeight="1" x14ac:dyDescent="0.2">
      <c r="B49" s="1082"/>
      <c r="C49" s="53" t="s">
        <v>46</v>
      </c>
      <c r="D49" s="93"/>
      <c r="E49" s="93"/>
      <c r="F49" s="93"/>
      <c r="G49" s="93"/>
      <c r="H49" s="93" t="s">
        <v>247</v>
      </c>
      <c r="I49" s="469"/>
      <c r="J49" s="485"/>
      <c r="K49" s="93"/>
      <c r="L49" s="471"/>
    </row>
    <row r="50" spans="2:12" ht="12" customHeight="1" x14ac:dyDescent="0.2">
      <c r="B50" s="1082"/>
      <c r="C50" s="52" t="s">
        <v>47</v>
      </c>
      <c r="D50" s="486" t="s">
        <v>260</v>
      </c>
      <c r="E50" s="486"/>
      <c r="F50" s="486" t="s">
        <v>108</v>
      </c>
      <c r="G50" s="486"/>
      <c r="H50" s="97" t="s">
        <v>247</v>
      </c>
      <c r="I50" s="481"/>
      <c r="J50" s="482"/>
      <c r="K50" s="480"/>
      <c r="L50" s="483" t="s">
        <v>261</v>
      </c>
    </row>
    <row r="51" spans="2:12" ht="12" customHeight="1" x14ac:dyDescent="0.2">
      <c r="B51" s="1082"/>
      <c r="C51" s="53" t="s">
        <v>48</v>
      </c>
      <c r="D51" s="480" t="s">
        <v>262</v>
      </c>
      <c r="E51" s="480"/>
      <c r="F51" s="480"/>
      <c r="G51" s="480"/>
      <c r="H51" s="480" t="s">
        <v>247</v>
      </c>
      <c r="I51" s="481"/>
      <c r="J51" s="482"/>
      <c r="K51" s="480"/>
      <c r="L51" s="483" t="s">
        <v>570</v>
      </c>
    </row>
    <row r="52" spans="2:12" ht="12" customHeight="1" x14ac:dyDescent="0.2">
      <c r="B52" s="1082"/>
      <c r="C52" s="53" t="s">
        <v>49</v>
      </c>
      <c r="D52" s="94"/>
      <c r="E52" s="94"/>
      <c r="F52" s="94"/>
      <c r="G52" s="94"/>
      <c r="H52" s="94" t="s">
        <v>247</v>
      </c>
      <c r="I52" s="469"/>
      <c r="J52" s="485"/>
      <c r="K52" s="94"/>
      <c r="L52" s="471"/>
    </row>
    <row r="53" spans="2:12" ht="12" customHeight="1" x14ac:dyDescent="0.2">
      <c r="B53" s="1083"/>
      <c r="C53" s="56" t="s">
        <v>50</v>
      </c>
      <c r="D53" s="494"/>
      <c r="E53" s="494" t="s">
        <v>110</v>
      </c>
      <c r="F53" s="494"/>
      <c r="G53" s="494"/>
      <c r="H53" s="494" t="s">
        <v>247</v>
      </c>
      <c r="I53" s="495"/>
      <c r="J53" s="496"/>
      <c r="K53" s="494"/>
      <c r="L53" s="497"/>
    </row>
    <row r="54" spans="2:12" ht="12" customHeight="1" x14ac:dyDescent="0.2">
      <c r="B54" s="1081" t="s">
        <v>51</v>
      </c>
      <c r="C54" s="59" t="s">
        <v>52</v>
      </c>
      <c r="D54" s="498"/>
      <c r="E54" s="498"/>
      <c r="F54" s="498" t="s">
        <v>438</v>
      </c>
      <c r="G54" s="498"/>
      <c r="H54" s="498" t="s">
        <v>247</v>
      </c>
      <c r="I54" s="941"/>
      <c r="J54" s="942"/>
      <c r="K54" s="498"/>
      <c r="L54" s="675"/>
    </row>
    <row r="55" spans="2:12" ht="12" customHeight="1" x14ac:dyDescent="0.2">
      <c r="B55" s="1082"/>
      <c r="C55" s="53" t="s">
        <v>53</v>
      </c>
      <c r="D55" s="486" t="s">
        <v>472</v>
      </c>
      <c r="E55" s="486"/>
      <c r="F55" s="486" t="s">
        <v>508</v>
      </c>
      <c r="G55" s="486"/>
      <c r="H55" s="486"/>
      <c r="I55" s="481"/>
      <c r="J55" s="482" t="s">
        <v>247</v>
      </c>
      <c r="K55" s="480" t="s">
        <v>461</v>
      </c>
      <c r="L55" s="483" t="s">
        <v>576</v>
      </c>
    </row>
    <row r="56" spans="2:12" ht="12" customHeight="1" x14ac:dyDescent="0.2">
      <c r="B56" s="1082"/>
      <c r="C56" s="52" t="s">
        <v>54</v>
      </c>
      <c r="D56" s="480"/>
      <c r="E56" s="480" t="s">
        <v>114</v>
      </c>
      <c r="F56" s="480" t="s">
        <v>263</v>
      </c>
      <c r="G56" s="480"/>
      <c r="H56" s="480" t="s">
        <v>247</v>
      </c>
      <c r="I56" s="484"/>
      <c r="J56" s="482" t="s">
        <v>247</v>
      </c>
      <c r="K56" s="480" t="s">
        <v>432</v>
      </c>
      <c r="L56" s="483"/>
    </row>
    <row r="57" spans="2:12" ht="12" customHeight="1" x14ac:dyDescent="0.2">
      <c r="B57" s="1082"/>
      <c r="C57" s="52" t="s">
        <v>55</v>
      </c>
      <c r="D57" s="480" t="s">
        <v>262</v>
      </c>
      <c r="E57" s="480" t="s">
        <v>260</v>
      </c>
      <c r="F57" s="480" t="s">
        <v>260</v>
      </c>
      <c r="G57" s="480"/>
      <c r="H57" s="480" t="s">
        <v>247</v>
      </c>
      <c r="I57" s="481"/>
      <c r="J57" s="482" t="s">
        <v>247</v>
      </c>
      <c r="K57" s="480" t="s">
        <v>233</v>
      </c>
      <c r="L57" s="483"/>
    </row>
    <row r="58" spans="2:12" ht="12" customHeight="1" x14ac:dyDescent="0.2">
      <c r="B58" s="1082"/>
      <c r="C58" s="52" t="s">
        <v>56</v>
      </c>
      <c r="D58" s="480"/>
      <c r="E58" s="480" t="s">
        <v>505</v>
      </c>
      <c r="F58" s="480" t="s">
        <v>508</v>
      </c>
      <c r="G58" s="480" t="s">
        <v>114</v>
      </c>
      <c r="H58" s="480"/>
      <c r="I58" s="481"/>
      <c r="J58" s="482"/>
      <c r="K58" s="480"/>
      <c r="L58" s="483" t="s">
        <v>264</v>
      </c>
    </row>
    <row r="59" spans="2:12" ht="12" customHeight="1" x14ac:dyDescent="0.2">
      <c r="B59" s="1082"/>
      <c r="C59" s="52" t="s">
        <v>57</v>
      </c>
      <c r="D59" s="480" t="s">
        <v>111</v>
      </c>
      <c r="E59" s="480" t="s">
        <v>114</v>
      </c>
      <c r="F59" s="480" t="s">
        <v>112</v>
      </c>
      <c r="G59" s="480" t="s">
        <v>111</v>
      </c>
      <c r="H59" s="480" t="s">
        <v>247</v>
      </c>
      <c r="I59" s="481"/>
      <c r="J59" s="482" t="s">
        <v>247</v>
      </c>
      <c r="K59" s="480" t="s">
        <v>423</v>
      </c>
      <c r="L59" s="483"/>
    </row>
    <row r="60" spans="2:12" ht="12" customHeight="1" x14ac:dyDescent="0.2">
      <c r="B60" s="1082"/>
      <c r="C60" s="52" t="s">
        <v>58</v>
      </c>
      <c r="D60" s="480" t="s">
        <v>262</v>
      </c>
      <c r="E60" s="480"/>
      <c r="F60" s="480" t="s">
        <v>508</v>
      </c>
      <c r="G60" s="480"/>
      <c r="H60" s="480"/>
      <c r="I60" s="481"/>
      <c r="J60" s="482"/>
      <c r="K60" s="480"/>
      <c r="L60" s="483"/>
    </row>
    <row r="61" spans="2:12" ht="12" customHeight="1" x14ac:dyDescent="0.2">
      <c r="B61" s="1082"/>
      <c r="C61" s="53" t="s">
        <v>59</v>
      </c>
      <c r="D61" s="480"/>
      <c r="E61" s="480"/>
      <c r="F61" s="480"/>
      <c r="G61" s="480"/>
      <c r="H61" s="480" t="s">
        <v>247</v>
      </c>
      <c r="I61" s="481"/>
      <c r="J61" s="482"/>
      <c r="K61" s="480"/>
      <c r="L61" s="483"/>
    </row>
    <row r="62" spans="2:12" ht="12" customHeight="1" x14ac:dyDescent="0.2">
      <c r="B62" s="1082"/>
      <c r="C62" s="53" t="s">
        <v>60</v>
      </c>
      <c r="D62" s="486" t="s">
        <v>265</v>
      </c>
      <c r="E62" s="486" t="s">
        <v>109</v>
      </c>
      <c r="F62" s="486" t="s">
        <v>108</v>
      </c>
      <c r="G62" s="486"/>
      <c r="H62" s="486" t="s">
        <v>247</v>
      </c>
      <c r="I62" s="481"/>
      <c r="J62" s="482"/>
      <c r="K62" s="480"/>
      <c r="L62" s="483"/>
    </row>
    <row r="63" spans="2:12" ht="12" customHeight="1" x14ac:dyDescent="0.2">
      <c r="B63" s="1082"/>
      <c r="C63" s="53" t="s">
        <v>61</v>
      </c>
      <c r="D63" s="480"/>
      <c r="E63" s="480"/>
      <c r="F63" s="480"/>
      <c r="G63" s="480"/>
      <c r="H63" s="480" t="s">
        <v>247</v>
      </c>
      <c r="I63" s="481"/>
      <c r="J63" s="482"/>
      <c r="K63" s="480"/>
      <c r="L63" s="483"/>
    </row>
    <row r="64" spans="2:12" ht="12" customHeight="1" x14ac:dyDescent="0.2">
      <c r="B64" s="1082"/>
      <c r="C64" s="52" t="s">
        <v>62</v>
      </c>
      <c r="D64" s="480"/>
      <c r="E64" s="480"/>
      <c r="F64" s="480"/>
      <c r="G64" s="480"/>
      <c r="H64" s="480" t="s">
        <v>247</v>
      </c>
      <c r="I64" s="481"/>
      <c r="J64" s="482"/>
      <c r="K64" s="480"/>
      <c r="L64" s="483" t="s">
        <v>590</v>
      </c>
    </row>
    <row r="65" spans="2:12" ht="12" customHeight="1" x14ac:dyDescent="0.2">
      <c r="B65" s="1082"/>
      <c r="C65" s="52" t="s">
        <v>63</v>
      </c>
      <c r="D65" s="480"/>
      <c r="E65" s="480" t="s">
        <v>112</v>
      </c>
      <c r="F65" s="480" t="s">
        <v>260</v>
      </c>
      <c r="G65" s="480"/>
      <c r="H65" s="480" t="s">
        <v>247</v>
      </c>
      <c r="I65" s="481"/>
      <c r="J65" s="482"/>
      <c r="K65" s="480"/>
      <c r="L65" s="483" t="s">
        <v>1377</v>
      </c>
    </row>
    <row r="66" spans="2:12" ht="12" customHeight="1" x14ac:dyDescent="0.2">
      <c r="B66" s="1082"/>
      <c r="C66" s="52" t="s">
        <v>64</v>
      </c>
      <c r="D66" s="480"/>
      <c r="E66" s="480"/>
      <c r="F66" s="480" t="s">
        <v>248</v>
      </c>
      <c r="G66" s="480"/>
      <c r="H66" s="480"/>
      <c r="I66" s="481"/>
      <c r="J66" s="482"/>
      <c r="K66" s="480"/>
      <c r="L66" s="483" t="s">
        <v>266</v>
      </c>
    </row>
    <row r="67" spans="2:12" ht="12" customHeight="1" x14ac:dyDescent="0.2">
      <c r="B67" s="1082"/>
      <c r="C67" s="52" t="s">
        <v>65</v>
      </c>
      <c r="D67" s="97"/>
      <c r="E67" s="97"/>
      <c r="F67" s="97"/>
      <c r="G67" s="97" t="s">
        <v>104</v>
      </c>
      <c r="H67" s="97"/>
      <c r="I67" s="492"/>
      <c r="J67" s="98"/>
      <c r="K67" s="97"/>
      <c r="L67" s="493" t="s">
        <v>267</v>
      </c>
    </row>
    <row r="68" spans="2:12" ht="12" customHeight="1" x14ac:dyDescent="0.2">
      <c r="B68" s="1083"/>
      <c r="C68" s="58" t="s">
        <v>66</v>
      </c>
      <c r="D68" s="102" t="s">
        <v>105</v>
      </c>
      <c r="E68" s="102" t="s">
        <v>114</v>
      </c>
      <c r="F68" s="102" t="s">
        <v>104</v>
      </c>
      <c r="G68" s="102"/>
      <c r="H68" s="102" t="s">
        <v>247</v>
      </c>
      <c r="I68" s="499"/>
      <c r="J68" s="500"/>
      <c r="K68" s="102"/>
      <c r="L68" s="501"/>
    </row>
    <row r="69" spans="2:12" ht="12" customHeight="1" x14ac:dyDescent="0.2">
      <c r="B69" s="1087" t="s">
        <v>127</v>
      </c>
      <c r="C69" s="1088"/>
      <c r="D69" s="182">
        <f>COUNTA(D6:D68)</f>
        <v>31</v>
      </c>
      <c r="E69" s="182">
        <f t="shared" ref="E69:H69" si="0">COUNTA(E6:E68)</f>
        <v>28</v>
      </c>
      <c r="F69" s="182">
        <f t="shared" si="0"/>
        <v>38</v>
      </c>
      <c r="G69" s="182">
        <f t="shared" si="0"/>
        <v>7</v>
      </c>
      <c r="H69" s="182">
        <f t="shared" si="0"/>
        <v>57</v>
      </c>
      <c r="I69" s="103"/>
      <c r="J69" s="104">
        <f>COUNTA(J6:J68)</f>
        <v>24</v>
      </c>
      <c r="K69" s="105"/>
      <c r="L69" s="105"/>
    </row>
    <row r="70" spans="2:12" ht="6" customHeight="1" x14ac:dyDescent="0.2"/>
  </sheetData>
  <mergeCells count="17">
    <mergeCell ref="J4:J5"/>
    <mergeCell ref="K4:K5"/>
    <mergeCell ref="D3:L3"/>
    <mergeCell ref="B20:B41"/>
    <mergeCell ref="B42:B53"/>
    <mergeCell ref="I4:I5"/>
    <mergeCell ref="L4:L5"/>
    <mergeCell ref="D4:D5"/>
    <mergeCell ref="E4:E5"/>
    <mergeCell ref="F4:F5"/>
    <mergeCell ref="G4:G5"/>
    <mergeCell ref="H4:H5"/>
    <mergeCell ref="B54:B68"/>
    <mergeCell ref="B69:C69"/>
    <mergeCell ref="B3:C5"/>
    <mergeCell ref="B6:C6"/>
    <mergeCell ref="B7:B19"/>
  </mergeCells>
  <phoneticPr fontId="3"/>
  <printOptions horizontalCentered="1"/>
  <pageMargins left="0.59055118110236227" right="0.59055118110236227" top="0.59055118110236227" bottom="0.59055118110236227" header="0.31496062992125984" footer="0.31496062992125984"/>
  <pageSetup paperSize="9" scale="65" fitToHeight="0" orientation="portrait" r:id="rId1"/>
  <headerFooter>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1:V69"/>
  <sheetViews>
    <sheetView view="pageBreakPreview" zoomScaleNormal="100" zoomScaleSheetLayoutView="100" workbookViewId="0">
      <pane xSplit="1" ySplit="4" topLeftCell="B5" activePane="bottomRight" state="frozen"/>
      <selection activeCell="R48" sqref="R48"/>
      <selection pane="topRight" activeCell="R48" sqref="R48"/>
      <selection pane="bottomLeft" activeCell="R48" sqref="R48"/>
      <selection pane="bottomRight" activeCell="B2" sqref="B2:C4"/>
    </sheetView>
  </sheetViews>
  <sheetFormatPr defaultColWidth="9" defaultRowHeight="13.2" x14ac:dyDescent="0.2"/>
  <cols>
    <col min="1" max="1" width="1" style="68" customWidth="1"/>
    <col min="2" max="2" width="2.77734375" style="68" customWidth="1"/>
    <col min="3" max="3" width="7.6640625" style="68" customWidth="1"/>
    <col min="4" max="5" width="4.6640625" style="68" customWidth="1"/>
    <col min="6" max="6" width="45.21875" style="91" customWidth="1"/>
    <col min="7" max="7" width="4.6640625" style="68" customWidth="1"/>
    <col min="8" max="8" width="17" style="68" customWidth="1"/>
    <col min="9" max="9" width="4.6640625" style="68" customWidth="1"/>
    <col min="10" max="10" width="7.109375" style="68" customWidth="1"/>
    <col min="11" max="11" width="1" style="68" customWidth="1"/>
    <col min="12" max="16384" width="9" style="68"/>
  </cols>
  <sheetData>
    <row r="1" spans="2:22" ht="13.5" customHeight="1" x14ac:dyDescent="0.15">
      <c r="B1" s="69"/>
      <c r="C1" s="85" t="s">
        <v>400</v>
      </c>
      <c r="D1" s="86"/>
      <c r="E1" s="86"/>
      <c r="F1" s="111"/>
      <c r="G1" s="86"/>
      <c r="H1" s="86"/>
      <c r="I1" s="1153" t="s">
        <v>128</v>
      </c>
      <c r="J1" s="1153"/>
    </row>
    <row r="2" spans="2:22" x14ac:dyDescent="0.2">
      <c r="B2" s="1076"/>
      <c r="C2" s="1084"/>
      <c r="D2" s="1140" t="s">
        <v>117</v>
      </c>
      <c r="E2" s="1141"/>
      <c r="F2" s="1141"/>
      <c r="G2" s="1141"/>
      <c r="H2" s="1141"/>
      <c r="I2" s="1141"/>
      <c r="J2" s="1142"/>
    </row>
    <row r="3" spans="2:22" x14ac:dyDescent="0.2">
      <c r="B3" s="1085"/>
      <c r="C3" s="1086"/>
      <c r="D3" s="1138" t="s">
        <v>599</v>
      </c>
      <c r="E3" s="1138" t="s">
        <v>600</v>
      </c>
      <c r="F3" s="1143" t="s">
        <v>122</v>
      </c>
      <c r="G3" s="1145" t="s">
        <v>123</v>
      </c>
      <c r="H3" s="1154" t="s">
        <v>124</v>
      </c>
      <c r="I3" s="1154"/>
      <c r="J3" s="1154"/>
    </row>
    <row r="4" spans="2:22" x14ac:dyDescent="0.2">
      <c r="B4" s="1087"/>
      <c r="C4" s="1088"/>
      <c r="D4" s="1157"/>
      <c r="E4" s="1157"/>
      <c r="F4" s="1155"/>
      <c r="G4" s="1156"/>
      <c r="H4" s="813" t="s">
        <v>177</v>
      </c>
      <c r="I4" s="813" t="s">
        <v>178</v>
      </c>
      <c r="J4" s="813" t="s">
        <v>179</v>
      </c>
    </row>
    <row r="5" spans="2:22" ht="42.75" customHeight="1" x14ac:dyDescent="0.2">
      <c r="B5" s="1101" t="s">
        <v>0</v>
      </c>
      <c r="C5" s="1052"/>
      <c r="D5" s="504" t="s">
        <v>247</v>
      </c>
      <c r="E5" s="480" t="s">
        <v>247</v>
      </c>
      <c r="F5" s="475" t="s">
        <v>601</v>
      </c>
      <c r="G5" s="505"/>
      <c r="H5" s="505"/>
      <c r="I5" s="505"/>
      <c r="J5" s="505"/>
      <c r="O5" s="82"/>
    </row>
    <row r="6" spans="2:22" x14ac:dyDescent="0.2">
      <c r="B6" s="1080" t="s">
        <v>1</v>
      </c>
      <c r="C6" s="51" t="s">
        <v>2</v>
      </c>
      <c r="D6" s="476" t="s">
        <v>247</v>
      </c>
      <c r="E6" s="476"/>
      <c r="F6" s="108" t="s">
        <v>501</v>
      </c>
      <c r="G6" s="476"/>
      <c r="H6" s="476"/>
      <c r="I6" s="476"/>
      <c r="J6" s="476"/>
    </row>
    <row r="7" spans="2:22" x14ac:dyDescent="0.2">
      <c r="B7" s="1080"/>
      <c r="C7" s="52" t="s">
        <v>3</v>
      </c>
      <c r="D7" s="480"/>
      <c r="E7" s="480"/>
      <c r="F7" s="92"/>
      <c r="G7" s="480"/>
      <c r="H7" s="480"/>
      <c r="I7" s="480"/>
      <c r="J7" s="480"/>
    </row>
    <row r="8" spans="2:22" x14ac:dyDescent="0.2">
      <c r="B8" s="1080"/>
      <c r="C8" s="52" t="s">
        <v>4</v>
      </c>
      <c r="D8" s="480"/>
      <c r="E8" s="480"/>
      <c r="F8" s="92"/>
      <c r="G8" s="480"/>
      <c r="H8" s="480"/>
      <c r="I8" s="480"/>
      <c r="J8" s="480"/>
    </row>
    <row r="9" spans="2:22" x14ac:dyDescent="0.2">
      <c r="B9" s="1080"/>
      <c r="C9" s="52" t="s">
        <v>5</v>
      </c>
      <c r="D9" s="480"/>
      <c r="E9" s="480"/>
      <c r="F9" s="92" t="s">
        <v>460</v>
      </c>
      <c r="G9" s="480"/>
      <c r="H9" s="480"/>
      <c r="I9" s="480"/>
      <c r="J9" s="480"/>
    </row>
    <row r="10" spans="2:22" x14ac:dyDescent="0.2">
      <c r="B10" s="1080"/>
      <c r="C10" s="53" t="s">
        <v>6</v>
      </c>
      <c r="D10" s="468"/>
      <c r="E10" s="468"/>
      <c r="F10" s="463"/>
      <c r="G10" s="470"/>
      <c r="H10" s="470"/>
      <c r="I10" s="470"/>
      <c r="J10" s="470"/>
      <c r="K10" s="106"/>
      <c r="L10" s="107"/>
      <c r="M10" s="107"/>
      <c r="N10" s="114"/>
      <c r="O10" s="1151"/>
      <c r="P10" s="1151"/>
      <c r="Q10" s="1151"/>
      <c r="R10" s="1151"/>
      <c r="S10" s="1151"/>
      <c r="T10" s="115"/>
      <c r="U10" s="1152"/>
      <c r="V10" s="1152"/>
    </row>
    <row r="11" spans="2:22" x14ac:dyDescent="0.2">
      <c r="B11" s="1080"/>
      <c r="C11" s="52" t="s">
        <v>7</v>
      </c>
      <c r="D11" s="480"/>
      <c r="E11" s="480"/>
      <c r="F11" s="92"/>
      <c r="G11" s="480"/>
      <c r="H11" s="480"/>
      <c r="I11" s="480"/>
      <c r="J11" s="480"/>
    </row>
    <row r="12" spans="2:22" x14ac:dyDescent="0.2">
      <c r="B12" s="1080"/>
      <c r="C12" s="53" t="s">
        <v>8</v>
      </c>
      <c r="D12" s="94"/>
      <c r="E12" s="94"/>
      <c r="F12" s="99" t="s">
        <v>511</v>
      </c>
      <c r="G12" s="94"/>
      <c r="H12" s="94"/>
      <c r="I12" s="94"/>
      <c r="J12" s="94"/>
    </row>
    <row r="13" spans="2:22" ht="21.6" x14ac:dyDescent="0.2">
      <c r="B13" s="1080"/>
      <c r="C13" s="53" t="s">
        <v>9</v>
      </c>
      <c r="D13" s="936"/>
      <c r="E13" s="936"/>
      <c r="F13" s="99" t="s">
        <v>414</v>
      </c>
      <c r="G13" s="94" t="s">
        <v>247</v>
      </c>
      <c r="H13" s="936"/>
      <c r="I13" s="936"/>
      <c r="J13" s="936"/>
    </row>
    <row r="14" spans="2:22" x14ac:dyDescent="0.2">
      <c r="B14" s="1080"/>
      <c r="C14" s="52" t="s">
        <v>10</v>
      </c>
      <c r="D14" s="94"/>
      <c r="E14" s="94"/>
      <c r="F14" s="99" t="s">
        <v>513</v>
      </c>
      <c r="G14" s="94" t="s">
        <v>247</v>
      </c>
      <c r="H14" s="94"/>
      <c r="I14" s="94"/>
      <c r="J14" s="94"/>
    </row>
    <row r="15" spans="2:22" x14ac:dyDescent="0.2">
      <c r="B15" s="1080"/>
      <c r="C15" s="52" t="s">
        <v>11</v>
      </c>
      <c r="D15" s="464" t="s">
        <v>247</v>
      </c>
      <c r="E15" s="464"/>
      <c r="F15" s="109" t="s">
        <v>268</v>
      </c>
      <c r="G15" s="464"/>
      <c r="H15" s="464" t="s">
        <v>269</v>
      </c>
      <c r="I15" s="464" t="s">
        <v>102</v>
      </c>
      <c r="J15" s="464" t="s">
        <v>282</v>
      </c>
    </row>
    <row r="16" spans="2:22" ht="21.6" x14ac:dyDescent="0.2">
      <c r="B16" s="1080"/>
      <c r="C16" s="53" t="s">
        <v>12</v>
      </c>
      <c r="D16" s="486"/>
      <c r="E16" s="486" t="s">
        <v>247</v>
      </c>
      <c r="F16" s="92" t="s">
        <v>379</v>
      </c>
      <c r="G16" s="480"/>
      <c r="H16" s="480"/>
      <c r="I16" s="480"/>
      <c r="J16" s="480"/>
    </row>
    <row r="17" spans="2:10" x14ac:dyDescent="0.2">
      <c r="B17" s="1080"/>
      <c r="C17" s="52" t="s">
        <v>13</v>
      </c>
      <c r="D17" s="480"/>
      <c r="E17" s="480"/>
      <c r="F17" s="92" t="s">
        <v>270</v>
      </c>
      <c r="G17" s="480" t="s">
        <v>247</v>
      </c>
      <c r="H17" s="480"/>
      <c r="I17" s="480"/>
      <c r="J17" s="480"/>
    </row>
    <row r="18" spans="2:10" ht="21.6" x14ac:dyDescent="0.2">
      <c r="B18" s="1080"/>
      <c r="C18" s="56" t="s">
        <v>14</v>
      </c>
      <c r="D18" s="817"/>
      <c r="E18" s="817"/>
      <c r="F18" s="730" t="s">
        <v>397</v>
      </c>
      <c r="G18" s="817"/>
      <c r="H18" s="817"/>
      <c r="I18" s="817"/>
      <c r="J18" s="817"/>
    </row>
    <row r="19" spans="2:10" x14ac:dyDescent="0.2">
      <c r="B19" s="1081" t="s">
        <v>15</v>
      </c>
      <c r="C19" s="59" t="s">
        <v>16</v>
      </c>
      <c r="D19" s="476"/>
      <c r="E19" s="476"/>
      <c r="F19" s="108"/>
      <c r="G19" s="476"/>
      <c r="H19" s="476"/>
      <c r="I19" s="476"/>
      <c r="J19" s="476"/>
    </row>
    <row r="20" spans="2:10" x14ac:dyDescent="0.2">
      <c r="B20" s="1082"/>
      <c r="C20" s="52" t="s">
        <v>17</v>
      </c>
      <c r="D20" s="480"/>
      <c r="E20" s="480"/>
      <c r="F20" s="92"/>
      <c r="G20" s="480"/>
      <c r="H20" s="480"/>
      <c r="I20" s="480"/>
      <c r="J20" s="480"/>
    </row>
    <row r="21" spans="2:10" x14ac:dyDescent="0.2">
      <c r="B21" s="1082"/>
      <c r="C21" s="52" t="s">
        <v>18</v>
      </c>
      <c r="D21" s="936"/>
      <c r="E21" s="468"/>
      <c r="F21" s="99"/>
      <c r="G21" s="936"/>
      <c r="H21" s="936"/>
      <c r="I21" s="936"/>
      <c r="J21" s="936"/>
    </row>
    <row r="22" spans="2:10" x14ac:dyDescent="0.2">
      <c r="B22" s="1082"/>
      <c r="C22" s="52" t="s">
        <v>19</v>
      </c>
      <c r="D22" s="480"/>
      <c r="E22" s="480"/>
      <c r="F22" s="92"/>
      <c r="G22" s="480"/>
      <c r="H22" s="480"/>
      <c r="I22" s="480"/>
      <c r="J22" s="480"/>
    </row>
    <row r="23" spans="2:10" x14ac:dyDescent="0.2">
      <c r="B23" s="1082"/>
      <c r="C23" s="52" t="s">
        <v>20</v>
      </c>
      <c r="D23" s="480"/>
      <c r="E23" s="480"/>
      <c r="F23" s="92"/>
      <c r="G23" s="480"/>
      <c r="H23" s="480"/>
      <c r="I23" s="480"/>
      <c r="J23" s="480"/>
    </row>
    <row r="24" spans="2:10" x14ac:dyDescent="0.2">
      <c r="B24" s="1082"/>
      <c r="C24" s="52" t="s">
        <v>21</v>
      </c>
      <c r="D24" s="486"/>
      <c r="E24" s="486"/>
      <c r="F24" s="92"/>
      <c r="G24" s="486" t="s">
        <v>247</v>
      </c>
      <c r="H24" s="480"/>
      <c r="I24" s="480"/>
      <c r="J24" s="480"/>
    </row>
    <row r="25" spans="2:10" x14ac:dyDescent="0.2">
      <c r="B25" s="1082"/>
      <c r="C25" s="53" t="s">
        <v>22</v>
      </c>
      <c r="D25" s="480"/>
      <c r="E25" s="480"/>
      <c r="F25" s="92"/>
      <c r="G25" s="480"/>
      <c r="H25" s="480"/>
      <c r="I25" s="480"/>
      <c r="J25" s="480"/>
    </row>
    <row r="26" spans="2:10" x14ac:dyDescent="0.2">
      <c r="B26" s="1082"/>
      <c r="C26" s="52" t="s">
        <v>23</v>
      </c>
      <c r="D26" s="480"/>
      <c r="E26" s="480"/>
      <c r="F26" s="92"/>
      <c r="G26" s="480"/>
      <c r="H26" s="480"/>
      <c r="I26" s="480"/>
      <c r="J26" s="480"/>
    </row>
    <row r="27" spans="2:10" x14ac:dyDescent="0.2">
      <c r="B27" s="1082"/>
      <c r="C27" s="52" t="s">
        <v>24</v>
      </c>
      <c r="D27" s="480"/>
      <c r="E27" s="480"/>
      <c r="F27" s="92"/>
      <c r="G27" s="480"/>
      <c r="H27" s="480"/>
      <c r="I27" s="480"/>
      <c r="J27" s="480"/>
    </row>
    <row r="28" spans="2:10" x14ac:dyDescent="0.2">
      <c r="B28" s="1082"/>
      <c r="C28" s="52" t="s">
        <v>25</v>
      </c>
      <c r="D28" s="480"/>
      <c r="E28" s="480"/>
      <c r="F28" s="92" t="s">
        <v>271</v>
      </c>
      <c r="G28" s="480" t="s">
        <v>247</v>
      </c>
      <c r="H28" s="480"/>
      <c r="I28" s="480"/>
      <c r="J28" s="480"/>
    </row>
    <row r="29" spans="2:10" x14ac:dyDescent="0.2">
      <c r="B29" s="1082"/>
      <c r="C29" s="52" t="s">
        <v>26</v>
      </c>
      <c r="D29" s="480" t="s">
        <v>247</v>
      </c>
      <c r="E29" s="480"/>
      <c r="F29" s="92" t="s">
        <v>272</v>
      </c>
      <c r="G29" s="480"/>
      <c r="H29" s="480"/>
      <c r="I29" s="480"/>
      <c r="J29" s="480"/>
    </row>
    <row r="30" spans="2:10" ht="21.6" x14ac:dyDescent="0.2">
      <c r="B30" s="1082"/>
      <c r="C30" s="52" t="s">
        <v>27</v>
      </c>
      <c r="D30" s="97"/>
      <c r="E30" s="97"/>
      <c r="F30" s="110" t="s">
        <v>474</v>
      </c>
      <c r="G30" s="97"/>
      <c r="H30" s="97"/>
      <c r="I30" s="97"/>
      <c r="J30" s="97"/>
    </row>
    <row r="31" spans="2:10" x14ac:dyDescent="0.2">
      <c r="B31" s="1082"/>
      <c r="C31" s="57" t="s">
        <v>28</v>
      </c>
      <c r="D31" s="94"/>
      <c r="E31" s="94"/>
      <c r="F31" s="99"/>
      <c r="G31" s="94"/>
      <c r="H31" s="94"/>
      <c r="I31" s="94"/>
      <c r="J31" s="94"/>
    </row>
    <row r="32" spans="2:10" x14ac:dyDescent="0.2">
      <c r="B32" s="1082"/>
      <c r="C32" s="53" t="s">
        <v>29</v>
      </c>
      <c r="D32" s="480"/>
      <c r="E32" s="480"/>
      <c r="F32" s="92" t="s">
        <v>273</v>
      </c>
      <c r="G32" s="480" t="s">
        <v>247</v>
      </c>
      <c r="H32" s="480"/>
      <c r="I32" s="480"/>
      <c r="J32" s="480"/>
    </row>
    <row r="33" spans="2:11" x14ac:dyDescent="0.2">
      <c r="B33" s="1082"/>
      <c r="C33" s="52" t="s">
        <v>30</v>
      </c>
      <c r="D33" s="97"/>
      <c r="E33" s="97"/>
      <c r="F33" s="110"/>
      <c r="G33" s="97"/>
      <c r="H33" s="97"/>
      <c r="I33" s="97"/>
      <c r="J33" s="97"/>
    </row>
    <row r="34" spans="2:11" x14ac:dyDescent="0.2">
      <c r="B34" s="1082"/>
      <c r="C34" s="52" t="s">
        <v>31</v>
      </c>
      <c r="D34" s="480"/>
      <c r="E34" s="480"/>
      <c r="F34" s="92"/>
      <c r="G34" s="480" t="s">
        <v>247</v>
      </c>
      <c r="H34" s="480"/>
      <c r="I34" s="480"/>
      <c r="J34" s="480"/>
    </row>
    <row r="35" spans="2:11" x14ac:dyDescent="0.2">
      <c r="B35" s="1082"/>
      <c r="C35" s="52" t="s">
        <v>32</v>
      </c>
      <c r="D35" s="480" t="s">
        <v>247</v>
      </c>
      <c r="E35" s="480"/>
      <c r="F35" s="92"/>
      <c r="G35" s="480"/>
      <c r="H35" s="480"/>
      <c r="I35" s="480"/>
      <c r="J35" s="480"/>
    </row>
    <row r="36" spans="2:11" ht="19.2" x14ac:dyDescent="0.2">
      <c r="B36" s="1082"/>
      <c r="C36" s="53" t="s">
        <v>33</v>
      </c>
      <c r="D36" s="480"/>
      <c r="E36" s="480" t="s">
        <v>247</v>
      </c>
      <c r="F36" s="92" t="s">
        <v>361</v>
      </c>
      <c r="G36" s="480"/>
      <c r="H36" s="480" t="s">
        <v>274</v>
      </c>
      <c r="I36" s="480" t="s">
        <v>260</v>
      </c>
      <c r="J36" s="502" t="s">
        <v>283</v>
      </c>
    </row>
    <row r="37" spans="2:11" x14ac:dyDescent="0.2">
      <c r="B37" s="1082"/>
      <c r="C37" s="53" t="s">
        <v>34</v>
      </c>
      <c r="D37" s="480"/>
      <c r="E37" s="480"/>
      <c r="F37" s="92" t="s">
        <v>275</v>
      </c>
      <c r="G37" s="480"/>
      <c r="H37" s="480"/>
      <c r="I37" s="480"/>
      <c r="J37" s="480"/>
    </row>
    <row r="38" spans="2:11" x14ac:dyDescent="0.2">
      <c r="B38" s="1082"/>
      <c r="C38" s="52" t="s">
        <v>35</v>
      </c>
      <c r="D38" s="480"/>
      <c r="E38" s="480"/>
      <c r="F38" s="92"/>
      <c r="G38" s="480"/>
      <c r="H38" s="480"/>
      <c r="I38" s="480"/>
      <c r="J38" s="480"/>
    </row>
    <row r="39" spans="2:11" ht="29.4" customHeight="1" x14ac:dyDescent="0.2">
      <c r="B39" s="1082"/>
      <c r="C39" s="53" t="s">
        <v>36</v>
      </c>
      <c r="D39" s="480"/>
      <c r="E39" s="480"/>
      <c r="F39" s="92" t="s">
        <v>468</v>
      </c>
      <c r="G39" s="480"/>
      <c r="H39" s="480"/>
      <c r="I39" s="480"/>
      <c r="J39" s="480"/>
    </row>
    <row r="40" spans="2:11" x14ac:dyDescent="0.2">
      <c r="B40" s="1083"/>
      <c r="C40" s="56" t="s">
        <v>37</v>
      </c>
      <c r="D40" s="102"/>
      <c r="E40" s="102"/>
      <c r="F40" s="506"/>
      <c r="G40" s="102"/>
      <c r="H40" s="102"/>
      <c r="I40" s="102"/>
      <c r="J40" s="102"/>
    </row>
    <row r="41" spans="2:11" x14ac:dyDescent="0.2">
      <c r="B41" s="1081" t="s">
        <v>38</v>
      </c>
      <c r="C41" s="51" t="s">
        <v>39</v>
      </c>
      <c r="D41" s="816"/>
      <c r="E41" s="816"/>
      <c r="F41" s="116"/>
      <c r="G41" s="816"/>
      <c r="H41" s="498"/>
      <c r="I41" s="816"/>
      <c r="J41" s="816"/>
    </row>
    <row r="42" spans="2:11" x14ac:dyDescent="0.2">
      <c r="B42" s="1082"/>
      <c r="C42" s="57" t="s">
        <v>40</v>
      </c>
      <c r="D42" s="94"/>
      <c r="E42" s="94" t="s">
        <v>247</v>
      </c>
      <c r="F42" s="99"/>
      <c r="G42" s="94" t="s">
        <v>247</v>
      </c>
      <c r="H42" s="94"/>
      <c r="I42" s="94"/>
      <c r="J42" s="94"/>
    </row>
    <row r="43" spans="2:11" x14ac:dyDescent="0.2">
      <c r="B43" s="1082"/>
      <c r="C43" s="53" t="s">
        <v>41</v>
      </c>
      <c r="D43" s="480"/>
      <c r="E43" s="480"/>
      <c r="F43" s="92"/>
      <c r="G43" s="480"/>
      <c r="H43" s="480"/>
      <c r="I43" s="480"/>
      <c r="J43" s="480"/>
    </row>
    <row r="44" spans="2:11" x14ac:dyDescent="0.2">
      <c r="B44" s="1082"/>
      <c r="C44" s="53" t="s">
        <v>42</v>
      </c>
      <c r="D44" s="480"/>
      <c r="E44" s="480"/>
      <c r="F44" s="92"/>
      <c r="G44" s="480"/>
      <c r="H44" s="480" t="s">
        <v>276</v>
      </c>
      <c r="I44" s="480" t="s">
        <v>103</v>
      </c>
      <c r="J44" s="480" t="s">
        <v>284</v>
      </c>
    </row>
    <row r="45" spans="2:11" x14ac:dyDescent="0.2">
      <c r="B45" s="1082"/>
      <c r="C45" s="53" t="s">
        <v>43</v>
      </c>
      <c r="D45" s="486" t="s">
        <v>247</v>
      </c>
      <c r="E45" s="486" t="s">
        <v>247</v>
      </c>
      <c r="F45" s="92"/>
      <c r="G45" s="480"/>
      <c r="H45" s="480" t="s">
        <v>568</v>
      </c>
      <c r="I45" s="507" t="s">
        <v>107</v>
      </c>
      <c r="J45" s="480" t="s">
        <v>285</v>
      </c>
    </row>
    <row r="46" spans="2:11" ht="27" x14ac:dyDescent="0.2">
      <c r="B46" s="1082"/>
      <c r="C46" s="52" t="s">
        <v>44</v>
      </c>
      <c r="D46" s="480"/>
      <c r="E46" s="480"/>
      <c r="F46" s="92" t="s">
        <v>277</v>
      </c>
      <c r="G46" s="480" t="s">
        <v>247</v>
      </c>
      <c r="H46" s="503" t="s">
        <v>278</v>
      </c>
      <c r="I46" s="503" t="s">
        <v>286</v>
      </c>
      <c r="J46" s="503" t="s">
        <v>287</v>
      </c>
      <c r="K46" s="112"/>
    </row>
    <row r="47" spans="2:11" x14ac:dyDescent="0.2">
      <c r="B47" s="1082"/>
      <c r="C47" s="53" t="s">
        <v>45</v>
      </c>
      <c r="D47" s="468"/>
      <c r="E47" s="468"/>
      <c r="F47" s="99"/>
      <c r="G47" s="94"/>
      <c r="H47" s="94"/>
      <c r="I47" s="94"/>
      <c r="J47" s="94"/>
    </row>
    <row r="48" spans="2:11" x14ac:dyDescent="0.2">
      <c r="B48" s="1082"/>
      <c r="C48" s="53" t="s">
        <v>46</v>
      </c>
      <c r="D48" s="93"/>
      <c r="E48" s="93"/>
      <c r="F48" s="99"/>
      <c r="G48" s="93"/>
      <c r="H48" s="93"/>
      <c r="I48" s="93"/>
      <c r="J48" s="93"/>
    </row>
    <row r="49" spans="2:10" x14ac:dyDescent="0.2">
      <c r="B49" s="1082"/>
      <c r="C49" s="53" t="s">
        <v>47</v>
      </c>
      <c r="D49" s="480"/>
      <c r="E49" s="480"/>
      <c r="F49" s="92"/>
      <c r="G49" s="480"/>
      <c r="H49" s="480"/>
      <c r="I49" s="480"/>
      <c r="J49" s="480"/>
    </row>
    <row r="50" spans="2:10" x14ac:dyDescent="0.2">
      <c r="B50" s="1082"/>
      <c r="C50" s="53" t="s">
        <v>48</v>
      </c>
      <c r="D50" s="480"/>
      <c r="E50" s="480"/>
      <c r="F50" s="92"/>
      <c r="G50" s="480"/>
      <c r="H50" s="480"/>
      <c r="I50" s="480"/>
      <c r="J50" s="480"/>
    </row>
    <row r="51" spans="2:10" x14ac:dyDescent="0.2">
      <c r="B51" s="1082"/>
      <c r="C51" s="53" t="s">
        <v>49</v>
      </c>
      <c r="D51" s="94"/>
      <c r="E51" s="94"/>
      <c r="F51" s="99"/>
      <c r="G51" s="94"/>
      <c r="H51" s="94"/>
      <c r="I51" s="94"/>
      <c r="J51" s="94"/>
    </row>
    <row r="52" spans="2:10" x14ac:dyDescent="0.2">
      <c r="B52" s="1083"/>
      <c r="C52" s="56" t="s">
        <v>50</v>
      </c>
      <c r="D52" s="508"/>
      <c r="E52" s="508"/>
      <c r="F52" s="158"/>
      <c r="G52" s="508"/>
      <c r="H52" s="508"/>
      <c r="I52" s="508"/>
      <c r="J52" s="508"/>
    </row>
    <row r="53" spans="2:10" x14ac:dyDescent="0.2">
      <c r="B53" s="1081" t="s">
        <v>51</v>
      </c>
      <c r="C53" s="51" t="s">
        <v>52</v>
      </c>
      <c r="D53" s="476"/>
      <c r="E53" s="476"/>
      <c r="F53" s="108"/>
      <c r="G53" s="476"/>
      <c r="H53" s="476"/>
      <c r="I53" s="476"/>
      <c r="J53" s="476"/>
    </row>
    <row r="54" spans="2:10" x14ac:dyDescent="0.2">
      <c r="B54" s="1082"/>
      <c r="C54" s="53" t="s">
        <v>53</v>
      </c>
      <c r="D54" s="486"/>
      <c r="E54" s="486"/>
      <c r="F54" s="92"/>
      <c r="G54" s="480"/>
      <c r="H54" s="480"/>
      <c r="I54" s="480"/>
      <c r="J54" s="480"/>
    </row>
    <row r="55" spans="2:10" x14ac:dyDescent="0.2">
      <c r="B55" s="1082"/>
      <c r="C55" s="52" t="s">
        <v>54</v>
      </c>
      <c r="D55" s="480" t="s">
        <v>247</v>
      </c>
      <c r="E55" s="480" t="s">
        <v>247</v>
      </c>
      <c r="F55" s="92"/>
      <c r="G55" s="480"/>
      <c r="H55" s="480" t="s">
        <v>279</v>
      </c>
      <c r="I55" s="480" t="s">
        <v>443</v>
      </c>
      <c r="J55" s="480" t="s">
        <v>285</v>
      </c>
    </row>
    <row r="56" spans="2:10" x14ac:dyDescent="0.2">
      <c r="B56" s="1082"/>
      <c r="C56" s="53" t="s">
        <v>55</v>
      </c>
      <c r="D56" s="480"/>
      <c r="E56" s="480"/>
      <c r="F56" s="92"/>
      <c r="G56" s="480"/>
      <c r="H56" s="480"/>
      <c r="I56" s="480"/>
      <c r="J56" s="480"/>
    </row>
    <row r="57" spans="2:10" x14ac:dyDescent="0.2">
      <c r="B57" s="1082"/>
      <c r="C57" s="52" t="s">
        <v>56</v>
      </c>
      <c r="D57" s="480" t="s">
        <v>247</v>
      </c>
      <c r="E57" s="480"/>
      <c r="F57" s="92"/>
      <c r="G57" s="480"/>
      <c r="H57" s="480"/>
      <c r="I57" s="480"/>
      <c r="J57" s="480"/>
    </row>
    <row r="58" spans="2:10" x14ac:dyDescent="0.2">
      <c r="B58" s="1082"/>
      <c r="C58" s="52" t="s">
        <v>57</v>
      </c>
      <c r="D58" s="480" t="s">
        <v>247</v>
      </c>
      <c r="E58" s="480" t="s">
        <v>247</v>
      </c>
      <c r="F58" s="92" t="s">
        <v>380</v>
      </c>
      <c r="G58" s="480" t="s">
        <v>247</v>
      </c>
      <c r="H58" s="480"/>
      <c r="I58" s="480"/>
      <c r="J58" s="480"/>
    </row>
    <row r="59" spans="2:10" x14ac:dyDescent="0.2">
      <c r="B59" s="1082"/>
      <c r="C59" s="52" t="s">
        <v>58</v>
      </c>
      <c r="D59" s="480"/>
      <c r="E59" s="480"/>
      <c r="F59" s="92"/>
      <c r="G59" s="480"/>
      <c r="H59" s="480" t="s">
        <v>280</v>
      </c>
      <c r="I59" s="480" t="s">
        <v>254</v>
      </c>
      <c r="J59" s="480" t="s">
        <v>284</v>
      </c>
    </row>
    <row r="60" spans="2:10" x14ac:dyDescent="0.2">
      <c r="B60" s="1082"/>
      <c r="C60" s="53" t="s">
        <v>59</v>
      </c>
      <c r="D60" s="480"/>
      <c r="E60" s="480"/>
      <c r="F60" s="92"/>
      <c r="G60" s="480"/>
      <c r="H60" s="480"/>
      <c r="I60" s="480"/>
      <c r="J60" s="480"/>
    </row>
    <row r="61" spans="2:10" x14ac:dyDescent="0.2">
      <c r="B61" s="1082"/>
      <c r="C61" s="53" t="s">
        <v>60</v>
      </c>
      <c r="D61" s="480"/>
      <c r="E61" s="480"/>
      <c r="F61" s="92"/>
      <c r="G61" s="480"/>
      <c r="H61" s="480"/>
      <c r="I61" s="480"/>
      <c r="J61" s="480"/>
    </row>
    <row r="62" spans="2:10" x14ac:dyDescent="0.2">
      <c r="B62" s="1082"/>
      <c r="C62" s="53" t="s">
        <v>61</v>
      </c>
      <c r="D62" s="480"/>
      <c r="E62" s="480"/>
      <c r="F62" s="92"/>
      <c r="G62" s="480"/>
      <c r="H62" s="480"/>
      <c r="I62" s="480"/>
      <c r="J62" s="480"/>
    </row>
    <row r="63" spans="2:10" x14ac:dyDescent="0.2">
      <c r="B63" s="1082"/>
      <c r="C63" s="53" t="s">
        <v>62</v>
      </c>
      <c r="D63" s="486"/>
      <c r="E63" s="486" t="s">
        <v>247</v>
      </c>
      <c r="F63" s="92"/>
      <c r="G63" s="480"/>
      <c r="H63" s="480"/>
      <c r="I63" s="480"/>
      <c r="J63" s="480"/>
    </row>
    <row r="64" spans="2:10" x14ac:dyDescent="0.2">
      <c r="B64" s="1082"/>
      <c r="C64" s="52" t="s">
        <v>63</v>
      </c>
      <c r="D64" s="480" t="s">
        <v>247</v>
      </c>
      <c r="E64" s="480"/>
      <c r="F64" s="92" t="s">
        <v>591</v>
      </c>
      <c r="G64" s="480"/>
      <c r="H64" s="480"/>
      <c r="I64" s="480"/>
      <c r="J64" s="480"/>
    </row>
    <row r="65" spans="2:10" x14ac:dyDescent="0.2">
      <c r="B65" s="1082"/>
      <c r="C65" s="52" t="s">
        <v>64</v>
      </c>
      <c r="D65" s="480"/>
      <c r="E65" s="480"/>
      <c r="F65" s="92"/>
      <c r="G65" s="480"/>
      <c r="H65" s="480" t="s">
        <v>281</v>
      </c>
      <c r="I65" s="480" t="s">
        <v>249</v>
      </c>
      <c r="J65" s="480" t="s">
        <v>288</v>
      </c>
    </row>
    <row r="66" spans="2:10" x14ac:dyDescent="0.2">
      <c r="B66" s="1082"/>
      <c r="C66" s="52" t="s">
        <v>65</v>
      </c>
      <c r="D66" s="97"/>
      <c r="E66" s="97"/>
      <c r="F66" s="110" t="s">
        <v>452</v>
      </c>
      <c r="G66" s="97"/>
      <c r="H66" s="97"/>
      <c r="I66" s="97"/>
      <c r="J66" s="97"/>
    </row>
    <row r="67" spans="2:10" x14ac:dyDescent="0.2">
      <c r="B67" s="1083"/>
      <c r="C67" s="58" t="s">
        <v>66</v>
      </c>
      <c r="D67" s="102"/>
      <c r="E67" s="494"/>
      <c r="F67" s="506"/>
      <c r="G67" s="102"/>
      <c r="H67" s="102"/>
      <c r="I67" s="102"/>
      <c r="J67" s="102"/>
    </row>
    <row r="68" spans="2:10" x14ac:dyDescent="0.2">
      <c r="B68" s="1052" t="s">
        <v>127</v>
      </c>
      <c r="C68" s="1098"/>
      <c r="D68" s="646">
        <f>COUNTIF(D5:D67,"○")</f>
        <v>10</v>
      </c>
      <c r="E68" s="646">
        <f>COUNTIF(E5:E67,"○")</f>
        <v>8</v>
      </c>
      <c r="F68" s="647"/>
      <c r="G68" s="646">
        <f>COUNTIF(G5:G67,"○")</f>
        <v>10</v>
      </c>
      <c r="H68" s="643"/>
      <c r="I68" s="645"/>
      <c r="J68" s="646">
        <f>COUNTA(J5:J67)</f>
        <v>8</v>
      </c>
    </row>
    <row r="69" spans="2:10" ht="6" customHeight="1" x14ac:dyDescent="0.2"/>
  </sheetData>
  <mergeCells count="16">
    <mergeCell ref="O10:S10"/>
    <mergeCell ref="U10:V10"/>
    <mergeCell ref="I1:J1"/>
    <mergeCell ref="B68:C68"/>
    <mergeCell ref="H3:J3"/>
    <mergeCell ref="D2:J2"/>
    <mergeCell ref="B5:C5"/>
    <mergeCell ref="B6:B18"/>
    <mergeCell ref="B19:B40"/>
    <mergeCell ref="B41:B52"/>
    <mergeCell ref="B53:B67"/>
    <mergeCell ref="F3:F4"/>
    <mergeCell ref="G3:G4"/>
    <mergeCell ref="B2:C4"/>
    <mergeCell ref="D3:D4"/>
    <mergeCell ref="E3:E4"/>
  </mergeCells>
  <phoneticPr fontId="3"/>
  <dataValidations count="1">
    <dataValidation type="list" allowBlank="1" showInputMessage="1" showErrorMessage="1" sqref="D54:E54 N10 D24:E24 D16:E16 D10:E10 E21 D45:E45 D47:E47 G24 D63:E63" xr:uid="{F253A9DE-C185-4157-AF8A-F7BF1CF42451}">
      <formula1>"○"</formula1>
    </dataValidation>
  </dataValidations>
  <printOptions horizontalCentered="1"/>
  <pageMargins left="0.59055118110236227" right="0.59055118110236227" top="0.59055118110236227" bottom="0.59055118110236227" header="0.31496062992125984" footer="0.31496062992125984"/>
  <pageSetup paperSize="9" scale="81" orientation="portrait" r:id="rId1"/>
  <headerFooter>
    <oddFooter>&amp;P ページ</oddFooter>
  </headerFooter>
  <colBreaks count="1" manualBreakCount="1">
    <brk id="10" max="6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B1:N72"/>
  <sheetViews>
    <sheetView view="pageBreakPreview" zoomScaleNormal="100" zoomScaleSheetLayoutView="100" workbookViewId="0">
      <pane ySplit="4" topLeftCell="A5" activePane="bottomLeft" state="frozen"/>
      <selection activeCell="R48" sqref="R48"/>
      <selection pane="bottomLeft" activeCell="J29" sqref="J29"/>
    </sheetView>
  </sheetViews>
  <sheetFormatPr defaultColWidth="9" defaultRowHeight="13.2" x14ac:dyDescent="0.2"/>
  <cols>
    <col min="1" max="1" width="1" style="68" customWidth="1"/>
    <col min="2" max="2" width="2.77734375" style="68" customWidth="1"/>
    <col min="3" max="3" width="7.6640625" style="68" customWidth="1"/>
    <col min="4" max="7" width="4.6640625" style="68" customWidth="1"/>
    <col min="8" max="8" width="5" style="68" hidden="1" customWidth="1"/>
    <col min="9" max="9" width="27.6640625" style="68" customWidth="1"/>
    <col min="10" max="10" width="71.109375" style="68" bestFit="1" customWidth="1"/>
    <col min="11" max="11" width="6.21875" style="68" customWidth="1"/>
    <col min="12" max="12" width="1" style="68" customWidth="1"/>
    <col min="13" max="16384" width="9" style="68"/>
  </cols>
  <sheetData>
    <row r="1" spans="2:14" ht="13.5" customHeight="1" x14ac:dyDescent="0.15">
      <c r="B1" s="69"/>
      <c r="C1" s="85" t="s">
        <v>227</v>
      </c>
      <c r="D1" s="86"/>
      <c r="E1" s="86"/>
      <c r="F1" s="86"/>
      <c r="G1" s="86"/>
      <c r="H1" s="86"/>
      <c r="I1" s="86"/>
      <c r="J1" s="1160" t="s">
        <v>128</v>
      </c>
      <c r="K1" s="1160"/>
    </row>
    <row r="2" spans="2:14" x14ac:dyDescent="0.2">
      <c r="B2" s="1076"/>
      <c r="C2" s="1084"/>
      <c r="D2" s="1163" t="s">
        <v>118</v>
      </c>
      <c r="E2" s="1164"/>
      <c r="F2" s="1164"/>
      <c r="G2" s="1164"/>
      <c r="H2" s="1164"/>
      <c r="I2" s="1165"/>
      <c r="J2" s="1165"/>
      <c r="K2" s="1166"/>
    </row>
    <row r="3" spans="2:14" x14ac:dyDescent="0.2">
      <c r="B3" s="1085"/>
      <c r="C3" s="1086"/>
      <c r="D3" s="1154" t="s">
        <v>602</v>
      </c>
      <c r="E3" s="1154"/>
      <c r="F3" s="1145" t="s">
        <v>603</v>
      </c>
      <c r="G3" s="1161" t="s">
        <v>604</v>
      </c>
      <c r="H3" s="1167" t="s">
        <v>401</v>
      </c>
      <c r="I3" s="1167"/>
      <c r="J3" s="1167"/>
      <c r="K3" s="1145" t="s">
        <v>402</v>
      </c>
    </row>
    <row r="4" spans="2:14" ht="31.95" customHeight="1" x14ac:dyDescent="0.2">
      <c r="B4" s="1087"/>
      <c r="C4" s="1088"/>
      <c r="D4" s="117" t="s">
        <v>125</v>
      </c>
      <c r="E4" s="117" t="s">
        <v>126</v>
      </c>
      <c r="F4" s="1146"/>
      <c r="G4" s="1162"/>
      <c r="H4" s="1144"/>
      <c r="I4" s="1144"/>
      <c r="J4" s="1144"/>
      <c r="K4" s="1156"/>
    </row>
    <row r="5" spans="2:14" s="82" customFormat="1" ht="14.85" customHeight="1" x14ac:dyDescent="0.2">
      <c r="B5" s="1052" t="s">
        <v>0</v>
      </c>
      <c r="C5" s="1053"/>
      <c r="D5" s="513" t="s">
        <v>247</v>
      </c>
      <c r="E5" s="513">
        <v>2</v>
      </c>
      <c r="F5" s="513" t="s">
        <v>247</v>
      </c>
      <c r="G5" s="513" t="s">
        <v>247</v>
      </c>
      <c r="H5" s="514" t="s">
        <v>247</v>
      </c>
      <c r="I5" s="515" t="s">
        <v>290</v>
      </c>
      <c r="J5" s="516" t="s">
        <v>489</v>
      </c>
      <c r="K5" s="517"/>
    </row>
    <row r="6" spans="2:14" ht="14.85" customHeight="1" x14ac:dyDescent="0.2">
      <c r="B6" s="1080" t="s">
        <v>1</v>
      </c>
      <c r="C6" s="118" t="s">
        <v>2</v>
      </c>
      <c r="D6" s="518" t="s">
        <v>247</v>
      </c>
      <c r="E6" s="518">
        <v>1</v>
      </c>
      <c r="F6" s="518"/>
      <c r="G6" s="518"/>
      <c r="H6" s="518" t="s">
        <v>247</v>
      </c>
      <c r="I6" s="519" t="s">
        <v>502</v>
      </c>
      <c r="J6" s="520" t="s">
        <v>488</v>
      </c>
      <c r="K6" s="521"/>
      <c r="N6" s="82"/>
    </row>
    <row r="7" spans="2:14" ht="14.85" customHeight="1" x14ac:dyDescent="0.2">
      <c r="B7" s="1080"/>
      <c r="C7" s="97" t="s">
        <v>3</v>
      </c>
      <c r="D7" s="510" t="s">
        <v>247</v>
      </c>
      <c r="E7" s="510">
        <v>3</v>
      </c>
      <c r="F7" s="510" t="s">
        <v>247</v>
      </c>
      <c r="G7" s="510"/>
      <c r="H7" s="510"/>
      <c r="I7" s="493" t="s">
        <v>459</v>
      </c>
      <c r="J7" s="511" t="s">
        <v>504</v>
      </c>
      <c r="K7" s="512"/>
    </row>
    <row r="8" spans="2:14" ht="14.85" customHeight="1" x14ac:dyDescent="0.2">
      <c r="B8" s="1080"/>
      <c r="C8" s="97" t="s">
        <v>4</v>
      </c>
      <c r="D8" s="510"/>
      <c r="E8" s="510"/>
      <c r="F8" s="510" t="s">
        <v>247</v>
      </c>
      <c r="G8" s="510"/>
      <c r="H8" s="510" t="s">
        <v>247</v>
      </c>
      <c r="I8" s="493" t="s">
        <v>506</v>
      </c>
      <c r="J8" s="522" t="s">
        <v>507</v>
      </c>
      <c r="K8" s="512"/>
    </row>
    <row r="9" spans="2:14" ht="14.85" customHeight="1" x14ac:dyDescent="0.2">
      <c r="B9" s="1080"/>
      <c r="C9" s="97" t="s">
        <v>5</v>
      </c>
      <c r="D9" s="510" t="s">
        <v>247</v>
      </c>
      <c r="E9" s="510">
        <v>1</v>
      </c>
      <c r="F9" s="510"/>
      <c r="G9" s="510" t="s">
        <v>247</v>
      </c>
      <c r="H9" s="510" t="s">
        <v>247</v>
      </c>
      <c r="I9" s="493" t="s">
        <v>291</v>
      </c>
      <c r="J9" s="511" t="s">
        <v>413</v>
      </c>
      <c r="K9" s="512"/>
    </row>
    <row r="10" spans="2:14" ht="14.85" customHeight="1" x14ac:dyDescent="0.2">
      <c r="B10" s="1080"/>
      <c r="C10" s="93" t="s">
        <v>6</v>
      </c>
      <c r="D10" s="468" t="s">
        <v>247</v>
      </c>
      <c r="E10" s="468">
        <v>3</v>
      </c>
      <c r="F10" s="468"/>
      <c r="G10" s="468" t="s">
        <v>247</v>
      </c>
      <c r="H10" s="523" t="s">
        <v>247</v>
      </c>
      <c r="I10" s="524" t="s">
        <v>344</v>
      </c>
      <c r="J10" s="511" t="s">
        <v>356</v>
      </c>
      <c r="K10" s="525" t="s">
        <v>247</v>
      </c>
    </row>
    <row r="11" spans="2:14" ht="14.85" customHeight="1" x14ac:dyDescent="0.2">
      <c r="B11" s="1080"/>
      <c r="C11" s="97" t="s">
        <v>7</v>
      </c>
      <c r="D11" s="510" t="s">
        <v>247</v>
      </c>
      <c r="E11" s="510">
        <v>1</v>
      </c>
      <c r="F11" s="510" t="s">
        <v>247</v>
      </c>
      <c r="G11" s="510"/>
      <c r="H11" s="510" t="s">
        <v>247</v>
      </c>
      <c r="I11" s="493" t="s">
        <v>292</v>
      </c>
      <c r="J11" s="511" t="s">
        <v>510</v>
      </c>
      <c r="K11" s="512"/>
    </row>
    <row r="12" spans="2:14" ht="14.85" customHeight="1" x14ac:dyDescent="0.2">
      <c r="B12" s="1080"/>
      <c r="C12" s="94" t="s">
        <v>8</v>
      </c>
      <c r="D12" s="525" t="s">
        <v>247</v>
      </c>
      <c r="E12" s="525">
        <v>12</v>
      </c>
      <c r="F12" s="525" t="s">
        <v>247</v>
      </c>
      <c r="G12" s="525" t="s">
        <v>247</v>
      </c>
      <c r="H12" s="525" t="s">
        <v>247</v>
      </c>
      <c r="I12" s="471" t="s">
        <v>512</v>
      </c>
      <c r="J12" s="471" t="s">
        <v>373</v>
      </c>
      <c r="K12" s="526"/>
    </row>
    <row r="13" spans="2:14" ht="14.85" customHeight="1" x14ac:dyDescent="0.2">
      <c r="B13" s="1080"/>
      <c r="C13" s="94" t="s">
        <v>9</v>
      </c>
      <c r="D13" s="525" t="s">
        <v>247</v>
      </c>
      <c r="E13" s="525">
        <v>1</v>
      </c>
      <c r="F13" s="525" t="s">
        <v>247</v>
      </c>
      <c r="G13" s="525"/>
      <c r="H13" s="525" t="s">
        <v>247</v>
      </c>
      <c r="I13" s="471" t="s">
        <v>415</v>
      </c>
      <c r="J13" s="471" t="s">
        <v>416</v>
      </c>
      <c r="K13" s="526"/>
    </row>
    <row r="14" spans="2:14" ht="14.85" customHeight="1" x14ac:dyDescent="0.2">
      <c r="B14" s="1080"/>
      <c r="C14" s="97" t="s">
        <v>10</v>
      </c>
      <c r="D14" s="525" t="s">
        <v>247</v>
      </c>
      <c r="E14" s="525">
        <v>2</v>
      </c>
      <c r="F14" s="525"/>
      <c r="G14" s="525"/>
      <c r="H14" s="525" t="s">
        <v>247</v>
      </c>
      <c r="I14" s="471" t="s">
        <v>514</v>
      </c>
      <c r="J14" s="471" t="s">
        <v>357</v>
      </c>
      <c r="K14" s="526"/>
    </row>
    <row r="15" spans="2:14" ht="14.85" customHeight="1" x14ac:dyDescent="0.2">
      <c r="B15" s="1080"/>
      <c r="C15" s="97" t="s">
        <v>11</v>
      </c>
      <c r="D15" s="509"/>
      <c r="E15" s="509"/>
      <c r="F15" s="509" t="s">
        <v>247</v>
      </c>
      <c r="G15" s="509" t="s">
        <v>247</v>
      </c>
      <c r="H15" s="509" t="s">
        <v>247</v>
      </c>
      <c r="I15" s="493" t="s">
        <v>358</v>
      </c>
      <c r="J15" s="511" t="s">
        <v>359</v>
      </c>
      <c r="K15" s="512"/>
    </row>
    <row r="16" spans="2:14" ht="14.85" customHeight="1" x14ac:dyDescent="0.2">
      <c r="B16" s="1080"/>
      <c r="C16" s="93" t="s">
        <v>12</v>
      </c>
      <c r="D16" s="486" t="s">
        <v>247</v>
      </c>
      <c r="E16" s="486">
        <v>4</v>
      </c>
      <c r="F16" s="486"/>
      <c r="G16" s="486" t="s">
        <v>247</v>
      </c>
      <c r="H16" s="507" t="s">
        <v>247</v>
      </c>
      <c r="I16" s="493" t="s">
        <v>293</v>
      </c>
      <c r="J16" s="511" t="s">
        <v>515</v>
      </c>
      <c r="K16" s="512"/>
    </row>
    <row r="17" spans="2:11" ht="14.85" customHeight="1" x14ac:dyDescent="0.2">
      <c r="B17" s="1080"/>
      <c r="C17" s="97" t="s">
        <v>13</v>
      </c>
      <c r="D17" s="510"/>
      <c r="E17" s="510"/>
      <c r="F17" s="510"/>
      <c r="G17" s="510"/>
      <c r="H17" s="510"/>
      <c r="I17" s="493" t="s">
        <v>360</v>
      </c>
      <c r="J17" s="493" t="s">
        <v>605</v>
      </c>
      <c r="K17" s="512"/>
    </row>
    <row r="18" spans="2:11" ht="14.85" customHeight="1" x14ac:dyDescent="0.2">
      <c r="B18" s="1080"/>
      <c r="C18" s="119" t="s">
        <v>14</v>
      </c>
      <c r="D18" s="945" t="s">
        <v>247</v>
      </c>
      <c r="E18" s="945">
        <v>2</v>
      </c>
      <c r="F18" s="945"/>
      <c r="G18" s="945"/>
      <c r="H18" s="945"/>
      <c r="I18" s="488" t="s">
        <v>370</v>
      </c>
      <c r="J18" s="946" t="s">
        <v>629</v>
      </c>
      <c r="K18" s="947"/>
    </row>
    <row r="19" spans="2:11" ht="14.85" customHeight="1" x14ac:dyDescent="0.2">
      <c r="B19" s="1081" t="s">
        <v>15</v>
      </c>
      <c r="C19" s="1168" t="s">
        <v>16</v>
      </c>
      <c r="D19" s="527" t="s">
        <v>247</v>
      </c>
      <c r="E19" s="527">
        <v>8</v>
      </c>
      <c r="F19" s="527"/>
      <c r="G19" s="527"/>
      <c r="H19" s="527" t="s">
        <v>247</v>
      </c>
      <c r="I19" s="528" t="s">
        <v>523</v>
      </c>
      <c r="J19" s="528" t="s">
        <v>417</v>
      </c>
      <c r="K19" s="476"/>
    </row>
    <row r="20" spans="2:11" ht="14.85" customHeight="1" x14ac:dyDescent="0.2">
      <c r="B20" s="1082"/>
      <c r="C20" s="1159"/>
      <c r="D20" s="510" t="s">
        <v>247</v>
      </c>
      <c r="E20" s="510">
        <v>3</v>
      </c>
      <c r="F20" s="510"/>
      <c r="G20" s="510"/>
      <c r="H20" s="510"/>
      <c r="I20" s="493" t="s">
        <v>463</v>
      </c>
      <c r="J20" s="511" t="s">
        <v>464</v>
      </c>
      <c r="K20" s="498"/>
    </row>
    <row r="21" spans="2:11" ht="14.85" customHeight="1" x14ac:dyDescent="0.2">
      <c r="B21" s="1082"/>
      <c r="C21" s="97" t="s">
        <v>17</v>
      </c>
      <c r="D21" s="510" t="s">
        <v>247</v>
      </c>
      <c r="E21" s="510">
        <v>12</v>
      </c>
      <c r="F21" s="510"/>
      <c r="G21" s="510"/>
      <c r="H21" s="510" t="s">
        <v>247</v>
      </c>
      <c r="I21" s="493" t="s">
        <v>345</v>
      </c>
      <c r="J21" s="511" t="s">
        <v>418</v>
      </c>
      <c r="K21" s="512"/>
    </row>
    <row r="22" spans="2:11" ht="14.85" customHeight="1" x14ac:dyDescent="0.2">
      <c r="B22" s="1082"/>
      <c r="C22" s="97" t="s">
        <v>18</v>
      </c>
      <c r="D22" s="943" t="s">
        <v>247</v>
      </c>
      <c r="E22" s="943">
        <v>4</v>
      </c>
      <c r="F22" s="943"/>
      <c r="G22" s="943"/>
      <c r="H22" s="943" t="s">
        <v>247</v>
      </c>
      <c r="I22" s="939" t="s">
        <v>630</v>
      </c>
      <c r="J22" s="939" t="s">
        <v>419</v>
      </c>
      <c r="K22" s="944"/>
    </row>
    <row r="23" spans="2:11" ht="14.85" customHeight="1" x14ac:dyDescent="0.2">
      <c r="B23" s="1082"/>
      <c r="C23" s="97" t="s">
        <v>19</v>
      </c>
      <c r="D23" s="510"/>
      <c r="E23" s="510"/>
      <c r="F23" s="510"/>
      <c r="G23" s="510"/>
      <c r="H23" s="510"/>
      <c r="I23" s="493" t="s">
        <v>457</v>
      </c>
      <c r="J23" s="511" t="s">
        <v>524</v>
      </c>
      <c r="K23" s="512"/>
    </row>
    <row r="24" spans="2:11" ht="14.85" customHeight="1" x14ac:dyDescent="0.2">
      <c r="B24" s="1082"/>
      <c r="C24" s="97" t="s">
        <v>20</v>
      </c>
      <c r="D24" s="510" t="s">
        <v>247</v>
      </c>
      <c r="E24" s="510">
        <v>1</v>
      </c>
      <c r="F24" s="510"/>
      <c r="G24" s="510"/>
      <c r="H24" s="510" t="s">
        <v>247</v>
      </c>
      <c r="I24" s="493" t="s">
        <v>294</v>
      </c>
      <c r="J24" s="522" t="s">
        <v>527</v>
      </c>
      <c r="K24" s="510"/>
    </row>
    <row r="25" spans="2:11" ht="14.85" customHeight="1" x14ac:dyDescent="0.2">
      <c r="B25" s="1082"/>
      <c r="C25" s="817" t="s">
        <v>21</v>
      </c>
      <c r="D25" s="486" t="s">
        <v>247</v>
      </c>
      <c r="E25" s="486">
        <v>1</v>
      </c>
      <c r="F25" s="486" t="s">
        <v>247</v>
      </c>
      <c r="G25" s="486"/>
      <c r="H25" s="510" t="s">
        <v>247</v>
      </c>
      <c r="I25" s="493" t="s">
        <v>295</v>
      </c>
      <c r="J25" s="511" t="s">
        <v>421</v>
      </c>
      <c r="K25" s="512"/>
    </row>
    <row r="26" spans="2:11" ht="14.85" customHeight="1" x14ac:dyDescent="0.2">
      <c r="B26" s="1082"/>
      <c r="C26" s="93" t="s">
        <v>22</v>
      </c>
      <c r="D26" s="510"/>
      <c r="E26" s="510"/>
      <c r="F26" s="510" t="s">
        <v>247</v>
      </c>
      <c r="G26" s="510"/>
      <c r="H26" s="510" t="s">
        <v>247</v>
      </c>
      <c r="I26" s="493" t="s">
        <v>296</v>
      </c>
      <c r="J26" s="522" t="s">
        <v>544</v>
      </c>
      <c r="K26" s="512"/>
    </row>
    <row r="27" spans="2:11" ht="14.85" customHeight="1" x14ac:dyDescent="0.2">
      <c r="B27" s="1082"/>
      <c r="C27" s="97" t="s">
        <v>23</v>
      </c>
      <c r="D27" s="510"/>
      <c r="E27" s="510"/>
      <c r="F27" s="510"/>
      <c r="G27" s="510"/>
      <c r="H27" s="510"/>
      <c r="I27" s="493" t="s">
        <v>465</v>
      </c>
      <c r="J27" s="511" t="s">
        <v>545</v>
      </c>
      <c r="K27" s="512"/>
    </row>
    <row r="28" spans="2:11" ht="14.85" customHeight="1" x14ac:dyDescent="0.2">
      <c r="B28" s="1082"/>
      <c r="C28" s="97" t="s">
        <v>24</v>
      </c>
      <c r="D28" s="510"/>
      <c r="E28" s="510"/>
      <c r="F28" s="510"/>
      <c r="G28" s="510"/>
      <c r="H28" s="510"/>
      <c r="I28" s="493" t="s">
        <v>553</v>
      </c>
      <c r="J28" s="522" t="s">
        <v>554</v>
      </c>
      <c r="K28" s="512"/>
    </row>
    <row r="29" spans="2:11" ht="14.85" customHeight="1" x14ac:dyDescent="0.2">
      <c r="B29" s="1082"/>
      <c r="C29" s="97" t="s">
        <v>25</v>
      </c>
      <c r="D29" s="510"/>
      <c r="E29" s="510"/>
      <c r="F29" s="510"/>
      <c r="G29" s="510"/>
      <c r="H29" s="510" t="s">
        <v>247</v>
      </c>
      <c r="I29" s="493" t="s">
        <v>297</v>
      </c>
      <c r="J29" s="522" t="s">
        <v>631</v>
      </c>
      <c r="K29" s="512"/>
    </row>
    <row r="30" spans="2:11" ht="14.85" customHeight="1" x14ac:dyDescent="0.2">
      <c r="B30" s="1082"/>
      <c r="C30" s="97" t="s">
        <v>26</v>
      </c>
      <c r="D30" s="510" t="s">
        <v>247</v>
      </c>
      <c r="E30" s="510">
        <v>1</v>
      </c>
      <c r="F30" s="510" t="s">
        <v>247</v>
      </c>
      <c r="G30" s="510"/>
      <c r="H30" s="510" t="s">
        <v>247</v>
      </c>
      <c r="I30" s="493" t="s">
        <v>424</v>
      </c>
      <c r="J30" s="511" t="s">
        <v>557</v>
      </c>
      <c r="K30" s="512"/>
    </row>
    <row r="31" spans="2:11" ht="14.85" customHeight="1" x14ac:dyDescent="0.2">
      <c r="B31" s="1082"/>
      <c r="C31" s="97" t="s">
        <v>27</v>
      </c>
      <c r="D31" s="510"/>
      <c r="E31" s="510"/>
      <c r="F31" s="510"/>
      <c r="G31" s="510"/>
      <c r="H31" s="510"/>
      <c r="I31" s="493"/>
      <c r="J31" s="493"/>
      <c r="K31" s="512"/>
    </row>
    <row r="32" spans="2:11" ht="14.85" customHeight="1" x14ac:dyDescent="0.2">
      <c r="B32" s="1082"/>
      <c r="C32" s="113" t="s">
        <v>28</v>
      </c>
      <c r="D32" s="525"/>
      <c r="E32" s="525"/>
      <c r="F32" s="525"/>
      <c r="G32" s="525"/>
      <c r="H32" s="525"/>
      <c r="I32" s="524"/>
      <c r="J32" s="524"/>
      <c r="K32" s="526"/>
    </row>
    <row r="33" spans="2:11" ht="14.85" customHeight="1" x14ac:dyDescent="0.2">
      <c r="B33" s="1082"/>
      <c r="C33" s="93" t="s">
        <v>29</v>
      </c>
      <c r="D33" s="510" t="s">
        <v>247</v>
      </c>
      <c r="E33" s="510">
        <v>12</v>
      </c>
      <c r="F33" s="510"/>
      <c r="G33" s="510" t="s">
        <v>247</v>
      </c>
      <c r="H33" s="493"/>
      <c r="I33" s="493"/>
      <c r="J33" s="493"/>
      <c r="K33" s="512"/>
    </row>
    <row r="34" spans="2:11" ht="14.85" customHeight="1" x14ac:dyDescent="0.2">
      <c r="B34" s="1082"/>
      <c r="C34" s="97" t="s">
        <v>30</v>
      </c>
      <c r="D34" s="510"/>
      <c r="E34" s="510"/>
      <c r="F34" s="510"/>
      <c r="G34" s="510"/>
      <c r="H34" s="510"/>
      <c r="I34" s="493" t="s">
        <v>558</v>
      </c>
      <c r="J34" s="522" t="s">
        <v>559</v>
      </c>
      <c r="K34" s="512"/>
    </row>
    <row r="35" spans="2:11" ht="14.85" customHeight="1" x14ac:dyDescent="0.2">
      <c r="B35" s="1082"/>
      <c r="C35" s="97" t="s">
        <v>31</v>
      </c>
      <c r="D35" s="510"/>
      <c r="E35" s="510"/>
      <c r="F35" s="510"/>
      <c r="G35" s="510"/>
      <c r="H35" s="510" t="s">
        <v>247</v>
      </c>
      <c r="I35" s="493" t="s">
        <v>560</v>
      </c>
      <c r="J35" s="511" t="s">
        <v>561</v>
      </c>
      <c r="K35" s="512"/>
    </row>
    <row r="36" spans="2:11" ht="14.85" customHeight="1" x14ac:dyDescent="0.2">
      <c r="B36" s="1082"/>
      <c r="C36" s="97" t="s">
        <v>32</v>
      </c>
      <c r="D36" s="510"/>
      <c r="E36" s="510"/>
      <c r="F36" s="510"/>
      <c r="G36" s="510"/>
      <c r="H36" s="510" t="s">
        <v>247</v>
      </c>
      <c r="I36" s="493" t="s">
        <v>350</v>
      </c>
      <c r="J36" s="511" t="s">
        <v>426</v>
      </c>
      <c r="K36" s="512"/>
    </row>
    <row r="37" spans="2:11" ht="14.85" customHeight="1" x14ac:dyDescent="0.2">
      <c r="B37" s="1082"/>
      <c r="C37" s="97" t="s">
        <v>33</v>
      </c>
      <c r="D37" s="510" t="s">
        <v>247</v>
      </c>
      <c r="E37" s="510">
        <v>1</v>
      </c>
      <c r="F37" s="510"/>
      <c r="G37" s="510" t="s">
        <v>247</v>
      </c>
      <c r="H37" s="510" t="s">
        <v>247</v>
      </c>
      <c r="I37" s="493" t="s">
        <v>346</v>
      </c>
      <c r="J37" s="511" t="s">
        <v>428</v>
      </c>
      <c r="K37" s="512"/>
    </row>
    <row r="38" spans="2:11" ht="14.85" customHeight="1" x14ac:dyDescent="0.2">
      <c r="B38" s="1082"/>
      <c r="C38" s="93" t="s">
        <v>34</v>
      </c>
      <c r="D38" s="510" t="s">
        <v>247</v>
      </c>
      <c r="E38" s="510">
        <v>1</v>
      </c>
      <c r="F38" s="510"/>
      <c r="G38" s="510"/>
      <c r="H38" s="510" t="s">
        <v>247</v>
      </c>
      <c r="I38" s="493" t="s">
        <v>298</v>
      </c>
      <c r="J38" s="511" t="s">
        <v>562</v>
      </c>
      <c r="K38" s="512"/>
    </row>
    <row r="39" spans="2:11" ht="14.85" customHeight="1" x14ac:dyDescent="0.2">
      <c r="B39" s="1082"/>
      <c r="C39" s="97" t="s">
        <v>35</v>
      </c>
      <c r="D39" s="510"/>
      <c r="E39" s="510"/>
      <c r="F39" s="510" t="s">
        <v>247</v>
      </c>
      <c r="G39" s="510" t="s">
        <v>247</v>
      </c>
      <c r="H39" s="510" t="s">
        <v>247</v>
      </c>
      <c r="I39" s="493" t="s">
        <v>299</v>
      </c>
      <c r="J39" s="511" t="s">
        <v>429</v>
      </c>
      <c r="K39" s="512"/>
    </row>
    <row r="40" spans="2:11" ht="14.85" customHeight="1" x14ac:dyDescent="0.2">
      <c r="B40" s="1082"/>
      <c r="C40" s="93" t="s">
        <v>36</v>
      </c>
      <c r="D40" s="510"/>
      <c r="E40" s="510"/>
      <c r="F40" s="510"/>
      <c r="G40" s="510"/>
      <c r="H40" s="510" t="s">
        <v>247</v>
      </c>
      <c r="I40" s="493" t="s">
        <v>300</v>
      </c>
      <c r="J40" s="511" t="s">
        <v>564</v>
      </c>
      <c r="K40" s="512"/>
    </row>
    <row r="41" spans="2:11" ht="14.85" customHeight="1" x14ac:dyDescent="0.2">
      <c r="B41" s="1083"/>
      <c r="C41" s="119" t="s">
        <v>37</v>
      </c>
      <c r="D41" s="529"/>
      <c r="E41" s="529"/>
      <c r="F41" s="529"/>
      <c r="G41" s="529"/>
      <c r="H41" s="529"/>
      <c r="I41" s="501" t="s">
        <v>565</v>
      </c>
      <c r="J41" s="501" t="s">
        <v>566</v>
      </c>
      <c r="K41" s="530"/>
    </row>
    <row r="42" spans="2:11" ht="14.85" customHeight="1" x14ac:dyDescent="0.2">
      <c r="B42" s="1081" t="s">
        <v>38</v>
      </c>
      <c r="C42" s="100" t="s">
        <v>39</v>
      </c>
      <c r="D42" s="531"/>
      <c r="E42" s="532"/>
      <c r="F42" s="532"/>
      <c r="G42" s="532"/>
      <c r="H42" s="531"/>
      <c r="I42" s="533"/>
      <c r="J42" s="533"/>
      <c r="K42" s="521"/>
    </row>
    <row r="43" spans="2:11" ht="14.85" customHeight="1" x14ac:dyDescent="0.2">
      <c r="B43" s="1082"/>
      <c r="C43" s="113" t="s">
        <v>40</v>
      </c>
      <c r="D43" s="525" t="s">
        <v>247</v>
      </c>
      <c r="E43" s="525">
        <v>11</v>
      </c>
      <c r="F43" s="525"/>
      <c r="G43" s="525"/>
      <c r="H43" s="525"/>
      <c r="I43" s="471" t="s">
        <v>469</v>
      </c>
      <c r="J43" s="471" t="s">
        <v>470</v>
      </c>
      <c r="K43" s="526"/>
    </row>
    <row r="44" spans="2:11" ht="14.85" customHeight="1" x14ac:dyDescent="0.2">
      <c r="B44" s="1082"/>
      <c r="C44" s="93" t="s">
        <v>41</v>
      </c>
      <c r="D44" s="510"/>
      <c r="E44" s="510"/>
      <c r="F44" s="510"/>
      <c r="G44" s="510"/>
      <c r="H44" s="510"/>
      <c r="I44" s="493"/>
      <c r="J44" s="493"/>
      <c r="K44" s="512"/>
    </row>
    <row r="45" spans="2:11" ht="14.85" customHeight="1" x14ac:dyDescent="0.2">
      <c r="B45" s="1082"/>
      <c r="C45" s="93" t="s">
        <v>42</v>
      </c>
      <c r="D45" s="510"/>
      <c r="E45" s="510"/>
      <c r="F45" s="510" t="s">
        <v>343</v>
      </c>
      <c r="G45" s="510"/>
      <c r="H45" s="510" t="s">
        <v>247</v>
      </c>
      <c r="I45" s="493" t="s">
        <v>301</v>
      </c>
      <c r="J45" s="511" t="s">
        <v>567</v>
      </c>
      <c r="K45" s="512"/>
    </row>
    <row r="46" spans="2:11" ht="14.85" customHeight="1" x14ac:dyDescent="0.2">
      <c r="B46" s="1082"/>
      <c r="C46" s="93" t="s">
        <v>43</v>
      </c>
      <c r="D46" s="486" t="s">
        <v>247</v>
      </c>
      <c r="E46" s="486">
        <v>12</v>
      </c>
      <c r="F46" s="486"/>
      <c r="G46" s="486"/>
      <c r="H46" s="510"/>
      <c r="I46" s="493" t="s">
        <v>362</v>
      </c>
      <c r="J46" s="511" t="s">
        <v>569</v>
      </c>
      <c r="K46" s="512"/>
    </row>
    <row r="47" spans="2:11" ht="14.85" customHeight="1" x14ac:dyDescent="0.2">
      <c r="B47" s="1082"/>
      <c r="C47" s="97" t="s">
        <v>44</v>
      </c>
      <c r="D47" s="510" t="s">
        <v>247</v>
      </c>
      <c r="E47" s="510">
        <v>12</v>
      </c>
      <c r="F47" s="510" t="s">
        <v>247</v>
      </c>
      <c r="G47" s="510" t="s">
        <v>247</v>
      </c>
      <c r="H47" s="510" t="s">
        <v>247</v>
      </c>
      <c r="I47" s="493" t="s">
        <v>302</v>
      </c>
      <c r="J47" s="511" t="s">
        <v>436</v>
      </c>
      <c r="K47" s="512"/>
    </row>
    <row r="48" spans="2:11" ht="14.85" customHeight="1" x14ac:dyDescent="0.2">
      <c r="B48" s="1082"/>
      <c r="C48" s="97" t="s">
        <v>45</v>
      </c>
      <c r="D48" s="510"/>
      <c r="E48" s="510"/>
      <c r="F48" s="510"/>
      <c r="G48" s="510"/>
      <c r="H48" s="510" t="s">
        <v>247</v>
      </c>
      <c r="I48" s="493" t="s">
        <v>364</v>
      </c>
      <c r="J48" s="511" t="s">
        <v>437</v>
      </c>
      <c r="K48" s="512"/>
    </row>
    <row r="49" spans="2:11" ht="14.85" customHeight="1" x14ac:dyDescent="0.2">
      <c r="B49" s="1082"/>
      <c r="C49" s="94" t="s">
        <v>46</v>
      </c>
      <c r="D49" s="525"/>
      <c r="E49" s="525"/>
      <c r="F49" s="525"/>
      <c r="G49" s="525"/>
      <c r="H49" s="525" t="s">
        <v>247</v>
      </c>
      <c r="I49" s="471" t="s">
        <v>430</v>
      </c>
      <c r="J49" s="471" t="s">
        <v>431</v>
      </c>
      <c r="K49" s="526"/>
    </row>
    <row r="50" spans="2:11" ht="14.85" customHeight="1" x14ac:dyDescent="0.2">
      <c r="B50" s="1082"/>
      <c r="C50" s="97" t="s">
        <v>47</v>
      </c>
      <c r="D50" s="510"/>
      <c r="E50" s="510"/>
      <c r="F50" s="510"/>
      <c r="G50" s="510"/>
      <c r="H50" s="510"/>
      <c r="I50" s="493" t="s">
        <v>365</v>
      </c>
      <c r="J50" s="511" t="s">
        <v>434</v>
      </c>
      <c r="K50" s="512"/>
    </row>
    <row r="51" spans="2:11" ht="14.85" customHeight="1" x14ac:dyDescent="0.2">
      <c r="B51" s="1082"/>
      <c r="C51" s="93" t="s">
        <v>48</v>
      </c>
      <c r="D51" s="510"/>
      <c r="E51" s="510"/>
      <c r="F51" s="510" t="s">
        <v>247</v>
      </c>
      <c r="G51" s="510"/>
      <c r="H51" s="510" t="s">
        <v>247</v>
      </c>
      <c r="I51" s="493" t="s">
        <v>303</v>
      </c>
      <c r="J51" s="511" t="s">
        <v>571</v>
      </c>
      <c r="K51" s="512"/>
    </row>
    <row r="52" spans="2:11" ht="14.85" customHeight="1" x14ac:dyDescent="0.2">
      <c r="B52" s="1082"/>
      <c r="C52" s="113" t="s">
        <v>49</v>
      </c>
      <c r="D52" s="94" t="s">
        <v>247</v>
      </c>
      <c r="E52" s="94">
        <v>12</v>
      </c>
      <c r="F52" s="94"/>
      <c r="G52" s="94"/>
      <c r="H52" s="94"/>
      <c r="I52" s="471" t="s">
        <v>471</v>
      </c>
      <c r="J52" s="471" t="s">
        <v>435</v>
      </c>
      <c r="K52" s="94"/>
    </row>
    <row r="53" spans="2:11" ht="14.85" customHeight="1" x14ac:dyDescent="0.2">
      <c r="B53" s="1083"/>
      <c r="C53" s="119" t="s">
        <v>50</v>
      </c>
      <c r="D53" s="534" t="s">
        <v>247</v>
      </c>
      <c r="E53" s="534">
        <v>12</v>
      </c>
      <c r="F53" s="534"/>
      <c r="G53" s="534"/>
      <c r="H53" s="508"/>
      <c r="I53" s="535" t="s">
        <v>572</v>
      </c>
      <c r="J53" s="536" t="s">
        <v>573</v>
      </c>
      <c r="K53" s="494"/>
    </row>
    <row r="54" spans="2:11" ht="14.85" customHeight="1" x14ac:dyDescent="0.2">
      <c r="B54" s="1081" t="s">
        <v>51</v>
      </c>
      <c r="C54" s="120" t="s">
        <v>52</v>
      </c>
      <c r="D54" s="476" t="s">
        <v>247</v>
      </c>
      <c r="E54" s="476">
        <v>2</v>
      </c>
      <c r="F54" s="476"/>
      <c r="G54" s="476"/>
      <c r="H54" s="518" t="s">
        <v>247</v>
      </c>
      <c r="I54" s="479" t="s">
        <v>351</v>
      </c>
      <c r="J54" s="948" t="s">
        <v>632</v>
      </c>
      <c r="K54" s="476"/>
    </row>
    <row r="55" spans="2:11" ht="14.85" customHeight="1" x14ac:dyDescent="0.2">
      <c r="B55" s="1082"/>
      <c r="C55" s="93" t="s">
        <v>53</v>
      </c>
      <c r="D55" s="486" t="s">
        <v>247</v>
      </c>
      <c r="E55" s="486">
        <v>12</v>
      </c>
      <c r="F55" s="486"/>
      <c r="G55" s="486"/>
      <c r="H55" s="510" t="s">
        <v>247</v>
      </c>
      <c r="I55" s="493" t="s">
        <v>577</v>
      </c>
      <c r="J55" s="511" t="s">
        <v>578</v>
      </c>
      <c r="K55" s="510" t="s">
        <v>247</v>
      </c>
    </row>
    <row r="56" spans="2:11" ht="14.85" customHeight="1" x14ac:dyDescent="0.2">
      <c r="B56" s="1082"/>
      <c r="C56" s="1158" t="s">
        <v>54</v>
      </c>
      <c r="D56" s="510" t="s">
        <v>247</v>
      </c>
      <c r="E56" s="510">
        <v>2</v>
      </c>
      <c r="F56" s="510"/>
      <c r="G56" s="510"/>
      <c r="H56" s="510" t="s">
        <v>247</v>
      </c>
      <c r="I56" s="493" t="s">
        <v>347</v>
      </c>
      <c r="J56" s="949" t="s">
        <v>633</v>
      </c>
      <c r="K56" s="950"/>
    </row>
    <row r="57" spans="2:11" ht="14.85" customHeight="1" x14ac:dyDescent="0.2">
      <c r="B57" s="1082"/>
      <c r="C57" s="1159"/>
      <c r="D57" s="510" t="s">
        <v>247</v>
      </c>
      <c r="E57" s="510">
        <v>2</v>
      </c>
      <c r="F57" s="510"/>
      <c r="G57" s="510" t="s">
        <v>247</v>
      </c>
      <c r="H57" s="510" t="s">
        <v>247</v>
      </c>
      <c r="I57" s="493" t="s">
        <v>444</v>
      </c>
      <c r="J57" s="511" t="s">
        <v>634</v>
      </c>
      <c r="K57" s="950"/>
    </row>
    <row r="58" spans="2:11" ht="14.85" customHeight="1" x14ac:dyDescent="0.2">
      <c r="B58" s="1082"/>
      <c r="C58" s="97" t="s">
        <v>55</v>
      </c>
      <c r="D58" s="510"/>
      <c r="E58" s="510"/>
      <c r="F58" s="510"/>
      <c r="G58" s="510" t="s">
        <v>247</v>
      </c>
      <c r="H58" s="510" t="s">
        <v>247</v>
      </c>
      <c r="I58" s="493" t="s">
        <v>304</v>
      </c>
      <c r="J58" s="511" t="s">
        <v>580</v>
      </c>
      <c r="K58" s="512"/>
    </row>
    <row r="59" spans="2:11" ht="14.85" customHeight="1" x14ac:dyDescent="0.2">
      <c r="B59" s="1082"/>
      <c r="C59" s="97" t="s">
        <v>56</v>
      </c>
      <c r="D59" s="510" t="s">
        <v>247</v>
      </c>
      <c r="E59" s="510">
        <v>3</v>
      </c>
      <c r="F59" s="510" t="s">
        <v>247</v>
      </c>
      <c r="G59" s="510" t="s">
        <v>247</v>
      </c>
      <c r="H59" s="510" t="s">
        <v>247</v>
      </c>
      <c r="I59" s="493" t="s">
        <v>348</v>
      </c>
      <c r="J59" s="511" t="s">
        <v>446</v>
      </c>
      <c r="K59" s="512"/>
    </row>
    <row r="60" spans="2:11" ht="14.85" customHeight="1" x14ac:dyDescent="0.2">
      <c r="B60" s="1082"/>
      <c r="C60" s="97" t="s">
        <v>57</v>
      </c>
      <c r="D60" s="510" t="s">
        <v>247</v>
      </c>
      <c r="E60" s="510">
        <v>2</v>
      </c>
      <c r="F60" s="510"/>
      <c r="G60" s="510"/>
      <c r="H60" s="510" t="s">
        <v>247</v>
      </c>
      <c r="I60" s="493" t="s">
        <v>305</v>
      </c>
      <c r="J60" s="537" t="s">
        <v>586</v>
      </c>
      <c r="K60" s="512"/>
    </row>
    <row r="61" spans="2:11" s="121" customFormat="1" ht="14.85" customHeight="1" x14ac:dyDescent="0.2">
      <c r="B61" s="1082"/>
      <c r="C61" s="1158" t="s">
        <v>58</v>
      </c>
      <c r="D61" s="510" t="s">
        <v>247</v>
      </c>
      <c r="E61" s="510">
        <v>6</v>
      </c>
      <c r="F61" s="510"/>
      <c r="G61" s="510"/>
      <c r="H61" s="510" t="s">
        <v>247</v>
      </c>
      <c r="I61" s="493" t="s">
        <v>306</v>
      </c>
      <c r="J61" s="511" t="s">
        <v>447</v>
      </c>
      <c r="K61" s="510" t="s">
        <v>247</v>
      </c>
    </row>
    <row r="62" spans="2:11" s="121" customFormat="1" ht="14.85" customHeight="1" x14ac:dyDescent="0.2">
      <c r="B62" s="1082"/>
      <c r="C62" s="1159"/>
      <c r="D62" s="510" t="s">
        <v>247</v>
      </c>
      <c r="E62" s="510">
        <v>1</v>
      </c>
      <c r="F62" s="510"/>
      <c r="G62" s="510" t="s">
        <v>247</v>
      </c>
      <c r="H62" s="510"/>
      <c r="I62" s="493" t="s">
        <v>587</v>
      </c>
      <c r="J62" s="511" t="s">
        <v>588</v>
      </c>
      <c r="K62" s="510"/>
    </row>
    <row r="63" spans="2:11" ht="14.85" customHeight="1" x14ac:dyDescent="0.2">
      <c r="B63" s="1082"/>
      <c r="C63" s="97" t="s">
        <v>59</v>
      </c>
      <c r="D63" s="510"/>
      <c r="E63" s="510"/>
      <c r="F63" s="510" t="s">
        <v>247</v>
      </c>
      <c r="G63" s="510"/>
      <c r="H63" s="510" t="s">
        <v>247</v>
      </c>
      <c r="I63" s="493" t="s">
        <v>589</v>
      </c>
      <c r="J63" s="511" t="s">
        <v>448</v>
      </c>
      <c r="K63" s="512"/>
    </row>
    <row r="64" spans="2:11" ht="14.85" customHeight="1" x14ac:dyDescent="0.2">
      <c r="B64" s="1082"/>
      <c r="C64" s="93" t="s">
        <v>60</v>
      </c>
      <c r="D64" s="486" t="s">
        <v>247</v>
      </c>
      <c r="E64" s="486">
        <v>3</v>
      </c>
      <c r="F64" s="486" t="s">
        <v>247</v>
      </c>
      <c r="G64" s="486"/>
      <c r="H64" s="510" t="s">
        <v>247</v>
      </c>
      <c r="I64" s="493" t="s">
        <v>307</v>
      </c>
      <c r="J64" s="511" t="s">
        <v>449</v>
      </c>
      <c r="K64" s="512"/>
    </row>
    <row r="65" spans="2:14" ht="14.85" customHeight="1" x14ac:dyDescent="0.2">
      <c r="B65" s="1082"/>
      <c r="C65" s="97" t="s">
        <v>61</v>
      </c>
      <c r="D65" s="510"/>
      <c r="E65" s="510"/>
      <c r="F65" s="510"/>
      <c r="G65" s="510"/>
      <c r="H65" s="510" t="s">
        <v>247</v>
      </c>
      <c r="I65" s="493" t="s">
        <v>308</v>
      </c>
      <c r="J65" s="511" t="s">
        <v>450</v>
      </c>
      <c r="K65" s="512"/>
    </row>
    <row r="66" spans="2:14" ht="14.85" customHeight="1" x14ac:dyDescent="0.2">
      <c r="B66" s="1082"/>
      <c r="C66" s="97" t="s">
        <v>62</v>
      </c>
      <c r="D66" s="486" t="s">
        <v>247</v>
      </c>
      <c r="E66" s="486">
        <v>1</v>
      </c>
      <c r="F66" s="486" t="s">
        <v>247</v>
      </c>
      <c r="G66" s="486"/>
      <c r="H66" s="510" t="s">
        <v>247</v>
      </c>
      <c r="I66" s="493" t="s">
        <v>309</v>
      </c>
      <c r="J66" s="511" t="s">
        <v>451</v>
      </c>
      <c r="K66" s="512"/>
    </row>
    <row r="67" spans="2:14" ht="14.85" customHeight="1" x14ac:dyDescent="0.15">
      <c r="B67" s="1082"/>
      <c r="C67" s="97" t="s">
        <v>63</v>
      </c>
      <c r="D67" s="510" t="s">
        <v>247</v>
      </c>
      <c r="E67" s="510">
        <v>2</v>
      </c>
      <c r="F67" s="510"/>
      <c r="G67" s="510"/>
      <c r="H67" s="510" t="s">
        <v>247</v>
      </c>
      <c r="I67" s="493" t="s">
        <v>473</v>
      </c>
      <c r="J67" s="538" t="s">
        <v>592</v>
      </c>
      <c r="K67" s="512"/>
    </row>
    <row r="68" spans="2:14" ht="14.85" customHeight="1" x14ac:dyDescent="0.2">
      <c r="B68" s="1082"/>
      <c r="C68" s="97" t="s">
        <v>64</v>
      </c>
      <c r="D68" s="510" t="s">
        <v>247</v>
      </c>
      <c r="E68" s="510">
        <v>2</v>
      </c>
      <c r="F68" s="510"/>
      <c r="G68" s="510"/>
      <c r="H68" s="510"/>
      <c r="I68" s="493" t="s">
        <v>368</v>
      </c>
      <c r="J68" s="493" t="s">
        <v>369</v>
      </c>
      <c r="K68" s="512"/>
    </row>
    <row r="69" spans="2:14" ht="14.85" customHeight="1" x14ac:dyDescent="0.2">
      <c r="B69" s="1082"/>
      <c r="C69" s="97" t="s">
        <v>65</v>
      </c>
      <c r="D69" s="510" t="s">
        <v>247</v>
      </c>
      <c r="E69" s="510">
        <v>1</v>
      </c>
      <c r="F69" s="510"/>
      <c r="G69" s="510"/>
      <c r="H69" s="510" t="s">
        <v>247</v>
      </c>
      <c r="I69" s="493" t="s">
        <v>453</v>
      </c>
      <c r="J69" s="539" t="s">
        <v>454</v>
      </c>
      <c r="K69" s="97"/>
    </row>
    <row r="70" spans="2:14" ht="14.85" customHeight="1" x14ac:dyDescent="0.2">
      <c r="B70" s="1083"/>
      <c r="C70" s="102" t="s">
        <v>66</v>
      </c>
      <c r="D70" s="102"/>
      <c r="E70" s="102"/>
      <c r="F70" s="102"/>
      <c r="G70" s="102"/>
      <c r="H70" s="102"/>
      <c r="I70" s="499" t="s">
        <v>455</v>
      </c>
      <c r="J70" s="540" t="s">
        <v>593</v>
      </c>
      <c r="K70" s="102"/>
    </row>
    <row r="71" spans="2:14" ht="14.85" customHeight="1" x14ac:dyDescent="0.2">
      <c r="B71" s="1052" t="s">
        <v>127</v>
      </c>
      <c r="C71" s="1098"/>
      <c r="D71" s="813">
        <f>COUNTA(D5:D70)</f>
        <v>39</v>
      </c>
      <c r="E71" s="813">
        <f>COUNTA(E5:E70)</f>
        <v>39</v>
      </c>
      <c r="F71" s="813">
        <f t="shared" ref="F71" si="0">COUNTA(F5:F70)</f>
        <v>18</v>
      </c>
      <c r="G71" s="813">
        <f>COUNTA(G5:G70)</f>
        <v>14</v>
      </c>
      <c r="H71" s="813">
        <f t="shared" ref="H71" si="1">COUNTIF(H5:H70,"○")</f>
        <v>44</v>
      </c>
      <c r="I71" s="811"/>
      <c r="J71" s="812">
        <v>58</v>
      </c>
      <c r="K71" s="813">
        <f>COUNTIF(K5:K70,"○")</f>
        <v>3</v>
      </c>
      <c r="L71" s="122"/>
      <c r="M71" s="122"/>
      <c r="N71" s="70"/>
    </row>
    <row r="72" spans="2:14" ht="6" customHeight="1" x14ac:dyDescent="0.2">
      <c r="L72" s="70"/>
      <c r="M72" s="70"/>
    </row>
  </sheetData>
  <mergeCells count="17">
    <mergeCell ref="C19:C20"/>
    <mergeCell ref="C56:C57"/>
    <mergeCell ref="J1:K1"/>
    <mergeCell ref="B71:C71"/>
    <mergeCell ref="K3:K4"/>
    <mergeCell ref="B5:C5"/>
    <mergeCell ref="B6:B18"/>
    <mergeCell ref="B19:B41"/>
    <mergeCell ref="B42:B53"/>
    <mergeCell ref="B54:B70"/>
    <mergeCell ref="F3:F4"/>
    <mergeCell ref="G3:G4"/>
    <mergeCell ref="B2:C4"/>
    <mergeCell ref="D2:K2"/>
    <mergeCell ref="C61:C62"/>
    <mergeCell ref="H3:J4"/>
    <mergeCell ref="D3:E3"/>
  </mergeCells>
  <phoneticPr fontId="3"/>
  <dataValidations count="1">
    <dataValidation type="list" allowBlank="1" showInputMessage="1" showErrorMessage="1" sqref="D64 F64:G64 F25:G25 D25 F16:G16 D16 F10:G10 D10 F46:G46 D46 F53:G53 D53 F55:G55 D55 F66:G66 D66" xr:uid="{D9EA0EA4-6EB4-4886-8D21-D11CBD634D68}">
      <formula1>"○"</formula1>
    </dataValidation>
  </dataValidations>
  <hyperlinks>
    <hyperlink ref="J5" r:id="rId1" xr:uid="{7E149AF8-CDDE-4CDC-934D-4AC52C9ED3C3}"/>
    <hyperlink ref="J6" r:id="rId2" xr:uid="{49BD8202-0AC7-46E8-9798-5148281A2A48}"/>
    <hyperlink ref="J7" r:id="rId3" xr:uid="{CCBD60BF-A010-468D-9108-FDFBAE49631D}"/>
    <hyperlink ref="J8" r:id="rId4" xr:uid="{F83F0081-7BC8-4DEF-AC74-EA4F0DF89F6A}"/>
    <hyperlink ref="J9" r:id="rId5" xr:uid="{CBC77FFB-578A-4FE9-8715-1087E72D52D8}"/>
    <hyperlink ref="J12" r:id="rId6" xr:uid="{C7D7C0AF-FFA7-4113-A0BC-592091756CAB}"/>
    <hyperlink ref="J13" r:id="rId7" xr:uid="{B96AF6BF-47EC-44CC-B2F1-A2F5E9ACF59B}"/>
    <hyperlink ref="J14" r:id="rId8" xr:uid="{676459E3-2B4F-497A-8B64-5B09ED9E4196}"/>
    <hyperlink ref="J15" r:id="rId9" xr:uid="{473B3168-7648-4F00-B8A6-84283D85A1B1}"/>
    <hyperlink ref="J16" r:id="rId10" xr:uid="{60D7D082-5862-4624-86A5-A072468FF6EB}"/>
    <hyperlink ref="J19" r:id="rId11" xr:uid="{1894581C-9CF3-4B4A-8CD4-F4ED414ADF8B}"/>
    <hyperlink ref="J26" r:id="rId12" xr:uid="{D3A8B104-8681-499A-BC0C-F46F2479CC89}"/>
    <hyperlink ref="J28" r:id="rId13" xr:uid="{443ECF6C-12F9-4BF4-A762-617A70D930F3}"/>
    <hyperlink ref="J34" r:id="rId14" xr:uid="{D335A983-90AF-4004-9FA8-34A6F67A537E}"/>
    <hyperlink ref="J35" r:id="rId15" xr:uid="{AEB62641-BACE-442D-8CDF-B7DE6103D7C0}"/>
    <hyperlink ref="J36" r:id="rId16" xr:uid="{3A17F60C-C561-430D-A336-B6D1132ECE9F}"/>
    <hyperlink ref="J37" r:id="rId17" xr:uid="{E7C2A482-766C-4C0F-8957-4A1DDC8A1C35}"/>
    <hyperlink ref="J38" r:id="rId18" xr:uid="{39912CF9-0910-4F07-A6E6-997B26C8E17A}"/>
    <hyperlink ref="J39" r:id="rId19" xr:uid="{6D23BC4B-E672-4EF3-8712-08064F288066}"/>
    <hyperlink ref="J40" r:id="rId20" xr:uid="{43CF0F52-733A-4225-8E48-AA667F41E3C7}"/>
    <hyperlink ref="J46" r:id="rId21" xr:uid="{5412445D-41AC-4892-B57E-8F24E9B7BB5E}"/>
    <hyperlink ref="J47" r:id="rId22" xr:uid="{D9EC8790-B108-422F-BC00-9C7835CDD0D4}"/>
    <hyperlink ref="J48" r:id="rId23" xr:uid="{CFB2CE53-9509-4E64-B6F7-11173031FC47}"/>
    <hyperlink ref="J49" r:id="rId24" xr:uid="{06445BA5-33DB-4256-87CA-AA8926E4F750}"/>
    <hyperlink ref="J50" r:id="rId25" xr:uid="{B94D955A-628F-483E-807B-D2805CD57221}"/>
    <hyperlink ref="J51" r:id="rId26" xr:uid="{4EBC87A2-6813-4418-BB5E-CCF93A3FFA29}"/>
    <hyperlink ref="J52" r:id="rId27" xr:uid="{38818892-0C4B-4A65-8503-0CBC95C5342F}"/>
    <hyperlink ref="J53" r:id="rId28" xr:uid="{2585C6EF-3DED-4B82-9682-176AD42AB46B}"/>
    <hyperlink ref="J55" r:id="rId29" xr:uid="{6E710DC9-F66D-4803-A353-71DAF93D857A}"/>
    <hyperlink ref="J58" r:id="rId30" xr:uid="{7126BEF2-1EF5-4E30-848C-074C67E6919F}"/>
    <hyperlink ref="J60" r:id="rId31" xr:uid="{90D572CC-E2C3-402A-AC02-62A8EEDF6DDD}"/>
    <hyperlink ref="J63" r:id="rId32" xr:uid="{0DB4B33C-4169-48A0-9B12-61F701DE6C55}"/>
    <hyperlink ref="J64" r:id="rId33" xr:uid="{BAC83B1B-1508-4090-9B6C-1028E32D505A}"/>
    <hyperlink ref="J65" r:id="rId34" xr:uid="{F2FC9170-B6E6-455F-BFFA-7FAE98D6B60D}"/>
    <hyperlink ref="J70" r:id="rId35" xr:uid="{DCD26CD5-D31E-4E10-9492-50E5B138D24E}"/>
    <hyperlink ref="J10" r:id="rId36" xr:uid="{547FA63C-FBDB-429C-8A0E-2DCDFE836E00}"/>
    <hyperlink ref="J11" r:id="rId37" xr:uid="{594C037B-D077-48B8-BDA5-98592FEADE39}"/>
    <hyperlink ref="J18" r:id="rId38" xr:uid="{C39613A6-00A6-41C6-82A1-61B046B3B7AB}"/>
    <hyperlink ref="J21" r:id="rId39" xr:uid="{A2053355-886F-43BA-B7A6-92D537BC65F1}"/>
    <hyperlink ref="J22" r:id="rId40" xr:uid="{533A6E8A-6828-4118-AF44-BB476FB3897C}"/>
    <hyperlink ref="J23" r:id="rId41" xr:uid="{6F430774-4730-4D5C-B837-F9D18D799172}"/>
    <hyperlink ref="J24" r:id="rId42" xr:uid="{95047FD5-DC4F-4C5F-BA90-2B56E5AFC80B}"/>
    <hyperlink ref="J25" r:id="rId43" xr:uid="{5EE8F02C-89EB-404C-8F2F-C99970407EEB}"/>
    <hyperlink ref="J27" r:id="rId44" xr:uid="{10411403-D0BC-4911-98A7-ADB2EBBAE2DC}"/>
    <hyperlink ref="J29" r:id="rId45" xr:uid="{8632D54A-A99C-47D7-B787-74CA4A4D615C}"/>
    <hyperlink ref="J30" r:id="rId46" xr:uid="{E83501AB-B3F7-4D90-BFF2-51DCBD21F07D}"/>
    <hyperlink ref="J45" r:id="rId47" xr:uid="{1064DFD1-7F94-4358-AB95-66C5553FCE22}"/>
    <hyperlink ref="J59" r:id="rId48" xr:uid="{D6EAD68C-6101-4E71-8776-8DE894DFB9F6}"/>
    <hyperlink ref="J61" r:id="rId49" xr:uid="{EFCBCC40-CF95-4CBB-8ECF-8A4D2711D358}"/>
    <hyperlink ref="J66" r:id="rId50" xr:uid="{71CAB81A-00D2-47B5-B0B2-88FF6164E9E6}"/>
  </hyperlinks>
  <printOptions horizontalCentered="1"/>
  <pageMargins left="0.59055118110236227" right="0.59055118110236227" top="0.59055118110236227" bottom="0.59055118110236227" header="0.31496062992125984" footer="0.31496062992125984"/>
  <pageSetup paperSize="9" scale="68" fitToHeight="0" orientation="portrait" r:id="rId5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１職員</vt:lpstr>
      <vt:lpstr>２設置</vt:lpstr>
      <vt:lpstr>３講座対象</vt:lpstr>
      <vt:lpstr>４講座内容</vt:lpstr>
      <vt:lpstr>５講座等状況</vt:lpstr>
      <vt:lpstr>５内容別</vt:lpstr>
      <vt:lpstr>6(1)体制</vt:lpstr>
      <vt:lpstr>6(2)普及</vt:lpstr>
      <vt:lpstr>6(3)情報</vt:lpstr>
      <vt:lpstr>6(4)民間</vt:lpstr>
      <vt:lpstr>6(5)ボラ</vt:lpstr>
      <vt:lpstr>6(6)余裕</vt:lpstr>
      <vt:lpstr>7機会</vt:lpstr>
      <vt:lpstr>7機会(1)</vt:lpstr>
      <vt:lpstr>7機会(2)</vt:lpstr>
      <vt:lpstr>７機会(3)</vt:lpstr>
      <vt:lpstr>７機会(4)</vt:lpstr>
      <vt:lpstr>７機会(5)</vt:lpstr>
      <vt:lpstr>７機会(6)</vt:lpstr>
      <vt:lpstr>７機会(7)</vt:lpstr>
      <vt:lpstr>７機会(8)</vt:lpstr>
      <vt:lpstr>'１職員'!Print_Area</vt:lpstr>
      <vt:lpstr>'２設置'!Print_Area</vt:lpstr>
      <vt:lpstr>'３講座対象'!Print_Area</vt:lpstr>
      <vt:lpstr>'４講座内容'!Print_Area</vt:lpstr>
      <vt:lpstr>'6(1)体制'!Print_Area</vt:lpstr>
      <vt:lpstr>'6(2)普及'!Print_Area</vt:lpstr>
      <vt:lpstr>'6(3)情報'!Print_Area</vt:lpstr>
      <vt:lpstr>'6(4)民間'!Print_Area</vt:lpstr>
      <vt:lpstr>'6(5)ボラ'!Print_Area</vt:lpstr>
      <vt:lpstr>'6(6)余裕'!Print_Area</vt:lpstr>
      <vt:lpstr>'7機会'!Print_Area</vt:lpstr>
      <vt:lpstr>'7機会(1)'!Print_Area</vt:lpstr>
      <vt:lpstr>'7機会(2)'!Print_Area</vt:lpstr>
      <vt:lpstr>'７機会(3)'!Print_Area</vt:lpstr>
      <vt:lpstr>'７機会(4)'!Print_Area</vt:lpstr>
      <vt:lpstr>'７機会(5)'!Print_Area</vt:lpstr>
      <vt:lpstr>'７機会(6)'!Print_Area</vt:lpstr>
      <vt:lpstr>'７機会(7)'!Print_Area</vt:lpstr>
      <vt:lpstr>'７機会(8)'!Print_Area</vt:lpstr>
      <vt:lpstr>'7機会(1)'!Print_Titles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2019-02-01T05:12:19Z</dcterms:created>
  <dcterms:modified xsi:type="dcterms:W3CDTF">2022-03-18T00:39:53Z</dcterms:modified>
</cp:coreProperties>
</file>