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xr="http://schemas.microsoft.com/office/spreadsheetml/2014/revision" xmlns:mc="http://schemas.openxmlformats.org/markup-compatibility/2006" xmlns:xr10="http://schemas.microsoft.com/office/spreadsheetml/2016/revision10" xmlns:xr2="http://schemas.microsoft.com/office/spreadsheetml/2015/revision2" xmlns:xr6="http://schemas.microsoft.com/office/spreadsheetml/2016/revision6" xmlns:x15="http://schemas.microsoft.com/office/spreadsheetml/2010/11/main"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40.6.21\経理課\03 経理・管財担当\002_財務全般　照会・回答\財務全般　照会・回答（R3）\経営比較分析表\04 財政課へ\"/>
    </mc:Choice>
  </mc:AlternateContent>
  <workbookProtection workbookAlgorithmName="SHA-512" workbookHashValue="vqzxfsRTYT4ShjXdmnLyNAU/liQfwN+QKLYWy812l1668oeNpnYTcBYZ+1uA2NOnqxtYUcjVnsSztyIrCGal5w==" workbookSaltValue="5YMmbciOjRk8PKa4klHs5Q==" workbookSpinCount="100000" lockStructure="1"/>
  <bookViews>
    <workbookView xWindow="0" yWindow="0" windowWidth="15360" windowHeight="7635" activeTab="0"/>
  </bookViews>
  <sheets>
    <sheet name="法適用_水道事業" sheetId="4" r:id="rId2"/>
    <sheet name="データ" sheetId="5" state="hidden" r:id="rId3"/>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<sst xmlns="http://schemas.openxmlformats.org/spreadsheetml/2006/main" count="228" uniqueCount="114">
  <si>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</si>
  <si>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</si>
  <si>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</si>
  <si>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</si>
  <si>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</si>
  <si>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</si>
  <si>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</si>
  <si>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</si>
  <si>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</si>
  <si>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4"/>
  </si>
  <si>
    <t>■</t>
  </si>
  <si>
    <t>当該団体値（当該値）</t>
    <rPh sb="2" eb="4">
      <t>ダンタイ</t>
    </rPh>
    <phoneticPr fontId="4"/>
  </si>
  <si>
    <t>資金不足比率(％)</t>
  </si>
  <si>
    <t>自己資本構成比率(％)</t>
  </si>
  <si>
    <t>普及率(％)</t>
  </si>
  <si>
    <r>
      <t>1か月20ｍ</t>
    </r>
    <r>
      <rPr>
        <b/>
        <vertAlign val="superscript"/>
        <sz val="12"/>
        <color theme="1"/>
        <rFont val="ＭＳ ゴシック"/>
        <family val="3"/>
        <charset val="128"/>
      </rPr>
      <t>3</t>
    </r>
    <r>
      <rPr>
        <b/>
        <sz val="11"/>
        <color theme="1"/>
        <rFont val="ＭＳ ゴシック"/>
        <family val="3"/>
        <charset val="128"/>
      </rPr>
      <t>当たり家庭料金(円)</t>
    </r>
  </si>
  <si>
    <t>現在給水人口(人)</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</si>
  <si>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</si>
  <si>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</si>
  <si>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</si>
  <si>
    <t>類似団体平均値（平均値）</t>
  </si>
  <si>
    <t>【】</t>
  </si>
  <si>
    <t>令和2年度全国平均</t>
    <rPh sb="0" eb="2">
      <t>レイワ</t>
    </rPh>
    <rPh sb="3" eb="5">
      <t>ネンド</t>
    </rPh>
    <phoneticPr fontId="4"/>
  </si>
  <si>
    <t>分析欄</t>
    <rPh sb="0" eb="2">
      <t>ブンセキ</t>
    </rPh>
    <rPh sb="2" eb="3">
      <t>ラン</t>
    </rPh>
    <phoneticPr fontId="4"/>
  </si>
  <si>
    <t>1. 経営の健全性・効率性</t>
  </si>
  <si>
    <t>1. 経営の健全性・効率性について</t>
  </si>
  <si>
    <t>2. 老朽化の状況について</t>
  </si>
  <si>
    <t>2. 老朽化の状況</t>
  </si>
  <si>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</si>
  <si>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</si>
  <si>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</si>
  <si>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</si>
  <si>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</si>
  <si>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</si>
  <si>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</si>
  <si>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</si>
  <si>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</si>
  <si>
    <t>1⑧</t>
  </si>
  <si>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</si>
  <si>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</si>
  <si>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</si>
  <si>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</si>
  <si>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</si>
  <si>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</si>
  <si>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</si>
  <si>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</si>
  <si>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</si>
  <si>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</si>
  <si>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</si>
  <si>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</si>
  <si>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</si>
  <si>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</si>
  <si>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</si>
  <si>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</si>
  <si>
    <t>②累積欠損金比率(％)</t>
  </si>
  <si>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</si>
  <si>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</si>
  <si>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</si>
  <si>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</si>
  <si>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</si>
  <si>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</si>
  <si>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</si>
  <si>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</si>
  <si>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</si>
  <si>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</si>
  <si>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</si>
  <si>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</si>
  <si>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</si>
  <si>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</si>
  <si>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</si>
  <si>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</si>
  <si>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</si>
  <si>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</si>
  <si>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</si>
  <si>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</si>
  <si>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</si>
  <si>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</si>
  <si>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</si>
  <si>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</si>
  <si>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</si>
  <si>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</si>
  <si>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</si>
  <si>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</si>
  <si>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</si>
  <si>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</si>
  <si>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</si>
  <si>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</si>
  <si>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</si>
  <si>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</si>
  <si>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</si>
  <si>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</si>
  <si>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</si>
  <si>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</si>
  <si>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</si>
  <si>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</si>
  <si>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</si>
  <si>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</si>
  <si>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</si>
  <si>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</si>
  <si>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</si>
  <si>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</si>
  <si>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</si>
  <si>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</si>
  <si>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</si>
  <si>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</si>
  <si>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</si>
  <si>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</si>
  <si>
    <t>"H"yy</t>
  </si>
  <si>
    <t>"R"dd</t>
  </si>
  <si>
    <t>"R"dd</t>
  </si>
  <si>
    <t>←書式設定</t>
    <rPh sb="1" eb="3">
      <t>ショシキ</t>
    </rPh>
    <rPh sb="3" eb="5">
      <t>セッテイ</t>
    </rPh>
    <phoneticPr fontId="4"/>
  </si>
  <si>
    <t>　「①有形固定資産減価償却率」は類似団体より高い。水道施設や送水管路など、古いもので稼働後50年が経過しており償却率は上昇傾向にある。
　「②管路経年化率」は、事業創設時に布設した管路が既に法定耐用年数を経過しており、また、本県の事業開始が比較的早かったことから、類似団体と比べてやや高い数字となっている。
　「③管路更新率」は低い数字で推移している。更新対象は大口径の送水管路であり、多額の費用を要することや関係機関等との調整に時間を要することなどから、いかに効率よく進めていくかが課題となっている。　
　今後、経年化の進む水道施設や送水管路等のアセットマネジメントにより、施設の健全度を適切に評価し、健全経営を維持しながら、効率的かつ計画的に更新等を進めていく。</t>
    <rPh sb="22" eb="23">
      <t>タカ</t>
    </rPh>
    <rPh sb="164" eb="165">
      <t>ヒク</t>
    </rPh>
    <rPh sb="166" eb="168">
      <t>スウジ</t>
    </rPh>
    <rPh sb="169" eb="171">
      <t>スイイ</t>
    </rPh>
    <phoneticPr fontId="4"/>
  </si>
  <si>
    <r>
      <t>　これまでのところ、経営の健全性・効率性はいずれも概ね良好な状況である。企業債残高等の外部負債の削減にも努め、財務内容の健全化が進んでいる。
　しかし、水需要は平成13年度の一日平均送水量186.4万㎥をピークに、令和2年度には174.3万㎥と減少傾向にあり、施設の効率性は低下傾向にある。
　また、老朽化した施設や管路の更新や、</t>
    </r>
    <r>
      <rPr>
        <sz val="11"/>
        <rFont val="ＭＳ ゴシック"/>
        <family val="3"/>
        <charset val="128"/>
      </rPr>
      <t>さらなる安全・安心な水を供給するために高度浄水処理を順次導入していく行く予定であり、これらに伴う建設費用の負担が経営を圧迫することが見込まれる。
　そのため、今後の水需要を見据え、施設規模の最適化（ダウンサイジング）を図るとともに、長期的視点に立った施設の効率的・効果的なアセットマネジメント等による経営改善に取組むとともに、料金値上げについても今後検討し持続的な事業運営に努めていく。</t>
    </r>
    <rPh sb="107" eb="109">
      <t>レイワ</t>
    </rPh>
    <phoneticPr fontId="4"/>
  </si>
  <si>
    <t>　「①経常収支比率」は100％を超えており、本県の経営状況は比較的安定している。「②累積欠損金比率」は平成6年度以降、0％と健全経営を維持している。「③流動比率」は、短期債務に対して十分な支払能力を有しているとされる、概ね200％の水準を確保しており財務状況は良好である。「④企業債残高対給水収益比率」は類似団体よりやや高いが、比率は毎年減少している。償還に伴う企業債残高の減少により、企業債残高は施設整備と比例して、ピークの平成2年度の2,761億円から減少し、令和2年度末では半分以下の1,143億円となった。本県は、類似団体の中で配水能力、総配水量が第1位であり、そのスケールメリット等から「⑥給水原価」は低い水準にある。また、「⑤料金回収率」は100％をやや超える水準となっている。以上のことから、経営状況は健全である。
　「⑦施設利用率」は横ばい状況だが、類似団体平均を上回っている。今後、水需要にあわせた施設規模となるよう、施設の更新時期に合わせたダウンサイジングを計画している。「⑧有収率」は水道施設を適正に維持管理していることにより概ね100％で安定している。本県は、効率的な施設利用により料金回収ができている。</t>
    <rPh sb="160" eb="161">
      <t>タカ</t>
    </rPh>
    <rPh sb="232" eb="234">
      <t>レイワ</t>
    </rPh>
    <rPh sb="274" eb="276">
      <t>ハイスイ</t>
    </rPh>
    <rPh sb="345" eb="347">
      <t>イジョウ</t>
    </rPh>
    <rPh sb="353" eb="355">
      <t>ケイエイ</t>
    </rPh>
    <rPh sb="355" eb="357">
      <t>ジョウキョウ</t>
    </rPh>
    <rPh sb="358" eb="360">
      <t>ケンゼン</t>
    </rPh>
    <rPh sb="383" eb="385">
      <t>ルイジ</t>
    </rPh>
    <rPh sb="385" eb="387">
      <t>ダンタイ</t>
    </rPh>
    <rPh sb="387" eb="389">
      <t>ヘイキン</t>
    </rPh>
    <rPh sb="390" eb="392">
      <t>ウワマワ</t>
    </rPh>
    <rPh sb="397" eb="399">
      <t>コンゴ</t>
    </rPh>
    <rPh sb="488" eb="490">
      <t>ホンケン</t>
    </rPh>
    <rPh sb="492" eb="495">
      <t>コウリツテキ</t>
    </rPh>
    <rPh sb="496" eb="498">
      <t>シセツ</t>
    </rPh>
    <rPh sb="498" eb="500">
      <t>リヨウ</t>
    </rPh>
    <rPh sb="503" eb="505">
      <t>リョウキン</t>
    </rPh>
    <rPh sb="505" eb="507">
      <t>カイシュウ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</si>
</sst>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2"/>
    </font>
  </fonts>
  <fills count="6">
    <fill>
      <patternFill/>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
        <bgColor indexed="64"/>
      </patternFill>
    </fill>
    <fill>
      <patternFill patternType="solid">
        <fgColor rgb="FFFCD5B4"/>
        <bgColor indexed="64"/>
      </patternFill>
    </fill>
  </fills>
  <borders count="16">
    <border>
      <left/>
      <right/>
      <top/>
      <bottom/>
      <diagonal/>
    </border>
    <border>
      <left style="thin">
        <color auto="1"/>
      </left>
      <right/>
      <top style="thin">
        <color auto="1"/>
      </top>
      <bottom/>
    </border>
    <border>
      <left/>
      <right/>
      <top style="thin">
        <color auto="1"/>
      </top>
      <bottom/>
    </border>
    <border>
      <left/>
      <right style="thin">
        <color auto="1"/>
      </right>
      <top style="thin">
        <color auto="1"/>
      </top>
      <bottom/>
    </border>
    <border>
      <left/>
      <right style="thin">
        <color auto="1"/>
      </right>
      <top/>
      <bottom/>
    </border>
    <border>
      <left/>
      <right/>
      <top/>
      <bottom style="thin">
        <color auto="1"/>
      </bottom>
    </border>
    <border>
      <left/>
      <right style="thin">
        <color auto="1"/>
      </right>
      <top/>
      <bottom style="thin">
        <color auto="1"/>
      </bottom>
    </border>
    <border>
      <left style="thin">
        <color auto="1"/>
      </left>
      <right/>
      <top/>
      <bottom/>
    </border>
    <border>
      <left style="thin">
        <color auto="1"/>
      </left>
      <right/>
      <top/>
      <bottom style="thin">
        <color auto="1"/>
      </bottom>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style="thin">
        <color auto="1"/>
      </right>
      <top/>
      <bottom/>
    </border>
    <border>
      <left style="thin">
        <color auto="1"/>
      </left>
      <right style="thin">
        <color auto="1"/>
      </right>
      <top/>
      <bottom style="thin">
        <color auto="1"/>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s>
  <cellStyleXfs count="21">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Protection="0">
      <alignment/>
    </xf>
  </cellStyleXfs>
  <cellXfs count="98">
    <xf numFmtId="0" fontId="0" fillId="0" borderId="0" xfId="0"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5" fillId="0" borderId="0"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4"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5" fillId="0" borderId="7" xfId="0" applyFont="1" applyBorder="1" applyAlignment="1">
      <alignment vertical="center"/>
    </xf>
    <xf numFmtId="0" fontId="5" fillId="0" borderId="4" xfId="0" applyFont="1" applyBorder="1" applyAlignment="1">
      <alignment vertical="center"/>
    </xf>
    <xf numFmtId="0" fontId="3" fillId="0" borderId="0" xfId="0" applyFont="1" applyBorder="1" applyAlignment="1">
      <alignment vertical="center"/>
    </xf>
    <xf numFmtId="0" fontId="13" fillId="0" borderId="0" xfId="0" applyFont="1" applyBorder="1" applyAlignment="1">
      <alignment vertical="center"/>
    </xf>
    <xf numFmtId="0" fontId="14" fillId="0" borderId="0" xfId="0" applyFont="1" applyBorder="1" applyAlignment="1">
      <alignment horizontal="center" vertical="center"/>
    </xf>
    <xf numFmtId="0" fontId="5" fillId="0" borderId="8"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3" fillId="0" borderId="0" xfId="0" applyFont="1" applyBorder="1" applyAlignment="1">
      <alignment horizontal="center" vertical="center"/>
    </xf>
    <xf numFmtId="0" fontId="15" fillId="0" borderId="0" xfId="0" applyFont="1" applyAlignment="1">
      <alignment vertical="center"/>
    </xf>
    <xf numFmtId="0" fontId="2" fillId="0" borderId="0" xfId="0" applyFont="1" applyAlignment="1" applyProtection="1">
      <alignment vertical="center"/>
      <protection hidden="1"/>
    </xf>
    <xf numFmtId="0" fontId="2" fillId="0" borderId="0" xfId="0" applyFont="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7" fontId="0" fillId="3" borderId="9" xfId="20" applyNumberFormat="1" applyFont="1" applyFill="1" applyBorder="1" applyAlignment="1">
      <alignment vertical="center" shrinkToFit="1"/>
    </xf>
    <xf numFmtId="178" fontId="0" fillId="3" borderId="9" xfId="20"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7" fontId="0" fillId="0" borderId="9" xfId="20" applyNumberFormat="1" applyFont="1" applyBorder="1" applyAlignment="1">
      <alignment vertical="center" shrinkToFit="1"/>
    </xf>
    <xf numFmtId="40" fontId="0" fillId="0" borderId="0" xfId="0" applyNumberFormat="1" applyAlignment="1">
      <alignment vertical="center"/>
    </xf>
    <xf numFmtId="179" fontId="0" fillId="0" borderId="0" xfId="20" applyNumberFormat="1" applyFont="1" applyBorder="1" applyAlignment="1">
      <alignment vertical="center" shrinkToFit="1"/>
    </xf>
    <xf numFmtId="0" fontId="0" fillId="4" borderId="9" xfId="0" applyFill="1" applyBorder="1" applyAlignment="1">
      <alignment vertical="center"/>
    </xf>
    <xf numFmtId="180" fontId="0" fillId="0" borderId="9" xfId="0" applyNumberFormat="1" applyBorder="1" applyAlignment="1">
      <alignment vertical="center"/>
    </xf>
    <xf numFmtId="181" fontId="0" fillId="0" borderId="9" xfId="0" applyNumberFormat="1" applyBorder="1" applyAlignment="1">
      <alignment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2" fillId="0" borderId="4" xfId="0" applyFont="1" applyBorder="1" applyAlignment="1">
      <alignment horizontal="left" vertical="center"/>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5" xfId="0" applyFont="1" applyBorder="1" applyAlignment="1">
      <alignment horizontal="left"/>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11" fillId="0" borderId="7" xfId="0" applyFont="1" applyBorder="1" applyAlignment="1">
      <alignment horizontal="center" vertical="center"/>
    </xf>
    <xf numFmtId="0" fontId="11" fillId="0" borderId="0" xfId="0" applyFont="1" applyBorder="1" applyAlignment="1">
      <alignment horizontal="center" vertical="center"/>
    </xf>
    <xf numFmtId="177" fontId="5" fillId="0" borderId="13" xfId="0" applyNumberFormat="1" applyFont="1" applyBorder="1" applyAlignment="1" applyProtection="1">
      <alignment horizontal="center" vertical="center" shrinkToFit="1"/>
      <protection hidden="1"/>
    </xf>
    <xf numFmtId="177" fontId="5" fillId="0" borderId="14" xfId="0" applyNumberFormat="1" applyFont="1" applyBorder="1" applyAlignment="1" applyProtection="1">
      <alignment horizontal="center" vertical="center" shrinkToFit="1"/>
      <protection hidden="1"/>
    </xf>
    <xf numFmtId="177" fontId="5" fillId="0" borderId="15" xfId="0" applyNumberFormat="1" applyFont="1" applyBorder="1" applyAlignment="1" applyProtection="1">
      <alignment horizontal="center" vertical="center" shrinkToFit="1"/>
      <protection hidden="1"/>
    </xf>
    <xf numFmtId="177" fontId="5" fillId="0" borderId="9" xfId="0" applyNumberFormat="1" applyFont="1" applyBorder="1" applyAlignment="1" applyProtection="1">
      <alignment horizontal="center" vertical="center" shrinkToFit="1"/>
      <protection hidden="1"/>
    </xf>
    <xf numFmtId="176" fontId="5" fillId="0" borderId="9"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3" fillId="5" borderId="13" xfId="0" applyFont="1" applyFill="1" applyBorder="1" applyAlignment="1">
      <alignment horizontal="center" vertical="center" shrinkToFit="1"/>
    </xf>
    <xf numFmtId="0" fontId="3" fillId="5" borderId="14" xfId="0" applyFont="1" applyFill="1" applyBorder="1" applyAlignment="1">
      <alignment horizontal="center" vertical="center" shrinkToFit="1"/>
    </xf>
    <xf numFmtId="0" fontId="3" fillId="5" borderId="15" xfId="0" applyFont="1" applyFill="1" applyBorder="1" applyAlignment="1">
      <alignment horizontal="center" vertical="center" shrinkToFit="1"/>
    </xf>
    <xf numFmtId="0" fontId="3" fillId="5" borderId="9"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0" fontId="5" fillId="0" borderId="14" xfId="0" applyNumberFormat="1" applyFont="1" applyBorder="1" applyAlignment="1" applyProtection="1">
      <alignment horizontal="center" vertical="center" shrinkToFit="1"/>
      <protection hidden="1"/>
    </xf>
    <xf numFmtId="0" fontId="5" fillId="0" borderId="15" xfId="0" applyNumberFormat="1" applyFont="1" applyBorder="1" applyAlignment="1" applyProtection="1">
      <alignment horizontal="center" vertical="center" shrinkToFit="1"/>
      <protection hidden="1"/>
    </xf>
    <xf numFmtId="0" fontId="5"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5"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wrapText="1"/>
    </xf>
  </cellXfs>
  <cellStyles count="7">
    <cellStyle name="Normal" xfId="0"/>
    <cellStyle name="Percent" xfId="15"/>
    <cellStyle name="Currency" xfId="16"/>
    <cellStyle name="Currency [0]" xfId="17"/>
    <cellStyle name="Comma" xfId="18"/>
    <cellStyle name="Comma [0]" xfId="19"/>
    <cellStyle name="桁区切り"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worksheet" Target="worksheets/sheet2.xml" /><Relationship Id="rId5" Type="http://schemas.openxmlformats.org/officeDocument/2006/relationships/sharedStrings" Target="sharedStrings.xml" /><Relationship Id="rId2" Type="http://schemas.openxmlformats.org/officeDocument/2006/relationships/worksheet" Target="worksheets/sheet1.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922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46753</c:v>
                </c:pt>
                <c:pt idx="1">
                  <c:v>47119</c:v>
                </c:pt>
                <c:pt idx="2">
                  <c:v>47484</c:v>
                </c:pt>
                <c:pt idx="3">
                  <c:v>47849</c:v>
                </c:pt>
                <c:pt idx="4">
                  <c:v>48215</c:v>
                </c:pt>
              </c:numCache>
            </c:numRef>
          </c:cat>
          <c:val>
            <c:numRef>
              <c:f>データ!$ED$6:$EH$6</c:f>
              <c:numCache>
                <c:formatCode>#,##0.00;"△"#,##0.00;"-"</c:formatCode>
                <c:ptCount val="5"/>
                <c:pt idx="0">
                  <c:v>0.24</c:v>
                </c:pt>
                <c:pt idx="1">
                  <c:v>0.23</c:v>
                </c:pt>
                <c:pt idx="2">
                  <c:v>0.01</c:v>
                </c:pt>
                <c:pt idx="3">
                  <c:v>0</c:v>
                </c:pt>
                <c:pt idx="4">
                  <c:v>0.04</c:v>
                </c:pt>
              </c:numCache>
            </c:numRef>
          </c:val>
          <c:extLst>
            <c:ext xmlns:c16="http://schemas.microsoft.com/office/drawing/2014/chart" uri="{C3380CC4-5D6E-409C-BE32-E72D297353CC}">
              <c16:uniqueId val="{00000000-7D54-4A1C-B5FA-555BD4FAC1B8}"/>
            </c:ext>
          </c:extLst>
        </c:ser>
        <c:axId val="958745"/>
        <c:axId val="862871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7D54-4A1C-B5FA-555BD4FAC1B8}"/>
            </c:ext>
          </c:extLst>
        </c:ser>
        <c:marker val="1"/>
        <c:axId val="958745"/>
        <c:axId val="8628710"/>
      </c:lineChart>
      <c:dateAx>
        <c:axId val="95874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8628710"/>
        <c:crosses val="autoZero"/>
        <c:auto val="1"/>
        <c:lblOffset val="100"/>
        <c:baseTimeUnit val="years"/>
        <c:noMultiLvlLbl val="0"/>
      </c:dateAx>
      <c:valAx>
        <c:axId val="8628710"/>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958745"/>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10.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46753</c:v>
                </c:pt>
                <c:pt idx="1">
                  <c:v>47119</c:v>
                </c:pt>
                <c:pt idx="2">
                  <c:v>47484</c:v>
                </c:pt>
                <c:pt idx="3">
                  <c:v>47849</c:v>
                </c:pt>
                <c:pt idx="4">
                  <c:v>48215</c:v>
                </c:pt>
              </c:numCache>
            </c:numRef>
          </c:cat>
          <c:val>
            <c:numRef>
              <c:f>データ!$CL$6:$CP$6</c:f>
              <c:numCache>
                <c:formatCode>#,##0.00;"△"#,##0.00;"-"</c:formatCode>
                <c:ptCount val="5"/>
                <c:pt idx="0">
                  <c:v>64.91</c:v>
                </c:pt>
                <c:pt idx="1">
                  <c:v>64.88</c:v>
                </c:pt>
                <c:pt idx="2">
                  <c:v>65.16</c:v>
                </c:pt>
                <c:pt idx="3">
                  <c:v>65.51</c:v>
                </c:pt>
                <c:pt idx="4">
                  <c:v>65.41</c:v>
                </c:pt>
              </c:numCache>
            </c:numRef>
          </c:val>
          <c:extLst>
            <c:ext xmlns:c16="http://schemas.microsoft.com/office/drawing/2014/chart" uri="{C3380CC4-5D6E-409C-BE32-E72D297353CC}">
              <c16:uniqueId val="{00000000-6A24-489F-B7DE-03FA44AA97C3}"/>
            </c:ext>
          </c:extLst>
        </c:ser>
        <c:axId val="20234383"/>
        <c:axId val="4789171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6A24-489F-B7DE-03FA44AA97C3}"/>
            </c:ext>
          </c:extLst>
        </c:ser>
        <c:marker val="1"/>
        <c:axId val="20234383"/>
        <c:axId val="47891719"/>
      </c:lineChart>
      <c:dateAx>
        <c:axId val="2023438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7891719"/>
        <c:crosses val="autoZero"/>
        <c:auto val="1"/>
        <c:lblOffset val="100"/>
        <c:baseTimeUnit val="years"/>
        <c:noMultiLvlLbl val="0"/>
      </c:dateAx>
      <c:valAx>
        <c:axId val="47891719"/>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0234383"/>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1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46753</c:v>
                </c:pt>
                <c:pt idx="1">
                  <c:v>47119</c:v>
                </c:pt>
                <c:pt idx="2">
                  <c:v>47484</c:v>
                </c:pt>
                <c:pt idx="3">
                  <c:v>47849</c:v>
                </c:pt>
                <c:pt idx="4">
                  <c:v>48215</c:v>
                </c:pt>
              </c:numCache>
            </c:numRef>
          </c:cat>
          <c:val>
            <c:numRef>
              <c:f>データ!$CW$6:$DA$6</c:f>
              <c:numCache>
                <c:formatCode>#,##0.00;"△"#,##0.00;"-"</c:formatCode>
                <c:ptCount val="5"/>
                <c:pt idx="0">
                  <c:v>99.83</c:v>
                </c:pt>
                <c:pt idx="1">
                  <c:v>99.8</c:v>
                </c:pt>
                <c:pt idx="2">
                  <c:v>99.81</c:v>
                </c:pt>
                <c:pt idx="3">
                  <c:v>99.81</c:v>
                </c:pt>
                <c:pt idx="4">
                  <c:v>99.81</c:v>
                </c:pt>
              </c:numCache>
            </c:numRef>
          </c:val>
          <c:extLst>
            <c:ext xmlns:c16="http://schemas.microsoft.com/office/drawing/2014/chart" uri="{C3380CC4-5D6E-409C-BE32-E72D297353CC}">
              <c16:uniqueId val="{00000000-F0D2-4FF3-928E-7062CEE30DAC}"/>
            </c:ext>
          </c:extLst>
        </c:ser>
        <c:axId val="28372289"/>
        <c:axId val="5402401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F0D2-4FF3-928E-7062CEE30DAC}"/>
            </c:ext>
          </c:extLst>
        </c:ser>
        <c:marker val="1"/>
        <c:axId val="28372289"/>
        <c:axId val="54024015"/>
      </c:lineChart>
      <c:dateAx>
        <c:axId val="2837228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024015"/>
        <c:crosses val="autoZero"/>
        <c:auto val="1"/>
        <c:lblOffset val="100"/>
        <c:baseTimeUnit val="years"/>
        <c:noMultiLvlLbl val="0"/>
      </c:dateAx>
      <c:valAx>
        <c:axId val="54024015"/>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8372289"/>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2.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462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46753</c:v>
                </c:pt>
                <c:pt idx="1">
                  <c:v>47119</c:v>
                </c:pt>
                <c:pt idx="2">
                  <c:v>47484</c:v>
                </c:pt>
                <c:pt idx="3">
                  <c:v>47849</c:v>
                </c:pt>
                <c:pt idx="4">
                  <c:v>48215</c:v>
                </c:pt>
              </c:numCache>
            </c:numRef>
          </c:cat>
          <c:val>
            <c:numRef>
              <c:f>データ!$X$6:$AB$6</c:f>
              <c:numCache>
                <c:formatCode>#,##0.00;"△"#,##0.00;"-"</c:formatCode>
                <c:ptCount val="5"/>
                <c:pt idx="0">
                  <c:v>109.67</c:v>
                </c:pt>
                <c:pt idx="1">
                  <c:v>110.55</c:v>
                </c:pt>
                <c:pt idx="2">
                  <c:v>108.66</c:v>
                </c:pt>
                <c:pt idx="3">
                  <c:v>107.47</c:v>
                </c:pt>
                <c:pt idx="4">
                  <c:v>106.17</c:v>
                </c:pt>
              </c:numCache>
            </c:numRef>
          </c:val>
          <c:extLst>
            <c:ext xmlns:c16="http://schemas.microsoft.com/office/drawing/2014/chart" uri="{C3380CC4-5D6E-409C-BE32-E72D297353CC}">
              <c16:uniqueId val="{00000000-6FEC-4F03-8AF0-A79AE9C1E9DF}"/>
            </c:ext>
          </c:extLst>
        </c:ser>
        <c:axId val="10549531"/>
        <c:axId val="2783692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6FEC-4F03-8AF0-A79AE9C1E9DF}"/>
            </c:ext>
          </c:extLst>
        </c:ser>
        <c:marker val="1"/>
        <c:axId val="10549531"/>
        <c:axId val="27836922"/>
      </c:lineChart>
      <c:dateAx>
        <c:axId val="10549531"/>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7836922"/>
        <c:crosses val="autoZero"/>
        <c:auto val="1"/>
        <c:lblOffset val="100"/>
        <c:baseTimeUnit val="years"/>
        <c:noMultiLvlLbl val="0"/>
      </c:dateAx>
      <c:valAx>
        <c:axId val="27836922"/>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10549531"/>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3.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922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46753</c:v>
                </c:pt>
                <c:pt idx="1">
                  <c:v>47119</c:v>
                </c:pt>
                <c:pt idx="2">
                  <c:v>47484</c:v>
                </c:pt>
                <c:pt idx="3">
                  <c:v>47849</c:v>
                </c:pt>
                <c:pt idx="4">
                  <c:v>48215</c:v>
                </c:pt>
              </c:numCache>
            </c:numRef>
          </c:cat>
          <c:val>
            <c:numRef>
              <c:f>データ!$DH$6:$DL$6</c:f>
              <c:numCache>
                <c:formatCode>#,##0.00;"△"#,##0.00;"-"</c:formatCode>
                <c:ptCount val="5"/>
                <c:pt idx="0">
                  <c:v>55.49</c:v>
                </c:pt>
                <c:pt idx="1">
                  <c:v>56.13</c:v>
                </c:pt>
                <c:pt idx="2">
                  <c:v>57.21</c:v>
                </c:pt>
                <c:pt idx="3">
                  <c:v>59.11</c:v>
                </c:pt>
                <c:pt idx="4">
                  <c:v>60.52</c:v>
                </c:pt>
              </c:numCache>
            </c:numRef>
          </c:val>
          <c:extLst>
            <c:ext xmlns:c16="http://schemas.microsoft.com/office/drawing/2014/chart" uri="{C3380CC4-5D6E-409C-BE32-E72D297353CC}">
              <c16:uniqueId val="{00000000-C628-4D79-9B7E-5114BEFFCECF}"/>
            </c:ext>
          </c:extLst>
        </c:ser>
        <c:axId val="49205706"/>
        <c:axId val="4019817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C628-4D79-9B7E-5114BEFFCECF}"/>
            </c:ext>
          </c:extLst>
        </c:ser>
        <c:marker val="1"/>
        <c:axId val="49205706"/>
        <c:axId val="40198173"/>
      </c:lineChart>
      <c:dateAx>
        <c:axId val="4920570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0198173"/>
        <c:crosses val="autoZero"/>
        <c:auto val="1"/>
        <c:lblOffset val="100"/>
        <c:baseTimeUnit val="years"/>
        <c:noMultiLvlLbl val="0"/>
      </c:dateAx>
      <c:valAx>
        <c:axId val="40198173"/>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49205706"/>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4.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922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46753</c:v>
                </c:pt>
                <c:pt idx="1">
                  <c:v>47119</c:v>
                </c:pt>
                <c:pt idx="2">
                  <c:v>47484</c:v>
                </c:pt>
                <c:pt idx="3">
                  <c:v>47849</c:v>
                </c:pt>
                <c:pt idx="4">
                  <c:v>48215</c:v>
                </c:pt>
              </c:numCache>
            </c:numRef>
          </c:cat>
          <c:val>
            <c:numRef>
              <c:f>データ!$DS$6:$DW$6</c:f>
              <c:numCache>
                <c:formatCode>#,##0.00;"△"#,##0.00;"-"</c:formatCode>
                <c:ptCount val="5"/>
                <c:pt idx="0">
                  <c:v>27.86</c:v>
                </c:pt>
                <c:pt idx="1">
                  <c:v>28.03</c:v>
                </c:pt>
                <c:pt idx="2">
                  <c:v>29.27</c:v>
                </c:pt>
                <c:pt idx="3">
                  <c:v>29.37</c:v>
                </c:pt>
                <c:pt idx="4">
                  <c:v>32.4</c:v>
                </c:pt>
              </c:numCache>
            </c:numRef>
          </c:val>
          <c:extLst>
            <c:ext xmlns:c16="http://schemas.microsoft.com/office/drawing/2014/chart" uri="{C3380CC4-5D6E-409C-BE32-E72D297353CC}">
              <c16:uniqueId val="{00000000-86FD-4A7A-ACC3-893F7084B409}"/>
            </c:ext>
          </c:extLst>
        </c:ser>
        <c:axId val="26239245"/>
        <c:axId val="3482661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データ!$DX$6:$EB$6</c:f>
              <c:numCache>
                <c:formatCode>#,##0.00;"△"#,##0.00;"-"</c:formatCode>
                <c:ptCount val="5"/>
                <c:pt idx="0">
                  <c:v>19.44</c:v>
                </c:pt>
                <c:pt idx="1">
                  <c:v>22.46</c:v>
                </c:pt>
                <c:pt idx="2">
                  <c:v>25.84</c:v>
                </c:pt>
                <c:pt idx="3">
                  <c:v>27.61</c:v>
                </c:pt>
                <c:pt idx="4">
                  <c:v>30.3</c:v>
                </c:pt>
              </c:numCache>
            </c:numRef>
          </c:val>
          <c:smooth val="0"/>
          <c:extLst>
            <c:ext xmlns:c16="http://schemas.microsoft.com/office/drawing/2014/chart" uri="{C3380CC4-5D6E-409C-BE32-E72D297353CC}">
              <c16:uniqueId val="{00000001-86FD-4A7A-ACC3-893F7084B409}"/>
            </c:ext>
          </c:extLst>
        </c:ser>
        <c:marker val="1"/>
        <c:axId val="26239245"/>
        <c:axId val="34826618"/>
      </c:lineChart>
      <c:dateAx>
        <c:axId val="2623924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4826618"/>
        <c:crosses val="autoZero"/>
        <c:auto val="1"/>
        <c:lblOffset val="100"/>
        <c:baseTimeUnit val="years"/>
        <c:noMultiLvlLbl val="0"/>
      </c:dateAx>
      <c:valAx>
        <c:axId val="34826618"/>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6239245"/>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5.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46753</c:v>
                </c:pt>
                <c:pt idx="1">
                  <c:v>47119</c:v>
                </c:pt>
                <c:pt idx="2">
                  <c:v>47484</c:v>
                </c:pt>
                <c:pt idx="3">
                  <c:v>47849</c:v>
                </c:pt>
                <c:pt idx="4">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5A-4E1E-AB06-26CA62D4F6E3}"/>
            </c:ext>
          </c:extLst>
        </c:ser>
        <c:axId val="45004109"/>
        <c:axId val="238379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F35A-4E1E-AB06-26CA62D4F6E3}"/>
            </c:ext>
          </c:extLst>
        </c:ser>
        <c:marker val="1"/>
        <c:axId val="45004109"/>
        <c:axId val="2383799"/>
      </c:lineChart>
      <c:dateAx>
        <c:axId val="4500410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383799"/>
        <c:crosses val="autoZero"/>
        <c:auto val="1"/>
        <c:lblOffset val="100"/>
        <c:baseTimeUnit val="years"/>
        <c:noMultiLvlLbl val="0"/>
      </c:dateAx>
      <c:valAx>
        <c:axId val="2383799"/>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45004109"/>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6.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46753</c:v>
                </c:pt>
                <c:pt idx="1">
                  <c:v>47119</c:v>
                </c:pt>
                <c:pt idx="2">
                  <c:v>47484</c:v>
                </c:pt>
                <c:pt idx="3">
                  <c:v>47849</c:v>
                </c:pt>
                <c:pt idx="4">
                  <c:v>48215</c:v>
                </c:pt>
              </c:numCache>
            </c:numRef>
          </c:cat>
          <c:val>
            <c:numRef>
              <c:f>データ!$AT$6:$AX$6</c:f>
              <c:numCache>
                <c:formatCode>#,##0.00;"△"#,##0.00;"-"</c:formatCode>
                <c:ptCount val="5"/>
                <c:pt idx="0">
                  <c:v>246.06</c:v>
                </c:pt>
                <c:pt idx="1">
                  <c:v>241.6</c:v>
                </c:pt>
                <c:pt idx="2">
                  <c:v>307.53</c:v>
                </c:pt>
                <c:pt idx="3">
                  <c:v>328.96</c:v>
                </c:pt>
                <c:pt idx="4">
                  <c:v>342.86</c:v>
                </c:pt>
              </c:numCache>
            </c:numRef>
          </c:val>
          <c:extLst>
            <c:ext xmlns:c16="http://schemas.microsoft.com/office/drawing/2014/chart" uri="{C3380CC4-5D6E-409C-BE32-E72D297353CC}">
              <c16:uniqueId val="{00000000-FB8D-4F5F-AD9F-FD79A3B2D646}"/>
            </c:ext>
          </c:extLst>
        </c:ser>
        <c:axId val="21454193"/>
        <c:axId val="5887001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データ!$AY$6:$BC$6</c:f>
              <c:numCache>
                <c:formatCode>#,##0.00;"△"#,##0.00;"-"</c:formatCode>
                <c:ptCount val="5"/>
                <c:pt idx="0">
                  <c:v>224.41</c:v>
                </c:pt>
                <c:pt idx="1">
                  <c:v>243.44</c:v>
                </c:pt>
                <c:pt idx="2">
                  <c:v>258.49</c:v>
                </c:pt>
                <c:pt idx="3">
                  <c:v>271.1</c:v>
                </c:pt>
                <c:pt idx="4">
                  <c:v>284.45</c:v>
                </c:pt>
              </c:numCache>
            </c:numRef>
          </c:val>
          <c:smooth val="0"/>
          <c:extLst>
            <c:ext xmlns:c16="http://schemas.microsoft.com/office/drawing/2014/chart" uri="{C3380CC4-5D6E-409C-BE32-E72D297353CC}">
              <c16:uniqueId val="{00000001-FB8D-4F5F-AD9F-FD79A3B2D646}"/>
            </c:ext>
          </c:extLst>
        </c:ser>
        <c:marker val="1"/>
        <c:axId val="21454193"/>
        <c:axId val="58870012"/>
      </c:lineChart>
      <c:dateAx>
        <c:axId val="2145419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8870012"/>
        <c:crosses val="autoZero"/>
        <c:auto val="1"/>
        <c:lblOffset val="100"/>
        <c:baseTimeUnit val="years"/>
        <c:noMultiLvlLbl val="0"/>
      </c:dateAx>
      <c:valAx>
        <c:axId val="58870012"/>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21454193"/>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7.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46753</c:v>
                </c:pt>
                <c:pt idx="1">
                  <c:v>47119</c:v>
                </c:pt>
                <c:pt idx="2">
                  <c:v>47484</c:v>
                </c:pt>
                <c:pt idx="3">
                  <c:v>47849</c:v>
                </c:pt>
                <c:pt idx="4">
                  <c:v>48215</c:v>
                </c:pt>
              </c:numCache>
            </c:numRef>
          </c:cat>
          <c:val>
            <c:numRef>
              <c:f>データ!$BE$6:$BI$6</c:f>
              <c:numCache>
                <c:formatCode>#,##0.00;"△"#,##0.00;"-"</c:formatCode>
                <c:ptCount val="5"/>
                <c:pt idx="0">
                  <c:v>342.36</c:v>
                </c:pt>
                <c:pt idx="1">
                  <c:v>338.79</c:v>
                </c:pt>
                <c:pt idx="2">
                  <c:v>328.7</c:v>
                </c:pt>
                <c:pt idx="3">
                  <c:v>308.94</c:v>
                </c:pt>
                <c:pt idx="4">
                  <c:v>291.44</c:v>
                </c:pt>
              </c:numCache>
            </c:numRef>
          </c:val>
          <c:extLst>
            <c:ext xmlns:c16="http://schemas.microsoft.com/office/drawing/2014/chart" uri="{C3380CC4-5D6E-409C-BE32-E72D297353CC}">
              <c16:uniqueId val="{00000000-EAF6-4C62-8EEA-80102D45FA0E}"/>
            </c:ext>
          </c:extLst>
        </c:ser>
        <c:axId val="60068066"/>
        <c:axId val="374168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データ!$BJ$6:$BN$6</c:f>
              <c:numCache>
                <c:formatCode>#,##0.00;"△"#,##0.00;"-"</c:formatCode>
                <c:ptCount val="5"/>
                <c:pt idx="0">
                  <c:v>320.31</c:v>
                </c:pt>
                <c:pt idx="1">
                  <c:v>303.26</c:v>
                </c:pt>
                <c:pt idx="2">
                  <c:v>290.31</c:v>
                </c:pt>
                <c:pt idx="3">
                  <c:v>272.96</c:v>
                </c:pt>
                <c:pt idx="4">
                  <c:v>260.96</c:v>
                </c:pt>
              </c:numCache>
            </c:numRef>
          </c:val>
          <c:smooth val="0"/>
          <c:extLst>
            <c:ext xmlns:c16="http://schemas.microsoft.com/office/drawing/2014/chart" uri="{C3380CC4-5D6E-409C-BE32-E72D297353CC}">
              <c16:uniqueId val="{00000001-EAF6-4C62-8EEA-80102D45FA0E}"/>
            </c:ext>
          </c:extLst>
        </c:ser>
        <c:marker val="1"/>
        <c:axId val="60068066"/>
        <c:axId val="3741682"/>
      </c:lineChart>
      <c:dateAx>
        <c:axId val="6006806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741682"/>
        <c:crosses val="autoZero"/>
        <c:auto val="1"/>
        <c:lblOffset val="100"/>
        <c:baseTimeUnit val="years"/>
        <c:noMultiLvlLbl val="0"/>
      </c:dateAx>
      <c:valAx>
        <c:axId val="3741682"/>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60068066"/>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8.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46753</c:v>
                </c:pt>
                <c:pt idx="1">
                  <c:v>47119</c:v>
                </c:pt>
                <c:pt idx="2">
                  <c:v>47484</c:v>
                </c:pt>
                <c:pt idx="3">
                  <c:v>47849</c:v>
                </c:pt>
                <c:pt idx="4">
                  <c:v>48215</c:v>
                </c:pt>
              </c:numCache>
            </c:numRef>
          </c:cat>
          <c:val>
            <c:numRef>
              <c:f>データ!$BP$6:$BT$6</c:f>
              <c:numCache>
                <c:formatCode>#,##0.00;"△"#,##0.00;"-"</c:formatCode>
                <c:ptCount val="5"/>
                <c:pt idx="0">
                  <c:v>108.92</c:v>
                </c:pt>
                <c:pt idx="1">
                  <c:v>109.96</c:v>
                </c:pt>
                <c:pt idx="2">
                  <c:v>107.99</c:v>
                </c:pt>
                <c:pt idx="3">
                  <c:v>106.83</c:v>
                </c:pt>
                <c:pt idx="4">
                  <c:v>105.73</c:v>
                </c:pt>
              </c:numCache>
            </c:numRef>
          </c:val>
          <c:extLst>
            <c:ext xmlns:c16="http://schemas.microsoft.com/office/drawing/2014/chart" uri="{C3380CC4-5D6E-409C-BE32-E72D297353CC}">
              <c16:uniqueId val="{00000000-36EC-4DBD-85BA-0824FD757E1B}"/>
            </c:ext>
          </c:extLst>
        </c:ser>
        <c:axId val="33675143"/>
        <c:axId val="3464083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36EC-4DBD-85BA-0824FD757E1B}"/>
            </c:ext>
          </c:extLst>
        </c:ser>
        <c:marker val="1"/>
        <c:axId val="33675143"/>
        <c:axId val="34640832"/>
      </c:lineChart>
      <c:dateAx>
        <c:axId val="3367514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4640832"/>
        <c:crosses val="autoZero"/>
        <c:auto val="1"/>
        <c:lblOffset val="100"/>
        <c:baseTimeUnit val="years"/>
        <c:noMultiLvlLbl val="0"/>
      </c:dateAx>
      <c:valAx>
        <c:axId val="34640832"/>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33675143"/>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charts/chart9.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numRef>
              <c:f>データ!$B$10:$F$10</c:f>
              <c:numCache>
                <c:formatCode>"H"yy</c:formatCode>
                <c:ptCount val="5"/>
                <c:pt idx="0">
                  <c:v>46753</c:v>
                </c:pt>
                <c:pt idx="1">
                  <c:v>47119</c:v>
                </c:pt>
                <c:pt idx="2">
                  <c:v>47484</c:v>
                </c:pt>
                <c:pt idx="3">
                  <c:v>47849</c:v>
                </c:pt>
                <c:pt idx="4">
                  <c:v>48215</c:v>
                </c:pt>
              </c:numCache>
            </c:numRef>
          </c:cat>
          <c:val>
            <c:numRef>
              <c:f>データ!$CA$6:$CE$6</c:f>
              <c:numCache>
                <c:formatCode>#,##0.00;"△"#,##0.00;"-"</c:formatCode>
                <c:ptCount val="5"/>
                <c:pt idx="0">
                  <c:v>56.72</c:v>
                </c:pt>
                <c:pt idx="1">
                  <c:v>56.19</c:v>
                </c:pt>
                <c:pt idx="2">
                  <c:v>57.21</c:v>
                </c:pt>
                <c:pt idx="3">
                  <c:v>57.83</c:v>
                </c:pt>
                <c:pt idx="4">
                  <c:v>58.43</c:v>
                </c:pt>
              </c:numCache>
            </c:numRef>
          </c:val>
          <c:extLst>
            <c:ext xmlns:c16="http://schemas.microsoft.com/office/drawing/2014/chart" uri="{C3380CC4-5D6E-409C-BE32-E72D297353CC}">
              <c16:uniqueId val="{00000000-6797-42D0-908C-D59D9517C3E0}"/>
            </c:ext>
          </c:extLst>
        </c:ser>
        <c:axId val="43332040"/>
        <c:axId val="54444047"/>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データ!$CF$6:$CJ$6</c:f>
              <c:numCache>
                <c:formatCode>#,##0.00;"△"#,##0.00;"-"</c:formatCode>
                <c:ptCount val="5"/>
                <c:pt idx="0">
                  <c:v>74.02</c:v>
                </c:pt>
                <c:pt idx="1">
                  <c:v>73.03</c:v>
                </c:pt>
                <c:pt idx="2">
                  <c:v>73.86</c:v>
                </c:pt>
                <c:pt idx="3">
                  <c:v>73.85</c:v>
                </c:pt>
                <c:pt idx="4">
                  <c:v>73.18</c:v>
                </c:pt>
              </c:numCache>
            </c:numRef>
          </c:val>
          <c:smooth val="0"/>
          <c:extLst>
            <c:ext xmlns:c16="http://schemas.microsoft.com/office/drawing/2014/chart" uri="{C3380CC4-5D6E-409C-BE32-E72D297353CC}">
              <c16:uniqueId val="{00000001-6797-42D0-908C-D59D9517C3E0}"/>
            </c:ext>
          </c:extLst>
        </c:ser>
        <c:marker val="1"/>
        <c:axId val="43332040"/>
        <c:axId val="54444047"/>
      </c:lineChart>
      <c:dateAx>
        <c:axId val="43332040"/>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444047"/>
        <c:crosses val="autoZero"/>
        <c:auto val="1"/>
        <c:lblOffset val="100"/>
        <c:baseTimeUnit val="years"/>
        <c:noMultiLvlLbl val="0"/>
      </c:dateAx>
      <c:valAx>
        <c:axId val="54444047"/>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43332040"/>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vert="horz" rot="0"/>
    <a:lstStyle/>
    <a:p>
      <a:pPr>
        <a:defRPr lang="en-US" sz="800" u="none" baseline="0">
          <a:solidFill>
            <a:schemeClr val="tx1"/>
          </a:solidFill>
          <a:latin typeface="ＭＳ ゴシック"/>
          <a:ea typeface="ＭＳ ゴシック"/>
          <a:cs typeface="ＭＳ ゴシック"/>
        </a:defRPr>
      </a:pPr>
    </a:p>
  </c:txPr>
</c:chartSpace>
</file>

<file path=xl/drawings/_rels/drawing1.xml.rels><?xml version="1.0" encoding="UTF-8" standalone="yes"?><Relationships xmlns="http://schemas.openxmlformats.org/package/2006/relationships"><Relationship Id="rId1" Type="http://schemas.openxmlformats.org/officeDocument/2006/relationships/chart" Target="../charts/chart1.xml" /><Relationship Id="rId4" Type="http://schemas.openxmlformats.org/officeDocument/2006/relationships/chart" Target="../charts/chart4.xml" /><Relationship Id="rId8" Type="http://schemas.openxmlformats.org/officeDocument/2006/relationships/chart" Target="../charts/chart8.xml" /><Relationship Id="rId2" Type="http://schemas.openxmlformats.org/officeDocument/2006/relationships/chart" Target="../charts/chart2.xml" /><Relationship Id="rId7" Type="http://schemas.openxmlformats.org/officeDocument/2006/relationships/chart" Target="../charts/chart7.xml" /><Relationship Id="rId5" Type="http://schemas.openxmlformats.org/officeDocument/2006/relationships/chart" Target="../charts/chart5.xml" /><Relationship Id="rId9" Type="http://schemas.openxmlformats.org/officeDocument/2006/relationships/chart" Target="../charts/chart9.xml" /><Relationship Id="rId10" Type="http://schemas.openxmlformats.org/officeDocument/2006/relationships/chart" Target="../charts/chart10.xml" /><Relationship Id="rId3" Type="http://schemas.openxmlformats.org/officeDocument/2006/relationships/chart" Target="../charts/chart3.xml" /><Relationship Id="rId11" Type="http://schemas.openxmlformats.org/officeDocument/2006/relationships/chart" Target="../charts/chart11.xml" /><Relationship Id="rId6" Type="http://schemas.openxmlformats.org/officeDocument/2006/relationships/chart" Target="../charts/chart6.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11915775" y="10677525"/>
        <a:ext cx="5143500" cy="2743200"/>
      </xdr:xfrm>
      <a:graphic>
        <a:graphicData uri="http://schemas.openxmlformats.org/drawingml/2006/chart">
          <c:chart xmlns:c="http://schemas.openxmlformats.org/drawingml/2006/chart"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xdr:nvGraphicFramePr>
      <xdr:xfrm>
        <a:off x="485775" y="2790825"/>
        <a:ext cx="4000500" cy="2914650"/>
      </xdr:xfrm>
      <a:graphic>
        <a:graphicData uri="http://schemas.openxmlformats.org/drawingml/2006/chart">
          <c:chart xmlns:c="http://schemas.openxmlformats.org/drawingml/2006/chart"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xdr:nvGraphicFramePr>
      <xdr:xfrm>
        <a:off x="485775" y="10677525"/>
        <a:ext cx="5143500" cy="2743200"/>
      </xdr:xfrm>
      <a:graphic>
        <a:graphicData uri="http://schemas.openxmlformats.org/drawingml/2006/chart">
          <c:chart xmlns:c="http://schemas.openxmlformats.org/drawingml/2006/chart"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6200775" y="10677525"/>
        <a:ext cx="5143500" cy="2743200"/>
      </xdr:xfrm>
      <a:graphic>
        <a:graphicData uri="http://schemas.openxmlformats.org/drawingml/2006/chart">
          <c:chart xmlns:c="http://schemas.openxmlformats.org/drawingml/2006/chart" r:id="rId4"/>
        </a:graphicData>
      </a:graphic>
    </xdr:graphicFrame>
    <xdr:clientData/>
  </xdr:twoCellAnchor>
  <xdr:twoCellAnchor>
    <xdr:from>
      <xdr:col>2</xdr:col>
      <xdr:colOff>0</xdr:colOff>
      <xdr:row>16</xdr:row>
      <xdr:rowOff>0</xdr:rowOff>
    </xdr:from>
    <xdr:to>
      <xdr:col>16</xdr:col>
      <xdr:colOff>0</xdr:colOff>
      <xdr:row>17</xdr:row>
      <xdr:rowOff>70924</xdr:rowOff>
    </xdr:to>
    <xdr:sp macro="">
      <xdr:nvSpPr>
        <xdr:cNvPr id="6" name="テキスト ボックス 5"/>
        <xdr:cNvSpPr txBox="1"/>
      </xdr:nvSpPr>
      <xdr:spPr>
        <a:xfrm>
          <a:off x="485775" y="27908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①経常収支比率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4772025" y="2790825"/>
        <a:ext cx="4000500" cy="2914650"/>
      </xdr:xfrm>
      <a:graphic>
        <a:graphicData uri="http://schemas.openxmlformats.org/drawingml/2006/chart">
          <c:chart xmlns:c="http://schemas.openxmlformats.org/drawingml/2006/chart"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9058275" y="2790825"/>
        <a:ext cx="4000500" cy="2914650"/>
      </xdr:xfrm>
      <a:graphic>
        <a:graphicData uri="http://schemas.openxmlformats.org/drawingml/2006/chart">
          <c:chart xmlns:c="http://schemas.openxmlformats.org/drawingml/2006/chart"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13344525" y="2790825"/>
        <a:ext cx="4000500" cy="2914650"/>
      </xdr:xfrm>
      <a:graphic>
        <a:graphicData uri="http://schemas.openxmlformats.org/drawingml/2006/chart">
          <c:chart xmlns:c="http://schemas.openxmlformats.org/drawingml/2006/chart"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485775" y="6562725"/>
        <a:ext cx="4000500" cy="2914650"/>
      </xdr:xfrm>
      <a:graphic>
        <a:graphicData uri="http://schemas.openxmlformats.org/drawingml/2006/chart">
          <c:chart xmlns:c="http://schemas.openxmlformats.org/drawingml/2006/chart"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4772025" y="6562725"/>
        <a:ext cx="4000500" cy="2914650"/>
      </xdr:xfrm>
      <a:graphic>
        <a:graphicData uri="http://schemas.openxmlformats.org/drawingml/2006/chart">
          <c:chart xmlns:c="http://schemas.openxmlformats.org/drawingml/2006/chart"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9058275" y="6562725"/>
        <a:ext cx="4000500" cy="2914650"/>
      </xdr:xfrm>
      <a:graphic>
        <a:graphicData uri="http://schemas.openxmlformats.org/drawingml/2006/chart">
          <c:chart xmlns:c="http://schemas.openxmlformats.org/drawingml/2006/chart"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13344525" y="6562725"/>
        <a:ext cx="4000500" cy="2914650"/>
      </xdr:xfrm>
      <a:graphic>
        <a:graphicData uri="http://schemas.openxmlformats.org/drawingml/2006/chart">
          <c:chart xmlns:c="http://schemas.openxmlformats.org/drawingml/2006/chart"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xdr:nvSpPr>
        <xdr:cNvPr id="14" name="テキスト ボックス 13"/>
        <xdr:cNvSpPr txBox="1"/>
      </xdr:nvSpPr>
      <xdr:spPr>
        <a:xfrm>
          <a:off x="4772025" y="27908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②累積欠損金比率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xdr:nvSpPr>
        <xdr:cNvPr id="15" name="テキスト ボックス 14"/>
        <xdr:cNvSpPr txBox="1"/>
      </xdr:nvSpPr>
      <xdr:spPr>
        <a:xfrm>
          <a:off x="9058275" y="27908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③流動比率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xdr:nvSpPr>
        <xdr:cNvPr id="16" name="テキスト ボックス 15"/>
        <xdr:cNvSpPr txBox="1"/>
      </xdr:nvSpPr>
      <xdr:spPr>
        <a:xfrm>
          <a:off x="13344525" y="27908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④企業債残高対給水収益比率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xdr:nvSpPr>
        <xdr:cNvPr id="17" name="テキスト ボックス 16"/>
        <xdr:cNvSpPr txBox="1"/>
      </xdr:nvSpPr>
      <xdr:spPr>
        <a:xfrm>
          <a:off x="485775" y="65627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⑤料金回収率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xdr:nvSpPr>
        <xdr:cNvPr id="18" name="テキスト ボックス 17"/>
        <xdr:cNvSpPr txBox="1"/>
      </xdr:nvSpPr>
      <xdr:spPr>
        <a:xfrm>
          <a:off x="4772025" y="65627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⑥給水原価</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円</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xdr:nvSpPr>
        <xdr:cNvPr id="19" name="テキスト ボックス 18"/>
        <xdr:cNvSpPr txBox="1"/>
      </xdr:nvSpPr>
      <xdr:spPr>
        <a:xfrm>
          <a:off x="9058275" y="65627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⑦施設利用率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xdr:nvSpPr>
        <xdr:cNvPr id="20" name="テキスト ボックス 19"/>
        <xdr:cNvSpPr txBox="1"/>
      </xdr:nvSpPr>
      <xdr:spPr>
        <a:xfrm>
          <a:off x="13344525" y="6562725"/>
          <a:ext cx="4000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⑧有収率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xdr:nvSpPr>
        <xdr:cNvPr id="21" name="テキスト ボックス 20"/>
        <xdr:cNvSpPr txBox="1"/>
      </xdr:nvSpPr>
      <xdr:spPr>
        <a:xfrm>
          <a:off x="485775" y="10677525"/>
          <a:ext cx="5143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①有形固定資産減価償却率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xdr:nvSpPr>
        <xdr:cNvPr id="22" name="テキスト ボックス 21"/>
        <xdr:cNvSpPr txBox="1"/>
      </xdr:nvSpPr>
      <xdr:spPr>
        <a:xfrm>
          <a:off x="6200775" y="10677525"/>
          <a:ext cx="5143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②管路経年化率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xdr:nvSpPr>
        <xdr:cNvPr id="23" name="テキスト ボックス 22"/>
        <xdr:cNvSpPr txBox="1"/>
      </xdr:nvSpPr>
      <xdr:spPr>
        <a:xfrm>
          <a:off x="11915775" y="10677525"/>
          <a:ext cx="51435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altLang="en-US" lang="ja-JP" sz="1100" b="1">
              <a:latin typeface="ＭＳ ゴシック" pitchFamily="49" charset="-128"/>
              <a:ea typeface="ＭＳ ゴシック" pitchFamily="49" charset="-128"/>
            </a:rPr>
            <a:t>③管路更新率</a:t>
          </a:r>
          <a:r>
            <a:rPr altLang="ja-JP" lang="en-US" sz="1100" b="1">
              <a:latin typeface="ＭＳ ゴシック" pitchFamily="49" charset="-128"/>
              <a:ea typeface="ＭＳ ゴシック" pitchFamily="49" charset="-128"/>
            </a:rPr>
            <a:t>(</a:t>
          </a:r>
          <a:r>
            <a:rPr altLang="en-US" lang="ja-JP" sz="1100" b="1">
              <a:latin typeface="ＭＳ ゴシック" pitchFamily="49" charset="-128"/>
              <a:ea typeface="ＭＳ ゴシック" pitchFamily="49" charset="-128"/>
            </a:rPr>
            <a:t>％</a:t>
          </a:r>
          <a:r>
            <a:rPr altLang="ja-JP" lang="en-US" sz="1100" b="1">
              <a:latin typeface="ＭＳ ゴシック" pitchFamily="49" charset="-128"/>
              <a:ea typeface="ＭＳ ゴシック" pitchFamily="49" charset="-128"/>
            </a:rPr>
            <a:t>)</a:t>
          </a:r>
          <a:endParaRPr altLang="en-US" lang="ja-JP"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275" y="29622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553E2D94-FAFF-43E1-9C67-2FE5FAD31F74}" type="TxLink">
            <a:rPr altLang="en-US" lang="en-US" sz="900" u="none" b="0" i="0">
              <a:solidFill>
                <a:srgbClr val="000000"/>
              </a:solidFill>
              <a:latin typeface="ＭＳ ゴシック" panose="020B0609070205080204" pitchFamily="49" charset="-128"/>
              <a:ea typeface="ＭＳ ゴシック" panose="020B0609070205080204" pitchFamily="49" charset="-128"/>
            </a:rPr>
            <a:t>【111.13】</a:t>
          </a:fld>
          <a:endParaRPr altLang="en-US" lang="ja-JP"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525" y="29622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759DA8B8-DC94-4F9D-827C-C26B538F3643}" type="TxLink">
            <a:rPr altLang="en-US" lang="en-US" sz="900" u="none" b="0" i="0">
              <a:solidFill>
                <a:srgbClr val="000000"/>
              </a:solidFill>
              <a:latin typeface="ＭＳ ゴシック" panose="020B0609070205080204" pitchFamily="49" charset="-128"/>
              <a:ea typeface="ＭＳ ゴシック" panose="020B0609070205080204" pitchFamily="49" charset="-128"/>
            </a:rPr>
            <a:t>【12.29】</a:t>
          </a:fld>
          <a:endParaRPr altLang="en-US" lang="ja-JP"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6775" y="29622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4D30065A-081B-424A-AC25-D7AAAD57ABD1}" type="TxLink">
            <a:rPr altLang="en-US" lang="en-US" sz="900" u="none" b="0" i="0">
              <a:solidFill>
                <a:srgbClr val="000000"/>
              </a:solidFill>
              <a:latin typeface="ＭＳ ゴシック" panose="020B0609070205080204" pitchFamily="49" charset="-128"/>
              <a:ea typeface="ＭＳ ゴシック" panose="020B0609070205080204" pitchFamily="49" charset="-128"/>
            </a:rPr>
            <a:t>【284.45】</a:t>
          </a:fld>
          <a:endParaRPr altLang="en-US" lang="ja-JP"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025" y="29622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65062D25-06B4-4EF9-AF2E-2077CD4DA861}" type="TxLink">
            <a:rPr altLang="en-US" lang="en-US" sz="900" u="none" b="0" i="0">
              <a:solidFill>
                <a:srgbClr val="000000"/>
              </a:solidFill>
              <a:latin typeface="ＭＳ ゴシック" panose="020B0609070205080204" pitchFamily="49" charset="-128"/>
              <a:ea typeface="ＭＳ ゴシック" panose="020B0609070205080204" pitchFamily="49" charset="-128"/>
            </a:rPr>
            <a:t>【260.96】</a:t>
          </a:fld>
          <a:endParaRPr altLang="en-US" lang="ja-JP"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025" y="67341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A43D5575-E427-409E-84C4-115E303B0E1C}" type="TxLink">
            <a:rPr altLang="en-US" lang="en-US" sz="900" u="none" b="0" i="0">
              <a:solidFill>
                <a:srgbClr val="000000"/>
              </a:solidFill>
              <a:latin typeface="ＭＳ ゴシック" panose="020B0609070205080204" pitchFamily="49" charset="-128"/>
              <a:ea typeface="ＭＳ ゴシック" panose="020B0609070205080204" pitchFamily="49" charset="-128"/>
            </a:rPr>
            <a:t>【100.16】</a:t>
          </a:fld>
          <a:endParaRPr altLang="en-US" lang="ja-JP"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6775" y="6743700"/>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29F34C6C-732B-434B-9F4D-CB2791B86CAB}" type="TxLink">
            <a:rPr altLang="en-US" lang="en-US" sz="900" u="none" b="0" i="0">
              <a:solidFill>
                <a:srgbClr val="000000"/>
              </a:solidFill>
              <a:latin typeface="ＭＳ ゴシック" panose="020B0609070205080204" pitchFamily="49" charset="-128"/>
              <a:ea typeface="ＭＳ ゴシック" panose="020B0609070205080204" pitchFamily="49" charset="-128"/>
            </a:rPr>
            <a:t>【62.26】</a:t>
          </a:fld>
          <a:endParaRPr altLang="en-US" lang="ja-JP"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525" y="67341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2547C159-A410-45C7-A345-2A6D8679ACAF}" type="TxLink">
            <a:rPr altLang="en-US" lang="en-US" sz="900" u="none" b="0" i="0">
              <a:solidFill>
                <a:srgbClr val="000000"/>
              </a:solidFill>
              <a:latin typeface="ＭＳ ゴシック" panose="020B0609070205080204" pitchFamily="49" charset="-128"/>
              <a:ea typeface="ＭＳ ゴシック" panose="020B0609070205080204" pitchFamily="49" charset="-128"/>
            </a:rPr>
            <a:t>【73.18】</a:t>
          </a:fld>
          <a:endParaRPr altLang="en-US" lang="ja-JP"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275" y="67341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B947BC06-33B4-4F2E-92AF-6D3EF8360294}" type="TxLink">
            <a:rPr altLang="en-US" lang="en-US" sz="900" u="none" b="0" i="0">
              <a:solidFill>
                <a:srgbClr val="000000"/>
              </a:solidFill>
              <a:latin typeface="ＭＳ ゴシック" panose="020B0609070205080204" pitchFamily="49" charset="-128"/>
              <a:ea typeface="ＭＳ ゴシック" panose="020B0609070205080204" pitchFamily="49" charset="-128"/>
            </a:rPr>
            <a:t>【110.77】</a:t>
          </a:fld>
          <a:endParaRPr altLang="en-US" lang="ja-JP"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275" y="108489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02610439-3A7F-4A4A-A589-84B1C2727C49}" type="TxLink">
            <a:rPr altLang="en-US" lang="en-US" sz="900" u="none" b="0" i="0">
              <a:solidFill>
                <a:srgbClr val="000000"/>
              </a:solidFill>
              <a:latin typeface="ＭＳ ゴシック" panose="020B0609070205080204" pitchFamily="49" charset="-128"/>
              <a:ea typeface="ＭＳ ゴシック" panose="020B0609070205080204" pitchFamily="49" charset="-128"/>
            </a:rPr>
            <a:t>【57.50】</a:t>
          </a:fld>
          <a:endParaRPr altLang="en-US" lang="ja-JP"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601325" y="108489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613BBAB8-595D-4FD7-9478-2920D800856C}" type="TxLink">
            <a:rPr altLang="en-US" lang="en-US" sz="900" u="none" b="0" i="0">
              <a:solidFill>
                <a:srgbClr val="000000"/>
              </a:solidFill>
              <a:latin typeface="ＭＳ ゴシック" panose="020B0609070205080204" pitchFamily="49" charset="-128"/>
              <a:ea typeface="ＭＳ ゴシック" panose="020B0609070205080204" pitchFamily="49" charset="-128"/>
            </a:rPr>
            <a:t>【30.30】</a:t>
          </a:fld>
          <a:endParaRPr altLang="en-US" lang="ja-JP"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275" y="10848975"/>
          <a:ext cx="762000" cy="2381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B77CE2F0-1650-43E2-9A05-E6742821A00A}" type="TxLink">
            <a:rPr altLang="en-US" lang="en-US" sz="900" u="none" b="0" i="0">
              <a:solidFill>
                <a:srgbClr val="000000"/>
              </a:solidFill>
              <a:latin typeface="ＭＳ ゴシック" panose="020B0609070205080204" pitchFamily="49" charset="-128"/>
              <a:ea typeface="ＭＳ ゴシック" panose="020B0609070205080204" pitchFamily="49" charset="-128"/>
            </a:rPr>
            <a:t>【0.32】</a:t>
          </a:fld>
          <a:endParaRPr altLang="en-US" lang="ja-JP"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topLeftCell="BB10">
      <selection pane="topLeft"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8" t="str">
        <f>データ!H6</f>
        <v>埼玉県</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7"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7" ht="18.75" customHeight="1">
      <c r="A8" s="2"/>
      <c r="B8" s="83" t="str">
        <f>データ!$I$6</f>
        <v>法適用</v>
      </c>
      <c r="C8" s="84"/>
      <c r="D8" s="84"/>
      <c r="E8" s="84"/>
      <c r="F8" s="84"/>
      <c r="G8" s="84"/>
      <c r="H8" s="84"/>
      <c r="I8" s="83" t="str">
        <f>データ!$J$6</f>
        <v>水道事業</v>
      </c>
      <c r="J8" s="84"/>
      <c r="K8" s="84"/>
      <c r="L8" s="84"/>
      <c r="M8" s="84"/>
      <c r="N8" s="84"/>
      <c r="O8" s="85"/>
      <c r="P8" s="86" t="str">
        <f>データ!$K$6</f>
        <v>用水供給事業</v>
      </c>
      <c r="Q8" s="86"/>
      <c r="R8" s="86"/>
      <c r="S8" s="86"/>
      <c r="T8" s="86"/>
      <c r="U8" s="86"/>
      <c r="V8" s="86"/>
      <c r="W8" s="86" t="str">
        <f>データ!$L$6</f>
        <v>B</v>
      </c>
      <c r="X8" s="86"/>
      <c r="Y8" s="86"/>
      <c r="Z8" s="86"/>
      <c r="AA8" s="86"/>
      <c r="AB8" s="86"/>
      <c r="AC8" s="86"/>
      <c r="AD8" s="86" t="str">
        <f>データ!$M$6</f>
        <v>自治体職員</v>
      </c>
      <c r="AE8" s="86"/>
      <c r="AF8" s="86"/>
      <c r="AG8" s="86"/>
      <c r="AH8" s="86"/>
      <c r="AI8" s="86"/>
      <c r="AJ8" s="86"/>
      <c r="AK8" s="4"/>
      <c r="AL8" s="74">
        <f>データ!$R$6</f>
        <v>7393849</v>
      </c>
      <c r="AM8" s="74"/>
      <c r="AN8" s="74"/>
      <c r="AO8" s="74"/>
      <c r="AP8" s="74"/>
      <c r="AQ8" s="74"/>
      <c r="AR8" s="74"/>
      <c r="AS8" s="74"/>
      <c r="AT8" s="70">
        <f>データ!$S$6</f>
        <v>3797.75</v>
      </c>
      <c r="AU8" s="71"/>
      <c r="AV8" s="71"/>
      <c r="AW8" s="71"/>
      <c r="AX8" s="71"/>
      <c r="AY8" s="71"/>
      <c r="AZ8" s="71"/>
      <c r="BA8" s="71"/>
      <c r="BB8" s="73">
        <f>データ!$T$6</f>
        <v>1946.90</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7"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7" ht="18.75" customHeight="1">
      <c r="A10" s="2"/>
      <c r="B10" s="70" t="str">
        <f>データ!$N$6</f>
        <v>-</v>
      </c>
      <c r="C10" s="71"/>
      <c r="D10" s="71"/>
      <c r="E10" s="71"/>
      <c r="F10" s="71"/>
      <c r="G10" s="71"/>
      <c r="H10" s="71"/>
      <c r="I10" s="70">
        <f>データ!$O$6</f>
        <v>70.239999999999995</v>
      </c>
      <c r="J10" s="71"/>
      <c r="K10" s="71"/>
      <c r="L10" s="71"/>
      <c r="M10" s="71"/>
      <c r="N10" s="71"/>
      <c r="O10" s="72"/>
      <c r="P10" s="73">
        <f>データ!$P$6</f>
        <v>99.75</v>
      </c>
      <c r="Q10" s="73"/>
      <c r="R10" s="73"/>
      <c r="S10" s="73"/>
      <c r="T10" s="73"/>
      <c r="U10" s="73"/>
      <c r="V10" s="73"/>
      <c r="W10" s="74">
        <f>データ!$Q$6</f>
        <v>0</v>
      </c>
      <c r="X10" s="74"/>
      <c r="Y10" s="74"/>
      <c r="Z10" s="74"/>
      <c r="AA10" s="74"/>
      <c r="AB10" s="74"/>
      <c r="AC10" s="74"/>
      <c r="AD10" s="2"/>
      <c r="AE10" s="2"/>
      <c r="AF10" s="2"/>
      <c r="AG10" s="2"/>
      <c r="AH10" s="4"/>
      <c r="AI10" s="4"/>
      <c r="AJ10" s="4"/>
      <c r="AK10" s="4"/>
      <c r="AL10" s="74">
        <f>データ!$U$6</f>
        <v>7282646</v>
      </c>
      <c r="AM10" s="74"/>
      <c r="AN10" s="74"/>
      <c r="AO10" s="74"/>
      <c r="AP10" s="74"/>
      <c r="AQ10" s="74"/>
      <c r="AR10" s="74"/>
      <c r="AS10" s="74"/>
      <c r="AT10" s="70">
        <f>データ!$V$6</f>
        <v>2784.77</v>
      </c>
      <c r="AU10" s="71"/>
      <c r="AV10" s="71"/>
      <c r="AW10" s="71"/>
      <c r="AX10" s="71"/>
      <c r="AY10" s="71"/>
      <c r="AZ10" s="71"/>
      <c r="BA10" s="71"/>
      <c r="BB10" s="73">
        <f>データ!$W$6</f>
        <v>2615.17</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3:3" ht="13.5">
      <c r="C83" s="26"/>
    </row>
    <row r="84" spans="2:15" ht="13.5"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2:15" ht="13.5" hidden="1">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er/hqIYSDOfzHMpuJeP3vuqVLF+wpCgN4kbMj/a6qwZDVZEaH5xnwLJ7wORekAHIuRsMLqEQ8PxiS21PQ4DeCw==" saltValue="KgYn0sbzqEcqvvvD8Ke66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rintOptions horizontalCentered="1" verticalCentered="1"/>
  <pageMargins left="0.196850393700787" right="0.196850393700787" top="0.196850393700787" bottom="0.196850393700787" header="0.196850393700787" footer="0.196850393700787"/>
  <pageSetup orientation="landscape" paperSize="9" scale="52"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topLeftCell="A1"/>
  </sheetViews>
  <sheetFormatPr defaultRowHeight="13.5"/>
  <cols>
    <col min="2" max="144" width="11.875" customWidth="1"/>
  </cols>
  <sheetData>
    <row r="1" spans="1:144" ht="13.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ht="13.5">
      <c r="A2" s="29" t="s">
        <v>42</v>
      </c>
      <c r="B2" s="29">
        <f>COLUMN()-1</f>
        <v>1</v>
      </c>
      <c r="C2" s="29">
        <f t="shared" si="0" ref="C2:BR2">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1" ref="BS2:ED2">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2" ref="EE2:EN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ht="13.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ht="13.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ht="13.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ht="13.5">
      <c r="A6" s="29" t="s">
        <v>91</v>
      </c>
      <c r="B6" s="34">
        <f>B7</f>
        <v>2020</v>
      </c>
      <c r="C6" s="34">
        <f t="shared" si="3" ref="C6:W6">C7</f>
        <v>110001</v>
      </c>
      <c r="D6" s="34">
        <f t="shared" si="3"/>
        <v>46</v>
      </c>
      <c r="E6" s="34">
        <f t="shared" si="3"/>
        <v>1</v>
      </c>
      <c r="F6" s="34">
        <f t="shared" si="3"/>
        <v>0</v>
      </c>
      <c r="G6" s="34">
        <f t="shared" si="3"/>
        <v>2</v>
      </c>
      <c r="H6" s="34" t="str">
        <f t="shared" si="3"/>
        <v>埼玉県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70.239999999999995</v>
      </c>
      <c r="P6" s="35">
        <f t="shared" si="3"/>
        <v>99.75</v>
      </c>
      <c r="Q6" s="35">
        <f t="shared" si="3"/>
        <v>0</v>
      </c>
      <c r="R6" s="35">
        <f t="shared" si="3"/>
        <v>7393849</v>
      </c>
      <c r="S6" s="35">
        <f t="shared" si="3"/>
        <v>3797.75</v>
      </c>
      <c r="T6" s="35">
        <f t="shared" si="3"/>
        <v>1946.90</v>
      </c>
      <c r="U6" s="35">
        <f t="shared" si="3"/>
        <v>7282646</v>
      </c>
      <c r="V6" s="35">
        <f t="shared" si="3"/>
        <v>2784.77</v>
      </c>
      <c r="W6" s="35">
        <f t="shared" si="3"/>
        <v>2615.17</v>
      </c>
      <c r="X6" s="36">
        <f>IF(X7="",NA(),X7)</f>
        <v>109.67</v>
      </c>
      <c r="Y6" s="36">
        <f t="shared" si="4" ref="Y6:AG6">IF(Y7="",NA(),Y7)</f>
        <v>110.55</v>
      </c>
      <c r="Z6" s="36">
        <f t="shared" si="4"/>
        <v>108.66</v>
      </c>
      <c r="AA6" s="36">
        <f t="shared" si="4"/>
        <v>107.47</v>
      </c>
      <c r="AB6" s="36">
        <f t="shared" si="4"/>
        <v>106.17</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si="5" ref="AJ6:AR6">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246.06</v>
      </c>
      <c r="AU6" s="36">
        <f t="shared" si="6" ref="AU6:BC6">IF(AU7="",NA(),AU7)</f>
        <v>241.60</v>
      </c>
      <c r="AV6" s="36">
        <f t="shared" si="6"/>
        <v>307.52999999999997</v>
      </c>
      <c r="AW6" s="36">
        <f t="shared" si="6"/>
        <v>328.96</v>
      </c>
      <c r="AX6" s="36">
        <f t="shared" si="6"/>
        <v>342.86</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342.36</v>
      </c>
      <c r="BF6" s="36">
        <f t="shared" si="7" ref="BF6:BN6">IF(BF7="",NA(),BF7)</f>
        <v>338.79</v>
      </c>
      <c r="BG6" s="36">
        <f t="shared" si="7"/>
        <v>328.70</v>
      </c>
      <c r="BH6" s="36">
        <f t="shared" si="7"/>
        <v>308.94</v>
      </c>
      <c r="BI6" s="36">
        <f t="shared" si="7"/>
        <v>291.44</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108.92</v>
      </c>
      <c r="BQ6" s="36">
        <f t="shared" si="8" ref="BQ6:BY6">IF(BQ7="",NA(),BQ7)</f>
        <v>109.96</v>
      </c>
      <c r="BR6" s="36">
        <f t="shared" si="8"/>
        <v>107.99</v>
      </c>
      <c r="BS6" s="36">
        <f t="shared" si="8"/>
        <v>106.83</v>
      </c>
      <c r="BT6" s="36">
        <f t="shared" si="8"/>
        <v>105.73</v>
      </c>
      <c r="BU6" s="36">
        <f t="shared" si="8"/>
        <v>113.88</v>
      </c>
      <c r="BV6" s="36">
        <f t="shared" si="8"/>
        <v>114.14</v>
      </c>
      <c r="BW6" s="36">
        <f t="shared" si="8"/>
        <v>112.83</v>
      </c>
      <c r="BX6" s="36">
        <f t="shared" si="8"/>
        <v>112.84</v>
      </c>
      <c r="BY6" s="36">
        <f t="shared" si="8"/>
        <v>110.77</v>
      </c>
      <c r="BZ6" s="35" t="str">
        <f>IF(BZ7="","",IF(BZ7="-","【-】","【"&amp;SUBSTITUTE(TEXT(BZ7,"#,##0.00"),"-","△")&amp;"】"))</f>
        <v>【110.77】</v>
      </c>
      <c r="CA6" s="36">
        <f>IF(CA7="",NA(),CA7)</f>
        <v>56.72</v>
      </c>
      <c r="CB6" s="36">
        <f t="shared" si="9" ref="CB6:CJ6">IF(CB7="",NA(),CB7)</f>
        <v>56.19</v>
      </c>
      <c r="CC6" s="36">
        <f t="shared" si="9"/>
        <v>57.21</v>
      </c>
      <c r="CD6" s="36">
        <f t="shared" si="9"/>
        <v>57.83</v>
      </c>
      <c r="CE6" s="36">
        <f t="shared" si="9"/>
        <v>58.43</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64.91</v>
      </c>
      <c r="CM6" s="36">
        <f t="shared" si="10" ref="CM6:CU6">IF(CM7="",NA(),CM7)</f>
        <v>64.88</v>
      </c>
      <c r="CN6" s="36">
        <f t="shared" si="10"/>
        <v>65.16</v>
      </c>
      <c r="CO6" s="36">
        <f t="shared" si="10"/>
        <v>65.510000000000005</v>
      </c>
      <c r="CP6" s="36">
        <f t="shared" si="10"/>
        <v>65.41</v>
      </c>
      <c r="CQ6" s="36">
        <f t="shared" si="10"/>
        <v>61.66</v>
      </c>
      <c r="CR6" s="36">
        <f t="shared" si="10"/>
        <v>62.19</v>
      </c>
      <c r="CS6" s="36">
        <f t="shared" si="10"/>
        <v>61.77</v>
      </c>
      <c r="CT6" s="36">
        <f t="shared" si="10"/>
        <v>61.69</v>
      </c>
      <c r="CU6" s="36">
        <f t="shared" si="10"/>
        <v>62.26</v>
      </c>
      <c r="CV6" s="35" t="str">
        <f>IF(CV7="","",IF(CV7="-","【-】","【"&amp;SUBSTITUTE(TEXT(CV7,"#,##0.00"),"-","△")&amp;"】"))</f>
        <v>【62.26】</v>
      </c>
      <c r="CW6" s="36">
        <f>IF(CW7="",NA(),CW7)</f>
        <v>99.83</v>
      </c>
      <c r="CX6" s="36">
        <f t="shared" si="11" ref="CX6:DF6">IF(CX7="",NA(),CX7)</f>
        <v>99.80</v>
      </c>
      <c r="CY6" s="36">
        <f t="shared" si="11"/>
        <v>99.81</v>
      </c>
      <c r="CZ6" s="36">
        <f t="shared" si="11"/>
        <v>99.81</v>
      </c>
      <c r="DA6" s="36">
        <f t="shared" si="11"/>
        <v>99.81</v>
      </c>
      <c r="DB6" s="36">
        <f t="shared" si="11"/>
        <v>100.05</v>
      </c>
      <c r="DC6" s="36">
        <f t="shared" si="11"/>
        <v>100.05</v>
      </c>
      <c r="DD6" s="36">
        <f t="shared" si="11"/>
        <v>100.08</v>
      </c>
      <c r="DE6" s="36">
        <f t="shared" si="11"/>
        <v>100</v>
      </c>
      <c r="DF6" s="36">
        <f t="shared" si="11"/>
        <v>100.16</v>
      </c>
      <c r="DG6" s="35" t="str">
        <f>IF(DG7="","",IF(DG7="-","【-】","【"&amp;SUBSTITUTE(TEXT(DG7,"#,##0.00"),"-","△")&amp;"】"))</f>
        <v>【100.16】</v>
      </c>
      <c r="DH6" s="36">
        <f>IF(DH7="",NA(),DH7)</f>
        <v>55.49</v>
      </c>
      <c r="DI6" s="36">
        <f t="shared" si="12" ref="DI6:DQ6">IF(DI7="",NA(),DI7)</f>
        <v>56.13</v>
      </c>
      <c r="DJ6" s="36">
        <f t="shared" si="12"/>
        <v>57.21</v>
      </c>
      <c r="DK6" s="36">
        <f t="shared" si="12"/>
        <v>59.11</v>
      </c>
      <c r="DL6" s="36">
        <f t="shared" si="12"/>
        <v>60.52</v>
      </c>
      <c r="DM6" s="36">
        <f t="shared" si="12"/>
        <v>53.56</v>
      </c>
      <c r="DN6" s="36">
        <f t="shared" si="12"/>
        <v>54.73</v>
      </c>
      <c r="DO6" s="36">
        <f t="shared" si="12"/>
        <v>55.77</v>
      </c>
      <c r="DP6" s="36">
        <f t="shared" si="12"/>
        <v>56.48</v>
      </c>
      <c r="DQ6" s="36">
        <f t="shared" si="12"/>
        <v>57.50</v>
      </c>
      <c r="DR6" s="35" t="str">
        <f>IF(DR7="","",IF(DR7="-","【-】","【"&amp;SUBSTITUTE(TEXT(DR7,"#,##0.00"),"-","△")&amp;"】"))</f>
        <v>【57.50】</v>
      </c>
      <c r="DS6" s="36">
        <f>IF(DS7="",NA(),DS7)</f>
        <v>27.86</v>
      </c>
      <c r="DT6" s="36">
        <f t="shared" si="13" ref="DT6:EB6">IF(DT7="",NA(),DT7)</f>
        <v>28.03</v>
      </c>
      <c r="DU6" s="36">
        <f t="shared" si="13"/>
        <v>29.27</v>
      </c>
      <c r="DV6" s="36">
        <f t="shared" si="13"/>
        <v>29.37</v>
      </c>
      <c r="DW6" s="36">
        <f t="shared" si="13"/>
        <v>32.40</v>
      </c>
      <c r="DX6" s="36">
        <f t="shared" si="13"/>
        <v>19.44</v>
      </c>
      <c r="DY6" s="36">
        <f t="shared" si="13"/>
        <v>22.46</v>
      </c>
      <c r="DZ6" s="36">
        <f t="shared" si="13"/>
        <v>25.84</v>
      </c>
      <c r="EA6" s="36">
        <f t="shared" si="13"/>
        <v>27.61</v>
      </c>
      <c r="EB6" s="36">
        <f t="shared" si="13"/>
        <v>30.30</v>
      </c>
      <c r="EC6" s="35" t="str">
        <f>IF(EC7="","",IF(EC7="-","【-】","【"&amp;SUBSTITUTE(TEXT(EC7,"#,##0.00"),"-","△")&amp;"】"))</f>
        <v>【30.30】</v>
      </c>
      <c r="ED6" s="36">
        <f>IF(ED7="",NA(),ED7)</f>
        <v>0.24</v>
      </c>
      <c r="EE6" s="36">
        <f t="shared" si="14" ref="EE6:EM6">IF(EE7="",NA(),EE7)</f>
        <v>0.23</v>
      </c>
      <c r="EF6" s="36">
        <f t="shared" si="14"/>
        <v>0.01</v>
      </c>
      <c r="EG6" s="35">
        <f t="shared" si="14"/>
        <v>0</v>
      </c>
      <c r="EH6" s="36">
        <f t="shared" si="14"/>
        <v>0.04</v>
      </c>
      <c r="EI6" s="36">
        <f t="shared" si="14"/>
        <v>0.24</v>
      </c>
      <c r="EJ6" s="36">
        <f t="shared" si="14"/>
        <v>0.27</v>
      </c>
      <c r="EK6" s="36">
        <f t="shared" si="14"/>
        <v>0.24</v>
      </c>
      <c r="EL6" s="36">
        <f t="shared" si="14"/>
        <v>0.20</v>
      </c>
      <c r="EM6" s="36">
        <f t="shared" si="14"/>
        <v>0.32</v>
      </c>
      <c r="EN6" s="35" t="str">
        <f>IF(EN7="","",IF(EN7="-","【-】","【"&amp;SUBSTITUTE(TEXT(EN7,"#,##0.00"),"-","△")&amp;"】"))</f>
        <v>【0.32】</v>
      </c>
    </row>
    <row r="7" spans="1:144" s="37" customFormat="1" ht="13.5">
      <c r="A7" s="29"/>
      <c r="B7" s="38">
        <v>2020</v>
      </c>
      <c r="C7" s="38">
        <v>110001</v>
      </c>
      <c r="D7" s="38">
        <v>46</v>
      </c>
      <c r="E7" s="38">
        <v>1</v>
      </c>
      <c r="F7" s="38">
        <v>0</v>
      </c>
      <c r="G7" s="38">
        <v>2</v>
      </c>
      <c r="H7" s="38" t="s">
        <v>92</v>
      </c>
      <c r="I7" s="38" t="s">
        <v>93</v>
      </c>
      <c r="J7" s="38" t="s">
        <v>94</v>
      </c>
      <c r="K7" s="38" t="s">
        <v>95</v>
      </c>
      <c r="L7" s="38" t="s">
        <v>96</v>
      </c>
      <c r="M7" s="38" t="s">
        <v>97</v>
      </c>
      <c r="N7" s="39" t="s">
        <v>98</v>
      </c>
      <c r="O7" s="39">
        <v>70.239999999999995</v>
      </c>
      <c r="P7" s="39">
        <v>99.75</v>
      </c>
      <c r="Q7" s="39">
        <v>0</v>
      </c>
      <c r="R7" s="39">
        <v>7393849</v>
      </c>
      <c r="S7" s="39">
        <v>3797.75</v>
      </c>
      <c r="T7" s="39">
        <v>1946.90</v>
      </c>
      <c r="U7" s="39">
        <v>7282646</v>
      </c>
      <c r="V7" s="39">
        <v>2784.77</v>
      </c>
      <c r="W7" s="39">
        <v>2615.17</v>
      </c>
      <c r="X7" s="39">
        <v>109.67</v>
      </c>
      <c r="Y7" s="39">
        <v>110.55</v>
      </c>
      <c r="Z7" s="39">
        <v>108.66</v>
      </c>
      <c r="AA7" s="39">
        <v>107.47</v>
      </c>
      <c r="AB7" s="39">
        <v>106.17</v>
      </c>
      <c r="AC7" s="39">
        <v>114.05</v>
      </c>
      <c r="AD7" s="39">
        <v>114.26</v>
      </c>
      <c r="AE7" s="39">
        <v>112.98</v>
      </c>
      <c r="AF7" s="39">
        <v>112.91</v>
      </c>
      <c r="AG7" s="39">
        <v>111.13</v>
      </c>
      <c r="AH7" s="39">
        <v>111.13</v>
      </c>
      <c r="AI7" s="39">
        <v>0</v>
      </c>
      <c r="AJ7" s="39">
        <v>0</v>
      </c>
      <c r="AK7" s="39">
        <v>0</v>
      </c>
      <c r="AL7" s="39">
        <v>0</v>
      </c>
      <c r="AM7" s="39">
        <v>0</v>
      </c>
      <c r="AN7" s="39">
        <v>12.65</v>
      </c>
      <c r="AO7" s="39">
        <v>10.58</v>
      </c>
      <c r="AP7" s="39">
        <v>10.49</v>
      </c>
      <c r="AQ7" s="39">
        <v>9.92</v>
      </c>
      <c r="AR7" s="39">
        <v>12.29</v>
      </c>
      <c r="AS7" s="39">
        <v>12.29</v>
      </c>
      <c r="AT7" s="39">
        <v>246.06</v>
      </c>
      <c r="AU7" s="39">
        <v>241.60</v>
      </c>
      <c r="AV7" s="39">
        <v>307.52999999999997</v>
      </c>
      <c r="AW7" s="39">
        <v>328.96</v>
      </c>
      <c r="AX7" s="39">
        <v>342.86</v>
      </c>
      <c r="AY7" s="39">
        <v>224.41</v>
      </c>
      <c r="AZ7" s="39">
        <v>243.44</v>
      </c>
      <c r="BA7" s="39">
        <v>258.49</v>
      </c>
      <c r="BB7" s="39">
        <v>271.10000000000002</v>
      </c>
      <c r="BC7" s="39">
        <v>284.45</v>
      </c>
      <c r="BD7" s="39">
        <v>284.45</v>
      </c>
      <c r="BE7" s="39">
        <v>342.36</v>
      </c>
      <c r="BF7" s="39">
        <v>338.79</v>
      </c>
      <c r="BG7" s="39">
        <v>328.70</v>
      </c>
      <c r="BH7" s="39">
        <v>308.94</v>
      </c>
      <c r="BI7" s="39">
        <v>291.44</v>
      </c>
      <c r="BJ7" s="39">
        <v>320.31</v>
      </c>
      <c r="BK7" s="39">
        <v>303.26</v>
      </c>
      <c r="BL7" s="39">
        <v>290.31</v>
      </c>
      <c r="BM7" s="39">
        <v>272.95999999999998</v>
      </c>
      <c r="BN7" s="39">
        <v>260.95999999999998</v>
      </c>
      <c r="BO7" s="39">
        <v>260.95999999999998</v>
      </c>
      <c r="BP7" s="39">
        <v>108.92</v>
      </c>
      <c r="BQ7" s="39">
        <v>109.96</v>
      </c>
      <c r="BR7" s="39">
        <v>107.99</v>
      </c>
      <c r="BS7" s="39">
        <v>106.83</v>
      </c>
      <c r="BT7" s="39">
        <v>105.73</v>
      </c>
      <c r="BU7" s="39">
        <v>113.88</v>
      </c>
      <c r="BV7" s="39">
        <v>114.14</v>
      </c>
      <c r="BW7" s="39">
        <v>112.83</v>
      </c>
      <c r="BX7" s="39">
        <v>112.84</v>
      </c>
      <c r="BY7" s="39">
        <v>110.77</v>
      </c>
      <c r="BZ7" s="39">
        <v>110.77</v>
      </c>
      <c r="CA7" s="39">
        <v>56.72</v>
      </c>
      <c r="CB7" s="39">
        <v>56.19</v>
      </c>
      <c r="CC7" s="39">
        <v>57.21</v>
      </c>
      <c r="CD7" s="39">
        <v>57.83</v>
      </c>
      <c r="CE7" s="39">
        <v>58.43</v>
      </c>
      <c r="CF7" s="39">
        <v>74.02</v>
      </c>
      <c r="CG7" s="39">
        <v>73.03</v>
      </c>
      <c r="CH7" s="39">
        <v>73.86</v>
      </c>
      <c r="CI7" s="39">
        <v>73.849999999999994</v>
      </c>
      <c r="CJ7" s="39">
        <v>73.180000000000007</v>
      </c>
      <c r="CK7" s="39">
        <v>73.180000000000007</v>
      </c>
      <c r="CL7" s="39">
        <v>64.91</v>
      </c>
      <c r="CM7" s="39">
        <v>64.88</v>
      </c>
      <c r="CN7" s="39">
        <v>65.16</v>
      </c>
      <c r="CO7" s="39">
        <v>65.510000000000005</v>
      </c>
      <c r="CP7" s="39">
        <v>65.41</v>
      </c>
      <c r="CQ7" s="39">
        <v>61.66</v>
      </c>
      <c r="CR7" s="39">
        <v>62.19</v>
      </c>
      <c r="CS7" s="39">
        <v>61.77</v>
      </c>
      <c r="CT7" s="39">
        <v>61.69</v>
      </c>
      <c r="CU7" s="39">
        <v>62.26</v>
      </c>
      <c r="CV7" s="39">
        <v>62.26</v>
      </c>
      <c r="CW7" s="39">
        <v>99.83</v>
      </c>
      <c r="CX7" s="39">
        <v>99.80</v>
      </c>
      <c r="CY7" s="39">
        <v>99.81</v>
      </c>
      <c r="CZ7" s="39">
        <v>99.81</v>
      </c>
      <c r="DA7" s="39">
        <v>99.81</v>
      </c>
      <c r="DB7" s="39">
        <v>100.05</v>
      </c>
      <c r="DC7" s="39">
        <v>100.05</v>
      </c>
      <c r="DD7" s="39">
        <v>100.08</v>
      </c>
      <c r="DE7" s="39">
        <v>100</v>
      </c>
      <c r="DF7" s="39">
        <v>100.16</v>
      </c>
      <c r="DG7" s="39">
        <v>100.16</v>
      </c>
      <c r="DH7" s="39">
        <v>55.49</v>
      </c>
      <c r="DI7" s="39">
        <v>56.13</v>
      </c>
      <c r="DJ7" s="39">
        <v>57.21</v>
      </c>
      <c r="DK7" s="39">
        <v>59.11</v>
      </c>
      <c r="DL7" s="39">
        <v>60.52</v>
      </c>
      <c r="DM7" s="39">
        <v>53.56</v>
      </c>
      <c r="DN7" s="39">
        <v>54.73</v>
      </c>
      <c r="DO7" s="39">
        <v>55.77</v>
      </c>
      <c r="DP7" s="39">
        <v>56.48</v>
      </c>
      <c r="DQ7" s="39">
        <v>57.50</v>
      </c>
      <c r="DR7" s="39">
        <v>57.50</v>
      </c>
      <c r="DS7" s="39">
        <v>27.86</v>
      </c>
      <c r="DT7" s="39">
        <v>28.03</v>
      </c>
      <c r="DU7" s="39">
        <v>29.27</v>
      </c>
      <c r="DV7" s="39">
        <v>29.37</v>
      </c>
      <c r="DW7" s="39">
        <v>32.40</v>
      </c>
      <c r="DX7" s="39">
        <v>19.44</v>
      </c>
      <c r="DY7" s="39">
        <v>22.46</v>
      </c>
      <c r="DZ7" s="39">
        <v>25.84</v>
      </c>
      <c r="EA7" s="39">
        <v>27.61</v>
      </c>
      <c r="EB7" s="39">
        <v>30.30</v>
      </c>
      <c r="EC7" s="39">
        <v>30.30</v>
      </c>
      <c r="ED7" s="39">
        <v>0.24</v>
      </c>
      <c r="EE7" s="39">
        <v>0.23</v>
      </c>
      <c r="EF7" s="39">
        <v>0.01</v>
      </c>
      <c r="EG7" s="39">
        <v>0</v>
      </c>
      <c r="EH7" s="39">
        <v>0.04</v>
      </c>
      <c r="EI7" s="39">
        <v>0.24</v>
      </c>
      <c r="EJ7" s="39">
        <v>0.27</v>
      </c>
      <c r="EK7" s="39">
        <v>0.24</v>
      </c>
      <c r="EL7" s="39">
        <v>0.20</v>
      </c>
      <c r="EM7" s="39">
        <v>0.32</v>
      </c>
      <c r="EN7" s="39">
        <v>0.32</v>
      </c>
    </row>
    <row r="8" spans="24:144" ht="13.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3" ht="13.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6" ht="13.5">
      <c r="A10" s="42" t="s">
        <v>44</v>
      </c>
      <c r="B10" s="43">
        <f t="shared" si="15" ref="B10:D10">DATEVALUE($B7+12-B11&amp;"/1/"&amp;B12)</f>
        <v>46753</v>
      </c>
      <c r="C10" s="43">
        <f t="shared" si="15"/>
        <v>47119</v>
      </c>
      <c r="D10" s="43">
        <f t="shared" si="15"/>
        <v>47484</v>
      </c>
      <c r="E10" s="44">
        <f>DATEVALUE($B7+12-E11&amp;"/1/"&amp;E12)</f>
        <v>47849</v>
      </c>
      <c r="F10" s="44">
        <f>DATEVALUE($B7+12-F11&amp;"/1/"&amp;F12)</f>
        <v>48215</v>
      </c>
    </row>
    <row r="11" spans="2:7" ht="13.5">
      <c r="B11">
        <v>4</v>
      </c>
      <c r="C11">
        <v>3</v>
      </c>
      <c r="D11">
        <v>2</v>
      </c>
      <c r="E11">
        <v>1</v>
      </c>
      <c r="F11">
        <v>0</v>
      </c>
      <c r="G11" t="s">
        <v>104</v>
      </c>
    </row>
    <row r="12" spans="2:7" ht="13.5">
      <c r="B12">
        <v>1</v>
      </c>
      <c r="C12">
        <v>1</v>
      </c>
      <c r="D12">
        <v>1</v>
      </c>
      <c r="E12">
        <v>1</v>
      </c>
      <c r="F12">
        <v>2</v>
      </c>
      <c r="G12" t="s">
        <v>105</v>
      </c>
    </row>
    <row r="13" spans="2:7" ht="13.5">
      <c r="B13" t="s">
        <v>106</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公営企業課</Manager>
  <Company>総務省</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dcterms:created xsi:type="dcterms:W3CDTF">2021-12-03T06:46:12Z</dcterms:created>
  <dcterms:modified xsi:type="dcterms:W3CDTF">2022-01-24T05:40:12Z</dcterms:modified>
  <cp:category/>
  <cp:contentType/>
  <cp:contentStatus/>
</cp:coreProperties>
</file>