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C:\Users\115745\Box\【02_課所共有】05_03_エネルギー環境課\R07年度\04_創エネルギー推進担当\08_45_再エネ全般\08_45_030_省エネ・再エネ活用設備導入促進　通知・報告等\02_省エネ・再エネ活用設備導入補助\01_例規\02_運用関係\02_関係書類\"/>
    </mc:Choice>
  </mc:AlternateContent>
  <xr:revisionPtr revIDLastSave="0" documentId="13_ncr:1_{2564C564-6543-4361-9809-A0442603DD64}" xr6:coauthVersionLast="47" xr6:coauthVersionMax="47" xr10:uidLastSave="{00000000-0000-0000-0000-000000000000}"/>
  <bookViews>
    <workbookView xWindow="28680" yWindow="-120" windowWidth="29040" windowHeight="15990" xr2:uid="{00000000-000D-0000-FFFF-FFFF00000000}"/>
  </bookViews>
  <sheets>
    <sheet name="太陽光＋蓄電池" sheetId="8" r:id="rId1"/>
    <sheet name="その他" sheetId="11" r:id="rId2"/>
    <sheet name="(導入前)CO₂排出量換算シート" sheetId="9" r:id="rId3"/>
    <sheet name="(導入後)CO₂排出量換算シート " sheetId="10" r:id="rId4"/>
  </sheets>
  <definedNames>
    <definedName name="_xlnm.Print_Area" localSheetId="1">その他!$A:$K</definedName>
    <definedName name="_xlnm.Print_Area" localSheetId="0">'太陽光＋蓄電池'!$A:$N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8" i="9" l="1"/>
  <c r="Q53" i="9"/>
  <c r="N56" i="10" s="1"/>
  <c r="Q56" i="10" s="1"/>
  <c r="Q48" i="10"/>
  <c r="Q47" i="10"/>
  <c r="Q45" i="10"/>
  <c r="Q47" i="9"/>
  <c r="Q45" i="9"/>
  <c r="E59" i="11"/>
  <c r="G59" i="11"/>
  <c r="I59" i="11"/>
  <c r="C59" i="11"/>
  <c r="D50" i="11"/>
  <c r="F65" i="8"/>
  <c r="D46" i="8"/>
  <c r="D56" i="8" s="1"/>
  <c r="Q41" i="9"/>
  <c r="B65" i="8"/>
  <c r="J65" i="8"/>
  <c r="L65" i="8"/>
  <c r="H65" i="8"/>
  <c r="D65" i="8"/>
  <c r="Q50" i="10"/>
  <c r="Q49" i="10"/>
  <c r="Q51" i="10" s="1"/>
  <c r="Q46" i="10"/>
  <c r="N45" i="10"/>
  <c r="L45" i="10"/>
  <c r="Q44" i="10"/>
  <c r="N44" i="10"/>
  <c r="L44" i="10"/>
  <c r="L48" i="10" s="1"/>
  <c r="N48" i="10" s="1"/>
  <c r="Q43" i="10"/>
  <c r="N43" i="10"/>
  <c r="L43" i="10"/>
  <c r="Q41" i="10"/>
  <c r="Q40" i="10"/>
  <c r="N40" i="10"/>
  <c r="L40" i="10"/>
  <c r="Q39" i="10"/>
  <c r="N39" i="10"/>
  <c r="L39" i="10"/>
  <c r="L42" i="10" s="1"/>
  <c r="N42" i="10" s="1"/>
  <c r="Q38" i="10"/>
  <c r="Q42" i="10" s="1"/>
  <c r="N38" i="10"/>
  <c r="L38" i="10"/>
  <c r="Q37" i="10"/>
  <c r="N37" i="10"/>
  <c r="L37" i="10"/>
  <c r="Q34" i="10"/>
  <c r="N34" i="10"/>
  <c r="L34" i="10"/>
  <c r="Q33" i="10"/>
  <c r="N33" i="10"/>
  <c r="L33" i="10"/>
  <c r="Q32" i="10"/>
  <c r="N32" i="10"/>
  <c r="L32" i="10"/>
  <c r="Q31" i="10"/>
  <c r="N31" i="10"/>
  <c r="L31" i="10"/>
  <c r="Q30" i="10"/>
  <c r="N30" i="10"/>
  <c r="L30" i="10"/>
  <c r="Q29" i="10"/>
  <c r="N29" i="10"/>
  <c r="L29" i="10"/>
  <c r="Q28" i="10"/>
  <c r="N28" i="10"/>
  <c r="L28" i="10"/>
  <c r="Q27" i="10"/>
  <c r="N27" i="10"/>
  <c r="L27" i="10"/>
  <c r="Q26" i="10"/>
  <c r="N26" i="10"/>
  <c r="L26" i="10"/>
  <c r="Q25" i="10"/>
  <c r="N25" i="10"/>
  <c r="L25" i="10"/>
  <c r="Q24" i="10"/>
  <c r="N24" i="10"/>
  <c r="L24" i="10"/>
  <c r="Q23" i="10"/>
  <c r="N23" i="10"/>
  <c r="L23" i="10"/>
  <c r="Q22" i="10"/>
  <c r="N22" i="10"/>
  <c r="L22" i="10"/>
  <c r="Q21" i="10"/>
  <c r="N21" i="10"/>
  <c r="L21" i="10"/>
  <c r="Q20" i="10"/>
  <c r="N20" i="10"/>
  <c r="L20" i="10"/>
  <c r="Q19" i="10"/>
  <c r="N19" i="10"/>
  <c r="L19" i="10"/>
  <c r="Q18" i="10"/>
  <c r="N18" i="10"/>
  <c r="L18" i="10"/>
  <c r="Q17" i="10"/>
  <c r="N17" i="10"/>
  <c r="L17" i="10"/>
  <c r="Q16" i="10"/>
  <c r="N16" i="10"/>
  <c r="L16" i="10"/>
  <c r="Q15" i="10"/>
  <c r="N15" i="10"/>
  <c r="L15" i="10"/>
  <c r="Q14" i="10"/>
  <c r="N14" i="10"/>
  <c r="L14" i="10"/>
  <c r="Q13" i="10"/>
  <c r="N13" i="10"/>
  <c r="L13" i="10"/>
  <c r="Q12" i="10"/>
  <c r="N12" i="10"/>
  <c r="L12" i="10"/>
  <c r="Q11" i="10"/>
  <c r="N11" i="10"/>
  <c r="L11" i="10"/>
  <c r="Q10" i="10"/>
  <c r="N10" i="10"/>
  <c r="L10" i="10"/>
  <c r="Q9" i="10"/>
  <c r="N9" i="10"/>
  <c r="L9" i="10"/>
  <c r="Q8" i="10"/>
  <c r="N8" i="10"/>
  <c r="L8" i="10"/>
  <c r="Q7" i="10"/>
  <c r="N7" i="10"/>
  <c r="L7" i="10"/>
  <c r="Q6" i="10"/>
  <c r="N6" i="10"/>
  <c r="L6" i="10"/>
  <c r="Q50" i="9"/>
  <c r="Q49" i="9"/>
  <c r="Q51" i="9"/>
  <c r="Q46" i="9"/>
  <c r="N45" i="9"/>
  <c r="L45" i="9"/>
  <c r="Q44" i="9"/>
  <c r="N44" i="9"/>
  <c r="L44" i="9"/>
  <c r="Q43" i="9"/>
  <c r="N43" i="9"/>
  <c r="L43" i="9"/>
  <c r="Q40" i="9"/>
  <c r="N40" i="9"/>
  <c r="L40" i="9"/>
  <c r="Q39" i="9"/>
  <c r="N39" i="9"/>
  <c r="L39" i="9"/>
  <c r="Q38" i="9"/>
  <c r="N38" i="9"/>
  <c r="L38" i="9"/>
  <c r="Q37" i="9"/>
  <c r="N37" i="9"/>
  <c r="L37" i="9"/>
  <c r="Q34" i="9"/>
  <c r="N34" i="9"/>
  <c r="L34" i="9"/>
  <c r="Q33" i="9"/>
  <c r="N33" i="9"/>
  <c r="L33" i="9"/>
  <c r="Q32" i="9"/>
  <c r="N32" i="9"/>
  <c r="L32" i="9"/>
  <c r="Q31" i="9"/>
  <c r="N31" i="9"/>
  <c r="L31" i="9"/>
  <c r="Q30" i="9"/>
  <c r="N30" i="9"/>
  <c r="L30" i="9"/>
  <c r="Q29" i="9"/>
  <c r="N29" i="9"/>
  <c r="L29" i="9"/>
  <c r="Q28" i="9"/>
  <c r="N28" i="9"/>
  <c r="L28" i="9"/>
  <c r="Q27" i="9"/>
  <c r="N27" i="9"/>
  <c r="L27" i="9"/>
  <c r="Q26" i="9"/>
  <c r="N26" i="9"/>
  <c r="L26" i="9"/>
  <c r="Q25" i="9"/>
  <c r="N25" i="9"/>
  <c r="L25" i="9"/>
  <c r="Q24" i="9"/>
  <c r="N24" i="9"/>
  <c r="L24" i="9"/>
  <c r="Q23" i="9"/>
  <c r="N23" i="9"/>
  <c r="L23" i="9"/>
  <c r="Q22" i="9"/>
  <c r="N22" i="9"/>
  <c r="L22" i="9"/>
  <c r="Q21" i="9"/>
  <c r="N21" i="9"/>
  <c r="L21" i="9"/>
  <c r="Q20" i="9"/>
  <c r="N20" i="9"/>
  <c r="L20" i="9"/>
  <c r="Q19" i="9"/>
  <c r="N19" i="9"/>
  <c r="L19" i="9"/>
  <c r="Q18" i="9"/>
  <c r="N18" i="9"/>
  <c r="L18" i="9"/>
  <c r="Q17" i="9"/>
  <c r="N17" i="9"/>
  <c r="L17" i="9"/>
  <c r="Q16" i="9"/>
  <c r="N16" i="9"/>
  <c r="L16" i="9"/>
  <c r="Q15" i="9"/>
  <c r="N15" i="9"/>
  <c r="L15" i="9"/>
  <c r="Q14" i="9"/>
  <c r="N14" i="9"/>
  <c r="L14" i="9"/>
  <c r="Q13" i="9"/>
  <c r="N13" i="9"/>
  <c r="L13" i="9"/>
  <c r="Q12" i="9"/>
  <c r="N12" i="9"/>
  <c r="L12" i="9"/>
  <c r="Q11" i="9"/>
  <c r="N11" i="9"/>
  <c r="L11" i="9"/>
  <c r="Q10" i="9"/>
  <c r="N10" i="9"/>
  <c r="L10" i="9"/>
  <c r="Q9" i="9"/>
  <c r="N9" i="9"/>
  <c r="L9" i="9"/>
  <c r="Q8" i="9"/>
  <c r="N8" i="9"/>
  <c r="L8" i="9"/>
  <c r="L35" i="9" s="1"/>
  <c r="N35" i="9" s="1"/>
  <c r="Q7" i="9"/>
  <c r="N7" i="9"/>
  <c r="L7" i="9"/>
  <c r="Q6" i="9"/>
  <c r="N6" i="9"/>
  <c r="L6" i="9"/>
  <c r="Q53" i="10" l="1"/>
  <c r="O56" i="10" s="1"/>
  <c r="L48" i="9"/>
  <c r="N48" i="9" s="1"/>
  <c r="L35" i="10"/>
  <c r="N35" i="10" s="1"/>
  <c r="N53" i="10" s="1"/>
  <c r="Q42" i="9"/>
  <c r="L42" i="9"/>
  <c r="N42" i="9" s="1"/>
  <c r="N53" i="9" s="1"/>
  <c r="Q35" i="9"/>
  <c r="Q35" i="10"/>
  <c r="L53" i="10"/>
  <c r="L53" i="9"/>
  <c r="D69" i="8" l="1"/>
  <c r="D63" i="11"/>
</calcChain>
</file>

<file path=xl/sharedStrings.xml><?xml version="1.0" encoding="utf-8"?>
<sst xmlns="http://schemas.openxmlformats.org/spreadsheetml/2006/main" count="600" uniqueCount="213">
  <si>
    <t>経費費目</t>
    <rPh sb="0" eb="2">
      <t>ケイヒ</t>
    </rPh>
    <rPh sb="2" eb="3">
      <t>ヒ</t>
    </rPh>
    <rPh sb="3" eb="4">
      <t>メ</t>
    </rPh>
    <phoneticPr fontId="2"/>
  </si>
  <si>
    <t>３　補助金所要額</t>
    <rPh sb="2" eb="5">
      <t>ホジョキン</t>
    </rPh>
    <rPh sb="5" eb="7">
      <t>ショヨウ</t>
    </rPh>
    <rPh sb="7" eb="8">
      <t>ガク</t>
    </rPh>
    <phoneticPr fontId="2"/>
  </si>
  <si>
    <t>設備費</t>
    <rPh sb="0" eb="3">
      <t>セツビヒ</t>
    </rPh>
    <phoneticPr fontId="2"/>
  </si>
  <si>
    <t>合　計</t>
    <rPh sb="0" eb="1">
      <t>ゴウ</t>
    </rPh>
    <rPh sb="2" eb="3">
      <t>ケイ</t>
    </rPh>
    <phoneticPr fontId="2"/>
  </si>
  <si>
    <t>千円</t>
    <rPh sb="0" eb="1">
      <t>セン</t>
    </rPh>
    <rPh sb="1" eb="2">
      <t>エン</t>
    </rPh>
    <phoneticPr fontId="2"/>
  </si>
  <si>
    <t>千円</t>
    <rPh sb="1" eb="2">
      <t>エン</t>
    </rPh>
    <phoneticPr fontId="2"/>
  </si>
  <si>
    <t>導入前</t>
    <rPh sb="0" eb="2">
      <t>ドウニュウ</t>
    </rPh>
    <rPh sb="2" eb="3">
      <t>マエ</t>
    </rPh>
    <phoneticPr fontId="2"/>
  </si>
  <si>
    <t>令和　　年　　月　　日</t>
    <rPh sb="0" eb="2">
      <t>レイワ</t>
    </rPh>
    <rPh sb="4" eb="5">
      <t>ネン</t>
    </rPh>
    <rPh sb="7" eb="8">
      <t>ガツ</t>
    </rPh>
    <rPh sb="10" eb="11">
      <t>ヒ</t>
    </rPh>
    <phoneticPr fontId="2"/>
  </si>
  <si>
    <t>△t-CO₂／年</t>
    <rPh sb="7" eb="8">
      <t>ネン</t>
    </rPh>
    <phoneticPr fontId="2"/>
  </si>
  <si>
    <t>種類</t>
    <rPh sb="0" eb="2">
      <t>シュルイ</t>
    </rPh>
    <phoneticPr fontId="4"/>
  </si>
  <si>
    <t>使用量</t>
    <rPh sb="0" eb="3">
      <t>シヨウリョウ</t>
    </rPh>
    <phoneticPr fontId="4"/>
  </si>
  <si>
    <t>単位当たり発熱量</t>
    <rPh sb="0" eb="2">
      <t>タンイ</t>
    </rPh>
    <rPh sb="2" eb="3">
      <t>ア</t>
    </rPh>
    <rPh sb="5" eb="8">
      <t>ハツネツリョウ</t>
    </rPh>
    <phoneticPr fontId="4"/>
  </si>
  <si>
    <t>熱量</t>
    <phoneticPr fontId="4"/>
  </si>
  <si>
    <t>原油換算</t>
    <rPh sb="0" eb="2">
      <t>ゲンユ</t>
    </rPh>
    <rPh sb="2" eb="4">
      <t>カンサン</t>
    </rPh>
    <phoneticPr fontId="4"/>
  </si>
  <si>
    <t>原油換算使用量</t>
    <rPh sb="0" eb="2">
      <t>ゲンユ</t>
    </rPh>
    <rPh sb="2" eb="4">
      <t>カンサン</t>
    </rPh>
    <rPh sb="4" eb="7">
      <t>シヨウリョウ</t>
    </rPh>
    <phoneticPr fontId="4"/>
  </si>
  <si>
    <t>排出係数</t>
    <phoneticPr fontId="4"/>
  </si>
  <si>
    <t>二酸化炭素
排出量</t>
    <phoneticPr fontId="4"/>
  </si>
  <si>
    <t>①</t>
    <phoneticPr fontId="4"/>
  </si>
  <si>
    <t>②</t>
    <phoneticPr fontId="4"/>
  </si>
  <si>
    <t>③=①×②</t>
    <phoneticPr fontId="4"/>
  </si>
  <si>
    <t>④</t>
    <phoneticPr fontId="4"/>
  </si>
  <si>
    <t>⑤=①×②×④</t>
    <phoneticPr fontId="4"/>
  </si>
  <si>
    <t>⑥</t>
    <phoneticPr fontId="4"/>
  </si>
  <si>
    <t>⑦=①×②×⑥
×44/12</t>
    <phoneticPr fontId="4"/>
  </si>
  <si>
    <t>数値</t>
    <rPh sb="0" eb="2">
      <t>スウチ</t>
    </rPh>
    <phoneticPr fontId="4"/>
  </si>
  <si>
    <t>単位</t>
    <phoneticPr fontId="4"/>
  </si>
  <si>
    <t>単位</t>
    <rPh sb="0" eb="2">
      <t>タンイ</t>
    </rPh>
    <phoneticPr fontId="4"/>
  </si>
  <si>
    <t>GJ</t>
    <phoneticPr fontId="4"/>
  </si>
  <si>
    <t>kL/GJ</t>
    <phoneticPr fontId="4"/>
  </si>
  <si>
    <t>kL</t>
    <phoneticPr fontId="4"/>
  </si>
  <si>
    <r>
      <t>t-CO</t>
    </r>
    <r>
      <rPr>
        <vertAlign val="subscript"/>
        <sz val="11"/>
        <rFont val="ＭＳ Ｐ明朝"/>
        <family val="1"/>
        <charset val="128"/>
      </rPr>
      <t>2</t>
    </r>
    <phoneticPr fontId="4"/>
  </si>
  <si>
    <r>
      <t>エネルギー起源CO</t>
    </r>
    <r>
      <rPr>
        <vertAlign val="subscript"/>
        <sz val="11"/>
        <color indexed="8"/>
        <rFont val="ＭＳ Ｐ明朝"/>
        <family val="1"/>
        <charset val="128"/>
      </rPr>
      <t>2</t>
    </r>
    <rPh sb="5" eb="7">
      <t>キゲン</t>
    </rPh>
    <phoneticPr fontId="4"/>
  </si>
  <si>
    <t>燃料</t>
    <rPh sb="0" eb="2">
      <t>ネンリョウ</t>
    </rPh>
    <phoneticPr fontId="4"/>
  </si>
  <si>
    <t>原油（コンデンセートを除く）</t>
    <rPh sb="0" eb="2">
      <t>ゲンユ</t>
    </rPh>
    <rPh sb="11" eb="12">
      <t>ノゾ</t>
    </rPh>
    <phoneticPr fontId="4"/>
  </si>
  <si>
    <t>GJ/kL</t>
    <phoneticPr fontId="4"/>
  </si>
  <si>
    <t>t-C/GJ</t>
  </si>
  <si>
    <t>原油のうちコンデンセート（ＮＧＬ）</t>
    <rPh sb="0" eb="2">
      <t>ゲンユ</t>
    </rPh>
    <phoneticPr fontId="4"/>
  </si>
  <si>
    <t>揮発油（ガソリン）</t>
    <rPh sb="0" eb="3">
      <t>キハツユ</t>
    </rPh>
    <phoneticPr fontId="4"/>
  </si>
  <si>
    <t>t-C/GJ</t>
    <phoneticPr fontId="4"/>
  </si>
  <si>
    <t>ナフサ</t>
    <phoneticPr fontId="4"/>
  </si>
  <si>
    <t>灯油</t>
    <rPh sb="0" eb="2">
      <t>トウユ</t>
    </rPh>
    <phoneticPr fontId="4"/>
  </si>
  <si>
    <t>軽油</t>
    <rPh sb="0" eb="2">
      <t>ケイユ</t>
    </rPh>
    <phoneticPr fontId="4"/>
  </si>
  <si>
    <t>Ａ重油</t>
    <rPh sb="1" eb="3">
      <t>ジュウユ</t>
    </rPh>
    <phoneticPr fontId="4"/>
  </si>
  <si>
    <t>Ｂ・Ｃ重油</t>
    <rPh sb="3" eb="5">
      <t>ジュウユ</t>
    </rPh>
    <phoneticPr fontId="4"/>
  </si>
  <si>
    <t>石油アスファルト</t>
    <rPh sb="0" eb="2">
      <t>セキユ</t>
    </rPh>
    <phoneticPr fontId="4"/>
  </si>
  <si>
    <t>t</t>
    <phoneticPr fontId="4"/>
  </si>
  <si>
    <t>GJ/t</t>
    <phoneticPr fontId="4"/>
  </si>
  <si>
    <t>石油コークス</t>
    <rPh sb="0" eb="2">
      <t>セキユ</t>
    </rPh>
    <phoneticPr fontId="4"/>
  </si>
  <si>
    <t>石油ガス</t>
    <rPh sb="0" eb="2">
      <t>セキユ</t>
    </rPh>
    <phoneticPr fontId="4"/>
  </si>
  <si>
    <t>液化石油ガス（ＬＰＧ）</t>
    <phoneticPr fontId="4"/>
  </si>
  <si>
    <t>石油系炭化水素ガス</t>
    <rPh sb="0" eb="3">
      <t>セキユケイ</t>
    </rPh>
    <rPh sb="3" eb="5">
      <t>タンカ</t>
    </rPh>
    <rPh sb="5" eb="7">
      <t>スイソ</t>
    </rPh>
    <phoneticPr fontId="4"/>
  </si>
  <si>
    <r>
      <t>千Nｍ</t>
    </r>
    <r>
      <rPr>
        <vertAlign val="superscript"/>
        <sz val="8"/>
        <rFont val="ＭＳ Ｐ明朝"/>
        <family val="1"/>
        <charset val="128"/>
      </rPr>
      <t>3</t>
    </r>
    <rPh sb="0" eb="1">
      <t>セン</t>
    </rPh>
    <phoneticPr fontId="4"/>
  </si>
  <si>
    <r>
      <t>GJ/千Nｍ</t>
    </r>
    <r>
      <rPr>
        <vertAlign val="superscript"/>
        <sz val="8"/>
        <rFont val="ＭＳ Ｐ明朝"/>
        <family val="1"/>
        <charset val="128"/>
      </rPr>
      <t>3</t>
    </r>
    <phoneticPr fontId="4"/>
  </si>
  <si>
    <t>可燃性天然ガス</t>
    <rPh sb="0" eb="3">
      <t>カネンセイ</t>
    </rPh>
    <rPh sb="3" eb="5">
      <t>テンネン</t>
    </rPh>
    <phoneticPr fontId="4"/>
  </si>
  <si>
    <t>液化天然ガス（LNG)</t>
    <rPh sb="0" eb="2">
      <t>エキカ</t>
    </rPh>
    <rPh sb="2" eb="4">
      <t>テンネン</t>
    </rPh>
    <phoneticPr fontId="4"/>
  </si>
  <si>
    <t>その他可燃性天然ガス</t>
    <rPh sb="2" eb="3">
      <t>タ</t>
    </rPh>
    <rPh sb="3" eb="6">
      <t>カネンセイ</t>
    </rPh>
    <rPh sb="6" eb="8">
      <t>テンネン</t>
    </rPh>
    <phoneticPr fontId="4"/>
  </si>
  <si>
    <t>石炭</t>
    <rPh sb="0" eb="2">
      <t>セキタン</t>
    </rPh>
    <phoneticPr fontId="4"/>
  </si>
  <si>
    <t>原料炭</t>
    <rPh sb="0" eb="2">
      <t>ゲンリョウ</t>
    </rPh>
    <rPh sb="2" eb="3">
      <t>タン</t>
    </rPh>
    <phoneticPr fontId="4"/>
  </si>
  <si>
    <t>一般炭</t>
    <rPh sb="0" eb="2">
      <t>イッパン</t>
    </rPh>
    <rPh sb="2" eb="3">
      <t>タン</t>
    </rPh>
    <phoneticPr fontId="4"/>
  </si>
  <si>
    <t>無煙炭</t>
    <rPh sb="0" eb="3">
      <t>ムエンタン</t>
    </rPh>
    <phoneticPr fontId="4"/>
  </si>
  <si>
    <t>石炭コークス</t>
    <rPh sb="0" eb="2">
      <t>セキタン</t>
    </rPh>
    <phoneticPr fontId="4"/>
  </si>
  <si>
    <t>コールタール</t>
    <phoneticPr fontId="4"/>
  </si>
  <si>
    <t>コークス炉ガス</t>
    <rPh sb="4" eb="5">
      <t>ロ</t>
    </rPh>
    <phoneticPr fontId="4"/>
  </si>
  <si>
    <t>高炉ガス</t>
    <rPh sb="0" eb="2">
      <t>コウロ</t>
    </rPh>
    <phoneticPr fontId="4"/>
  </si>
  <si>
    <t>転炉ガス</t>
    <rPh sb="0" eb="2">
      <t>テンロ</t>
    </rPh>
    <phoneticPr fontId="4"/>
  </si>
  <si>
    <t>その他燃料</t>
    <rPh sb="2" eb="3">
      <t>タ</t>
    </rPh>
    <rPh sb="3" eb="5">
      <t>ネンリョウ</t>
    </rPh>
    <phoneticPr fontId="4"/>
  </si>
  <si>
    <r>
      <t>都市ガス</t>
    </r>
    <r>
      <rPr>
        <vertAlign val="superscript"/>
        <sz val="11"/>
        <rFont val="ＭＳ Ｐ明朝"/>
        <family val="1"/>
        <charset val="128"/>
      </rPr>
      <t>（※）</t>
    </r>
    <rPh sb="0" eb="2">
      <t>トシ</t>
    </rPh>
    <phoneticPr fontId="4"/>
  </si>
  <si>
    <r>
      <t>13A:45MJ/m</t>
    </r>
    <r>
      <rPr>
        <vertAlign val="superscript"/>
        <sz val="11"/>
        <rFont val="ＭＳ Ｐ明朝"/>
        <family val="1"/>
        <charset val="128"/>
      </rPr>
      <t>3</t>
    </r>
    <phoneticPr fontId="4"/>
  </si>
  <si>
    <r>
      <t>13A:43.12MJ/m</t>
    </r>
    <r>
      <rPr>
        <vertAlign val="superscript"/>
        <sz val="11"/>
        <rFont val="ＭＳ Ｐ明朝"/>
        <family val="1"/>
        <charset val="128"/>
      </rPr>
      <t>3</t>
    </r>
    <phoneticPr fontId="4"/>
  </si>
  <si>
    <r>
      <t>13A:46.04MJ/m</t>
    </r>
    <r>
      <rPr>
        <vertAlign val="superscript"/>
        <sz val="11"/>
        <rFont val="ＭＳ Ｐ明朝"/>
        <family val="1"/>
        <charset val="128"/>
      </rPr>
      <t>3</t>
    </r>
    <phoneticPr fontId="4"/>
  </si>
  <si>
    <r>
      <t>12A:41.86MJ/m</t>
    </r>
    <r>
      <rPr>
        <vertAlign val="superscript"/>
        <sz val="11"/>
        <rFont val="ＭＳ Ｐ明朝"/>
        <family val="1"/>
        <charset val="128"/>
      </rPr>
      <t>3</t>
    </r>
    <phoneticPr fontId="4"/>
  </si>
  <si>
    <r>
      <t>6A:29.30MJ/m</t>
    </r>
    <r>
      <rPr>
        <vertAlign val="superscript"/>
        <sz val="11"/>
        <rFont val="ＭＳ Ｐ明朝"/>
        <family val="1"/>
        <charset val="128"/>
      </rPr>
      <t>3</t>
    </r>
    <phoneticPr fontId="4"/>
  </si>
  <si>
    <t>小計</t>
    <phoneticPr fontId="4"/>
  </si>
  <si>
    <t>熱</t>
    <rPh sb="0" eb="1">
      <t>ネツ</t>
    </rPh>
    <phoneticPr fontId="4"/>
  </si>
  <si>
    <t>①</t>
  </si>
  <si>
    <t>⑥</t>
  </si>
  <si>
    <t>⑦=①×⑥</t>
    <phoneticPr fontId="4"/>
  </si>
  <si>
    <t>産業用蒸気</t>
    <rPh sb="0" eb="3">
      <t>サンギョウヨウ</t>
    </rPh>
    <rPh sb="3" eb="5">
      <t>ジョウキ</t>
    </rPh>
    <phoneticPr fontId="4"/>
  </si>
  <si>
    <t>GJ/GJ</t>
    <phoneticPr fontId="4"/>
  </si>
  <si>
    <r>
      <t>t-CO</t>
    </r>
    <r>
      <rPr>
        <vertAlign val="subscript"/>
        <sz val="8"/>
        <rFont val="ＭＳ Ｐ明朝"/>
        <family val="1"/>
        <charset val="128"/>
      </rPr>
      <t>2</t>
    </r>
    <r>
      <rPr>
        <sz val="8"/>
        <rFont val="ＭＳ Ｐ明朝"/>
        <family val="1"/>
        <charset val="128"/>
      </rPr>
      <t>/GJ</t>
    </r>
    <phoneticPr fontId="4"/>
  </si>
  <si>
    <t>産業用以外の蒸気</t>
    <rPh sb="0" eb="3">
      <t>サンギョウヨウ</t>
    </rPh>
    <rPh sb="3" eb="5">
      <t>イガイ</t>
    </rPh>
    <rPh sb="6" eb="8">
      <t>ジョウキ</t>
    </rPh>
    <phoneticPr fontId="4"/>
  </si>
  <si>
    <t>温水</t>
    <rPh sb="0" eb="2">
      <t>オンスイ</t>
    </rPh>
    <phoneticPr fontId="4"/>
  </si>
  <si>
    <t>冷水</t>
    <rPh sb="0" eb="2">
      <t>レイスイ</t>
    </rPh>
    <phoneticPr fontId="4"/>
  </si>
  <si>
    <t>再生可能エネルギーの環境価値を移転した熱</t>
    <rPh sb="0" eb="2">
      <t>サイセイ</t>
    </rPh>
    <rPh sb="2" eb="4">
      <t>カノウ</t>
    </rPh>
    <rPh sb="10" eb="12">
      <t>カンキョウ</t>
    </rPh>
    <rPh sb="12" eb="14">
      <t>カチ</t>
    </rPh>
    <rPh sb="15" eb="17">
      <t>イテン</t>
    </rPh>
    <rPh sb="19" eb="20">
      <t>ネツ</t>
    </rPh>
    <phoneticPr fontId="4"/>
  </si>
  <si>
    <t>電気</t>
    <rPh sb="0" eb="2">
      <t>デンキ</t>
    </rPh>
    <phoneticPr fontId="4"/>
  </si>
  <si>
    <t>一般電気
事業者</t>
    <rPh sb="0" eb="2">
      <t>イッパン</t>
    </rPh>
    <rPh sb="2" eb="4">
      <t>デンキ</t>
    </rPh>
    <rPh sb="5" eb="8">
      <t>ジギョウシャ</t>
    </rPh>
    <phoneticPr fontId="4"/>
  </si>
  <si>
    <t>昼間（8時～22時）</t>
    <rPh sb="0" eb="2">
      <t>ヒルマ</t>
    </rPh>
    <rPh sb="4" eb="5">
      <t>ジ</t>
    </rPh>
    <rPh sb="8" eb="9">
      <t>ジ</t>
    </rPh>
    <phoneticPr fontId="4"/>
  </si>
  <si>
    <t>千kWh</t>
    <rPh sb="0" eb="1">
      <t>セン</t>
    </rPh>
    <phoneticPr fontId="4"/>
  </si>
  <si>
    <t>GJ/千kWh</t>
    <rPh sb="3" eb="4">
      <t>セン</t>
    </rPh>
    <phoneticPr fontId="4"/>
  </si>
  <si>
    <r>
      <t>t-CO</t>
    </r>
    <r>
      <rPr>
        <vertAlign val="subscript"/>
        <sz val="8"/>
        <rFont val="ＭＳ Ｐ明朝"/>
        <family val="1"/>
        <charset val="128"/>
      </rPr>
      <t>2</t>
    </r>
    <r>
      <rPr>
        <sz val="8"/>
        <rFont val="ＭＳ Ｐ明朝"/>
        <family val="1"/>
        <charset val="128"/>
      </rPr>
      <t>/千kWh</t>
    </r>
    <rPh sb="6" eb="7">
      <t>セン</t>
    </rPh>
    <phoneticPr fontId="4"/>
  </si>
  <si>
    <t>夜間（22時～翌8時）</t>
    <rPh sb="0" eb="2">
      <t>ヤカン</t>
    </rPh>
    <rPh sb="5" eb="6">
      <t>ジ</t>
    </rPh>
    <rPh sb="7" eb="8">
      <t>ヨク</t>
    </rPh>
    <rPh sb="9" eb="10">
      <t>ジ</t>
    </rPh>
    <phoneticPr fontId="4"/>
  </si>
  <si>
    <t>買電</t>
    <phoneticPr fontId="4"/>
  </si>
  <si>
    <t>再生可能エネルギーの環境価値を移転した電気</t>
    <rPh sb="0" eb="2">
      <t>サイセイ</t>
    </rPh>
    <rPh sb="2" eb="4">
      <t>カノウ</t>
    </rPh>
    <rPh sb="10" eb="12">
      <t>カンキョウ</t>
    </rPh>
    <rPh sb="12" eb="14">
      <t>カチ</t>
    </rPh>
    <rPh sb="15" eb="17">
      <t>イテン</t>
    </rPh>
    <rPh sb="19" eb="21">
      <t>デンキ</t>
    </rPh>
    <phoneticPr fontId="4"/>
  </si>
  <si>
    <t>再生可能エネルギーを自家消費した
電気</t>
    <rPh sb="0" eb="2">
      <t>サイセイ</t>
    </rPh>
    <rPh sb="2" eb="4">
      <t>カノウ</t>
    </rPh>
    <rPh sb="10" eb="12">
      <t>ジカ</t>
    </rPh>
    <rPh sb="12" eb="14">
      <t>ショウヒ</t>
    </rPh>
    <rPh sb="17" eb="19">
      <t>デンキ</t>
    </rPh>
    <phoneticPr fontId="4"/>
  </si>
  <si>
    <t>外部供給</t>
    <rPh sb="0" eb="2">
      <t>ガイブ</t>
    </rPh>
    <rPh sb="2" eb="4">
      <t>キョウキュウ</t>
    </rPh>
    <phoneticPr fontId="4"/>
  </si>
  <si>
    <t>自ら生成した熱の供給</t>
    <rPh sb="0" eb="1">
      <t>ミズカ</t>
    </rPh>
    <rPh sb="2" eb="4">
      <t>セイセイ</t>
    </rPh>
    <rPh sb="6" eb="7">
      <t>ネツ</t>
    </rPh>
    <rPh sb="8" eb="10">
      <t>キョウキュウ</t>
    </rPh>
    <phoneticPr fontId="4"/>
  </si>
  <si>
    <t>自ら生成した電力の供給</t>
    <rPh sb="0" eb="1">
      <t>ミズカ</t>
    </rPh>
    <rPh sb="2" eb="4">
      <t>セイセイ</t>
    </rPh>
    <rPh sb="6" eb="8">
      <t>デンリョク</t>
    </rPh>
    <rPh sb="9" eb="11">
      <t>キョウキュウ</t>
    </rPh>
    <phoneticPr fontId="4"/>
  </si>
  <si>
    <t>コージェネレーションシステムの利用</t>
    <rPh sb="15" eb="17">
      <t>リヨウ</t>
    </rPh>
    <phoneticPr fontId="4"/>
  </si>
  <si>
    <t>合計</t>
    <rPh sb="0" eb="2">
      <t>ゴウケイ</t>
    </rPh>
    <phoneticPr fontId="4"/>
  </si>
  <si>
    <t>【導入前】</t>
    <rPh sb="1" eb="4">
      <t>ドウニュウマエ</t>
    </rPh>
    <phoneticPr fontId="2"/>
  </si>
  <si>
    <t>【導入後】</t>
    <rPh sb="1" eb="4">
      <t>ドウニュウゴ</t>
    </rPh>
    <phoneticPr fontId="2"/>
  </si>
  <si>
    <t>導入後</t>
    <rPh sb="0" eb="3">
      <t>ドウニュウゴ</t>
    </rPh>
    <phoneticPr fontId="2"/>
  </si>
  <si>
    <t>削減量</t>
    <rPh sb="0" eb="3">
      <t>サクゲンリョウ</t>
    </rPh>
    <phoneticPr fontId="2"/>
  </si>
  <si>
    <t>kW</t>
    <phoneticPr fontId="2"/>
  </si>
  <si>
    <t>(3) 市町村等の補助額</t>
    <rPh sb="4" eb="8">
      <t>シチョウソントウ</t>
    </rPh>
    <rPh sb="9" eb="11">
      <t>ホジョ</t>
    </rPh>
    <rPh sb="11" eb="12">
      <t>ガク</t>
    </rPh>
    <phoneticPr fontId="2"/>
  </si>
  <si>
    <t>千円</t>
    <phoneticPr fontId="2"/>
  </si>
  <si>
    <t>工事費</t>
    <rPh sb="0" eb="3">
      <t>コウジヒヒ</t>
    </rPh>
    <phoneticPr fontId="2"/>
  </si>
  <si>
    <t>業務費</t>
    <rPh sb="0" eb="3">
      <t>ギョウムヒ</t>
    </rPh>
    <phoneticPr fontId="2"/>
  </si>
  <si>
    <t>その他再生可能エネルギー発電設備
（水力発電）</t>
    <rPh sb="2" eb="7">
      <t>タサイセイカノウ</t>
    </rPh>
    <rPh sb="12" eb="16">
      <t>ハツデンセツビ</t>
    </rPh>
    <rPh sb="18" eb="22">
      <t>スイリョクハツデン</t>
    </rPh>
    <phoneticPr fontId="4"/>
  </si>
  <si>
    <t>その他再生可能エネルギー発電設備
（バイオマス発電）</t>
    <rPh sb="2" eb="3">
      <t>タ</t>
    </rPh>
    <rPh sb="3" eb="5">
      <t>サイセイ</t>
    </rPh>
    <rPh sb="5" eb="7">
      <t>カノウ</t>
    </rPh>
    <rPh sb="12" eb="14">
      <t>ハツデン</t>
    </rPh>
    <rPh sb="14" eb="16">
      <t>セツビ</t>
    </rPh>
    <rPh sb="23" eb="25">
      <t>ハツデン</t>
    </rPh>
    <phoneticPr fontId="4"/>
  </si>
  <si>
    <t>熱利用設備（太陽熱）</t>
    <rPh sb="0" eb="5">
      <t>ネツリヨウセツビ</t>
    </rPh>
    <rPh sb="6" eb="9">
      <t>タイヨウネツ</t>
    </rPh>
    <phoneticPr fontId="4"/>
  </si>
  <si>
    <t>熱利用設備（バイオマス熱）</t>
    <rPh sb="0" eb="1">
      <t>ネツ</t>
    </rPh>
    <rPh sb="1" eb="3">
      <t>リヨウ</t>
    </rPh>
    <rPh sb="3" eb="5">
      <t>セツビ</t>
    </rPh>
    <rPh sb="11" eb="12">
      <t>ネツ</t>
    </rPh>
    <phoneticPr fontId="4"/>
  </si>
  <si>
    <t>熱利用設備（地中熱）</t>
    <rPh sb="0" eb="1">
      <t>ネツ</t>
    </rPh>
    <rPh sb="1" eb="3">
      <t>リヨウ</t>
    </rPh>
    <rPh sb="3" eb="5">
      <t>セツビ</t>
    </rPh>
    <rPh sb="6" eb="8">
      <t>チチュウ</t>
    </rPh>
    <rPh sb="8" eb="9">
      <t>ネツ</t>
    </rPh>
    <phoneticPr fontId="4"/>
  </si>
  <si>
    <t>その他基盤インフラ設備</t>
    <rPh sb="2" eb="5">
      <t>タキバン</t>
    </rPh>
    <rPh sb="9" eb="11">
      <t>セツビ</t>
    </rPh>
    <phoneticPr fontId="4"/>
  </si>
  <si>
    <t>コージェネレーションシステム</t>
    <phoneticPr fontId="4"/>
  </si>
  <si>
    <t>ア</t>
    <phoneticPr fontId="2"/>
  </si>
  <si>
    <t>イ</t>
    <phoneticPr fontId="2"/>
  </si>
  <si>
    <t>ウ</t>
    <phoneticPr fontId="2"/>
  </si>
  <si>
    <t>エ</t>
    <phoneticPr fontId="2"/>
  </si>
  <si>
    <t>オ</t>
    <phoneticPr fontId="2"/>
  </si>
  <si>
    <t>カ</t>
    <phoneticPr fontId="2"/>
  </si>
  <si>
    <t>キ</t>
    <phoneticPr fontId="2"/>
  </si>
  <si>
    <t>a　設備の区分</t>
    <rPh sb="2" eb="4">
      <t>セツビ</t>
    </rPh>
    <rPh sb="5" eb="7">
      <t>クブン</t>
    </rPh>
    <phoneticPr fontId="2"/>
  </si>
  <si>
    <t xml:space="preserve">b　製造者名     </t>
    <rPh sb="2" eb="5">
      <t>セイゾウシャ</t>
    </rPh>
    <rPh sb="5" eb="6">
      <t>メイ</t>
    </rPh>
    <phoneticPr fontId="2"/>
  </si>
  <si>
    <t>c　型名</t>
    <rPh sb="2" eb="3">
      <t>カタ</t>
    </rPh>
    <rPh sb="3" eb="4">
      <t>メイ</t>
    </rPh>
    <phoneticPr fontId="2"/>
  </si>
  <si>
    <t>(3) 設備</t>
    <rPh sb="4" eb="6">
      <t>セツビ</t>
    </rPh>
    <phoneticPr fontId="2"/>
  </si>
  <si>
    <t>(4) 事業着手予定日</t>
    <rPh sb="4" eb="6">
      <t>ジギョウ</t>
    </rPh>
    <rPh sb="6" eb="8">
      <t>チャクシュ</t>
    </rPh>
    <rPh sb="8" eb="10">
      <t>ヨテイ</t>
    </rPh>
    <rPh sb="10" eb="11">
      <t>ビ</t>
    </rPh>
    <phoneticPr fontId="2"/>
  </si>
  <si>
    <t>(5) 事業完了予定日</t>
    <rPh sb="4" eb="6">
      <t>ジギョウ</t>
    </rPh>
    <rPh sb="6" eb="8">
      <t>カンリョウ</t>
    </rPh>
    <rPh sb="8" eb="10">
      <t>ヨテイ</t>
    </rPh>
    <rPh sb="10" eb="11">
      <t>ビ</t>
    </rPh>
    <phoneticPr fontId="2"/>
  </si>
  <si>
    <t>４　ＣＯ₂削減効果</t>
    <rPh sb="5" eb="7">
      <t>サクゲン</t>
    </rPh>
    <rPh sb="7" eb="9">
      <t>コウカ</t>
    </rPh>
    <phoneticPr fontId="2"/>
  </si>
  <si>
    <t>ＣＯ₂排出削減量</t>
    <rPh sb="3" eb="5">
      <t>ハイシュツ</t>
    </rPh>
    <rPh sb="5" eb="7">
      <t>サクゲン</t>
    </rPh>
    <rPh sb="7" eb="8">
      <t>リョウ</t>
    </rPh>
    <phoneticPr fontId="2"/>
  </si>
  <si>
    <t>太陽光発電設備</t>
  </si>
  <si>
    <t>太陽光発電設備</t>
    <rPh sb="0" eb="7">
      <t>タイヨウコウハツデンセツビ</t>
    </rPh>
    <phoneticPr fontId="2"/>
  </si>
  <si>
    <t>蓄電池</t>
    <rPh sb="0" eb="3">
      <t>チクデンチ</t>
    </rPh>
    <phoneticPr fontId="2"/>
  </si>
  <si>
    <t>千円</t>
    <rPh sb="0" eb="2">
      <t>センエン</t>
    </rPh>
    <phoneticPr fontId="2"/>
  </si>
  <si>
    <t>年間発電量（見込み）</t>
    <rPh sb="0" eb="5">
      <t>ネンカンハツデンリョウ</t>
    </rPh>
    <rPh sb="6" eb="8">
      <t>ミコ</t>
    </rPh>
    <phoneticPr fontId="2"/>
  </si>
  <si>
    <t>年間の自家消費量（見込み）</t>
    <rPh sb="0" eb="2">
      <t>ネンカン</t>
    </rPh>
    <rPh sb="3" eb="8">
      <t>ジカショウヒリョウ</t>
    </rPh>
    <rPh sb="9" eb="11">
      <t>ミコ</t>
    </rPh>
    <phoneticPr fontId="2"/>
  </si>
  <si>
    <t>kWh</t>
    <phoneticPr fontId="2"/>
  </si>
  <si>
    <t>e　発電量見込み</t>
    <rPh sb="2" eb="4">
      <t>ハツデン</t>
    </rPh>
    <rPh sb="4" eb="5">
      <t>リョウ</t>
    </rPh>
    <rPh sb="5" eb="7">
      <t>ミコミ</t>
    </rPh>
    <phoneticPr fontId="2"/>
  </si>
  <si>
    <t>その他の費用</t>
    <rPh sb="2" eb="3">
      <t>タ</t>
    </rPh>
    <rPh sb="4" eb="6">
      <t>ヒヨウ</t>
    </rPh>
    <phoneticPr fontId="2"/>
  </si>
  <si>
    <t>d　定格発電出力</t>
    <rPh sb="2" eb="4">
      <t>テイカク</t>
    </rPh>
    <rPh sb="4" eb="6">
      <t>ハツデン</t>
    </rPh>
    <rPh sb="6" eb="8">
      <t>シュツリョク</t>
    </rPh>
    <phoneticPr fontId="2"/>
  </si>
  <si>
    <t>（計算式）</t>
    <rPh sb="1" eb="4">
      <t>ケイサンシキ</t>
    </rPh>
    <phoneticPr fontId="2"/>
  </si>
  <si>
    <t>（バイオマス依存率）</t>
    <rPh sb="6" eb="9">
      <t>イゾンリツ</t>
    </rPh>
    <phoneticPr fontId="2"/>
  </si>
  <si>
    <t>(3)設備</t>
    <rPh sb="3" eb="5">
      <t>セツビ</t>
    </rPh>
    <phoneticPr fontId="2"/>
  </si>
  <si>
    <t>(2) (1)のうち補助対象経費</t>
    <rPh sb="10" eb="16">
      <t>ホジョタイショウケイヒ</t>
    </rPh>
    <phoneticPr fontId="2"/>
  </si>
  <si>
    <t>(4) 補助対象経費（(2)-(3)）</t>
    <rPh sb="4" eb="8">
      <t>ホジョタイショウ</t>
    </rPh>
    <rPh sb="8" eb="10">
      <t>ケイヒ</t>
    </rPh>
    <phoneticPr fontId="2"/>
  </si>
  <si>
    <t xml:space="preserve"> </t>
    <phoneticPr fontId="2"/>
  </si>
  <si>
    <t>f　熱出力</t>
    <rPh sb="2" eb="3">
      <t>ネツ</t>
    </rPh>
    <rPh sb="3" eb="5">
      <t>シュツリョク</t>
    </rPh>
    <phoneticPr fontId="2"/>
  </si>
  <si>
    <t>g　排熱の利用用途</t>
    <phoneticPr fontId="2"/>
  </si>
  <si>
    <t>h  バイオマス依存率</t>
    <rPh sb="8" eb="11">
      <t>イゾンリツ</t>
    </rPh>
    <phoneticPr fontId="2"/>
  </si>
  <si>
    <t>［企業等における省エネ・再エネ活用設備導入補助金］　「CO₂排出量換算シート」</t>
    <rPh sb="1" eb="3">
      <t>キギョウ</t>
    </rPh>
    <rPh sb="3" eb="4">
      <t>トウ</t>
    </rPh>
    <rPh sb="8" eb="9">
      <t>ショウ</t>
    </rPh>
    <rPh sb="12" eb="13">
      <t>サイ</t>
    </rPh>
    <rPh sb="15" eb="17">
      <t>カツヨウ</t>
    </rPh>
    <rPh sb="17" eb="19">
      <t>セツビ</t>
    </rPh>
    <rPh sb="19" eb="21">
      <t>ドウニュウ</t>
    </rPh>
    <rPh sb="21" eb="23">
      <t>ホジョ</t>
    </rPh>
    <rPh sb="23" eb="24">
      <t>キン</t>
    </rPh>
    <rPh sb="31" eb="33">
      <t>ハイシュツ</t>
    </rPh>
    <rPh sb="33" eb="34">
      <t>リョウ</t>
    </rPh>
    <rPh sb="34" eb="36">
      <t>カンサン</t>
    </rPh>
    <phoneticPr fontId="4"/>
  </si>
  <si>
    <t>［企業等における省エネ・再エネ活用設備導入補助金］　「CO₂排出量換算シート」</t>
    <rPh sb="1" eb="3">
      <t>キギョウ</t>
    </rPh>
    <rPh sb="3" eb="4">
      <t>トウ</t>
    </rPh>
    <rPh sb="8" eb="9">
      <t>ショウ</t>
    </rPh>
    <rPh sb="12" eb="13">
      <t>サイ</t>
    </rPh>
    <rPh sb="15" eb="17">
      <t>カツヨウ</t>
    </rPh>
    <rPh sb="17" eb="19">
      <t>セツビ</t>
    </rPh>
    <rPh sb="19" eb="21">
      <t>ドウニュウ</t>
    </rPh>
    <rPh sb="21" eb="23">
      <t>ホジョ</t>
    </rPh>
    <rPh sb="23" eb="24">
      <t>キン</t>
    </rPh>
    <rPh sb="30" eb="32">
      <t>ハイシュツハイシュツリョウカンサン</t>
    </rPh>
    <phoneticPr fontId="4"/>
  </si>
  <si>
    <t>その他基盤インフラ設備</t>
    <rPh sb="2" eb="5">
      <t>タキバン</t>
    </rPh>
    <rPh sb="9" eb="11">
      <t>セツビ</t>
    </rPh>
    <phoneticPr fontId="2"/>
  </si>
  <si>
    <t>（その他基盤インフラ設備の内容、システム・設備の名称）</t>
    <rPh sb="21" eb="23">
      <t>セツビ</t>
    </rPh>
    <rPh sb="24" eb="26">
      <t>メイショウ</t>
    </rPh>
    <phoneticPr fontId="2"/>
  </si>
  <si>
    <t>　　　太陽光発電設備及び蓄電池</t>
    <rPh sb="3" eb="6">
      <t>タイヨウコウ</t>
    </rPh>
    <rPh sb="6" eb="8">
      <t>ハツデン</t>
    </rPh>
    <rPh sb="8" eb="10">
      <t>セツビ</t>
    </rPh>
    <rPh sb="10" eb="11">
      <t>オヨ</t>
    </rPh>
    <rPh sb="12" eb="15">
      <t>チクデンチ</t>
    </rPh>
    <phoneticPr fontId="2"/>
  </si>
  <si>
    <t>　　　その他基盤インフラ設備</t>
    <rPh sb="5" eb="8">
      <t>タキバン</t>
    </rPh>
    <rPh sb="12" eb="14">
      <t>セツビ</t>
    </rPh>
    <phoneticPr fontId="2"/>
  </si>
  <si>
    <t>交付申請合計額</t>
    <rPh sb="0" eb="2">
      <t>コウフ</t>
    </rPh>
    <rPh sb="2" eb="4">
      <t>シンセイ</t>
    </rPh>
    <rPh sb="4" eb="6">
      <t>ゴウケイ</t>
    </rPh>
    <rPh sb="6" eb="7">
      <t>ガク</t>
    </rPh>
    <phoneticPr fontId="2"/>
  </si>
  <si>
    <t>太陽光発電設備及び蓄電池の交付申請額</t>
    <rPh sb="0" eb="7">
      <t>タイヨウコウハツデンセツビ</t>
    </rPh>
    <rPh sb="7" eb="8">
      <t>オヨ</t>
    </rPh>
    <rPh sb="9" eb="12">
      <t>チクデンチ</t>
    </rPh>
    <rPh sb="13" eb="18">
      <t>コウフシンセイガク</t>
    </rPh>
    <phoneticPr fontId="2"/>
  </si>
  <si>
    <t>※自動計算のため入力不要</t>
    <rPh sb="1" eb="5">
      <t>ジドウケイサン</t>
    </rPh>
    <rPh sb="8" eb="12">
      <t>ニュウリョクフヨウ</t>
    </rPh>
    <phoneticPr fontId="2"/>
  </si>
  <si>
    <t>(8) 市町村等の補助額</t>
    <rPh sb="4" eb="8">
      <t>シチョウソントウ</t>
    </rPh>
    <rPh sb="9" eb="11">
      <t>ホジョ</t>
    </rPh>
    <rPh sb="11" eb="12">
      <t>ガク</t>
    </rPh>
    <phoneticPr fontId="2"/>
  </si>
  <si>
    <t>(7) (6)のうち補助対象経費</t>
    <rPh sb="10" eb="16">
      <t>ホジョタイショウケイヒ</t>
    </rPh>
    <phoneticPr fontId="2"/>
  </si>
  <si>
    <t>(9) 補助対象経費（(7)-(8)）</t>
    <rPh sb="4" eb="8">
      <t>ホジョタイショウ</t>
    </rPh>
    <rPh sb="8" eb="10">
      <t>ケイヒ</t>
    </rPh>
    <phoneticPr fontId="2"/>
  </si>
  <si>
    <t>その他再生可能エネルギー発電設備、熱利用設備、コージェネレーションシステム</t>
    <phoneticPr fontId="2"/>
  </si>
  <si>
    <t>事業所における
年間電気使用量</t>
    <rPh sb="0" eb="3">
      <t>ジギョウショ</t>
    </rPh>
    <rPh sb="8" eb="15">
      <t>ネンカンデンキシヨウリョウ</t>
    </rPh>
    <phoneticPr fontId="2"/>
  </si>
  <si>
    <t>年間の自家消費量
（見込み）</t>
    <rPh sb="0" eb="2">
      <t>ネンカン</t>
    </rPh>
    <rPh sb="3" eb="8">
      <t>ジカショウヒリョウ</t>
    </rPh>
    <rPh sb="10" eb="12">
      <t>ミコ</t>
    </rPh>
    <phoneticPr fontId="2"/>
  </si>
  <si>
    <t>(5) 事業完了予定日</t>
    <phoneticPr fontId="2"/>
  </si>
  <si>
    <t>(3) 定格発電出力</t>
    <phoneticPr fontId="2"/>
  </si>
  <si>
    <t>(7) 市町村等の補助額</t>
    <rPh sb="4" eb="8">
      <t>シチョウソントウ</t>
    </rPh>
    <rPh sb="9" eb="11">
      <t>ホジョ</t>
    </rPh>
    <rPh sb="11" eb="12">
      <t>ガク</t>
    </rPh>
    <phoneticPr fontId="2"/>
  </si>
  <si>
    <t>(6) (5)のうち補助対象経費</t>
    <rPh sb="10" eb="16">
      <t>ホジョタイショウケイヒ</t>
    </rPh>
    <phoneticPr fontId="2"/>
  </si>
  <si>
    <t>(8) 補助対象経費（(6)-(7)）</t>
    <rPh sb="4" eb="8">
      <t>ホジョタイショウ</t>
    </rPh>
    <rPh sb="8" eb="10">
      <t>ケイヒ</t>
    </rPh>
    <phoneticPr fontId="2"/>
  </si>
  <si>
    <t>（d～hは該当する場合のみ入力）</t>
    <rPh sb="5" eb="7">
      <t>ガイトウ</t>
    </rPh>
    <rPh sb="9" eb="11">
      <t>バアイ</t>
    </rPh>
    <rPh sb="13" eb="15">
      <t>ニュウリョク</t>
    </rPh>
    <phoneticPr fontId="2"/>
  </si>
  <si>
    <t>パワーコンディショナー</t>
    <phoneticPr fontId="2"/>
  </si>
  <si>
    <t>d　発電出力･容量</t>
    <phoneticPr fontId="2"/>
  </si>
  <si>
    <t>太陽光発電パネル</t>
    <rPh sb="0" eb="3">
      <t>タイヨウコウ</t>
    </rPh>
    <rPh sb="3" eb="5">
      <t>ハツデン</t>
    </rPh>
    <phoneticPr fontId="2"/>
  </si>
  <si>
    <t>太陽光パネル</t>
    <rPh sb="0" eb="3">
      <t>タイヨウコウ</t>
    </rPh>
    <phoneticPr fontId="2"/>
  </si>
  <si>
    <t>補助対象経費
（税抜）（円）</t>
    <phoneticPr fontId="2"/>
  </si>
  <si>
    <t>(2) 契約形態（リース、ＰＰＡの有無）</t>
    <rPh sb="4" eb="6">
      <t>ケイヤク</t>
    </rPh>
    <rPh sb="6" eb="8">
      <t>ケイタイ</t>
    </rPh>
    <rPh sb="17" eb="19">
      <t>ウム</t>
    </rPh>
    <phoneticPr fontId="2"/>
  </si>
  <si>
    <t>令和　　年　　月　　日</t>
    <phoneticPr fontId="2"/>
  </si>
  <si>
    <t>(6) 埼玉版スーパー・シティプロジェクト参加市町村の取組への位置付け
（埼玉版スーパー・シティプロジェクト地域まちづくり計画で定められた区域内で実施するものであり、かつ、地域まちづくり計画に掲げられたまちづくりに資するものに限る。）</t>
    <rPh sb="4" eb="7">
      <t>サイタマバン</t>
    </rPh>
    <rPh sb="21" eb="26">
      <t>サンカシチョウソン</t>
    </rPh>
    <rPh sb="27" eb="29">
      <t>トリクミ</t>
    </rPh>
    <rPh sb="31" eb="34">
      <t>イチヅ</t>
    </rPh>
    <phoneticPr fontId="2"/>
  </si>
  <si>
    <t>(10)蓄電システム（（8）÷蓄電容量）</t>
    <rPh sb="4" eb="6">
      <t>チクデン</t>
    </rPh>
    <rPh sb="15" eb="17">
      <t>チクデン</t>
    </rPh>
    <rPh sb="17" eb="19">
      <t>ヨウリョウ</t>
    </rPh>
    <phoneticPr fontId="2"/>
  </si>
  <si>
    <t>(6) 埼玉版スーパー・シティプロジェクト参加市町村の取組への位置付け
（埼玉版スーパー・シティプロジェクト地域まちづくり計画で定められた区域内で実施するものであり、かつ、地域まちづくり計画に掲げられたまちづくりに資するものに限る。）</t>
    <phoneticPr fontId="2"/>
  </si>
  <si>
    <t>(5) 算出額（(4)×補助率）</t>
    <rPh sb="4" eb="6">
      <t>サンシュツ</t>
    </rPh>
    <rPh sb="6" eb="7">
      <t>ガク</t>
    </rPh>
    <rPh sb="12" eb="15">
      <t>ホジョリツ</t>
    </rPh>
    <phoneticPr fontId="2"/>
  </si>
  <si>
    <r>
      <t xml:space="preserve"> 交付申請額</t>
    </r>
    <r>
      <rPr>
        <sz val="7"/>
        <rFont val="游ゴシック"/>
        <family val="3"/>
        <charset val="128"/>
      </rPr>
      <t>（(5)の額と上限額とのいずれか少ない額）</t>
    </r>
    <rPh sb="7" eb="10">
      <t>ジョウゲンガク</t>
    </rPh>
    <rPh sb="16" eb="17">
      <t>スク</t>
    </rPh>
    <rPh sb="19" eb="20">
      <t>ガク</t>
    </rPh>
    <phoneticPr fontId="2"/>
  </si>
  <si>
    <t>その他再生可能エネルギー発電設備、
熱利用設備、コージェネレーションシステム</t>
    <phoneticPr fontId="2"/>
  </si>
  <si>
    <t>事業結果報告書</t>
    <rPh sb="0" eb="7">
      <t>ジギョウケッカホウコクショ</t>
    </rPh>
    <phoneticPr fontId="2"/>
  </si>
  <si>
    <t>※内訳については、提出した見積書と平仄を合わせてください。</t>
    <phoneticPr fontId="2"/>
  </si>
  <si>
    <t>(1) 担当部署・担当者名</t>
    <rPh sb="4" eb="6">
      <t>タントウ</t>
    </rPh>
    <rPh sb="6" eb="8">
      <t>ブショ</t>
    </rPh>
    <rPh sb="9" eb="11">
      <t>タントウ</t>
    </rPh>
    <rPh sb="11" eb="12">
      <t>シャ</t>
    </rPh>
    <rPh sb="12" eb="13">
      <t>メイ</t>
    </rPh>
    <phoneticPr fontId="2"/>
  </si>
  <si>
    <t>(2) 連絡先電話番号</t>
    <rPh sb="4" eb="7">
      <t>レンラクサキ</t>
    </rPh>
    <rPh sb="7" eb="9">
      <t>デンワ</t>
    </rPh>
    <rPh sb="9" eb="11">
      <t>バンゴウ</t>
    </rPh>
    <phoneticPr fontId="2"/>
  </si>
  <si>
    <t>(3) 連絡先メールアドレス</t>
    <rPh sb="4" eb="7">
      <t>レンラクサキ</t>
    </rPh>
    <phoneticPr fontId="2"/>
  </si>
  <si>
    <t>１　申請者の概要等</t>
    <rPh sb="2" eb="5">
      <t>シンセイシャ</t>
    </rPh>
    <rPh sb="6" eb="8">
      <t>ガイヨウ</t>
    </rPh>
    <rPh sb="8" eb="9">
      <t>トウ</t>
    </rPh>
    <phoneticPr fontId="2"/>
  </si>
  <si>
    <r>
      <t>(4) 算出額（</t>
    </r>
    <r>
      <rPr>
        <sz val="9"/>
        <rFont val="游ゴシック"/>
        <family val="3"/>
        <charset val="128"/>
      </rPr>
      <t>(3)×補助率）</t>
    </r>
    <rPh sb="4" eb="6">
      <t>サンシュツ</t>
    </rPh>
    <rPh sb="12" eb="15">
      <t>ホジョリツ</t>
    </rPh>
    <phoneticPr fontId="2"/>
  </si>
  <si>
    <t>(9) 算出額（(8)×補助率）</t>
    <rPh sb="4" eb="6">
      <t>サンシュツ</t>
    </rPh>
    <rPh sb="6" eb="7">
      <t>ガク</t>
    </rPh>
    <rPh sb="12" eb="15">
      <t>ホジョリツ</t>
    </rPh>
    <phoneticPr fontId="2"/>
  </si>
  <si>
    <t>(4)＋(9)の額と上限額とのいずれか少ない額</t>
    <rPh sb="8" eb="9">
      <t>ガク</t>
    </rPh>
    <rPh sb="10" eb="13">
      <t>ジョウゲンガク</t>
    </rPh>
    <phoneticPr fontId="2"/>
  </si>
  <si>
    <t>(10) 交付申請額（(9)×補助率)</t>
    <rPh sb="5" eb="7">
      <t>コウフ</t>
    </rPh>
    <rPh sb="7" eb="9">
      <t>シンセイ</t>
    </rPh>
    <rPh sb="9" eb="10">
      <t>ガク</t>
    </rPh>
    <rPh sb="10" eb="11">
      <t>サンガク</t>
    </rPh>
    <rPh sb="15" eb="18">
      <t>ホジョリツ</t>
    </rPh>
    <phoneticPr fontId="2"/>
  </si>
  <si>
    <t>※(1) (2) (4) 千円未満切り捨て、(3) 小数点以下切り捨て</t>
    <phoneticPr fontId="2"/>
  </si>
  <si>
    <t>※千円未満切り捨て</t>
    <phoneticPr fontId="2"/>
  </si>
  <si>
    <t>※削減量の算出については、『CO2排出量換算シート』を使用してください。</t>
    <phoneticPr fontId="2"/>
  </si>
  <si>
    <t>※削減量の算出については、『CO2排出量換算シート』を使用すること</t>
    <phoneticPr fontId="2"/>
  </si>
  <si>
    <t>２　補助対象事業の概要</t>
    <rPh sb="2" eb="4">
      <t>ホジョ</t>
    </rPh>
    <rPh sb="4" eb="6">
      <t>タイショウ</t>
    </rPh>
    <rPh sb="6" eb="8">
      <t>ジギョウ</t>
    </rPh>
    <rPh sb="9" eb="11">
      <t>ガイヨウ</t>
    </rPh>
    <phoneticPr fontId="2"/>
  </si>
  <si>
    <t>(1) 補助対象事業を実施する事業所の
　名称・所在地</t>
    <rPh sb="4" eb="6">
      <t>ホジョ</t>
    </rPh>
    <rPh sb="6" eb="8">
      <t>タイショウ</t>
    </rPh>
    <rPh sb="8" eb="10">
      <t>ジギョウ</t>
    </rPh>
    <rPh sb="11" eb="13">
      <t>ジッシ</t>
    </rPh>
    <rPh sb="15" eb="18">
      <t>ジギョウショ</t>
    </rPh>
    <rPh sb="21" eb="23">
      <t>メイショウ</t>
    </rPh>
    <rPh sb="24" eb="27">
      <t>ショザイチ</t>
    </rPh>
    <phoneticPr fontId="2"/>
  </si>
  <si>
    <t>(1) 補助対象事業に要する経費（税抜）</t>
    <rPh sb="4" eb="6">
      <t>ホジョ</t>
    </rPh>
    <rPh sb="6" eb="8">
      <t>タイショウ</t>
    </rPh>
    <rPh sb="8" eb="10">
      <t>ジギョウ</t>
    </rPh>
    <rPh sb="11" eb="12">
      <t>ヨウ</t>
    </rPh>
    <rPh sb="14" eb="16">
      <t>ケイヒ</t>
    </rPh>
    <rPh sb="17" eb="19">
      <t>ゼイヌ</t>
    </rPh>
    <phoneticPr fontId="2"/>
  </si>
  <si>
    <t>(5) 補助対象事業に要する経費(税抜)</t>
    <rPh sb="4" eb="6">
      <t>ホジョ</t>
    </rPh>
    <rPh sb="6" eb="8">
      <t>タイショウ</t>
    </rPh>
    <rPh sb="8" eb="10">
      <t>ジギョウ</t>
    </rPh>
    <rPh sb="11" eb="12">
      <t>ヨウ</t>
    </rPh>
    <rPh sb="14" eb="16">
      <t>ケイヒ</t>
    </rPh>
    <rPh sb="17" eb="18">
      <t>ゼイ</t>
    </rPh>
    <rPh sb="18" eb="19">
      <t>ヌ</t>
    </rPh>
    <phoneticPr fontId="2"/>
  </si>
  <si>
    <t>(11) 補助対象事業に要する経費(税抜)</t>
    <rPh sb="5" eb="7">
      <t>ホジョ</t>
    </rPh>
    <rPh sb="7" eb="9">
      <t>タイショウ</t>
    </rPh>
    <rPh sb="9" eb="11">
      <t>ジギョウ</t>
    </rPh>
    <rPh sb="12" eb="13">
      <t>ヨウ</t>
    </rPh>
    <rPh sb="15" eb="17">
      <t>ケイヒ</t>
    </rPh>
    <rPh sb="18" eb="19">
      <t>ゼイ</t>
    </rPh>
    <rPh sb="19" eb="20">
      <t>ヌ</t>
    </rPh>
    <phoneticPr fontId="2"/>
  </si>
  <si>
    <t>(12) (11)のうち補助対象経費</t>
    <rPh sb="12" eb="18">
      <t>ホジョタイショウケイヒ</t>
    </rPh>
    <phoneticPr fontId="2"/>
  </si>
  <si>
    <t>(13) 市町村等の補助額</t>
    <rPh sb="5" eb="9">
      <t>シチョウソントウ</t>
    </rPh>
    <rPh sb="10" eb="12">
      <t>ホジョ</t>
    </rPh>
    <rPh sb="12" eb="13">
      <t>ガク</t>
    </rPh>
    <phoneticPr fontId="2"/>
  </si>
  <si>
    <t>(14) 補助対象経費（(12)-(13)）</t>
    <rPh sb="5" eb="9">
      <t>ホジョタイショウ</t>
    </rPh>
    <rPh sb="9" eb="11">
      <t>ケイヒ</t>
    </rPh>
    <phoneticPr fontId="2"/>
  </si>
  <si>
    <t>(15) 算出額（(14)×補助率）</t>
    <rPh sb="5" eb="7">
      <t>サンシュツ</t>
    </rPh>
    <rPh sb="7" eb="8">
      <t>ガク</t>
    </rPh>
    <rPh sb="8" eb="9">
      <t>サンガク</t>
    </rPh>
    <rPh sb="14" eb="17">
      <t>ホジョリツ</t>
    </rPh>
    <phoneticPr fontId="2"/>
  </si>
  <si>
    <t>（補助対象事業に要する経費及び補助対象経費の内訳）</t>
    <rPh sb="1" eb="3">
      <t>ホジョ</t>
    </rPh>
    <rPh sb="3" eb="5">
      <t>タイショウ</t>
    </rPh>
    <rPh sb="5" eb="7">
      <t>ジギョウ</t>
    </rPh>
    <rPh sb="8" eb="9">
      <t>ヨウ</t>
    </rPh>
    <rPh sb="11" eb="13">
      <t>ケイヒ</t>
    </rPh>
    <rPh sb="13" eb="14">
      <t>オヨ</t>
    </rPh>
    <rPh sb="15" eb="17">
      <t>ホジョ</t>
    </rPh>
    <rPh sb="17" eb="19">
      <t>タイショウ</t>
    </rPh>
    <rPh sb="19" eb="21">
      <t>ケイヒ</t>
    </rPh>
    <rPh sb="22" eb="24">
      <t>ウチワケ</t>
    </rPh>
    <phoneticPr fontId="2"/>
  </si>
  <si>
    <t>補助対象事業に要する
経費（税抜）（円）</t>
    <rPh sb="2" eb="4">
      <t>タイショウ</t>
    </rPh>
    <phoneticPr fontId="2"/>
  </si>
  <si>
    <t>補助対象事業に要する経費
（税抜）（円）</t>
    <rPh sb="2" eb="4">
      <t>タイショウ</t>
    </rPh>
    <phoneticPr fontId="2"/>
  </si>
  <si>
    <t>(1) 補助対象事業に要する経費(税抜)</t>
    <rPh sb="4" eb="6">
      <t>ホジョ</t>
    </rPh>
    <rPh sb="6" eb="8">
      <t>タイショウ</t>
    </rPh>
    <rPh sb="8" eb="10">
      <t>ジギョウ</t>
    </rPh>
    <rPh sb="11" eb="12">
      <t>ヨウ</t>
    </rPh>
    <rPh sb="14" eb="16">
      <t>ケイヒ</t>
    </rPh>
    <rPh sb="17" eb="18">
      <t>ゼイ</t>
    </rPh>
    <rPh sb="18" eb="19">
      <t>ヌ</t>
    </rPh>
    <phoneticPr fontId="2"/>
  </si>
  <si>
    <t>(6) 補助対象事業に要する経費(税抜)</t>
    <rPh sb="4" eb="6">
      <t>ホジョ</t>
    </rPh>
    <rPh sb="6" eb="8">
      <t>タイショウ</t>
    </rPh>
    <rPh sb="8" eb="10">
      <t>ジギョウ</t>
    </rPh>
    <rPh sb="11" eb="12">
      <t>ヨウ</t>
    </rPh>
    <rPh sb="14" eb="16">
      <t>ケイヒ</t>
    </rPh>
    <rPh sb="17" eb="18">
      <t>ゼイ</t>
    </rPh>
    <rPh sb="18" eb="19">
      <t>ヌ</t>
    </rPh>
    <phoneticPr fontId="2"/>
  </si>
  <si>
    <t>補助対象事業に要する
経費（税抜）（円）</t>
    <rPh sb="0" eb="2">
      <t>ホジョ</t>
    </rPh>
    <rPh sb="2" eb="4">
      <t>タイショウ</t>
    </rPh>
    <rPh sb="4" eb="6">
      <t>ジギョウ</t>
    </rPh>
    <rPh sb="7" eb="8">
      <t>ヨウ</t>
    </rPh>
    <rPh sb="11" eb="13">
      <t>ケイヒ</t>
    </rPh>
    <rPh sb="14" eb="15">
      <t>ゼイ</t>
    </rPh>
    <rPh sb="15" eb="16">
      <t>ヌ</t>
    </rPh>
    <rPh sb="18" eb="19">
      <t>エン</t>
    </rPh>
    <phoneticPr fontId="2"/>
  </si>
  <si>
    <t>補助対象事業に要する経費（税抜）（円）</t>
    <rPh sb="0" eb="2">
      <t>ホジョ</t>
    </rPh>
    <rPh sb="2" eb="4">
      <t>タイショウ</t>
    </rPh>
    <rPh sb="4" eb="6">
      <t>ジギョウ</t>
    </rPh>
    <rPh sb="7" eb="8">
      <t>ヨウ</t>
    </rPh>
    <rPh sb="10" eb="12">
      <t>ケイヒ</t>
    </rPh>
    <rPh sb="13" eb="15">
      <t>ゼイヌキ</t>
    </rPh>
    <rPh sb="17" eb="18">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</si>
</sst>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411]ggge&quot;年&quot;m&quot;月&quot;d&quot;日&quot;;@"/>
    <numFmt numFmtId="177" formatCode="#"/>
    <numFmt numFmtId="178" formatCode="0.000_);[Red]\(0.000\)"/>
    <numFmt numFmtId="179" formatCode="#,##0.0_ "/>
    <numFmt numFmtId="180" formatCode="#,##0;\-#,##0;#"/>
    <numFmt numFmtId="181" formatCode="#,##0_ "/>
    <numFmt numFmtId="182" formatCode="0.0000_);[Red]\(0.0000\)"/>
    <numFmt numFmtId="183" formatCode="#,##0.000_);[Red]\(#,##0.000\)"/>
    <numFmt numFmtId="184" formatCode="#,##0.0000"/>
    <numFmt numFmtId="185" formatCode="#,##0.00_ "/>
    <numFmt numFmtId="186" formatCode="#,##0.000_ "/>
    <numFmt numFmtId="187" formatCode="0.000"/>
    <numFmt numFmtId="188" formatCode="0.000_ "/>
  </numFmts>
  <fonts count="26">
    <font>
      <sz val="12"/>
      <name val="ＭＳ 明朝"/>
      <family val="1"/>
      <charset val="128"/>
    </font>
    <font>
      <sz val="12"/>
      <name val="ＭＳ 明朝"/>
      <family val="1"/>
      <charset val="128"/>
    </font>
    <font>
      <sz val="6"/>
      <name val="ＭＳ 明朝"/>
      <family val="1"/>
      <charset val="128"/>
    </font>
    <font>
      <sz val="14"/>
      <color indexed="8"/>
      <name val="ＭＳ Ｐ明朝"/>
      <family val="1"/>
      <charset val="128"/>
    </font>
    <font>
      <sz val="6"/>
      <name val="ＭＳ Ｐゴシック"/>
      <family val="3"/>
      <charset val="128"/>
    </font>
    <font>
      <sz val="11"/>
      <color indexed="8"/>
      <name val="ＭＳ Ｐ明朝"/>
      <family val="1"/>
      <charset val="128"/>
    </font>
    <font>
      <sz val="11"/>
      <name val="ＭＳ Ｐゴシック"/>
      <family val="3"/>
      <charset val="128"/>
    </font>
    <font>
      <sz val="11"/>
      <name val="ＭＳ Ｐ明朝"/>
      <family val="1"/>
      <charset val="128"/>
    </font>
    <font>
      <vertAlign val="subscript"/>
      <sz val="11"/>
      <name val="ＭＳ Ｐ明朝"/>
      <family val="1"/>
      <charset val="128"/>
    </font>
    <font>
      <vertAlign val="subscript"/>
      <sz val="11"/>
      <color indexed="8"/>
      <name val="ＭＳ Ｐ明朝"/>
      <family val="1"/>
      <charset val="128"/>
    </font>
    <font>
      <sz val="8"/>
      <name val="ＭＳ Ｐ明朝"/>
      <family val="1"/>
      <charset val="128"/>
    </font>
    <font>
      <vertAlign val="superscript"/>
      <sz val="8"/>
      <name val="ＭＳ Ｐ明朝"/>
      <family val="1"/>
      <charset val="128"/>
    </font>
    <font>
      <vertAlign val="superscript"/>
      <sz val="11"/>
      <name val="ＭＳ Ｐ明朝"/>
      <family val="1"/>
      <charset val="128"/>
    </font>
    <font>
      <vertAlign val="subscript"/>
      <sz val="8"/>
      <name val="ＭＳ Ｐ明朝"/>
      <family val="1"/>
      <charset val="128"/>
    </font>
    <font>
      <sz val="10.5"/>
      <name val="游ゴシック"/>
      <family val="3"/>
      <charset val="128"/>
    </font>
    <font>
      <b/>
      <sz val="10.5"/>
      <name val="游ゴシック"/>
      <family val="3"/>
      <charset val="128"/>
    </font>
    <font>
      <sz val="10"/>
      <name val="游ゴシック"/>
      <family val="3"/>
      <charset val="128"/>
    </font>
    <font>
      <sz val="12"/>
      <name val="游ゴシック"/>
      <family val="3"/>
      <charset val="128"/>
    </font>
    <font>
      <sz val="9"/>
      <name val="游ゴシック"/>
      <family val="3"/>
      <charset val="128"/>
    </font>
    <font>
      <sz val="18"/>
      <name val="游ゴシック"/>
      <family val="3"/>
      <charset val="128"/>
    </font>
    <font>
      <sz val="8"/>
      <name val="游ゴシック"/>
      <family val="3"/>
      <charset val="128"/>
    </font>
    <font>
      <sz val="7"/>
      <name val="游ゴシック"/>
      <family val="3"/>
      <charset val="128"/>
    </font>
    <font>
      <sz val="11"/>
      <color theme="1"/>
      <name val="ＭＳ Ｐ明朝"/>
      <family val="1"/>
      <charset val="128"/>
    </font>
    <font>
      <sz val="11"/>
      <color theme="1"/>
      <name val="游ゴシック"/>
      <family val="3"/>
      <charset val="128"/>
    </font>
    <font>
      <sz val="9"/>
      <color rgb="FF000000"/>
      <name val="Meiryo UI"/>
      <family val="3"/>
      <charset val="128"/>
    </font>
    <font>
      <sz val="11"/>
      <name val="游ゴシック"/>
      <family val="3"/>
      <charset val="128"/>
    </font>
  </fonts>
  <fills count="7">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s>
  <borders count="142">
    <border>
      <left/>
      <right/>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style="hair">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ouble">
        <color indexed="64"/>
      </bottom>
      <diagonal/>
    </border>
    <border diagonalUp="1">
      <left style="thin">
        <color indexed="64"/>
      </left>
      <right style="thin">
        <color indexed="64"/>
      </right>
      <top/>
      <bottom style="double">
        <color indexed="64"/>
      </bottom>
      <diagonal style="thin">
        <color indexed="64"/>
      </diagonal>
    </border>
    <border>
      <left/>
      <right style="thin">
        <color indexed="64"/>
      </right>
      <top/>
      <bottom/>
      <diagonal/>
    </border>
    <border>
      <left/>
      <right style="medium">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diagonalUp="1">
      <left style="thin">
        <color indexed="64"/>
      </left>
      <right/>
      <top style="double">
        <color indexed="64"/>
      </top>
      <bottom style="double">
        <color indexed="64"/>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medium">
        <color indexed="64"/>
      </right>
      <top style="double">
        <color indexed="64"/>
      </top>
      <bottom style="double">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bottom style="medium">
        <color indexed="64"/>
      </bottom>
      <diagonal/>
    </border>
    <border>
      <left/>
      <right style="medium">
        <color indexed="64"/>
      </right>
      <top style="hair">
        <color indexed="64"/>
      </top>
      <bottom style="hair">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style="thin">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right style="medium">
        <color indexed="64"/>
      </right>
      <top style="thin">
        <color indexed="64"/>
      </top>
      <bottom/>
      <diagonal/>
    </border>
    <border diagonalUp="1">
      <left/>
      <right/>
      <top style="thin">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bottom style="medium">
        <color indexed="64"/>
      </bottom>
      <diagonal/>
    </border>
    <border>
      <left/>
      <right style="medium">
        <color indexed="64"/>
      </right>
      <top/>
      <bottom/>
      <diagonal/>
    </border>
    <border>
      <left style="thin">
        <color indexed="64"/>
      </left>
      <right/>
      <top style="medium">
        <color indexed="64"/>
      </top>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style="medium">
        <color indexed="64"/>
      </left>
      <right/>
      <top style="thin">
        <color indexed="64"/>
      </top>
      <bottom style="double">
        <color indexed="64"/>
      </bottom>
      <diagonal style="thin">
        <color indexed="64"/>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diagonalUp="1">
      <left/>
      <right/>
      <top style="thin">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diagonalUp="1">
      <left style="medium">
        <color indexed="64"/>
      </left>
      <right/>
      <top style="double">
        <color indexed="64"/>
      </top>
      <bottom style="double">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lignment vertical="center"/>
    </xf>
  </cellStyleXfs>
  <cellXfs count="499">
    <xf numFmtId="0" fontId="0" fillId="0" borderId="0" xfId="0">
      <alignment vertical="center"/>
    </xf>
    <xf numFmtId="0" fontId="22" fillId="2" borderId="0" xfId="0" applyFont="1" applyFill="1">
      <alignment vertical="center"/>
    </xf>
    <xf numFmtId="0" fontId="3" fillId="2" borderId="0" xfId="0" applyFont="1" applyFill="1">
      <alignment vertical="center"/>
    </xf>
    <xf numFmtId="0" fontId="5" fillId="2" borderId="0" xfId="0" applyFont="1" applyFill="1">
      <alignment vertical="center"/>
    </xf>
    <xf numFmtId="14" fontId="5" fillId="2" borderId="0" xfId="0" applyNumberFormat="1" applyFont="1" applyFill="1">
      <alignment vertical="center"/>
    </xf>
    <xf numFmtId="0" fontId="22" fillId="0" borderId="0" xfId="0" applyFont="1">
      <alignment vertical="center"/>
    </xf>
    <xf numFmtId="178" fontId="22" fillId="0" borderId="0" xfId="0" applyNumberFormat="1" applyFont="1" applyAlignment="1">
      <alignment horizontal="right" vertical="center"/>
    </xf>
    <xf numFmtId="0" fontId="22" fillId="2" borderId="0" xfId="0" applyFont="1" applyFill="1" applyAlignment="1">
      <alignment horizontal="center" vertical="center"/>
    </xf>
    <xf numFmtId="0" fontId="5" fillId="2" borderId="1" xfId="0" applyFont="1" applyFill="1" applyBorder="1" applyAlignment="1">
      <alignment horizontal="center" vertical="center"/>
    </xf>
    <xf numFmtId="0" fontId="7" fillId="2" borderId="2" xfId="2" applyFont="1" applyFill="1" applyBorder="1" applyAlignment="1">
      <alignment horizontal="center" vertical="center" wrapText="1"/>
    </xf>
    <xf numFmtId="0" fontId="7" fillId="2" borderId="3" xfId="2" applyFont="1" applyFill="1" applyBorder="1" applyAlignment="1">
      <alignment horizontal="center" vertical="center"/>
    </xf>
    <xf numFmtId="0" fontId="7" fillId="0" borderId="4" xfId="2" applyFont="1" applyBorder="1" applyAlignment="1">
      <alignment horizontal="center" vertical="center" wrapText="1"/>
    </xf>
    <xf numFmtId="0" fontId="7" fillId="2" borderId="4" xfId="2" applyFont="1" applyFill="1" applyBorder="1" applyAlignment="1">
      <alignment horizontal="center" vertical="center" wrapText="1"/>
    </xf>
    <xf numFmtId="0" fontId="22" fillId="0" borderId="0" xfId="0" applyFont="1" applyAlignment="1">
      <alignment horizontal="center" vertical="center"/>
    </xf>
    <xf numFmtId="0" fontId="5" fillId="2" borderId="5" xfId="0" applyFont="1" applyFill="1" applyBorder="1" applyAlignment="1">
      <alignment horizontal="center" vertical="center"/>
    </xf>
    <xf numFmtId="0" fontId="7" fillId="2" borderId="6" xfId="2" applyFont="1" applyFill="1" applyBorder="1" applyAlignment="1">
      <alignment horizontal="center" vertical="center"/>
    </xf>
    <xf numFmtId="0" fontId="7" fillId="2" borderId="7" xfId="2" applyFont="1" applyFill="1" applyBorder="1" applyAlignment="1">
      <alignment horizontal="center" vertical="center"/>
    </xf>
    <xf numFmtId="0" fontId="7" fillId="2" borderId="6" xfId="2" applyFont="1" applyFill="1" applyBorder="1" applyAlignment="1">
      <alignment horizontal="center" vertical="center" wrapText="1"/>
    </xf>
    <xf numFmtId="0" fontId="7" fillId="2" borderId="7" xfId="2" applyFont="1" applyFill="1" applyBorder="1" applyAlignment="1">
      <alignment horizontal="center" vertical="center" wrapText="1"/>
    </xf>
    <xf numFmtId="0" fontId="7" fillId="2" borderId="8" xfId="2" applyFont="1" applyFill="1" applyBorder="1" applyAlignment="1">
      <alignment horizontal="center" vertical="center" wrapText="1"/>
    </xf>
    <xf numFmtId="178" fontId="7" fillId="2" borderId="6" xfId="2" applyNumberFormat="1" applyFont="1" applyFill="1" applyBorder="1" applyAlignment="1">
      <alignment horizontal="center" vertical="center" wrapText="1"/>
    </xf>
    <xf numFmtId="0" fontId="7" fillId="2" borderId="9" xfId="2" applyFont="1" applyFill="1" applyBorder="1" applyAlignment="1">
      <alignment horizontal="center" vertical="center" wrapText="1"/>
    </xf>
    <xf numFmtId="0" fontId="5" fillId="2" borderId="10" xfId="0" applyFont="1" applyFill="1" applyBorder="1">
      <alignment vertical="center"/>
    </xf>
    <xf numFmtId="0" fontId="7" fillId="2" borderId="11" xfId="2" applyFont="1" applyFill="1" applyBorder="1" applyAlignment="1">
      <alignment horizontal="center" vertical="center"/>
    </xf>
    <xf numFmtId="0" fontId="7" fillId="2" borderId="12" xfId="2" applyFont="1" applyFill="1" applyBorder="1" applyAlignment="1">
      <alignment horizontal="center" vertical="center"/>
    </xf>
    <xf numFmtId="0" fontId="7" fillId="2" borderId="11" xfId="2" applyFont="1" applyFill="1" applyBorder="1" applyAlignment="1">
      <alignment horizontal="center" vertical="center" wrapText="1"/>
    </xf>
    <xf numFmtId="0" fontId="7" fillId="2" borderId="12" xfId="2" applyFont="1" applyFill="1" applyBorder="1" applyAlignment="1">
      <alignment horizontal="center" vertical="center" wrapText="1"/>
    </xf>
    <xf numFmtId="0" fontId="7" fillId="2" borderId="13" xfId="2" applyFont="1" applyFill="1" applyBorder="1" applyAlignment="1">
      <alignment horizontal="center" vertical="center" wrapText="1"/>
    </xf>
    <xf numFmtId="0" fontId="7" fillId="2" borderId="14" xfId="2" applyFont="1" applyFill="1" applyBorder="1" applyAlignment="1">
      <alignment horizontal="center" vertical="center" wrapText="1"/>
    </xf>
    <xf numFmtId="178" fontId="7" fillId="2" borderId="11" xfId="2" applyNumberFormat="1" applyFont="1" applyFill="1" applyBorder="1" applyAlignment="1">
      <alignment horizontal="right" vertical="center" wrapText="1"/>
    </xf>
    <xf numFmtId="0" fontId="7" fillId="2" borderId="15" xfId="2" applyFont="1" applyFill="1" applyBorder="1" applyAlignment="1">
      <alignment horizontal="center" vertical="center"/>
    </xf>
    <xf numFmtId="179" fontId="7" fillId="3" borderId="16" xfId="1" applyNumberFormat="1" applyFont="1" applyFill="1" applyBorder="1" applyAlignment="1" applyProtection="1">
      <alignment horizontal="center" vertical="center" shrinkToFit="1"/>
    </xf>
    <xf numFmtId="0" fontId="7" fillId="2" borderId="17" xfId="2" applyFont="1" applyFill="1" applyBorder="1" applyAlignment="1">
      <alignment horizontal="center" vertical="center" shrinkToFit="1"/>
    </xf>
    <xf numFmtId="0" fontId="7" fillId="2" borderId="18" xfId="2" applyFont="1" applyFill="1" applyBorder="1" applyAlignment="1">
      <alignment horizontal="center" vertical="center" shrinkToFit="1"/>
    </xf>
    <xf numFmtId="0" fontId="7" fillId="2" borderId="19" xfId="2" applyFont="1" applyFill="1" applyBorder="1" applyAlignment="1">
      <alignment horizontal="center" vertical="center" shrinkToFit="1"/>
    </xf>
    <xf numFmtId="180" fontId="7" fillId="2" borderId="20" xfId="2" applyNumberFormat="1" applyFont="1" applyFill="1" applyBorder="1" applyAlignment="1">
      <alignment horizontal="center" vertical="center" shrinkToFit="1"/>
    </xf>
    <xf numFmtId="181" fontId="7" fillId="2" borderId="21" xfId="2" applyNumberFormat="1" applyFont="1" applyFill="1" applyBorder="1" applyAlignment="1">
      <alignment horizontal="center" vertical="center" shrinkToFit="1"/>
    </xf>
    <xf numFmtId="182" fontId="7" fillId="2" borderId="18" xfId="2" applyNumberFormat="1" applyFont="1" applyFill="1" applyBorder="1" applyAlignment="1">
      <alignment horizontal="right" vertical="center" shrinkToFit="1"/>
    </xf>
    <xf numFmtId="0" fontId="10" fillId="2" borderId="19" xfId="2" applyFont="1" applyFill="1" applyBorder="1" applyAlignment="1">
      <alignment horizontal="center" vertical="center" shrinkToFit="1"/>
    </xf>
    <xf numFmtId="179" fontId="7" fillId="4" borderId="22" xfId="2" applyNumberFormat="1" applyFont="1" applyFill="1" applyBorder="1" applyAlignment="1">
      <alignment horizontal="center" vertical="center" shrinkToFit="1"/>
    </xf>
    <xf numFmtId="0" fontId="5" fillId="2" borderId="5" xfId="0" applyFont="1" applyFill="1" applyBorder="1" applyAlignment="1">
      <alignment vertical="center" textRotation="255"/>
    </xf>
    <xf numFmtId="14" fontId="7" fillId="2" borderId="23" xfId="2" applyNumberFormat="1" applyFont="1" applyFill="1" applyBorder="1" applyAlignment="1">
      <alignment horizontal="center" vertical="center" textRotation="255" wrapText="1"/>
    </xf>
    <xf numFmtId="0" fontId="7" fillId="2" borderId="24" xfId="2" applyFont="1" applyFill="1" applyBorder="1" applyAlignment="1">
      <alignment horizontal="center" vertical="center" shrinkToFit="1"/>
    </xf>
    <xf numFmtId="0" fontId="7" fillId="2" borderId="25" xfId="2" applyFont="1" applyFill="1" applyBorder="1" applyAlignment="1">
      <alignment horizontal="center" vertical="center" shrinkToFit="1"/>
    </xf>
    <xf numFmtId="180" fontId="7" fillId="2" borderId="26" xfId="2" applyNumberFormat="1" applyFont="1" applyFill="1" applyBorder="1" applyAlignment="1">
      <alignment horizontal="center" vertical="center" shrinkToFit="1"/>
    </xf>
    <xf numFmtId="182" fontId="7" fillId="2" borderId="16" xfId="2" applyNumberFormat="1" applyFont="1" applyFill="1" applyBorder="1" applyAlignment="1">
      <alignment horizontal="right" vertical="center" shrinkToFit="1"/>
    </xf>
    <xf numFmtId="0" fontId="10" fillId="2" borderId="1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9" fontId="7" fillId="3" borderId="27" xfId="1" applyNumberFormat="1" applyFont="1" applyFill="1" applyBorder="1" applyAlignment="1" applyProtection="1">
      <alignment horizontal="center" vertical="center" shrinkToFit="1"/>
    </xf>
    <xf numFmtId="179" fontId="7" fillId="3" borderId="28" xfId="1" applyNumberFormat="1" applyFont="1" applyFill="1" applyBorder="1" applyAlignment="1" applyProtection="1">
      <alignment horizontal="center" vertical="center" shrinkToFit="1"/>
    </xf>
    <xf numFmtId="180" fontId="7" fillId="2" borderId="29" xfId="2" applyNumberFormat="1" applyFont="1" applyFill="1" applyBorder="1" applyAlignment="1">
      <alignment horizontal="center" vertical="center" shrinkToFit="1"/>
    </xf>
    <xf numFmtId="0" fontId="10" fillId="2" borderId="30" xfId="2" applyFont="1" applyFill="1" applyBorder="1" applyAlignment="1">
      <alignment horizontal="center" vertical="center" shrinkToFit="1"/>
    </xf>
    <xf numFmtId="180" fontId="7" fillId="2" borderId="27" xfId="1" applyNumberFormat="1" applyFont="1" applyFill="1" applyBorder="1" applyAlignment="1" applyProtection="1">
      <alignment horizontal="center" vertical="center" shrinkToFit="1"/>
    </xf>
    <xf numFmtId="180" fontId="7" fillId="2" borderId="24" xfId="2" applyNumberFormat="1" applyFont="1" applyFill="1" applyBorder="1" applyAlignment="1">
      <alignment horizontal="center" vertical="center" shrinkToFit="1"/>
    </xf>
    <xf numFmtId="180" fontId="7" fillId="2" borderId="25" xfId="2" applyNumberFormat="1" applyFont="1" applyFill="1" applyBorder="1" applyAlignment="1">
      <alignment horizontal="center" vertical="center" shrinkToFit="1"/>
    </xf>
    <xf numFmtId="182" fontId="7" fillId="2" borderId="16" xfId="1" applyNumberFormat="1" applyFont="1" applyFill="1" applyBorder="1" applyAlignment="1" applyProtection="1">
      <alignment horizontal="right" vertical="center" shrinkToFit="1"/>
    </xf>
    <xf numFmtId="180" fontId="10" fillId="2" borderId="24" xfId="2" applyNumberFormat="1" applyFont="1" applyFill="1" applyBorder="1" applyAlignment="1">
      <alignment horizontal="center" vertical="center" shrinkToFit="1"/>
    </xf>
    <xf numFmtId="179" fontId="7" fillId="2" borderId="22" xfId="2" applyNumberFormat="1" applyFont="1" applyFill="1" applyBorder="1" applyAlignment="1">
      <alignment horizontal="center" vertical="center" shrinkToFit="1"/>
    </xf>
    <xf numFmtId="180" fontId="7" fillId="2" borderId="31" xfId="2" applyNumberFormat="1" applyFont="1" applyFill="1" applyBorder="1" applyAlignment="1">
      <alignment horizontal="center" vertical="center" shrinkToFit="1"/>
    </xf>
    <xf numFmtId="181" fontId="5" fillId="2" borderId="32" xfId="0" applyNumberFormat="1" applyFont="1" applyFill="1" applyBorder="1" applyAlignment="1">
      <alignment horizontal="center" vertical="center" shrinkToFit="1"/>
    </xf>
    <xf numFmtId="179" fontId="7" fillId="2" borderId="33" xfId="2" applyNumberFormat="1" applyFont="1" applyFill="1" applyBorder="1" applyAlignment="1">
      <alignment horizontal="center" vertical="center" shrinkToFit="1"/>
    </xf>
    <xf numFmtId="183" fontId="7" fillId="2" borderId="34" xfId="1" applyNumberFormat="1" applyFont="1" applyFill="1" applyBorder="1" applyAlignment="1" applyProtection="1">
      <alignment horizontal="center" vertical="center" shrinkToFit="1"/>
    </xf>
    <xf numFmtId="0" fontId="7" fillId="2" borderId="35" xfId="2" applyFont="1" applyFill="1" applyBorder="1" applyAlignment="1">
      <alignment horizontal="center" vertical="center" shrinkToFit="1"/>
    </xf>
    <xf numFmtId="0" fontId="7" fillId="2" borderId="36" xfId="2" applyFont="1" applyFill="1" applyBorder="1" applyAlignment="1">
      <alignment horizontal="center" vertical="center" shrinkToFit="1"/>
    </xf>
    <xf numFmtId="4" fontId="7" fillId="2" borderId="37" xfId="2" applyNumberFormat="1" applyFont="1" applyFill="1" applyBorder="1" applyAlignment="1">
      <alignment horizontal="center" vertical="center" shrinkToFit="1"/>
    </xf>
    <xf numFmtId="0" fontId="7" fillId="2" borderId="37" xfId="2" applyFont="1" applyFill="1" applyBorder="1" applyAlignment="1">
      <alignment horizontal="center" vertical="center" shrinkToFit="1"/>
    </xf>
    <xf numFmtId="180" fontId="5" fillId="2" borderId="37" xfId="0" applyNumberFormat="1" applyFont="1" applyFill="1" applyBorder="1" applyAlignment="1">
      <alignment horizontal="center" vertical="center" shrinkToFit="1"/>
    </xf>
    <xf numFmtId="178" fontId="7" fillId="2" borderId="34" xfId="2" applyNumberFormat="1" applyFont="1" applyFill="1" applyBorder="1" applyAlignment="1">
      <alignment horizontal="right" vertical="center" shrinkToFit="1"/>
    </xf>
    <xf numFmtId="179" fontId="7" fillId="2" borderId="38" xfId="2" applyNumberFormat="1" applyFont="1" applyFill="1" applyBorder="1" applyAlignment="1">
      <alignment horizontal="center" vertical="center" shrinkToFit="1"/>
    </xf>
    <xf numFmtId="178" fontId="7" fillId="2" borderId="16" xfId="2" applyNumberFormat="1" applyFont="1" applyFill="1" applyBorder="1" applyAlignment="1">
      <alignment horizontal="right" vertical="center" shrinkToFit="1"/>
    </xf>
    <xf numFmtId="0" fontId="7" fillId="2" borderId="39" xfId="2" applyFont="1" applyFill="1" applyBorder="1" applyAlignment="1">
      <alignment horizontal="center" vertical="center" shrinkToFit="1"/>
    </xf>
    <xf numFmtId="0" fontId="7" fillId="2" borderId="30" xfId="2" applyFont="1" applyFill="1" applyBorder="1" applyAlignment="1">
      <alignment horizontal="center" vertical="center" shrinkToFit="1"/>
    </xf>
    <xf numFmtId="180" fontId="7" fillId="2" borderId="40" xfId="2" applyNumberFormat="1" applyFont="1" applyFill="1" applyBorder="1" applyAlignment="1">
      <alignment horizontal="center" vertical="center" shrinkToFit="1"/>
    </xf>
    <xf numFmtId="180" fontId="7" fillId="2" borderId="41" xfId="2" applyNumberFormat="1" applyFont="1" applyFill="1" applyBorder="1" applyAlignment="1">
      <alignment horizontal="center" vertical="center" shrinkToFit="1"/>
    </xf>
    <xf numFmtId="0" fontId="5" fillId="2" borderId="42" xfId="0" applyFont="1" applyFill="1" applyBorder="1" applyAlignment="1">
      <alignment horizontal="center" vertical="center" shrinkToFit="1"/>
    </xf>
    <xf numFmtId="180" fontId="5" fillId="2" borderId="32" xfId="0" applyNumberFormat="1" applyFont="1" applyFill="1" applyBorder="1" applyAlignment="1">
      <alignment horizontal="center" vertical="center" shrinkToFit="1"/>
    </xf>
    <xf numFmtId="0" fontId="10" fillId="2" borderId="43" xfId="2" applyFont="1" applyFill="1" applyBorder="1" applyAlignment="1">
      <alignment horizontal="center" vertical="center" shrinkToFit="1"/>
    </xf>
    <xf numFmtId="180" fontId="7" fillId="2" borderId="39" xfId="2" applyNumberFormat="1" applyFont="1" applyFill="1" applyBorder="1" applyAlignment="1">
      <alignment horizontal="center" vertical="center" shrinkToFit="1"/>
    </xf>
    <xf numFmtId="180" fontId="7" fillId="2" borderId="21" xfId="2" applyNumberFormat="1" applyFont="1" applyFill="1" applyBorder="1" applyAlignment="1">
      <alignment horizontal="center" vertical="center" shrinkToFit="1"/>
    </xf>
    <xf numFmtId="185" fontId="7" fillId="4" borderId="44" xfId="2" applyNumberFormat="1" applyFont="1" applyFill="1" applyBorder="1" applyAlignment="1">
      <alignment horizontal="center" vertical="center" shrinkToFit="1"/>
    </xf>
    <xf numFmtId="185" fontId="7" fillId="2" borderId="39" xfId="2" applyNumberFormat="1" applyFont="1" applyFill="1" applyBorder="1" applyAlignment="1">
      <alignment horizontal="center" vertical="center" shrinkToFit="1"/>
    </xf>
    <xf numFmtId="179" fontId="7" fillId="4" borderId="44" xfId="2" applyNumberFormat="1" applyFont="1" applyFill="1" applyBorder="1" applyAlignment="1">
      <alignment horizontal="center" vertical="center" shrinkToFit="1"/>
    </xf>
    <xf numFmtId="180" fontId="7" fillId="2" borderId="45" xfId="2" applyNumberFormat="1" applyFont="1" applyFill="1" applyBorder="1" applyAlignment="1">
      <alignment horizontal="center" vertical="center" shrinkToFit="1"/>
    </xf>
    <xf numFmtId="186" fontId="7" fillId="2" borderId="16" xfId="2" applyNumberFormat="1" applyFont="1" applyFill="1" applyBorder="1" applyAlignment="1">
      <alignment horizontal="right" vertical="center" shrinkToFit="1"/>
    </xf>
    <xf numFmtId="0" fontId="7" fillId="2" borderId="46" xfId="2" applyFont="1" applyFill="1" applyBorder="1" applyAlignment="1">
      <alignment horizontal="center" vertical="center" shrinkToFit="1"/>
    </xf>
    <xf numFmtId="180" fontId="5" fillId="2" borderId="31" xfId="0" applyNumberFormat="1" applyFont="1" applyFill="1" applyBorder="1" applyAlignment="1">
      <alignment horizontal="center" vertical="center" shrinkToFit="1"/>
    </xf>
    <xf numFmtId="179" fontId="7" fillId="2" borderId="47" xfId="2" applyNumberFormat="1" applyFont="1" applyFill="1" applyBorder="1" applyAlignment="1">
      <alignment horizontal="center" vertical="center" shrinkToFit="1"/>
    </xf>
    <xf numFmtId="0" fontId="7" fillId="2" borderId="43" xfId="2" applyFont="1" applyFill="1" applyBorder="1" applyAlignment="1">
      <alignment horizontal="center" vertical="center" shrinkToFit="1"/>
    </xf>
    <xf numFmtId="180" fontId="7" fillId="2" borderId="48" xfId="2" applyNumberFormat="1" applyFont="1" applyFill="1" applyBorder="1" applyAlignment="1">
      <alignment horizontal="center" vertical="center" shrinkToFit="1"/>
    </xf>
    <xf numFmtId="0" fontId="7" fillId="2" borderId="45" xfId="2" applyFont="1" applyFill="1" applyBorder="1" applyAlignment="1">
      <alignment horizontal="center" vertical="center" shrinkToFit="1"/>
    </xf>
    <xf numFmtId="180" fontId="5" fillId="2" borderId="48" xfId="0" applyNumberFormat="1" applyFont="1" applyFill="1" applyBorder="1" applyAlignment="1">
      <alignment horizontal="center" vertical="center" shrinkToFit="1"/>
    </xf>
    <xf numFmtId="180" fontId="10" fillId="2" borderId="35" xfId="2" applyNumberFormat="1" applyFont="1" applyFill="1" applyBorder="1" applyAlignment="1">
      <alignment horizontal="center" vertical="center" shrinkToFit="1"/>
    </xf>
    <xf numFmtId="179" fontId="7" fillId="4" borderId="38" xfId="2" applyNumberFormat="1" applyFont="1" applyFill="1" applyBorder="1" applyAlignment="1">
      <alignment horizontal="center" vertical="center" shrinkToFit="1"/>
    </xf>
    <xf numFmtId="0" fontId="7" fillId="2" borderId="40" xfId="2" applyFont="1" applyFill="1" applyBorder="1" applyAlignment="1">
      <alignment horizontal="center" vertical="center" shrinkToFit="1"/>
    </xf>
    <xf numFmtId="180" fontId="22" fillId="0" borderId="40" xfId="0" applyNumberFormat="1" applyFont="1" applyBorder="1" applyAlignment="1">
      <alignment horizontal="center" vertical="center" shrinkToFit="1"/>
    </xf>
    <xf numFmtId="178" fontId="7" fillId="2" borderId="49" xfId="2" applyNumberFormat="1" applyFont="1" applyFill="1" applyBorder="1" applyAlignment="1">
      <alignment horizontal="right" vertical="center" shrinkToFit="1"/>
    </xf>
    <xf numFmtId="180" fontId="7" fillId="2" borderId="46" xfId="2" applyNumberFormat="1" applyFont="1" applyFill="1" applyBorder="1" applyAlignment="1">
      <alignment horizontal="center" vertical="center" shrinkToFit="1"/>
    </xf>
    <xf numFmtId="0" fontId="22" fillId="0" borderId="46" xfId="0" applyFont="1" applyBorder="1" applyAlignment="1">
      <alignment horizontal="center" vertical="center" shrinkToFit="1"/>
    </xf>
    <xf numFmtId="180" fontId="22" fillId="0" borderId="46" xfId="0" applyNumberFormat="1" applyFont="1" applyBorder="1" applyAlignment="1">
      <alignment vertical="center" shrinkToFit="1"/>
    </xf>
    <xf numFmtId="0" fontId="5" fillId="2" borderId="50" xfId="0" applyFont="1" applyFill="1" applyBorder="1" applyAlignment="1">
      <alignment vertical="center" textRotation="255"/>
    </xf>
    <xf numFmtId="180" fontId="7" fillId="2" borderId="51" xfId="2" applyNumberFormat="1" applyFont="1" applyFill="1" applyBorder="1" applyAlignment="1">
      <alignment horizontal="center" vertical="center" shrinkToFit="1"/>
    </xf>
    <xf numFmtId="3" fontId="7" fillId="2" borderId="52" xfId="2" applyNumberFormat="1" applyFont="1" applyFill="1" applyBorder="1" applyAlignment="1">
      <alignment horizontal="center" vertical="center" shrinkToFit="1"/>
    </xf>
    <xf numFmtId="180" fontId="7" fillId="2" borderId="52" xfId="2" applyNumberFormat="1" applyFont="1" applyFill="1" applyBorder="1" applyAlignment="1">
      <alignment horizontal="center" vertical="center" shrinkToFit="1"/>
    </xf>
    <xf numFmtId="179" fontId="7" fillId="2" borderId="53" xfId="2" applyNumberFormat="1" applyFont="1" applyFill="1" applyBorder="1" applyAlignment="1">
      <alignment horizontal="center" vertical="center" shrinkToFit="1"/>
    </xf>
    <xf numFmtId="0" fontId="5" fillId="2" borderId="54" xfId="0" applyFont="1" applyFill="1" applyBorder="1">
      <alignment vertical="center"/>
    </xf>
    <xf numFmtId="180" fontId="7" fillId="2" borderId="55" xfId="2" applyNumberFormat="1" applyFont="1" applyFill="1" applyBorder="1" applyAlignment="1">
      <alignment horizontal="center" vertical="center" shrinkToFit="1"/>
    </xf>
    <xf numFmtId="0" fontId="22" fillId="0" borderId="56" xfId="0" applyFont="1" applyBorder="1" applyAlignment="1">
      <alignment horizontal="center" vertical="center" shrinkToFit="1"/>
    </xf>
    <xf numFmtId="181" fontId="7" fillId="2" borderId="57" xfId="2" applyNumberFormat="1" applyFont="1" applyFill="1" applyBorder="1" applyAlignment="1">
      <alignment horizontal="center" vertical="center" shrinkToFit="1"/>
    </xf>
    <xf numFmtId="179" fontId="7" fillId="2" borderId="57" xfId="2" applyNumberFormat="1" applyFont="1" applyFill="1" applyBorder="1" applyAlignment="1">
      <alignment horizontal="center" vertical="center" shrinkToFit="1"/>
    </xf>
    <xf numFmtId="0" fontId="22" fillId="0" borderId="0" xfId="0" applyFont="1" applyAlignment="1">
      <alignment horizontal="right" vertical="center"/>
    </xf>
    <xf numFmtId="0" fontId="7" fillId="0" borderId="58" xfId="2" applyFont="1" applyBorder="1">
      <alignment vertical="center"/>
    </xf>
    <xf numFmtId="0" fontId="7" fillId="0" borderId="36" xfId="2" applyFont="1" applyBorder="1" applyAlignment="1">
      <alignment horizontal="distributed" vertical="center" indent="1"/>
    </xf>
    <xf numFmtId="0" fontId="7" fillId="0" borderId="34" xfId="2" applyFont="1" applyBorder="1" applyAlignment="1">
      <alignment horizontal="distributed" vertical="center" indent="1"/>
    </xf>
    <xf numFmtId="0" fontId="7" fillId="0" borderId="38" xfId="2" applyFont="1" applyBorder="1" applyAlignment="1">
      <alignment horizontal="distributed" vertical="center" indent="1"/>
    </xf>
    <xf numFmtId="177" fontId="5" fillId="2" borderId="0" xfId="0" applyNumberFormat="1" applyFont="1" applyFill="1" applyAlignment="1">
      <alignment vertical="center" shrinkToFit="1"/>
    </xf>
    <xf numFmtId="0" fontId="5" fillId="2" borderId="0" xfId="0" applyFont="1" applyFill="1" applyAlignment="1">
      <alignment horizontal="right" vertical="center"/>
    </xf>
    <xf numFmtId="0" fontId="22" fillId="0" borderId="59" xfId="0" applyFont="1" applyBorder="1" applyAlignment="1">
      <alignment horizontal="center" vertical="center"/>
    </xf>
    <xf numFmtId="0" fontId="22" fillId="0" borderId="60" xfId="0" applyFont="1" applyBorder="1" applyAlignment="1">
      <alignment horizontal="center" vertical="center"/>
    </xf>
    <xf numFmtId="187" fontId="22" fillId="0" borderId="10" xfId="0" applyNumberFormat="1" applyFont="1" applyBorder="1" applyAlignment="1">
      <alignment horizontal="center" vertical="center"/>
    </xf>
    <xf numFmtId="188" fontId="22" fillId="5" borderId="61" xfId="0" applyNumberFormat="1" applyFont="1" applyFill="1" applyBorder="1" applyAlignment="1">
      <alignment horizontal="center" vertical="center"/>
    </xf>
    <xf numFmtId="0" fontId="23" fillId="0" borderId="0" xfId="0" applyFont="1" applyAlignment="1">
      <alignment vertical="center" wrapText="1"/>
    </xf>
    <xf numFmtId="0" fontId="14" fillId="0" borderId="0" xfId="0" applyFont="1">
      <alignment vertical="center"/>
    </xf>
    <xf numFmtId="0" fontId="15" fillId="0" borderId="0" xfId="0" applyFont="1">
      <alignment vertical="center"/>
    </xf>
    <xf numFmtId="0" fontId="16" fillId="0" borderId="62" xfId="0" applyFont="1" applyBorder="1">
      <alignment vertical="center"/>
    </xf>
    <xf numFmtId="0" fontId="16" fillId="0" borderId="11" xfId="0" applyFont="1" applyBorder="1">
      <alignment vertical="center"/>
    </xf>
    <xf numFmtId="0" fontId="16" fillId="0" borderId="12" xfId="0" applyFont="1" applyBorder="1">
      <alignment vertical="center"/>
    </xf>
    <xf numFmtId="0" fontId="16" fillId="0" borderId="24" xfId="0" applyFont="1" applyBorder="1" applyAlignment="1">
      <alignment horizontal="left" vertical="center"/>
    </xf>
    <xf numFmtId="0" fontId="16" fillId="0" borderId="25" xfId="0" applyFont="1" applyBorder="1" applyAlignment="1">
      <alignment horizontal="left" vertical="center"/>
    </xf>
    <xf numFmtId="0" fontId="16" fillId="0" borderId="0" xfId="0" applyFont="1" applyAlignment="1">
      <alignment vertical="center" wrapText="1"/>
    </xf>
    <xf numFmtId="0" fontId="16" fillId="0" borderId="0" xfId="0" applyFont="1">
      <alignment vertical="center"/>
    </xf>
    <xf numFmtId="0" fontId="16" fillId="0" borderId="25" xfId="0" applyFont="1" applyBorder="1" applyAlignment="1">
      <alignment horizontal="right" vertical="center"/>
    </xf>
    <xf numFmtId="0" fontId="16" fillId="0" borderId="49" xfId="0" applyFont="1" applyBorder="1" applyAlignment="1">
      <alignment horizontal="right" vertical="center"/>
    </xf>
    <xf numFmtId="0" fontId="16" fillId="0" borderId="22" xfId="0" applyFont="1" applyBorder="1" applyAlignment="1">
      <alignment horizontal="right" vertical="center"/>
    </xf>
    <xf numFmtId="0" fontId="16" fillId="0" borderId="0" xfId="0" applyFont="1" applyAlignment="1">
      <alignment horizontal="left" vertical="center"/>
    </xf>
    <xf numFmtId="0" fontId="17" fillId="0" borderId="0" xfId="0" applyFont="1" applyAlignment="1">
      <alignment horizontal="left" vertical="center"/>
    </xf>
    <xf numFmtId="0" fontId="16" fillId="0" borderId="63" xfId="0" applyFont="1" applyBorder="1" applyAlignment="1">
      <alignment horizontal="left" vertical="center"/>
    </xf>
    <xf numFmtId="0" fontId="16" fillId="0" borderId="22" xfId="0" applyFont="1" applyBorder="1" applyAlignment="1">
      <alignment horizontal="left" vertical="center"/>
    </xf>
    <xf numFmtId="0" fontId="16" fillId="0" borderId="15" xfId="0" applyFont="1" applyBorder="1" applyAlignment="1">
      <alignment horizontal="left" vertical="center"/>
    </xf>
    <xf numFmtId="0" fontId="16" fillId="0" borderId="0" xfId="0" applyFont="1" applyAlignment="1">
      <alignment horizontal="right" vertical="center"/>
    </xf>
    <xf numFmtId="0" fontId="17" fillId="0" borderId="0" xfId="0" applyFont="1">
      <alignment vertical="center"/>
    </xf>
    <xf numFmtId="0" fontId="16" fillId="0" borderId="64" xfId="0" applyFont="1" applyBorder="1" applyAlignment="1">
      <alignment horizontal="left" vertical="center"/>
    </xf>
    <xf numFmtId="0" fontId="16" fillId="0" borderId="44" xfId="0" applyFont="1" applyBorder="1" applyAlignment="1">
      <alignment horizontal="left" vertical="center"/>
    </xf>
    <xf numFmtId="0" fontId="16" fillId="0" borderId="65" xfId="0" applyFont="1" applyBorder="1" applyAlignment="1">
      <alignment horizontal="center" vertical="center"/>
    </xf>
    <xf numFmtId="0" fontId="15" fillId="0" borderId="66" xfId="0" applyFont="1" applyBorder="1">
      <alignment vertical="center"/>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16" fillId="0" borderId="72" xfId="0" applyFont="1" applyBorder="1" applyAlignment="1">
      <alignment horizontal="center" vertical="center"/>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16" fillId="0" borderId="7" xfId="0" applyFont="1" applyBorder="1">
      <alignment vertical="center"/>
    </xf>
    <xf numFmtId="0" fontId="16" fillId="0" borderId="44" xfId="0" applyFont="1" applyBorder="1">
      <alignment vertical="center"/>
    </xf>
    <xf numFmtId="0" fontId="16" fillId="0" borderId="77" xfId="0" applyFont="1" applyBorder="1">
      <alignment vertical="center"/>
    </xf>
    <xf numFmtId="0" fontId="16" fillId="0" borderId="22" xfId="0" applyFont="1" applyBorder="1">
      <alignment vertical="center"/>
    </xf>
    <xf numFmtId="0" fontId="16" fillId="0" borderId="7" xfId="0" applyFont="1" applyBorder="1" applyAlignment="1">
      <alignment horizontal="right" vertical="center"/>
    </xf>
    <xf numFmtId="0" fontId="15" fillId="0" borderId="78" xfId="0" applyFont="1" applyBorder="1">
      <alignment vertical="center"/>
    </xf>
    <xf numFmtId="0" fontId="14" fillId="0" borderId="78" xfId="0" applyFont="1" applyBorder="1">
      <alignment vertical="center"/>
    </xf>
    <xf numFmtId="0" fontId="16" fillId="0" borderId="79" xfId="0" applyFont="1" applyBorder="1">
      <alignment vertical="center"/>
    </xf>
    <xf numFmtId="0" fontId="16" fillId="0" borderId="24" xfId="0" applyFont="1" applyBorder="1">
      <alignment vertical="center"/>
    </xf>
    <xf numFmtId="0" fontId="16" fillId="0" borderId="101" xfId="0" applyFont="1" applyBorder="1" applyAlignment="1">
      <alignment horizontal="left" vertical="center"/>
    </xf>
    <xf numFmtId="0" fontId="16" fillId="0" borderId="15" xfId="0" applyFont="1" applyBorder="1">
      <alignment vertical="center"/>
    </xf>
    <xf numFmtId="0" fontId="16" fillId="0" borderId="39" xfId="0" applyFont="1" applyBorder="1" applyAlignment="1">
      <alignment horizontal="right" vertical="center"/>
    </xf>
    <xf numFmtId="0" fontId="16" fillId="0" borderId="16" xfId="0" applyFont="1" applyBorder="1" applyAlignment="1">
      <alignment horizontal="right" vertical="center"/>
    </xf>
    <xf numFmtId="0" fontId="16" fillId="0" borderId="0" xfId="0" applyFont="1" applyAlignment="1">
      <alignment horizontal="left" vertical="center" wrapText="1"/>
    </xf>
    <xf numFmtId="176" fontId="16" fillId="0" borderId="0" xfId="0" applyNumberFormat="1" applyFont="1" applyAlignment="1">
      <alignment horizontal="center" vertical="center" wrapText="1"/>
    </xf>
    <xf numFmtId="0" fontId="14" fillId="0" borderId="0" xfId="0" applyFont="1" applyAlignment="1">
      <alignment horizontal="right" vertical="center"/>
    </xf>
    <xf numFmtId="0" fontId="25" fillId="0" borderId="0" xfId="0" applyFont="1" applyAlignment="1">
      <alignment vertical="center" wrapText="1"/>
    </xf>
    <xf numFmtId="0" fontId="25" fillId="6" borderId="69" xfId="0" applyFont="1" applyFill="1" applyBorder="1" applyAlignment="1">
      <alignment horizontal="center" vertical="center" wrapText="1"/>
    </xf>
    <xf numFmtId="0" fontId="25" fillId="6" borderId="71" xfId="0" applyFont="1" applyFill="1" applyBorder="1" applyAlignment="1">
      <alignment horizontal="center" vertical="center" wrapText="1"/>
    </xf>
    <xf numFmtId="0" fontId="25" fillId="6" borderId="70" xfId="0" applyFont="1" applyFill="1" applyBorder="1" applyAlignment="1">
      <alignment horizontal="center" vertical="center" wrapText="1"/>
    </xf>
    <xf numFmtId="0" fontId="25" fillId="6" borderId="0" xfId="0" applyFont="1" applyFill="1" applyAlignment="1">
      <alignment horizontal="center" vertical="center" wrapText="1"/>
    </xf>
    <xf numFmtId="0" fontId="16" fillId="0" borderId="0" xfId="0" applyFont="1" applyAlignment="1">
      <alignment horizontal="center" vertical="center"/>
    </xf>
    <xf numFmtId="0" fontId="16" fillId="0" borderId="107" xfId="0" applyFont="1" applyBorder="1">
      <alignment vertical="center"/>
    </xf>
    <xf numFmtId="0" fontId="14" fillId="0" borderId="107" xfId="0" applyFont="1" applyBorder="1">
      <alignment vertical="center"/>
    </xf>
    <xf numFmtId="0" fontId="17" fillId="0" borderId="14" xfId="0" applyFont="1" applyBorder="1" applyAlignment="1">
      <alignment horizontal="center" vertical="center"/>
    </xf>
    <xf numFmtId="0" fontId="17" fillId="0" borderId="25" xfId="0" applyFont="1" applyBorder="1" applyAlignment="1">
      <alignment horizontal="center" vertical="center"/>
    </xf>
    <xf numFmtId="0" fontId="17" fillId="0" borderId="24" xfId="0" applyFont="1" applyBorder="1" applyAlignment="1">
      <alignment horizontal="center" vertical="center"/>
    </xf>
    <xf numFmtId="0" fontId="16" fillId="0" borderId="81" xfId="0" applyFont="1" applyBorder="1" applyAlignment="1">
      <alignment horizontal="center" vertical="center"/>
    </xf>
    <xf numFmtId="0" fontId="16" fillId="0" borderId="102" xfId="0" applyFont="1" applyBorder="1" applyAlignment="1">
      <alignment horizontal="center" vertical="center"/>
    </xf>
    <xf numFmtId="38" fontId="16" fillId="0" borderId="26" xfId="1" applyFont="1" applyBorder="1" applyAlignment="1">
      <alignment horizontal="center" vertical="center"/>
    </xf>
    <xf numFmtId="0" fontId="17" fillId="0" borderId="26" xfId="0" applyFont="1" applyBorder="1" applyAlignment="1">
      <alignment horizontal="center" vertical="center"/>
    </xf>
    <xf numFmtId="38" fontId="16" fillId="0" borderId="14" xfId="1" applyFont="1" applyBorder="1" applyAlignment="1">
      <alignment horizontal="center" vertical="center"/>
    </xf>
    <xf numFmtId="0" fontId="16" fillId="0" borderId="14" xfId="0" applyFont="1" applyBorder="1" applyAlignment="1">
      <alignment horizontal="center" vertical="center"/>
    </xf>
    <xf numFmtId="0" fontId="16" fillId="0" borderId="80" xfId="0" applyFont="1" applyBorder="1" applyAlignment="1">
      <alignment horizontal="center" vertical="center"/>
    </xf>
    <xf numFmtId="0" fontId="16" fillId="0" borderId="26" xfId="0" applyFont="1" applyBorder="1" applyAlignment="1">
      <alignment horizontal="center" vertical="center"/>
    </xf>
    <xf numFmtId="0" fontId="16" fillId="0" borderId="58" xfId="0" applyFont="1" applyBorder="1" applyAlignment="1">
      <alignment horizontal="center" vertical="center"/>
    </xf>
    <xf numFmtId="38" fontId="16" fillId="0" borderId="25" xfId="1" applyFont="1" applyBorder="1" applyAlignment="1">
      <alignment horizontal="center" vertical="center"/>
    </xf>
    <xf numFmtId="38" fontId="16" fillId="0" borderId="24" xfId="1" applyFont="1" applyBorder="1" applyAlignment="1">
      <alignment horizontal="center" vertical="center"/>
    </xf>
    <xf numFmtId="0" fontId="16" fillId="0" borderId="82" xfId="0" applyFont="1" applyBorder="1" applyAlignment="1">
      <alignment horizontal="center" vertical="center"/>
    </xf>
    <xf numFmtId="0" fontId="16" fillId="0" borderId="13" xfId="0" applyFont="1" applyBorder="1" applyAlignment="1">
      <alignment horizontal="center" vertical="center"/>
    </xf>
    <xf numFmtId="0" fontId="16" fillId="0" borderId="66" xfId="0" applyFont="1" applyBorder="1">
      <alignment vertical="center"/>
    </xf>
    <xf numFmtId="0" fontId="16" fillId="0" borderId="20" xfId="0" applyFont="1" applyBorder="1">
      <alignment vertical="center"/>
    </xf>
    <xf numFmtId="0" fontId="16" fillId="0" borderId="25" xfId="0" applyFont="1" applyBorder="1" applyAlignment="1">
      <alignment horizontal="right" vertical="center"/>
    </xf>
    <xf numFmtId="0" fontId="16" fillId="0" borderId="49" xfId="0" applyFont="1" applyBorder="1" applyAlignment="1">
      <alignment horizontal="right" vertical="center"/>
    </xf>
    <xf numFmtId="0" fontId="18" fillId="0" borderId="26" xfId="0" applyFont="1" applyBorder="1" applyAlignment="1">
      <alignment horizontal="center" vertical="center" wrapText="1"/>
    </xf>
    <xf numFmtId="0" fontId="16" fillId="0" borderId="141" xfId="0" applyFont="1" applyBorder="1">
      <alignment vertical="center"/>
    </xf>
    <xf numFmtId="0" fontId="16" fillId="0" borderId="100" xfId="0" applyFont="1" applyBorder="1">
      <alignment vertical="center"/>
    </xf>
    <xf numFmtId="0" fontId="16" fillId="0" borderId="30" xfId="0" applyFont="1" applyBorder="1">
      <alignment vertical="center"/>
    </xf>
    <xf numFmtId="0" fontId="16" fillId="0" borderId="27" xfId="0" applyFont="1" applyBorder="1">
      <alignment vertical="center"/>
    </xf>
    <xf numFmtId="0" fontId="16" fillId="0" borderId="49" xfId="0" applyFont="1" applyBorder="1">
      <alignment vertical="center"/>
    </xf>
    <xf numFmtId="0" fontId="16" fillId="0" borderId="24" xfId="0" applyFont="1" applyBorder="1">
      <alignment vertical="center"/>
    </xf>
    <xf numFmtId="0" fontId="17" fillId="0" borderId="49" xfId="0" applyFont="1" applyBorder="1" applyAlignment="1">
      <alignment horizontal="right" vertical="center"/>
    </xf>
    <xf numFmtId="0" fontId="16" fillId="0" borderId="62" xfId="0" applyFont="1" applyBorder="1">
      <alignment vertical="center"/>
    </xf>
    <xf numFmtId="0" fontId="16" fillId="0" borderId="11" xfId="0" applyFont="1" applyBorder="1">
      <alignment vertical="center"/>
    </xf>
    <xf numFmtId="0" fontId="16" fillId="0" borderId="12" xfId="0" applyFont="1" applyBorder="1">
      <alignment vertical="center"/>
    </xf>
    <xf numFmtId="0" fontId="16" fillId="0" borderId="13" xfId="0" applyFont="1" applyBorder="1" applyAlignment="1">
      <alignment horizontal="right" vertical="center"/>
    </xf>
    <xf numFmtId="0" fontId="17" fillId="0" borderId="11" xfId="0" applyFont="1" applyBorder="1" applyAlignment="1">
      <alignment horizontal="right" vertical="center"/>
    </xf>
    <xf numFmtId="0" fontId="20" fillId="0" borderId="91" xfId="0" applyFont="1" applyBorder="1">
      <alignment vertical="center"/>
    </xf>
    <xf numFmtId="0" fontId="20" fillId="0" borderId="92" xfId="0" applyFont="1" applyBorder="1">
      <alignment vertical="center"/>
    </xf>
    <xf numFmtId="0" fontId="20" fillId="0" borderId="93" xfId="0" applyFont="1" applyBorder="1">
      <alignment vertical="center"/>
    </xf>
    <xf numFmtId="0" fontId="16" fillId="0" borderId="94" xfId="0" applyFont="1" applyBorder="1">
      <alignment vertical="center"/>
    </xf>
    <xf numFmtId="0" fontId="16" fillId="0" borderId="92" xfId="0" applyFont="1" applyBorder="1">
      <alignment vertical="center"/>
    </xf>
    <xf numFmtId="0" fontId="16" fillId="0" borderId="0" xfId="0" applyFont="1" applyAlignment="1">
      <alignment horizontal="right" vertical="center"/>
    </xf>
    <xf numFmtId="0" fontId="16" fillId="0" borderId="91" xfId="0" applyFont="1" applyBorder="1">
      <alignment vertical="center"/>
    </xf>
    <xf numFmtId="0" fontId="16" fillId="0" borderId="93" xfId="0" applyFont="1" applyBorder="1">
      <alignment vertical="center"/>
    </xf>
    <xf numFmtId="0" fontId="16" fillId="0" borderId="18" xfId="0" applyFont="1" applyBorder="1" applyAlignment="1">
      <alignment horizontal="right" vertical="center"/>
    </xf>
    <xf numFmtId="0" fontId="17" fillId="0" borderId="88" xfId="0" applyFont="1" applyBorder="1" applyAlignment="1">
      <alignment horizontal="right" vertical="center"/>
    </xf>
    <xf numFmtId="0" fontId="16" fillId="0" borderId="107" xfId="0" applyFont="1" applyBorder="1" applyAlignment="1">
      <alignment horizontal="right" vertical="center" wrapText="1"/>
    </xf>
    <xf numFmtId="38" fontId="16" fillId="0" borderId="81" xfId="1" applyFont="1" applyBorder="1" applyAlignment="1">
      <alignment horizontal="center" vertical="center"/>
    </xf>
    <xf numFmtId="38" fontId="16" fillId="0" borderId="104" xfId="1" applyFont="1" applyBorder="1" applyAlignment="1">
      <alignment horizontal="center" vertical="center"/>
    </xf>
    <xf numFmtId="0" fontId="16" fillId="0" borderId="25" xfId="0" applyFont="1" applyBorder="1" applyAlignment="1">
      <alignment horizontal="center" vertical="center"/>
    </xf>
    <xf numFmtId="0" fontId="18" fillId="0" borderId="25" xfId="0" applyFont="1" applyBorder="1" applyAlignment="1">
      <alignment horizontal="center" vertical="center" wrapText="1"/>
    </xf>
    <xf numFmtId="0" fontId="14" fillId="0" borderId="20" xfId="0" applyFont="1" applyBorder="1" applyAlignment="1">
      <alignment horizontal="center" vertical="center"/>
    </xf>
    <xf numFmtId="0" fontId="14" fillId="0" borderId="18" xfId="0" applyFont="1" applyBorder="1" applyAlignment="1">
      <alignment horizontal="center" vertical="center"/>
    </xf>
    <xf numFmtId="0" fontId="18" fillId="0" borderId="58" xfId="0" applyFont="1" applyBorder="1" applyAlignment="1">
      <alignment horizontal="center" vertical="center" wrapText="1"/>
    </xf>
    <xf numFmtId="0" fontId="14" fillId="0" borderId="103" xfId="0" applyFont="1" applyBorder="1" applyAlignment="1">
      <alignment horizontal="center" vertical="center"/>
    </xf>
    <xf numFmtId="0" fontId="16" fillId="0" borderId="18" xfId="0" applyFont="1" applyBorder="1" applyAlignment="1">
      <alignment horizontal="left" vertical="center"/>
    </xf>
    <xf numFmtId="0" fontId="16" fillId="0" borderId="88" xfId="0" applyFont="1" applyBorder="1" applyAlignment="1">
      <alignment horizontal="left" vertical="center"/>
    </xf>
    <xf numFmtId="0" fontId="16" fillId="0" borderId="63" xfId="0" applyFont="1" applyBorder="1" applyAlignment="1">
      <alignment horizontal="left" vertical="center"/>
    </xf>
    <xf numFmtId="0" fontId="18" fillId="0" borderId="29" xfId="0" applyFont="1" applyBorder="1" applyAlignment="1">
      <alignment horizontal="center" vertical="center" wrapText="1"/>
    </xf>
    <xf numFmtId="0" fontId="18" fillId="0" borderId="97" xfId="0" applyFont="1" applyBorder="1" applyAlignment="1">
      <alignment horizontal="center" vertical="center" wrapText="1"/>
    </xf>
    <xf numFmtId="0" fontId="16" fillId="0" borderId="39" xfId="0" applyFont="1" applyBorder="1" applyAlignment="1">
      <alignment horizontal="center" vertical="center"/>
    </xf>
    <xf numFmtId="0" fontId="16" fillId="0" borderId="17" xfId="0" applyFont="1" applyBorder="1" applyAlignment="1">
      <alignment horizontal="center" vertical="center"/>
    </xf>
    <xf numFmtId="0" fontId="18" fillId="0" borderId="101" xfId="0" applyFont="1" applyBorder="1" applyAlignment="1">
      <alignment horizontal="center" vertical="center" wrapText="1"/>
    </xf>
    <xf numFmtId="0" fontId="16" fillId="0" borderId="86" xfId="0" applyFont="1" applyBorder="1" applyAlignment="1">
      <alignment horizontal="center" vertical="center"/>
    </xf>
    <xf numFmtId="0" fontId="16" fillId="0" borderId="87" xfId="0" applyFont="1" applyBorder="1" applyAlignment="1">
      <alignment horizontal="center" vertical="center"/>
    </xf>
    <xf numFmtId="0" fontId="16" fillId="0" borderId="86" xfId="0" applyFont="1" applyBorder="1" applyAlignment="1">
      <alignment horizontal="right" vertical="center"/>
    </xf>
    <xf numFmtId="0" fontId="16" fillId="0" borderId="69" xfId="0" applyFont="1" applyBorder="1" applyAlignment="1">
      <alignment horizontal="right" vertical="center"/>
    </xf>
    <xf numFmtId="0" fontId="16" fillId="0" borderId="97" xfId="0" applyFont="1" applyBorder="1" applyAlignment="1">
      <alignment horizontal="left" vertical="center"/>
    </xf>
    <xf numFmtId="0" fontId="16" fillId="0" borderId="100" xfId="0" applyFont="1" applyBorder="1" applyAlignment="1">
      <alignment horizontal="left" vertical="center"/>
    </xf>
    <xf numFmtId="0" fontId="16" fillId="0" borderId="101" xfId="0" applyFont="1" applyBorder="1" applyAlignment="1">
      <alignment horizontal="left" vertical="center"/>
    </xf>
    <xf numFmtId="0" fontId="16" fillId="0" borderId="95" xfId="0" applyFont="1" applyBorder="1" applyAlignment="1">
      <alignment horizontal="center" vertical="center" wrapText="1"/>
    </xf>
    <xf numFmtId="0" fontId="16" fillId="0" borderId="96" xfId="0" applyFont="1" applyBorder="1" applyAlignment="1">
      <alignment horizontal="center" vertical="center" wrapText="1"/>
    </xf>
    <xf numFmtId="0" fontId="20" fillId="6" borderId="83" xfId="0" applyFont="1" applyFill="1" applyBorder="1" applyAlignment="1">
      <alignment horizontal="left" vertical="top" wrapText="1"/>
    </xf>
    <xf numFmtId="0" fontId="20" fillId="6" borderId="84" xfId="0" applyFont="1" applyFill="1" applyBorder="1" applyAlignment="1">
      <alignment horizontal="left" vertical="top" wrapText="1"/>
    </xf>
    <xf numFmtId="0" fontId="20" fillId="6" borderId="85" xfId="0" applyFont="1" applyFill="1" applyBorder="1" applyAlignment="1">
      <alignment horizontal="left" vertical="top" wrapText="1"/>
    </xf>
    <xf numFmtId="0" fontId="16" fillId="0" borderId="95" xfId="0" applyFont="1" applyBorder="1" applyAlignment="1">
      <alignment horizontal="center" vertical="center"/>
    </xf>
    <xf numFmtId="0" fontId="16" fillId="0" borderId="71" xfId="0" applyFont="1" applyBorder="1" applyAlignment="1">
      <alignment horizontal="center" vertical="center"/>
    </xf>
    <xf numFmtId="0" fontId="16" fillId="0" borderId="79" xfId="0" applyFont="1" applyBorder="1" applyAlignment="1">
      <alignment horizontal="center" vertical="center"/>
    </xf>
    <xf numFmtId="0" fontId="16" fillId="0" borderId="65" xfId="0" applyFont="1" applyBorder="1">
      <alignment vertical="center"/>
    </xf>
    <xf numFmtId="0" fontId="16" fillId="0" borderId="26" xfId="0" applyFont="1" applyBorder="1">
      <alignment vertical="center"/>
    </xf>
    <xf numFmtId="0" fontId="16" fillId="0" borderId="49" xfId="0" applyFont="1" applyBorder="1" applyAlignment="1">
      <alignment horizontal="center" vertical="center"/>
    </xf>
    <xf numFmtId="0" fontId="16" fillId="0" borderId="22" xfId="0" applyFont="1" applyBorder="1" applyAlignment="1">
      <alignment horizontal="center" vertical="center"/>
    </xf>
    <xf numFmtId="0" fontId="16" fillId="0" borderId="69" xfId="0" applyFont="1" applyBorder="1" applyAlignment="1">
      <alignment horizontal="center" vertical="center"/>
    </xf>
    <xf numFmtId="0" fontId="16" fillId="0" borderId="77" xfId="0" applyFont="1" applyBorder="1" applyAlignment="1">
      <alignment horizontal="center" vertical="center"/>
    </xf>
    <xf numFmtId="0" fontId="16" fillId="0" borderId="30" xfId="0" applyFont="1" applyBorder="1" applyAlignment="1">
      <alignment horizontal="left" vertical="center"/>
    </xf>
    <xf numFmtId="0" fontId="16" fillId="0" borderId="98" xfId="0" applyFont="1" applyBorder="1" applyAlignment="1">
      <alignment horizontal="left" vertical="center"/>
    </xf>
    <xf numFmtId="0" fontId="16" fillId="0" borderId="43" xfId="0" applyFont="1" applyBorder="1" applyAlignment="1">
      <alignment horizontal="left" vertical="center"/>
    </xf>
    <xf numFmtId="0" fontId="16" fillId="0" borderId="39" xfId="0" applyFont="1" applyBorder="1" applyAlignment="1">
      <alignment horizontal="left" vertical="center"/>
    </xf>
    <xf numFmtId="0" fontId="16" fillId="0" borderId="17" xfId="0" applyFont="1" applyBorder="1" applyAlignment="1">
      <alignment horizontal="left" vertical="center"/>
    </xf>
    <xf numFmtId="0" fontId="16" fillId="0" borderId="97" xfId="0" applyFont="1" applyBorder="1" applyAlignment="1">
      <alignment horizontal="right" vertical="center"/>
    </xf>
    <xf numFmtId="0" fontId="17" fillId="0" borderId="100" xfId="0" applyFont="1" applyBorder="1" applyAlignment="1">
      <alignment horizontal="right" vertical="center"/>
    </xf>
    <xf numFmtId="0" fontId="16" fillId="0" borderId="39" xfId="0" applyFont="1" applyBorder="1" applyAlignment="1">
      <alignment horizontal="right" vertical="center"/>
    </xf>
    <xf numFmtId="0" fontId="16" fillId="0" borderId="16" xfId="0" applyFont="1" applyBorder="1" applyAlignment="1">
      <alignment horizontal="right" vertical="center"/>
    </xf>
    <xf numFmtId="176" fontId="16" fillId="0" borderId="13" xfId="0" applyNumberFormat="1" applyFont="1" applyBorder="1" applyAlignment="1">
      <alignment horizontal="center" vertical="center"/>
    </xf>
    <xf numFmtId="176" fontId="16" fillId="0" borderId="15" xfId="0" applyNumberFormat="1" applyFont="1" applyBorder="1" applyAlignment="1">
      <alignment horizontal="center" vertical="center"/>
    </xf>
    <xf numFmtId="0" fontId="16" fillId="0" borderId="62"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107" xfId="0" applyFont="1" applyBorder="1" applyAlignment="1">
      <alignment horizontal="right" vertical="center"/>
    </xf>
    <xf numFmtId="0" fontId="16" fillId="0" borderId="11" xfId="0" applyFont="1" applyBorder="1" applyAlignment="1">
      <alignment horizontal="right" vertical="center"/>
    </xf>
    <xf numFmtId="0" fontId="19" fillId="0" borderId="0" xfId="0" applyFont="1" applyAlignment="1">
      <alignment horizontal="center" vertical="center"/>
    </xf>
    <xf numFmtId="0" fontId="16" fillId="0" borderId="106" xfId="0" applyFont="1" applyBorder="1">
      <alignment vertical="center"/>
    </xf>
    <xf numFmtId="0" fontId="16" fillId="0" borderId="88" xfId="0" applyFont="1" applyBorder="1">
      <alignment vertical="center"/>
    </xf>
    <xf numFmtId="0" fontId="16" fillId="0" borderId="19" xfId="0" applyFont="1" applyBorder="1">
      <alignment vertical="center"/>
    </xf>
    <xf numFmtId="176" fontId="16" fillId="0" borderId="17" xfId="0" applyNumberFormat="1" applyFont="1" applyBorder="1" applyAlignment="1">
      <alignment horizontal="center" vertical="center"/>
    </xf>
    <xf numFmtId="176" fontId="16" fillId="0" borderId="21" xfId="0" applyNumberFormat="1" applyFont="1" applyBorder="1" applyAlignment="1">
      <alignment horizontal="center" vertical="center"/>
    </xf>
    <xf numFmtId="176" fontId="16" fillId="0" borderId="140" xfId="0" applyNumberFormat="1" applyFont="1" applyBorder="1" applyAlignment="1">
      <alignment horizontal="center" vertical="center"/>
    </xf>
    <xf numFmtId="0" fontId="16" fillId="0" borderId="11" xfId="0" applyFont="1" applyBorder="1" applyAlignment="1">
      <alignment horizontal="center" vertical="center"/>
    </xf>
    <xf numFmtId="0" fontId="16" fillId="0" borderId="15" xfId="0" applyFont="1" applyBorder="1" applyAlignment="1">
      <alignment horizontal="center" vertical="center"/>
    </xf>
    <xf numFmtId="0" fontId="18" fillId="0" borderId="95" xfId="0" applyFont="1" applyBorder="1" applyAlignment="1">
      <alignment horizontal="center" vertical="center"/>
    </xf>
    <xf numFmtId="0" fontId="18" fillId="0" borderId="96" xfId="0" applyFont="1" applyBorder="1" applyAlignment="1">
      <alignment horizontal="center" vertical="center"/>
    </xf>
    <xf numFmtId="0" fontId="16" fillId="0" borderId="95" xfId="0" applyFont="1" applyBorder="1" applyAlignment="1">
      <alignment horizontal="right" vertical="center"/>
    </xf>
    <xf numFmtId="0" fontId="16" fillId="0" borderId="71" xfId="0" applyFont="1" applyBorder="1" applyAlignment="1">
      <alignment horizontal="right" vertical="center"/>
    </xf>
    <xf numFmtId="0" fontId="16" fillId="0" borderId="97" xfId="0" applyFont="1" applyBorder="1">
      <alignment vertical="center"/>
    </xf>
    <xf numFmtId="0" fontId="16" fillId="0" borderId="98" xfId="0" applyFont="1" applyBorder="1">
      <alignment vertical="center"/>
    </xf>
    <xf numFmtId="0" fontId="16" fillId="0" borderId="43" xfId="0" applyFont="1" applyBorder="1">
      <alignment vertical="center"/>
    </xf>
    <xf numFmtId="0" fontId="16" fillId="0" borderId="97" xfId="0" applyFont="1" applyBorder="1" applyAlignment="1">
      <alignment vertical="center" wrapText="1"/>
    </xf>
    <xf numFmtId="0" fontId="16" fillId="0" borderId="30" xfId="0" applyFont="1" applyBorder="1" applyAlignment="1">
      <alignment vertical="center" wrapText="1"/>
    </xf>
    <xf numFmtId="0" fontId="16" fillId="0" borderId="39" xfId="0" applyFont="1" applyBorder="1" applyAlignment="1">
      <alignment vertical="center" wrapText="1"/>
    </xf>
    <xf numFmtId="0" fontId="16" fillId="0" borderId="17" xfId="0" applyFont="1" applyBorder="1" applyAlignment="1">
      <alignment vertical="center" wrapText="1"/>
    </xf>
    <xf numFmtId="0" fontId="16" fillId="0" borderId="86" xfId="0" applyFont="1" applyBorder="1" applyAlignment="1">
      <alignment horizontal="center" vertical="center" wrapText="1"/>
    </xf>
    <xf numFmtId="0" fontId="16" fillId="0" borderId="87" xfId="0" applyFont="1" applyBorder="1" applyAlignment="1">
      <alignment horizontal="center" vertical="center" wrapText="1"/>
    </xf>
    <xf numFmtId="0" fontId="16" fillId="0" borderId="88" xfId="0" applyFont="1" applyBorder="1" applyAlignment="1">
      <alignment horizontal="right" vertical="center"/>
    </xf>
    <xf numFmtId="0" fontId="20" fillId="6" borderId="89" xfId="0" applyFont="1" applyFill="1" applyBorder="1" applyAlignment="1">
      <alignment horizontal="left" vertical="top" wrapText="1"/>
    </xf>
    <xf numFmtId="0" fontId="20" fillId="6" borderId="70" xfId="0" applyFont="1" applyFill="1" applyBorder="1" applyAlignment="1">
      <alignment horizontal="left" vertical="top" wrapText="1"/>
    </xf>
    <xf numFmtId="0" fontId="20" fillId="6" borderId="90" xfId="0" applyFont="1" applyFill="1" applyBorder="1" applyAlignment="1">
      <alignment horizontal="left" vertical="top" wrapText="1"/>
    </xf>
    <xf numFmtId="0" fontId="16" fillId="0" borderId="96" xfId="0" applyFont="1" applyBorder="1" applyAlignment="1">
      <alignment horizontal="center" vertical="center"/>
    </xf>
    <xf numFmtId="0" fontId="16" fillId="0" borderId="98" xfId="0" applyFont="1" applyBorder="1" applyAlignment="1">
      <alignment vertical="center" wrapText="1"/>
    </xf>
    <xf numFmtId="0" fontId="16" fillId="0" borderId="43" xfId="0" applyFont="1" applyBorder="1" applyAlignment="1">
      <alignment vertical="center" wrapText="1"/>
    </xf>
    <xf numFmtId="176" fontId="16" fillId="0" borderId="24" xfId="0" applyNumberFormat="1" applyFont="1" applyBorder="1" applyAlignment="1">
      <alignment horizontal="center" vertical="center"/>
    </xf>
    <xf numFmtId="176" fontId="16" fillId="0" borderId="26" xfId="0" applyNumberFormat="1" applyFont="1" applyBorder="1" applyAlignment="1">
      <alignment horizontal="center" vertical="center"/>
    </xf>
    <xf numFmtId="176" fontId="16" fillId="0" borderId="58" xfId="0" applyNumberFormat="1" applyFont="1" applyBorder="1" applyAlignment="1">
      <alignment horizontal="center" vertical="center"/>
    </xf>
    <xf numFmtId="0" fontId="16" fillId="0" borderId="76" xfId="0" applyFont="1" applyBorder="1" applyAlignment="1">
      <alignment horizontal="right" vertical="center"/>
    </xf>
    <xf numFmtId="0" fontId="16" fillId="0" borderId="66" xfId="0" applyFont="1" applyBorder="1" applyAlignment="1">
      <alignment vertical="center" wrapText="1"/>
    </xf>
    <xf numFmtId="0" fontId="16" fillId="0" borderId="20" xfId="0" applyFont="1" applyBorder="1" applyAlignment="1">
      <alignment vertical="center" wrapText="1"/>
    </xf>
    <xf numFmtId="0" fontId="16" fillId="0" borderId="94" xfId="0" applyFont="1" applyBorder="1" applyAlignment="1">
      <alignment horizontal="center" vertical="center"/>
    </xf>
    <xf numFmtId="0" fontId="16" fillId="0" borderId="92" xfId="0" applyFont="1" applyBorder="1" applyAlignment="1">
      <alignment horizontal="center" vertical="center"/>
    </xf>
    <xf numFmtId="0" fontId="16" fillId="0" borderId="18" xfId="0" applyFont="1" applyBorder="1" applyAlignment="1">
      <alignment horizontal="center" vertical="center"/>
    </xf>
    <xf numFmtId="0" fontId="16" fillId="0" borderId="88" xfId="0" applyFont="1" applyBorder="1" applyAlignment="1">
      <alignment horizontal="center" vertical="center"/>
    </xf>
    <xf numFmtId="0" fontId="16" fillId="0" borderId="63" xfId="0" applyFont="1" applyBorder="1" applyAlignment="1">
      <alignment horizontal="center" vertical="center"/>
    </xf>
    <xf numFmtId="0" fontId="16" fillId="0" borderId="27" xfId="0" applyFont="1" applyBorder="1" applyAlignment="1">
      <alignment horizontal="left" vertical="center"/>
    </xf>
    <xf numFmtId="0" fontId="16" fillId="0" borderId="49" xfId="0" applyFont="1" applyBorder="1" applyAlignment="1">
      <alignment horizontal="left" vertical="center"/>
    </xf>
    <xf numFmtId="0" fontId="16" fillId="0" borderId="24" xfId="0" applyFont="1" applyBorder="1" applyAlignment="1">
      <alignment horizontal="left" vertical="center"/>
    </xf>
    <xf numFmtId="0" fontId="16" fillId="0" borderId="92" xfId="0" applyFont="1" applyBorder="1" applyAlignment="1">
      <alignment horizontal="right" vertical="center"/>
    </xf>
    <xf numFmtId="0" fontId="16" fillId="0" borderId="64" xfId="0" applyFont="1" applyBorder="1" applyAlignment="1">
      <alignment horizontal="right" vertical="center"/>
    </xf>
    <xf numFmtId="0" fontId="16" fillId="0" borderId="28" xfId="0" applyFont="1" applyBorder="1">
      <alignment vertical="center"/>
    </xf>
    <xf numFmtId="0" fontId="16" fillId="0" borderId="16" xfId="0" applyFont="1" applyBorder="1">
      <alignment vertical="center"/>
    </xf>
    <xf numFmtId="0" fontId="16" fillId="0" borderId="17" xfId="0" applyFont="1" applyBorder="1">
      <alignment vertical="center"/>
    </xf>
    <xf numFmtId="0" fontId="16" fillId="0" borderId="25" xfId="0" applyFont="1" applyBorder="1" applyAlignment="1">
      <alignment horizontal="left" vertical="center"/>
    </xf>
    <xf numFmtId="0" fontId="16" fillId="0" borderId="22" xfId="0" applyFont="1" applyBorder="1" applyAlignment="1">
      <alignment horizontal="left" vertical="center"/>
    </xf>
    <xf numFmtId="0" fontId="16" fillId="0" borderId="0" xfId="0" applyFont="1">
      <alignment vertical="center"/>
    </xf>
    <xf numFmtId="0" fontId="16" fillId="0" borderId="28" xfId="0" applyFont="1" applyBorder="1" applyAlignment="1">
      <alignment horizontal="center" vertical="center"/>
    </xf>
    <xf numFmtId="0" fontId="17" fillId="0" borderId="17" xfId="0" applyFont="1" applyBorder="1" applyAlignment="1">
      <alignment horizontal="center" vertical="center"/>
    </xf>
    <xf numFmtId="0" fontId="15" fillId="0" borderId="106" xfId="0" applyFont="1" applyBorder="1" applyAlignment="1">
      <alignment horizontal="center" vertical="center"/>
    </xf>
    <xf numFmtId="0" fontId="15" fillId="0" borderId="19" xfId="0" applyFont="1" applyBorder="1" applyAlignment="1">
      <alignment horizontal="center" vertical="center"/>
    </xf>
    <xf numFmtId="0" fontId="21" fillId="0" borderId="76" xfId="0" applyFont="1" applyBorder="1" applyAlignment="1">
      <alignment horizontal="center" vertical="center" wrapText="1"/>
    </xf>
    <xf numFmtId="0" fontId="21" fillId="0" borderId="7" xfId="0" applyFont="1" applyBorder="1" applyAlignment="1">
      <alignment horizontal="center" vertical="center" wrapText="1"/>
    </xf>
    <xf numFmtId="0" fontId="16" fillId="0" borderId="5" xfId="0" applyFont="1" applyBorder="1">
      <alignment vertical="center"/>
    </xf>
    <xf numFmtId="0" fontId="16" fillId="0" borderId="105" xfId="0" applyFont="1" applyBorder="1">
      <alignment vertical="center"/>
    </xf>
    <xf numFmtId="0" fontId="18" fillId="0" borderId="86"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87" xfId="0" applyFont="1" applyBorder="1" applyAlignment="1">
      <alignment horizontal="center" vertical="center" wrapText="1"/>
    </xf>
    <xf numFmtId="0" fontId="16" fillId="0" borderId="6" xfId="0" applyFont="1" applyBorder="1" applyAlignment="1">
      <alignment horizontal="right" vertical="center"/>
    </xf>
    <xf numFmtId="0" fontId="25" fillId="6" borderId="109" xfId="0" applyFont="1" applyFill="1" applyBorder="1" applyAlignment="1">
      <alignment horizontal="left" vertical="center" wrapText="1"/>
    </xf>
    <xf numFmtId="0" fontId="25" fillId="6" borderId="69" xfId="0" applyFont="1" applyFill="1" applyBorder="1" applyAlignment="1">
      <alignment horizontal="left" vertical="center" wrapText="1"/>
    </xf>
    <xf numFmtId="0" fontId="25" fillId="6" borderId="77" xfId="0" applyFont="1" applyFill="1" applyBorder="1" applyAlignment="1">
      <alignment horizontal="left" vertical="center" wrapText="1"/>
    </xf>
    <xf numFmtId="0" fontId="25" fillId="6" borderId="110" xfId="0" applyFont="1" applyFill="1" applyBorder="1" applyAlignment="1">
      <alignment horizontal="left" vertical="center" wrapText="1"/>
    </xf>
    <xf numFmtId="0" fontId="25" fillId="6" borderId="71" xfId="0" applyFont="1" applyFill="1" applyBorder="1" applyAlignment="1">
      <alignment horizontal="left" vertical="center" wrapText="1"/>
    </xf>
    <xf numFmtId="0" fontId="25" fillId="6" borderId="79" xfId="0" applyFont="1" applyFill="1" applyBorder="1" applyAlignment="1">
      <alignment horizontal="left" vertical="center" wrapText="1"/>
    </xf>
    <xf numFmtId="0" fontId="18" fillId="0" borderId="77" xfId="0" applyFont="1" applyBorder="1" applyAlignment="1">
      <alignment horizontal="center" vertical="center" wrapText="1"/>
    </xf>
    <xf numFmtId="0" fontId="16" fillId="0" borderId="21" xfId="0" applyFont="1" applyBorder="1">
      <alignment vertical="center"/>
    </xf>
    <xf numFmtId="176" fontId="16" fillId="0" borderId="25" xfId="0" applyNumberFormat="1" applyFont="1" applyBorder="1" applyAlignment="1">
      <alignment horizontal="center" vertical="center"/>
    </xf>
    <xf numFmtId="176" fontId="16" fillId="0" borderId="49" xfId="0" applyNumberFormat="1" applyFont="1" applyBorder="1" applyAlignment="1">
      <alignment horizontal="center" vertical="center"/>
    </xf>
    <xf numFmtId="176" fontId="16" fillId="0" borderId="22" xfId="0" applyNumberFormat="1" applyFont="1" applyBorder="1" applyAlignment="1">
      <alignment horizontal="center" vertical="center"/>
    </xf>
    <xf numFmtId="0" fontId="14" fillId="0" borderId="86" xfId="0" applyFont="1" applyBorder="1" applyAlignment="1">
      <alignment horizontal="center" vertical="center"/>
    </xf>
    <xf numFmtId="0" fontId="14" fillId="0" borderId="69" xfId="0" applyFont="1" applyBorder="1" applyAlignment="1">
      <alignment horizontal="center" vertical="center"/>
    </xf>
    <xf numFmtId="0" fontId="14" fillId="0" borderId="77" xfId="0" applyFont="1" applyBorder="1" applyAlignment="1">
      <alignment horizontal="center" vertical="center"/>
    </xf>
    <xf numFmtId="0" fontId="14" fillId="0" borderId="25" xfId="0" applyFont="1" applyBorder="1" applyAlignment="1">
      <alignment horizontal="center" vertical="center"/>
    </xf>
    <xf numFmtId="0" fontId="14" fillId="0" borderId="49" xfId="0" applyFont="1" applyBorder="1" applyAlignment="1">
      <alignment horizontal="center" vertical="center"/>
    </xf>
    <xf numFmtId="0" fontId="14" fillId="0" borderId="22" xfId="0" applyFont="1" applyBorder="1" applyAlignment="1">
      <alignment horizontal="center" vertical="center"/>
    </xf>
    <xf numFmtId="176" fontId="16" fillId="0" borderId="13" xfId="0" applyNumberFormat="1" applyFont="1" applyBorder="1" applyAlignment="1">
      <alignment horizontal="center" vertical="center" wrapText="1"/>
    </xf>
    <xf numFmtId="176" fontId="16" fillId="0" borderId="15" xfId="0" applyNumberFormat="1" applyFont="1" applyBorder="1" applyAlignment="1">
      <alignment horizontal="center" vertical="center" wrapText="1"/>
    </xf>
    <xf numFmtId="0" fontId="16" fillId="0" borderId="39" xfId="0" applyFont="1" applyBorder="1">
      <alignment vertical="center"/>
    </xf>
    <xf numFmtId="0" fontId="20" fillId="6" borderId="98" xfId="0" applyFont="1" applyFill="1" applyBorder="1" applyAlignment="1">
      <alignment horizontal="left" vertical="top" wrapText="1"/>
    </xf>
    <xf numFmtId="0" fontId="20" fillId="6" borderId="0" xfId="0" applyFont="1" applyFill="1" applyAlignment="1">
      <alignment horizontal="left" vertical="top" wrapText="1"/>
    </xf>
    <xf numFmtId="0" fontId="20" fillId="6" borderId="112" xfId="0" applyFont="1" applyFill="1" applyBorder="1" applyAlignment="1">
      <alignment horizontal="left" vertical="top" wrapText="1"/>
    </xf>
    <xf numFmtId="0" fontId="25" fillId="6" borderId="108" xfId="0" applyFont="1" applyFill="1" applyBorder="1" applyAlignment="1">
      <alignment horizontal="left" vertical="center" wrapText="1"/>
    </xf>
    <xf numFmtId="0" fontId="25" fillId="6" borderId="6" xfId="0" applyFont="1" applyFill="1" applyBorder="1" applyAlignment="1">
      <alignment horizontal="left" vertical="center" wrapText="1"/>
    </xf>
    <xf numFmtId="0" fontId="25" fillId="6" borderId="9" xfId="0" applyFont="1" applyFill="1" applyBorder="1" applyAlignment="1">
      <alignment horizontal="left" vertical="center" wrapText="1"/>
    </xf>
    <xf numFmtId="0" fontId="18" fillId="0" borderId="99" xfId="0" applyFont="1" applyBorder="1" applyAlignment="1">
      <alignment vertical="center" wrapText="1"/>
    </xf>
    <xf numFmtId="0" fontId="18" fillId="0" borderId="86" xfId="0" applyFont="1" applyBorder="1" applyAlignment="1">
      <alignment vertical="center" wrapText="1"/>
    </xf>
    <xf numFmtId="0" fontId="16" fillId="0" borderId="24" xfId="0" applyFont="1" applyBorder="1" applyAlignment="1">
      <alignment horizontal="center" vertical="center"/>
    </xf>
    <xf numFmtId="0" fontId="14" fillId="0" borderId="88" xfId="0" applyFont="1" applyBorder="1" applyAlignment="1">
      <alignment horizontal="center" vertical="center"/>
    </xf>
    <xf numFmtId="0" fontId="14" fillId="0" borderId="63" xfId="0" applyFont="1" applyBorder="1" applyAlignment="1">
      <alignment horizontal="center" vertical="center"/>
    </xf>
    <xf numFmtId="0" fontId="20" fillId="0" borderId="25"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2" xfId="0" applyFont="1" applyBorder="1" applyAlignment="1">
      <alignment horizontal="center" vertical="center"/>
    </xf>
    <xf numFmtId="0" fontId="20" fillId="0" borderId="18" xfId="0" applyFont="1" applyBorder="1" applyAlignment="1">
      <alignment horizontal="center" vertical="center" wrapText="1"/>
    </xf>
    <xf numFmtId="0" fontId="20" fillId="0" borderId="88" xfId="0" applyFont="1" applyBorder="1" applyAlignment="1">
      <alignment horizontal="center" vertical="center" wrapText="1"/>
    </xf>
    <xf numFmtId="0" fontId="16" fillId="0" borderId="27" xfId="0" applyFont="1" applyBorder="1" applyAlignment="1">
      <alignment horizontal="center" vertical="center"/>
    </xf>
    <xf numFmtId="0" fontId="17" fillId="0" borderId="24" xfId="0" applyFont="1" applyBorder="1">
      <alignment vertical="center"/>
    </xf>
    <xf numFmtId="38" fontId="16" fillId="0" borderId="49" xfId="1" applyFont="1" applyBorder="1" applyAlignment="1">
      <alignment horizontal="center" vertical="center"/>
    </xf>
    <xf numFmtId="0" fontId="16" fillId="0" borderId="54" xfId="0" applyFont="1" applyBorder="1" applyAlignment="1">
      <alignment horizontal="center" vertical="center"/>
    </xf>
    <xf numFmtId="0" fontId="17" fillId="0" borderId="111" xfId="0" applyFont="1" applyBorder="1">
      <alignment vertical="center"/>
    </xf>
    <xf numFmtId="38" fontId="16" fillId="0" borderId="55" xfId="1" applyFont="1" applyBorder="1" applyAlignment="1">
      <alignment horizontal="center" vertical="center"/>
    </xf>
    <xf numFmtId="38" fontId="16" fillId="0" borderId="111" xfId="1" applyFont="1" applyBorder="1" applyAlignment="1">
      <alignment horizontal="center" vertical="center"/>
    </xf>
    <xf numFmtId="38" fontId="16" fillId="0" borderId="22" xfId="1" applyFont="1" applyBorder="1" applyAlignment="1">
      <alignment horizontal="center" vertical="center"/>
    </xf>
    <xf numFmtId="38" fontId="16" fillId="0" borderId="57" xfId="1" applyFont="1" applyBorder="1" applyAlignment="1">
      <alignment horizontal="center" vertical="center"/>
    </xf>
    <xf numFmtId="0" fontId="16" fillId="0" borderId="104" xfId="0" applyFont="1" applyBorder="1" applyAlignment="1">
      <alignment horizontal="center" vertical="center"/>
    </xf>
    <xf numFmtId="0" fontId="7" fillId="2" borderId="113" xfId="2" applyFont="1" applyFill="1" applyBorder="1" applyAlignment="1">
      <alignment horizontal="center" vertical="center" wrapText="1"/>
    </xf>
    <xf numFmtId="0" fontId="7" fillId="2" borderId="107" xfId="2" applyFont="1" applyFill="1" applyBorder="1" applyAlignment="1">
      <alignment horizontal="center" vertical="center" wrapText="1"/>
    </xf>
    <xf numFmtId="0" fontId="7" fillId="2" borderId="2" xfId="2" applyFont="1" applyFill="1" applyBorder="1" applyAlignment="1">
      <alignment horizontal="center" vertical="center" wrapText="1"/>
    </xf>
    <xf numFmtId="0" fontId="7" fillId="2" borderId="98" xfId="2" applyFont="1" applyFill="1" applyBorder="1" applyAlignment="1">
      <alignment horizontal="center" vertical="center" wrapText="1"/>
    </xf>
    <xf numFmtId="0" fontId="7" fillId="2" borderId="0" xfId="2" applyFont="1" applyFill="1" applyAlignment="1">
      <alignment horizontal="center" vertical="center" wrapText="1"/>
    </xf>
    <xf numFmtId="0" fontId="7" fillId="2" borderId="112" xfId="2" applyFont="1" applyFill="1" applyBorder="1" applyAlignment="1">
      <alignment horizontal="center" vertical="center" wrapText="1"/>
    </xf>
    <xf numFmtId="0" fontId="7" fillId="2" borderId="55" xfId="2" applyFont="1" applyFill="1" applyBorder="1" applyAlignment="1">
      <alignment horizontal="center" vertical="center" wrapText="1"/>
    </xf>
    <xf numFmtId="0" fontId="7" fillId="2" borderId="78" xfId="2" applyFont="1" applyFill="1" applyBorder="1" applyAlignment="1">
      <alignment horizontal="center" vertical="center" wrapText="1"/>
    </xf>
    <xf numFmtId="0" fontId="7" fillId="2" borderId="57" xfId="2" applyFont="1" applyFill="1" applyBorder="1" applyAlignment="1">
      <alignment horizontal="center" vertical="center" wrapText="1"/>
    </xf>
    <xf numFmtId="0" fontId="7" fillId="2" borderId="3" xfId="2" applyFont="1" applyFill="1" applyBorder="1" applyAlignment="1">
      <alignment horizontal="center" vertical="center"/>
    </xf>
    <xf numFmtId="0" fontId="7" fillId="2" borderId="114" xfId="2" applyFont="1" applyFill="1" applyBorder="1" applyAlignment="1">
      <alignment horizontal="center" vertical="center"/>
    </xf>
    <xf numFmtId="0" fontId="7" fillId="0" borderId="115" xfId="2" applyFont="1" applyBorder="1" applyAlignment="1">
      <alignment horizontal="center" vertical="center" wrapText="1"/>
    </xf>
    <xf numFmtId="0" fontId="7" fillId="0" borderId="114" xfId="2" applyFont="1" applyBorder="1" applyAlignment="1">
      <alignment horizontal="center" vertical="center" wrapText="1"/>
    </xf>
    <xf numFmtId="0" fontId="7" fillId="2" borderId="116" xfId="2" applyFont="1" applyFill="1" applyBorder="1" applyAlignment="1">
      <alignment horizontal="center" vertical="center" wrapText="1"/>
    </xf>
    <xf numFmtId="0" fontId="5" fillId="2" borderId="1" xfId="0" applyFont="1" applyFill="1" applyBorder="1" applyAlignment="1">
      <alignment vertical="center" textRotation="255"/>
    </xf>
    <xf numFmtId="0" fontId="5" fillId="2" borderId="5" xfId="0" applyFont="1" applyFill="1" applyBorder="1" applyAlignment="1">
      <alignment vertical="center" textRotation="255"/>
    </xf>
    <xf numFmtId="14" fontId="7" fillId="2" borderId="4" xfId="2" applyNumberFormat="1" applyFont="1" applyFill="1" applyBorder="1" applyAlignment="1">
      <alignment horizontal="center" vertical="center" textRotation="255" wrapText="1"/>
    </xf>
    <xf numFmtId="14" fontId="7" fillId="2" borderId="23" xfId="2" applyNumberFormat="1" applyFont="1" applyFill="1" applyBorder="1" applyAlignment="1">
      <alignment horizontal="center" vertical="center" textRotation="255" wrapText="1"/>
    </xf>
    <xf numFmtId="0" fontId="7" fillId="2" borderId="18" xfId="2" applyFont="1" applyFill="1" applyBorder="1" applyAlignment="1">
      <alignment horizontal="distributed" vertical="center" indent="1"/>
    </xf>
    <xf numFmtId="0" fontId="7" fillId="2" borderId="88" xfId="2" applyFont="1" applyFill="1" applyBorder="1" applyAlignment="1">
      <alignment horizontal="distributed" vertical="center" indent="1"/>
    </xf>
    <xf numFmtId="0" fontId="7" fillId="2" borderId="63" xfId="2" applyFont="1" applyFill="1" applyBorder="1" applyAlignment="1">
      <alignment horizontal="distributed" vertical="center" indent="1"/>
    </xf>
    <xf numFmtId="0" fontId="7" fillId="2" borderId="4" xfId="2" applyFont="1" applyFill="1" applyBorder="1" applyAlignment="1">
      <alignment horizontal="center" vertical="center" shrinkToFit="1"/>
    </xf>
    <xf numFmtId="0" fontId="7" fillId="2" borderId="23" xfId="2" applyFont="1" applyFill="1" applyBorder="1" applyAlignment="1">
      <alignment horizontal="center" vertical="center" shrinkToFit="1"/>
    </xf>
    <xf numFmtId="0" fontId="7" fillId="2" borderId="26" xfId="2" applyFont="1" applyFill="1" applyBorder="1" applyAlignment="1">
      <alignment horizontal="center" vertical="center" shrinkToFit="1"/>
    </xf>
    <xf numFmtId="0" fontId="7" fillId="2" borderId="25" xfId="2" applyFont="1" applyFill="1" applyBorder="1" applyAlignment="1">
      <alignment horizontal="distributed" vertical="center" indent="1"/>
    </xf>
    <xf numFmtId="0" fontId="7" fillId="2" borderId="49" xfId="2" applyFont="1" applyFill="1" applyBorder="1" applyAlignment="1">
      <alignment horizontal="distributed" vertical="center" indent="1"/>
    </xf>
    <xf numFmtId="0" fontId="7" fillId="2" borderId="22" xfId="2" applyFont="1" applyFill="1" applyBorder="1" applyAlignment="1">
      <alignment horizontal="distributed" vertical="center" indent="1"/>
    </xf>
    <xf numFmtId="0" fontId="7" fillId="0" borderId="25" xfId="2" applyFont="1" applyBorder="1" applyAlignment="1">
      <alignment horizontal="distributed" vertical="center" indent="1"/>
    </xf>
    <xf numFmtId="0" fontId="7" fillId="0" borderId="49" xfId="2" applyFont="1" applyBorder="1" applyAlignment="1">
      <alignment horizontal="distributed" vertical="center" indent="1"/>
    </xf>
    <xf numFmtId="0" fontId="7" fillId="0" borderId="22" xfId="2" applyFont="1" applyBorder="1" applyAlignment="1">
      <alignment horizontal="distributed" vertical="center" indent="1"/>
    </xf>
    <xf numFmtId="0" fontId="7" fillId="0" borderId="29" xfId="2" applyFont="1" applyBorder="1" applyAlignment="1">
      <alignment horizontal="distributed" vertical="center" indent="1"/>
    </xf>
    <xf numFmtId="0" fontId="7" fillId="0" borderId="21" xfId="2" applyFont="1" applyBorder="1" applyAlignment="1">
      <alignment horizontal="distributed" vertical="center" indent="1"/>
    </xf>
    <xf numFmtId="0" fontId="7" fillId="0" borderId="29" xfId="2" applyFont="1" applyBorder="1" applyAlignment="1">
      <alignment horizontal="distributed" vertical="center" wrapText="1" indent="1"/>
    </xf>
    <xf numFmtId="0" fontId="7" fillId="0" borderId="26" xfId="2" applyFont="1" applyBorder="1" applyAlignment="1">
      <alignment horizontal="distributed" vertical="center" indent="1"/>
    </xf>
    <xf numFmtId="0" fontId="7" fillId="0" borderId="29" xfId="2" applyFont="1" applyBorder="1" applyAlignment="1">
      <alignment horizontal="center" vertical="center"/>
    </xf>
    <xf numFmtId="0" fontId="5" fillId="0" borderId="23" xfId="0" applyFont="1" applyBorder="1" applyAlignment="1">
      <alignment horizontal="center" vertical="center"/>
    </xf>
    <xf numFmtId="0" fontId="7" fillId="0" borderId="23" xfId="2" applyFont="1" applyBorder="1" applyAlignment="1">
      <alignment horizontal="center" vertical="center"/>
    </xf>
    <xf numFmtId="0" fontId="7" fillId="0" borderId="21" xfId="2" applyFont="1" applyBorder="1" applyAlignment="1">
      <alignment horizontal="center" vertical="center"/>
    </xf>
    <xf numFmtId="177" fontId="5" fillId="0" borderId="25" xfId="0" applyNumberFormat="1" applyFont="1" applyBorder="1" applyAlignment="1">
      <alignment horizontal="left" vertical="center" shrinkToFit="1"/>
    </xf>
    <xf numFmtId="177" fontId="5" fillId="0" borderId="22" xfId="0" applyNumberFormat="1" applyFont="1" applyBorder="1" applyAlignment="1">
      <alignment horizontal="left" vertical="center" shrinkToFit="1"/>
    </xf>
    <xf numFmtId="184" fontId="7" fillId="2" borderId="117" xfId="2" applyNumberFormat="1" applyFont="1" applyFill="1" applyBorder="1" applyAlignment="1">
      <alignment horizontal="center" vertical="center" shrinkToFit="1"/>
    </xf>
    <xf numFmtId="184" fontId="7" fillId="2" borderId="118" xfId="2" applyNumberFormat="1" applyFont="1" applyFill="1" applyBorder="1" applyAlignment="1">
      <alignment horizontal="center" vertical="center" shrinkToFit="1"/>
    </xf>
    <xf numFmtId="0" fontId="7" fillId="0" borderId="97" xfId="2" applyFont="1" applyBorder="1" applyAlignment="1">
      <alignment horizontal="distributed" vertical="center" indent="1"/>
    </xf>
    <xf numFmtId="0" fontId="7" fillId="0" borderId="100" xfId="2" applyFont="1" applyBorder="1" applyAlignment="1">
      <alignment horizontal="distributed" vertical="center" indent="1"/>
    </xf>
    <xf numFmtId="0" fontId="7" fillId="0" borderId="101" xfId="2" applyFont="1" applyBorder="1" applyAlignment="1">
      <alignment horizontal="distributed" vertical="center" indent="1"/>
    </xf>
    <xf numFmtId="183" fontId="7" fillId="2" borderId="119" xfId="1" applyNumberFormat="1" applyFont="1" applyFill="1" applyBorder="1" applyAlignment="1" applyProtection="1">
      <alignment horizontal="center" vertical="center" shrinkToFit="1"/>
    </xf>
    <xf numFmtId="183" fontId="7" fillId="2" borderId="118" xfId="1" applyNumberFormat="1" applyFont="1" applyFill="1" applyBorder="1" applyAlignment="1" applyProtection="1">
      <alignment horizontal="center" vertical="center" shrinkToFit="1"/>
    </xf>
    <xf numFmtId="0" fontId="7" fillId="2" borderId="117" xfId="2" applyFont="1" applyFill="1" applyBorder="1" applyAlignment="1">
      <alignment horizontal="center" vertical="center" shrinkToFit="1"/>
    </xf>
    <xf numFmtId="0" fontId="7" fillId="2" borderId="118" xfId="2" applyFont="1" applyFill="1" applyBorder="1" applyAlignment="1">
      <alignment horizontal="center" vertical="center" shrinkToFit="1"/>
    </xf>
    <xf numFmtId="0" fontId="5" fillId="2" borderId="120" xfId="0" applyFont="1" applyFill="1" applyBorder="1" applyAlignment="1">
      <alignment horizontal="center" vertical="center" textRotation="255" wrapText="1"/>
    </xf>
    <xf numFmtId="0" fontId="5" fillId="2" borderId="23" xfId="0" applyFont="1" applyFill="1" applyBorder="1" applyAlignment="1">
      <alignment horizontal="center" vertical="center" textRotation="255" wrapText="1"/>
    </xf>
    <xf numFmtId="0" fontId="5" fillId="2" borderId="32" xfId="0" applyFont="1" applyFill="1" applyBorder="1" applyAlignment="1">
      <alignment horizontal="center" vertical="center" textRotation="255" wrapText="1"/>
    </xf>
    <xf numFmtId="0" fontId="7" fillId="2" borderId="21" xfId="2" applyFont="1" applyFill="1" applyBorder="1" applyAlignment="1">
      <alignment horizontal="center" vertical="center" shrinkToFit="1"/>
    </xf>
    <xf numFmtId="0" fontId="7" fillId="0" borderId="25" xfId="2" applyFont="1" applyBorder="1" applyAlignment="1">
      <alignment horizontal="distributed" vertical="center" wrapText="1" indent="1"/>
    </xf>
    <xf numFmtId="0" fontId="7" fillId="0" borderId="49" xfId="2" applyFont="1" applyBorder="1" applyAlignment="1">
      <alignment horizontal="distributed" vertical="center" wrapText="1" indent="1"/>
    </xf>
    <xf numFmtId="0" fontId="7" fillId="0" borderId="22" xfId="2" applyFont="1" applyBorder="1" applyAlignment="1">
      <alignment horizontal="distributed" vertical="center" wrapText="1" indent="1"/>
    </xf>
    <xf numFmtId="0" fontId="5" fillId="0" borderId="25" xfId="0" applyFont="1" applyBorder="1" applyAlignment="1">
      <alignment horizontal="distributed" vertical="center" wrapText="1" indent="1"/>
    </xf>
    <xf numFmtId="0" fontId="5" fillId="0" borderId="49" xfId="0" applyFont="1" applyBorder="1" applyAlignment="1">
      <alignment horizontal="distributed" vertical="center" wrapText="1" indent="1"/>
    </xf>
    <xf numFmtId="0" fontId="5" fillId="0" borderId="22" xfId="0" applyFont="1" applyBorder="1" applyAlignment="1">
      <alignment horizontal="distributed" vertical="center" wrapText="1" indent="1"/>
    </xf>
    <xf numFmtId="0" fontId="7" fillId="2" borderId="81" xfId="2" applyFont="1" applyFill="1" applyBorder="1" applyAlignment="1">
      <alignment horizontal="center" vertical="center" shrinkToFit="1"/>
    </xf>
    <xf numFmtId="0" fontId="7" fillId="2" borderId="104" xfId="2" applyFont="1" applyFill="1" applyBorder="1" applyAlignment="1">
      <alignment horizontal="center" vertical="center" shrinkToFit="1"/>
    </xf>
    <xf numFmtId="0" fontId="7" fillId="0" borderId="121" xfId="2" applyFont="1" applyBorder="1" applyAlignment="1">
      <alignment horizontal="distributed" vertical="center" indent="1"/>
    </xf>
    <xf numFmtId="0" fontId="7" fillId="0" borderId="122" xfId="2" applyFont="1" applyBorder="1" applyAlignment="1">
      <alignment horizontal="distributed" vertical="center" indent="1"/>
    </xf>
    <xf numFmtId="0" fontId="7" fillId="0" borderId="123" xfId="2" applyFont="1" applyBorder="1" applyAlignment="1">
      <alignment horizontal="distributed" vertical="center" indent="1"/>
    </xf>
    <xf numFmtId="183" fontId="7" fillId="2" borderId="124" xfId="1" applyNumberFormat="1" applyFont="1" applyFill="1" applyBorder="1" applyAlignment="1" applyProtection="1">
      <alignment horizontal="center" vertical="center" shrinkToFit="1"/>
    </xf>
    <xf numFmtId="0" fontId="22" fillId="0" borderId="118" xfId="0" applyFont="1" applyBorder="1" applyAlignment="1">
      <alignment horizontal="center" vertical="center" shrinkToFit="1"/>
    </xf>
    <xf numFmtId="0" fontId="7" fillId="2" borderId="29" xfId="2" applyFont="1" applyFill="1" applyBorder="1" applyAlignment="1">
      <alignment horizontal="center" vertical="center" shrinkToFit="1"/>
    </xf>
    <xf numFmtId="0" fontId="5" fillId="0" borderId="25" xfId="0" applyFont="1" applyBorder="1" applyAlignment="1">
      <alignment horizontal="distributed" vertical="center" indent="1"/>
    </xf>
    <xf numFmtId="0" fontId="5" fillId="0" borderId="49" xfId="0" applyFont="1" applyBorder="1" applyAlignment="1">
      <alignment horizontal="distributed" vertical="center" indent="1"/>
    </xf>
    <xf numFmtId="0" fontId="5" fillId="0" borderId="22" xfId="0" applyFont="1" applyBorder="1" applyAlignment="1">
      <alignment horizontal="distributed" vertical="center" indent="1"/>
    </xf>
    <xf numFmtId="0" fontId="5" fillId="2" borderId="121" xfId="0" applyFont="1" applyFill="1" applyBorder="1" applyAlignment="1">
      <alignment horizontal="distributed" vertical="center" indent="1"/>
    </xf>
    <xf numFmtId="0" fontId="5" fillId="2" borderId="122" xfId="0" applyFont="1" applyFill="1" applyBorder="1" applyAlignment="1">
      <alignment horizontal="distributed" vertical="center" indent="1"/>
    </xf>
    <xf numFmtId="0" fontId="5" fillId="2" borderId="123" xfId="0" applyFont="1" applyFill="1" applyBorder="1" applyAlignment="1">
      <alignment horizontal="distributed" vertical="center" indent="1"/>
    </xf>
    <xf numFmtId="0" fontId="22" fillId="0" borderId="120" xfId="0" applyFont="1" applyBorder="1" applyAlignment="1">
      <alignment vertical="center" textRotation="255"/>
    </xf>
    <xf numFmtId="0" fontId="22" fillId="0" borderId="23" xfId="0" applyFont="1" applyBorder="1" applyAlignment="1">
      <alignment vertical="center" textRotation="255"/>
    </xf>
    <xf numFmtId="0" fontId="22" fillId="0" borderId="32" xfId="0" applyFont="1" applyBorder="1" applyAlignment="1">
      <alignment vertical="center" textRotation="255"/>
    </xf>
    <xf numFmtId="0" fontId="7" fillId="0" borderId="120" xfId="2" applyFont="1" applyBorder="1" applyAlignment="1">
      <alignment horizontal="distributed" vertical="center" wrapText="1" indent="1"/>
    </xf>
    <xf numFmtId="0" fontId="5" fillId="0" borderId="21" xfId="0" applyFont="1" applyBorder="1" applyAlignment="1">
      <alignment horizontal="distributed" vertical="center" wrapText="1" indent="1"/>
    </xf>
    <xf numFmtId="0" fontId="7" fillId="0" borderId="36" xfId="2" applyFont="1" applyBorder="1" applyAlignment="1">
      <alignment horizontal="distributed" vertical="center" indent="1"/>
    </xf>
    <xf numFmtId="0" fontId="7" fillId="0" borderId="38" xfId="2" applyFont="1" applyBorder="1" applyAlignment="1">
      <alignment horizontal="distributed" vertical="center" indent="1"/>
    </xf>
    <xf numFmtId="0" fontId="5" fillId="2" borderId="23" xfId="0" applyFont="1" applyFill="1" applyBorder="1" applyAlignment="1">
      <alignment vertical="center" textRotation="255"/>
    </xf>
    <xf numFmtId="0" fontId="5" fillId="0" borderId="121" xfId="0" applyFont="1" applyBorder="1" applyAlignment="1">
      <alignment horizontal="distributed" vertical="center" indent="1"/>
    </xf>
    <xf numFmtId="0" fontId="5" fillId="0" borderId="122" xfId="0" applyFont="1" applyBorder="1" applyAlignment="1">
      <alignment horizontal="distributed" vertical="center" indent="1"/>
    </xf>
    <xf numFmtId="0" fontId="5" fillId="0" borderId="123" xfId="0" applyFont="1" applyBorder="1" applyAlignment="1">
      <alignment horizontal="distributed" vertical="center" indent="1"/>
    </xf>
    <xf numFmtId="0" fontId="5" fillId="0" borderId="36" xfId="0" applyFont="1" applyBorder="1" applyAlignment="1">
      <alignment horizontal="distributed" vertical="center" indent="1"/>
    </xf>
    <xf numFmtId="0" fontId="5" fillId="0" borderId="34" xfId="0" applyFont="1" applyBorder="1" applyAlignment="1">
      <alignment horizontal="distributed" vertical="center" indent="1"/>
    </xf>
    <xf numFmtId="0" fontId="5" fillId="0" borderId="38" xfId="0" applyFont="1" applyBorder="1" applyAlignment="1">
      <alignment horizontal="distributed" vertical="center" indent="1"/>
    </xf>
    <xf numFmtId="0" fontId="7" fillId="2" borderId="126" xfId="2" applyFont="1" applyFill="1" applyBorder="1" applyAlignment="1">
      <alignment horizontal="center" vertical="center" shrinkToFit="1"/>
    </xf>
    <xf numFmtId="0" fontId="7" fillId="2" borderId="127" xfId="2" applyFont="1" applyFill="1" applyBorder="1" applyAlignment="1">
      <alignment horizontal="center" vertical="center" shrinkToFit="1"/>
    </xf>
    <xf numFmtId="0" fontId="5" fillId="2" borderId="128" xfId="0" applyFont="1" applyFill="1" applyBorder="1" applyAlignment="1">
      <alignment horizontal="distributed" vertical="center" indent="1"/>
    </xf>
    <xf numFmtId="0" fontId="5" fillId="2" borderId="129" xfId="0" applyFont="1" applyFill="1" applyBorder="1" applyAlignment="1">
      <alignment horizontal="distributed" vertical="center" indent="1"/>
    </xf>
    <xf numFmtId="0" fontId="5" fillId="2" borderId="130" xfId="0" applyFont="1" applyFill="1" applyBorder="1" applyAlignment="1">
      <alignment horizontal="distributed" vertical="center" indent="1"/>
    </xf>
    <xf numFmtId="180" fontId="7" fillId="2" borderId="131" xfId="2" applyNumberFormat="1" applyFont="1" applyFill="1" applyBorder="1" applyAlignment="1">
      <alignment vertical="center" shrinkToFit="1"/>
    </xf>
    <xf numFmtId="180" fontId="22" fillId="0" borderId="132" xfId="0" applyNumberFormat="1" applyFont="1" applyBorder="1" applyAlignment="1">
      <alignment vertical="center" shrinkToFit="1"/>
    </xf>
    <xf numFmtId="180" fontId="5" fillId="2" borderId="133" xfId="0" applyNumberFormat="1" applyFont="1" applyFill="1" applyBorder="1" applyAlignment="1">
      <alignment horizontal="center" vertical="center" shrinkToFit="1"/>
    </xf>
    <xf numFmtId="180" fontId="5" fillId="2" borderId="132" xfId="0" applyNumberFormat="1" applyFont="1" applyFill="1" applyBorder="1" applyAlignment="1">
      <alignment horizontal="center" vertical="center" shrinkToFit="1"/>
    </xf>
    <xf numFmtId="180" fontId="7" fillId="2" borderId="133" xfId="2" applyNumberFormat="1" applyFont="1" applyFill="1" applyBorder="1" applyAlignment="1">
      <alignment horizontal="center" vertical="center" shrinkToFit="1"/>
    </xf>
    <xf numFmtId="180" fontId="7" fillId="2" borderId="132" xfId="2" applyNumberFormat="1" applyFont="1" applyFill="1" applyBorder="1" applyAlignment="1">
      <alignment horizontal="center" vertical="center" shrinkToFit="1"/>
    </xf>
    <xf numFmtId="180" fontId="7" fillId="2" borderId="117" xfId="2" applyNumberFormat="1" applyFont="1" applyFill="1" applyBorder="1" applyAlignment="1">
      <alignment horizontal="center" vertical="center" shrinkToFit="1"/>
    </xf>
    <xf numFmtId="180" fontId="22" fillId="0" borderId="118" xfId="0" applyNumberFormat="1" applyFont="1" applyBorder="1" applyAlignment="1">
      <alignment horizontal="center" vertical="center" shrinkToFit="1"/>
    </xf>
    <xf numFmtId="0" fontId="5" fillId="2" borderId="134" xfId="0" applyFont="1" applyFill="1" applyBorder="1" applyAlignment="1">
      <alignment horizontal="distributed" vertical="center" indent="1"/>
    </xf>
    <xf numFmtId="0" fontId="5" fillId="2" borderId="135" xfId="0" applyFont="1" applyFill="1" applyBorder="1" applyAlignment="1">
      <alignment horizontal="distributed" vertical="center" indent="1"/>
    </xf>
    <xf numFmtId="0" fontId="5" fillId="2" borderId="136" xfId="0" applyFont="1" applyFill="1" applyBorder="1" applyAlignment="1">
      <alignment horizontal="distributed" vertical="center" indent="1"/>
    </xf>
    <xf numFmtId="180" fontId="7" fillId="2" borderId="137" xfId="2" applyNumberFormat="1" applyFont="1" applyFill="1" applyBorder="1" applyAlignment="1">
      <alignment vertical="center" shrinkToFit="1"/>
    </xf>
    <xf numFmtId="180" fontId="22" fillId="0" borderId="125" xfId="0" applyNumberFormat="1" applyFont="1" applyBorder="1" applyAlignment="1">
      <alignment vertical="center" shrinkToFit="1"/>
    </xf>
    <xf numFmtId="180" fontId="7" fillId="2" borderId="51" xfId="2" applyNumberFormat="1" applyFont="1" applyFill="1" applyBorder="1" applyAlignment="1">
      <alignment horizontal="center" vertical="center" shrinkToFit="1"/>
    </xf>
    <xf numFmtId="180" fontId="7" fillId="2" borderId="125" xfId="2" applyNumberFormat="1" applyFont="1" applyFill="1" applyBorder="1" applyAlignment="1">
      <alignment horizontal="center" vertical="center" shrinkToFit="1"/>
    </xf>
    <xf numFmtId="0" fontId="5" fillId="2" borderId="25" xfId="0" applyFont="1" applyFill="1" applyBorder="1" applyAlignment="1">
      <alignment horizontal="distributed" vertical="center" indent="1"/>
    </xf>
    <xf numFmtId="0" fontId="5" fillId="2" borderId="49" xfId="0" applyFont="1" applyFill="1" applyBorder="1" applyAlignment="1">
      <alignment horizontal="distributed" vertical="center" indent="1"/>
    </xf>
    <xf numFmtId="0" fontId="5" fillId="2" borderId="22" xfId="0" applyFont="1" applyFill="1" applyBorder="1" applyAlignment="1">
      <alignment horizontal="distributed" vertical="center" indent="1"/>
    </xf>
    <xf numFmtId="178" fontId="22" fillId="0" borderId="138" xfId="0" applyNumberFormat="1" applyFont="1" applyBorder="1" applyAlignment="1">
      <alignment horizontal="center" vertical="center"/>
    </xf>
    <xf numFmtId="178" fontId="22" fillId="0" borderId="139" xfId="0" applyNumberFormat="1" applyFont="1" applyBorder="1" applyAlignment="1">
      <alignment horizontal="center" vertical="center"/>
    </xf>
    <xf numFmtId="0" fontId="0" fillId="0" borderId="6" xfId="0" applyFont="1" applyBorder="1" applyAlignment="1">
      <alignment horizontal="right" vertical="center"/>
    </xf>
    <xf numFmtId="0" fontId="16" fillId="0" borderId="78" xfId="0" applyFont="1" applyBorder="1" applyAlignment="1">
      <alignment horizontal="right" vertical="center"/>
    </xf>
    <xf numFmtId="0" fontId="16" fillId="0" borderId="62" xfId="0" applyFont="1" applyBorder="1" applyAlignment="1">
      <alignment horizontal="left" vertical="center"/>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14" fillId="0" borderId="107" xfId="0" applyFont="1" applyBorder="1" applyAlignment="1">
      <alignment horizontal="right" vertical="center"/>
    </xf>
    <xf numFmtId="0" fontId="16" fillId="0" borderId="78" xfId="0" applyFont="1" applyBorder="1" applyAlignment="1">
      <alignment horizontal="center" vertical="center"/>
    </xf>
  </cellXfs>
  <cellStyles count="3">
    <cellStyle name="桁区切り" xfId="1" builtinId="6"/>
    <cellStyle name="標準" xfId="0" builtinId="0"/>
    <cellStyle name="標準_負荷チェックシート（水谷修正）" xfId="2" xr:uid="{00000000-0005-0000-0000-000002000000}"/>
  </cellStyles>
  <dxfs count="1">
    <dxf>
      <fill>
        <patternFill>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8</xdr:row>
          <xdr:rowOff>438150</xdr:rowOff>
        </xdr:from>
        <xdr:to>
          <xdr:col>3</xdr:col>
          <xdr:colOff>495300</xdr:colOff>
          <xdr:row>10</xdr:row>
          <xdr:rowOff>38100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xdr:row>
          <xdr:rowOff>0</xdr:rowOff>
        </xdr:from>
        <xdr:to>
          <xdr:col>3</xdr:col>
          <xdr:colOff>504825</xdr:colOff>
          <xdr:row>11</xdr:row>
          <xdr:rowOff>57150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177800</xdr:colOff>
          <xdr:row>16</xdr:row>
          <xdr:rowOff>539750</xdr:rowOff>
        </xdr:from>
        <xdr:to>
          <xdr:col>5</xdr:col>
          <xdr:colOff>234950</xdr:colOff>
          <xdr:row>18</xdr:row>
          <xdr:rowOff>139700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8</xdr:row>
          <xdr:rowOff>628650</xdr:rowOff>
        </xdr:from>
        <xdr:to>
          <xdr:col>5</xdr:col>
          <xdr:colOff>400050</xdr:colOff>
          <xdr:row>10</xdr:row>
          <xdr:rowOff>19050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9</xdr:row>
          <xdr:rowOff>825500</xdr:rowOff>
        </xdr:from>
        <xdr:to>
          <xdr:col>5</xdr:col>
          <xdr:colOff>425450</xdr:colOff>
          <xdr:row>11</xdr:row>
          <xdr:rowOff>44450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10</xdr:row>
          <xdr:rowOff>825500</xdr:rowOff>
        </xdr:from>
        <xdr:to>
          <xdr:col>5</xdr:col>
          <xdr:colOff>425450</xdr:colOff>
          <xdr:row>12</xdr:row>
          <xdr:rowOff>101600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11</xdr:row>
          <xdr:rowOff>831850</xdr:rowOff>
        </xdr:from>
        <xdr:to>
          <xdr:col>5</xdr:col>
          <xdr:colOff>425450</xdr:colOff>
          <xdr:row>13</xdr:row>
          <xdr:rowOff>101600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xdr:row>
          <xdr:rowOff>831850</xdr:rowOff>
        </xdr:from>
        <xdr:to>
          <xdr:col>5</xdr:col>
          <xdr:colOff>425450</xdr:colOff>
          <xdr:row>14</xdr:row>
          <xdr:rowOff>101600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xdr:row>
          <xdr:rowOff>831850</xdr:rowOff>
        </xdr:from>
        <xdr:to>
          <xdr:col>5</xdr:col>
          <xdr:colOff>425450</xdr:colOff>
          <xdr:row>15</xdr:row>
          <xdr:rowOff>120650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0</xdr:colOff>
      <xdr:row>3</xdr:row>
      <xdr:rowOff>0</xdr:rowOff>
    </xdr:from>
    <xdr:to>
      <xdr:col>7</xdr:col>
      <xdr:colOff>52</xdr:colOff>
      <xdr:row>4</xdr:row>
      <xdr:rowOff>224</xdr:rowOff>
    </xdr:to>
    <xdr:sp macro="" textlink="">
      <xdr:nvSpPr>
        <xdr:cNvPr id="4" name="四角形吹き出し 9">
          <a:extLst>
            <a:ext uri="{FF2B5EF4-FFF2-40B4-BE49-F238E27FC236}">
              <a16:creationId xmlns:a16="http://schemas.microsoft.com/office/drawing/2014/main" id="{00000000-0008-0000-0200-000004000000}"/>
            </a:ext>
          </a:extLst>
        </xdr:cNvPr>
        <xdr:cNvSpPr/>
      </xdr:nvSpPr>
      <xdr:spPr>
        <a:xfrm>
          <a:off x="882650" y="625475"/>
          <a:ext cx="2673399" cy="704850"/>
        </a:xfrm>
        <a:prstGeom prst="wedgeRectCallout">
          <a:avLst>
            <a:gd name="adj1" fmla="val 62145"/>
            <a:gd name="adj2" fmla="val 111149"/>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900"/>
            </a:lnSpc>
          </a:pPr>
          <a:r>
            <a:rPr kumimoji="1" lang="ja-JP" altLang="en-US" sz="1100">
              <a:solidFill>
                <a:schemeClr val="tx1"/>
              </a:solidFill>
            </a:rPr>
            <a:t>対象事業所で使用しているエネルギー種類別に、該当する項目に数値を入力ください。</a:t>
          </a:r>
          <a:endParaRPr kumimoji="1" lang="en-US" altLang="ja-JP" sz="1100">
            <a:solidFill>
              <a:schemeClr val="tx1"/>
            </a:solidFill>
          </a:endParaRPr>
        </a:p>
        <a:p>
          <a:pPr algn="ctr">
            <a:lnSpc>
              <a:spcPts val="1200"/>
            </a:lnSpc>
          </a:pPr>
          <a:r>
            <a:rPr kumimoji="1" lang="ja-JP" altLang="en-US" sz="1100">
              <a:solidFill>
                <a:schemeClr val="tx1"/>
              </a:solidFill>
            </a:rPr>
            <a:t>（注）単位にご注意ください。</a:t>
          </a:r>
        </a:p>
      </xdr:txBody>
    </xdr:sp>
    <xdr:clientData/>
  </xdr:twoCellAnchor>
  <xdr:twoCellAnchor>
    <xdr:from>
      <xdr:col>6</xdr:col>
      <xdr:colOff>1047750</xdr:colOff>
      <xdr:row>4</xdr:row>
      <xdr:rowOff>266700</xdr:rowOff>
    </xdr:from>
    <xdr:to>
      <xdr:col>9</xdr:col>
      <xdr:colOff>1688</xdr:colOff>
      <xdr:row>50</xdr:row>
      <xdr:rowOff>361912</xdr:rowOff>
    </xdr:to>
    <xdr:sp macro="" textlink="">
      <xdr:nvSpPr>
        <xdr:cNvPr id="5" name="角丸四角形 10">
          <a:extLst>
            <a:ext uri="{FF2B5EF4-FFF2-40B4-BE49-F238E27FC236}">
              <a16:creationId xmlns:a16="http://schemas.microsoft.com/office/drawing/2014/main" id="{00000000-0008-0000-0200-000005000000}"/>
            </a:ext>
          </a:extLst>
        </xdr:cNvPr>
        <xdr:cNvSpPr/>
      </xdr:nvSpPr>
      <xdr:spPr>
        <a:xfrm>
          <a:off x="3584575" y="1625600"/>
          <a:ext cx="1250702" cy="1532572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3</xdr:row>
      <xdr:rowOff>0</xdr:rowOff>
    </xdr:from>
    <xdr:to>
      <xdr:col>7</xdr:col>
      <xdr:colOff>52</xdr:colOff>
      <xdr:row>4</xdr:row>
      <xdr:rowOff>224</xdr:rowOff>
    </xdr:to>
    <xdr:sp macro="" textlink="">
      <xdr:nvSpPr>
        <xdr:cNvPr id="2" name="四角形吹き出し 9">
          <a:extLst>
            <a:ext uri="{FF2B5EF4-FFF2-40B4-BE49-F238E27FC236}">
              <a16:creationId xmlns:a16="http://schemas.microsoft.com/office/drawing/2014/main" id="{00000000-0008-0000-0300-000002000000}"/>
            </a:ext>
          </a:extLst>
        </xdr:cNvPr>
        <xdr:cNvSpPr/>
      </xdr:nvSpPr>
      <xdr:spPr>
        <a:xfrm>
          <a:off x="882650" y="917575"/>
          <a:ext cx="2673399" cy="704850"/>
        </a:xfrm>
        <a:prstGeom prst="wedgeRectCallout">
          <a:avLst>
            <a:gd name="adj1" fmla="val 62145"/>
            <a:gd name="adj2" fmla="val 111149"/>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900"/>
            </a:lnSpc>
          </a:pPr>
          <a:r>
            <a:rPr kumimoji="1" lang="ja-JP" altLang="en-US" sz="1100">
              <a:solidFill>
                <a:schemeClr val="tx1"/>
              </a:solidFill>
            </a:rPr>
            <a:t>対象事業所で使用しているエネルギー種類別に、該当する項目に数値を入力ください。</a:t>
          </a:r>
          <a:endParaRPr kumimoji="1" lang="en-US" altLang="ja-JP" sz="1100">
            <a:solidFill>
              <a:schemeClr val="tx1"/>
            </a:solidFill>
          </a:endParaRPr>
        </a:p>
        <a:p>
          <a:pPr algn="ctr">
            <a:lnSpc>
              <a:spcPts val="1200"/>
            </a:lnSpc>
          </a:pPr>
          <a:r>
            <a:rPr kumimoji="1" lang="ja-JP" altLang="en-US" sz="1100">
              <a:solidFill>
                <a:schemeClr val="tx1"/>
              </a:solidFill>
            </a:rPr>
            <a:t>（注）単位にご注意ください。</a:t>
          </a:r>
        </a:p>
      </xdr:txBody>
    </xdr:sp>
    <xdr:clientData/>
  </xdr:twoCellAnchor>
  <xdr:twoCellAnchor>
    <xdr:from>
      <xdr:col>6</xdr:col>
      <xdr:colOff>1047750</xdr:colOff>
      <xdr:row>4</xdr:row>
      <xdr:rowOff>266700</xdr:rowOff>
    </xdr:from>
    <xdr:to>
      <xdr:col>9</xdr:col>
      <xdr:colOff>2204</xdr:colOff>
      <xdr:row>50</xdr:row>
      <xdr:rowOff>361918</xdr:rowOff>
    </xdr:to>
    <xdr:sp macro="" textlink="">
      <xdr:nvSpPr>
        <xdr:cNvPr id="3" name="角丸四角形 10">
          <a:extLst>
            <a:ext uri="{FF2B5EF4-FFF2-40B4-BE49-F238E27FC236}">
              <a16:creationId xmlns:a16="http://schemas.microsoft.com/office/drawing/2014/main" id="{00000000-0008-0000-0300-000003000000}"/>
            </a:ext>
          </a:extLst>
        </xdr:cNvPr>
        <xdr:cNvSpPr/>
      </xdr:nvSpPr>
      <xdr:spPr>
        <a:xfrm>
          <a:off x="3584575" y="1917700"/>
          <a:ext cx="1250702" cy="1532572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H70"/>
  <sheetViews>
    <sheetView showGridLines="0" tabSelected="1" zoomScale="85" zoomScaleNormal="85" workbookViewId="0">
      <selection activeCell="D3" sqref="D3:I3"/>
    </sheetView>
  </sheetViews>
  <sheetFormatPr defaultColWidth="9" defaultRowHeight="17"/>
  <cols>
    <col min="1" max="1" width="12.6640625" style="121" customWidth="1"/>
    <col min="2" max="2" width="8.58203125" style="121" customWidth="1"/>
    <col min="3" max="3" width="9.58203125" style="121" customWidth="1"/>
    <col min="4" max="4" width="12.58203125" style="121" customWidth="1"/>
    <col min="5" max="5" width="4.58203125" style="121" customWidth="1"/>
    <col min="6" max="6" width="12.58203125" style="121" customWidth="1"/>
    <col min="7" max="7" width="8.9140625" style="121" customWidth="1"/>
    <col min="8" max="8" width="12.58203125" style="121" customWidth="1"/>
    <col min="9" max="9" width="5.75" style="121" customWidth="1"/>
    <col min="10" max="10" width="10.75" style="121" customWidth="1"/>
    <col min="11" max="13" width="9" style="121"/>
    <col min="14" max="14" width="4" style="121" customWidth="1"/>
    <col min="15" max="16384" width="9" style="121"/>
  </cols>
  <sheetData>
    <row r="1" spans="1:34" ht="35.5" customHeight="1">
      <c r="A1" s="271" t="s">
        <v>183</v>
      </c>
      <c r="B1" s="271"/>
      <c r="C1" s="271"/>
      <c r="D1" s="271"/>
      <c r="E1" s="271"/>
      <c r="F1" s="271"/>
      <c r="G1" s="271"/>
      <c r="H1" s="271"/>
      <c r="I1" s="271"/>
    </row>
    <row r="2" spans="1:34" ht="21" customHeight="1" thickBot="1">
      <c r="A2" s="122" t="s">
        <v>188</v>
      </c>
      <c r="B2" s="122"/>
    </row>
    <row r="3" spans="1:34" ht="22" customHeight="1">
      <c r="A3" s="272" t="s">
        <v>185</v>
      </c>
      <c r="B3" s="273"/>
      <c r="C3" s="274"/>
      <c r="D3" s="308"/>
      <c r="E3" s="309"/>
      <c r="F3" s="309"/>
      <c r="G3" s="309"/>
      <c r="H3" s="309"/>
      <c r="I3" s="310"/>
    </row>
    <row r="4" spans="1:34" ht="22" customHeight="1">
      <c r="A4" s="198" t="s">
        <v>186</v>
      </c>
      <c r="B4" s="199"/>
      <c r="C4" s="200"/>
      <c r="D4" s="220"/>
      <c r="E4" s="251"/>
      <c r="F4" s="251"/>
      <c r="G4" s="251"/>
      <c r="H4" s="251"/>
      <c r="I4" s="252"/>
    </row>
    <row r="5" spans="1:34" ht="22" customHeight="1" thickBot="1">
      <c r="A5" s="202" t="s">
        <v>187</v>
      </c>
      <c r="B5" s="203"/>
      <c r="C5" s="204"/>
      <c r="D5" s="189"/>
      <c r="E5" s="278"/>
      <c r="F5" s="278"/>
      <c r="G5" s="278"/>
      <c r="H5" s="278"/>
      <c r="I5" s="279"/>
    </row>
    <row r="6" spans="1:34" ht="22" customHeight="1">
      <c r="A6" s="129"/>
      <c r="B6" s="129"/>
      <c r="C6" s="129"/>
      <c r="D6" s="171"/>
      <c r="E6" s="171"/>
      <c r="F6" s="171"/>
      <c r="G6" s="171"/>
      <c r="H6" s="171"/>
      <c r="I6" s="171"/>
    </row>
    <row r="7" spans="1:34" ht="21" customHeight="1" thickBot="1">
      <c r="A7" s="122" t="s">
        <v>197</v>
      </c>
      <c r="B7" s="122"/>
      <c r="C7" s="122"/>
      <c r="D7" s="122"/>
    </row>
    <row r="8" spans="1:34" ht="40" customHeight="1">
      <c r="A8" s="304" t="s">
        <v>198</v>
      </c>
      <c r="B8" s="305"/>
      <c r="C8" s="305"/>
      <c r="D8" s="226"/>
      <c r="E8" s="227"/>
      <c r="F8" s="227"/>
      <c r="G8" s="227"/>
      <c r="H8" s="227"/>
      <c r="I8" s="228"/>
    </row>
    <row r="9" spans="1:34" ht="24" customHeight="1">
      <c r="A9" s="311" t="s">
        <v>175</v>
      </c>
      <c r="B9" s="312"/>
      <c r="C9" s="313"/>
      <c r="D9" s="220"/>
      <c r="E9" s="251"/>
      <c r="F9" s="251"/>
      <c r="G9" s="251"/>
      <c r="H9" s="251"/>
      <c r="I9" s="252"/>
    </row>
    <row r="10" spans="1:34" ht="20" customHeight="1">
      <c r="A10" s="249" t="s">
        <v>125</v>
      </c>
      <c r="B10" s="238" t="s">
        <v>122</v>
      </c>
      <c r="C10" s="255"/>
      <c r="D10" s="319" t="s">
        <v>153</v>
      </c>
      <c r="E10" s="312"/>
      <c r="F10" s="312"/>
      <c r="G10" s="312"/>
      <c r="H10" s="312"/>
      <c r="I10" s="320"/>
      <c r="J10" s="166"/>
      <c r="K10" s="166"/>
      <c r="L10" s="166"/>
      <c r="M10" s="166"/>
      <c r="N10" s="120"/>
      <c r="O10" s="120"/>
      <c r="P10" s="120"/>
      <c r="Q10" s="120"/>
      <c r="R10" s="120"/>
      <c r="S10" s="120"/>
      <c r="T10" s="120"/>
      <c r="U10" s="120"/>
      <c r="V10" s="120"/>
      <c r="W10" s="120"/>
      <c r="X10" s="120"/>
      <c r="Y10" s="120"/>
      <c r="Z10" s="120"/>
      <c r="AA10" s="120"/>
      <c r="AB10" s="120"/>
      <c r="AC10" s="120"/>
      <c r="AD10" s="120"/>
      <c r="AE10" s="120"/>
      <c r="AF10" s="120"/>
      <c r="AG10" s="120"/>
      <c r="AH10" s="120"/>
    </row>
    <row r="11" spans="1:34" ht="20" customHeight="1">
      <c r="A11" s="249"/>
      <c r="B11" s="256"/>
      <c r="C11" s="257"/>
      <c r="D11" s="238" t="s">
        <v>154</v>
      </c>
      <c r="E11" s="239"/>
      <c r="F11" s="239"/>
      <c r="G11" s="239"/>
      <c r="H11" s="239"/>
      <c r="I11" s="240"/>
      <c r="J11" s="166"/>
      <c r="K11" s="166"/>
      <c r="L11" s="166"/>
      <c r="M11" s="166"/>
      <c r="N11" s="120"/>
      <c r="O11" s="120"/>
      <c r="P11" s="120"/>
      <c r="Q11" s="120"/>
      <c r="R11" s="120"/>
      <c r="S11" s="120"/>
      <c r="T11" s="120"/>
      <c r="U11" s="120"/>
      <c r="V11" s="120"/>
      <c r="W11" s="120"/>
      <c r="X11" s="120"/>
      <c r="Y11" s="120"/>
      <c r="Z11" s="120"/>
      <c r="AA11" s="120"/>
      <c r="AB11" s="120"/>
      <c r="AC11" s="120"/>
      <c r="AD11" s="120"/>
      <c r="AE11" s="120"/>
      <c r="AF11" s="120"/>
      <c r="AG11" s="120"/>
      <c r="AH11" s="120"/>
    </row>
    <row r="12" spans="1:34" ht="15.5" customHeight="1">
      <c r="A12" s="249"/>
      <c r="B12" s="256"/>
      <c r="C12" s="257"/>
      <c r="D12" s="243" t="s">
        <v>152</v>
      </c>
      <c r="E12" s="244"/>
      <c r="F12" s="244"/>
      <c r="G12" s="244"/>
      <c r="H12" s="244"/>
      <c r="I12" s="245"/>
      <c r="J12" s="166"/>
      <c r="K12" s="166"/>
      <c r="L12" s="166"/>
      <c r="M12" s="166"/>
      <c r="N12" s="120"/>
      <c r="O12" s="120"/>
      <c r="P12" s="120"/>
      <c r="Q12" s="120"/>
      <c r="R12" s="120"/>
      <c r="S12" s="120"/>
      <c r="T12" s="120"/>
      <c r="U12" s="120"/>
      <c r="V12" s="120"/>
      <c r="W12" s="120"/>
      <c r="X12" s="120"/>
      <c r="Y12" s="120"/>
      <c r="Z12" s="120"/>
      <c r="AA12" s="120"/>
      <c r="AB12" s="120"/>
      <c r="AC12" s="120"/>
      <c r="AD12" s="120"/>
      <c r="AE12" s="120"/>
      <c r="AF12" s="120"/>
      <c r="AG12" s="120"/>
      <c r="AH12" s="120"/>
    </row>
    <row r="13" spans="1:34" ht="20" customHeight="1">
      <c r="A13" s="249"/>
      <c r="B13" s="258"/>
      <c r="C13" s="259"/>
      <c r="D13" s="294"/>
      <c r="E13" s="295"/>
      <c r="F13" s="295"/>
      <c r="G13" s="295"/>
      <c r="H13" s="295"/>
      <c r="I13" s="296"/>
      <c r="J13" s="166"/>
      <c r="K13" s="166"/>
      <c r="L13" s="166"/>
      <c r="M13" s="166"/>
      <c r="N13" s="120"/>
      <c r="O13" s="120"/>
      <c r="P13" s="120"/>
      <c r="Q13" s="120"/>
      <c r="R13" s="120"/>
      <c r="S13" s="120"/>
      <c r="T13" s="120"/>
      <c r="U13" s="120"/>
      <c r="V13" s="120"/>
      <c r="W13" s="120"/>
      <c r="X13" s="120"/>
      <c r="Y13" s="120"/>
      <c r="Z13" s="120"/>
      <c r="AA13" s="120"/>
      <c r="AB13" s="120"/>
      <c r="AC13" s="120"/>
      <c r="AD13" s="120"/>
      <c r="AE13" s="120"/>
      <c r="AF13" s="120"/>
      <c r="AG13" s="120"/>
      <c r="AH13" s="120"/>
    </row>
    <row r="14" spans="1:34" ht="20" customHeight="1">
      <c r="A14" s="249"/>
      <c r="B14" s="284" t="s">
        <v>123</v>
      </c>
      <c r="C14" s="197"/>
      <c r="D14" s="291" t="s">
        <v>172</v>
      </c>
      <c r="E14" s="292"/>
      <c r="F14" s="234"/>
      <c r="G14" s="253"/>
      <c r="H14" s="253"/>
      <c r="I14" s="254"/>
      <c r="J14" s="166"/>
      <c r="K14" s="166"/>
      <c r="L14" s="166"/>
      <c r="M14" s="166"/>
      <c r="N14" s="120"/>
      <c r="O14" s="120"/>
      <c r="P14" s="120"/>
      <c r="Q14" s="120"/>
      <c r="R14" s="120"/>
      <c r="S14" s="120"/>
      <c r="T14" s="120"/>
      <c r="U14" s="120"/>
      <c r="V14" s="120"/>
      <c r="W14" s="120"/>
      <c r="X14" s="120"/>
      <c r="Y14" s="120"/>
      <c r="Z14" s="120"/>
      <c r="AA14" s="120"/>
      <c r="AB14" s="120"/>
      <c r="AC14" s="120"/>
      <c r="AD14" s="120"/>
      <c r="AE14" s="120"/>
      <c r="AF14" s="120"/>
      <c r="AG14" s="120"/>
      <c r="AH14" s="120"/>
    </row>
    <row r="15" spans="1:34" ht="20" customHeight="1">
      <c r="A15" s="249"/>
      <c r="B15" s="285"/>
      <c r="C15" s="286"/>
      <c r="D15" s="280" t="s">
        <v>170</v>
      </c>
      <c r="E15" s="281"/>
      <c r="F15" s="246"/>
      <c r="G15" s="247"/>
      <c r="H15" s="247"/>
      <c r="I15" s="248"/>
      <c r="J15" s="166"/>
      <c r="K15" s="166"/>
      <c r="L15" s="166"/>
      <c r="M15" s="166"/>
      <c r="N15" s="120"/>
      <c r="O15" s="120"/>
      <c r="P15" s="120"/>
      <c r="Q15" s="120"/>
      <c r="R15" s="120"/>
      <c r="S15" s="120"/>
      <c r="T15" s="120"/>
      <c r="U15" s="120"/>
      <c r="V15" s="120"/>
      <c r="W15" s="120"/>
      <c r="X15" s="120"/>
      <c r="Y15" s="120"/>
      <c r="Z15" s="120"/>
      <c r="AA15" s="120"/>
      <c r="AB15" s="120"/>
      <c r="AC15" s="120"/>
      <c r="AD15" s="120"/>
      <c r="AE15" s="120"/>
      <c r="AF15" s="120"/>
      <c r="AG15" s="120"/>
      <c r="AH15" s="120"/>
    </row>
    <row r="16" spans="1:34" ht="20" customHeight="1">
      <c r="A16" s="249"/>
      <c r="B16" s="285"/>
      <c r="C16" s="286"/>
      <c r="D16" s="241" t="s">
        <v>132</v>
      </c>
      <c r="E16" s="242"/>
      <c r="F16" s="246"/>
      <c r="G16" s="247"/>
      <c r="H16" s="247"/>
      <c r="I16" s="248"/>
      <c r="J16" s="166"/>
      <c r="K16" s="166"/>
      <c r="L16" s="166"/>
      <c r="M16" s="166"/>
      <c r="N16" s="120"/>
      <c r="O16" s="120"/>
      <c r="P16" s="120"/>
      <c r="Q16" s="120"/>
      <c r="R16" s="120"/>
      <c r="S16" s="120"/>
      <c r="T16" s="120"/>
      <c r="U16" s="120"/>
      <c r="V16" s="120"/>
      <c r="W16" s="120"/>
      <c r="X16" s="120"/>
      <c r="Y16" s="120"/>
      <c r="Z16" s="120"/>
      <c r="AA16" s="120"/>
      <c r="AB16" s="120"/>
      <c r="AC16" s="120"/>
      <c r="AD16" s="120"/>
      <c r="AE16" s="120"/>
      <c r="AF16" s="120"/>
      <c r="AG16" s="120"/>
      <c r="AH16" s="120"/>
    </row>
    <row r="17" spans="1:16" ht="20" customHeight="1">
      <c r="A17" s="249"/>
      <c r="B17" s="284" t="s">
        <v>124</v>
      </c>
      <c r="C17" s="197"/>
      <c r="D17" s="234" t="s">
        <v>173</v>
      </c>
      <c r="E17" s="235"/>
      <c r="F17" s="234"/>
      <c r="G17" s="253"/>
      <c r="H17" s="253"/>
      <c r="I17" s="254"/>
      <c r="L17" s="128"/>
      <c r="M17" s="128"/>
      <c r="O17" s="128"/>
      <c r="P17" s="128"/>
    </row>
    <row r="18" spans="1:16" ht="20" customHeight="1">
      <c r="A18" s="249"/>
      <c r="B18" s="285"/>
      <c r="C18" s="286"/>
      <c r="D18" s="280" t="s">
        <v>170</v>
      </c>
      <c r="E18" s="281"/>
      <c r="F18" s="246"/>
      <c r="G18" s="247"/>
      <c r="H18" s="247"/>
      <c r="I18" s="248"/>
      <c r="L18" s="128"/>
      <c r="M18" s="128"/>
      <c r="O18" s="128"/>
      <c r="P18" s="128"/>
    </row>
    <row r="19" spans="1:16" ht="20" customHeight="1">
      <c r="A19" s="249"/>
      <c r="B19" s="285"/>
      <c r="C19" s="286"/>
      <c r="D19" s="246" t="s">
        <v>132</v>
      </c>
      <c r="E19" s="297"/>
      <c r="F19" s="246"/>
      <c r="G19" s="247"/>
      <c r="H19" s="247"/>
      <c r="I19" s="248"/>
      <c r="L19" s="128"/>
      <c r="M19" s="128"/>
      <c r="O19" s="128"/>
      <c r="P19" s="128"/>
    </row>
    <row r="20" spans="1:16" ht="20" customHeight="1">
      <c r="A20" s="249"/>
      <c r="B20" s="287" t="s">
        <v>171</v>
      </c>
      <c r="C20" s="288"/>
      <c r="D20" s="234" t="s">
        <v>173</v>
      </c>
      <c r="E20" s="235"/>
      <c r="F20" s="236"/>
      <c r="G20" s="237"/>
      <c r="H20" s="237"/>
      <c r="I20" s="152" t="s">
        <v>103</v>
      </c>
      <c r="L20" s="128"/>
      <c r="M20" s="128"/>
      <c r="O20" s="128"/>
      <c r="P20" s="129"/>
    </row>
    <row r="21" spans="1:16" ht="20" customHeight="1">
      <c r="A21" s="249"/>
      <c r="B21" s="298"/>
      <c r="C21" s="299"/>
      <c r="D21" s="280" t="s">
        <v>170</v>
      </c>
      <c r="E21" s="281"/>
      <c r="F21" s="282"/>
      <c r="G21" s="283"/>
      <c r="H21" s="283"/>
      <c r="I21" s="157" t="s">
        <v>103</v>
      </c>
      <c r="L21" s="128"/>
      <c r="M21" s="128"/>
      <c r="O21" s="128"/>
      <c r="P21" s="129"/>
    </row>
    <row r="22" spans="1:16" ht="20" customHeight="1">
      <c r="A22" s="249"/>
      <c r="B22" s="289"/>
      <c r="C22" s="290"/>
      <c r="D22" s="231" t="s">
        <v>132</v>
      </c>
      <c r="E22" s="232"/>
      <c r="F22" s="303"/>
      <c r="G22" s="492"/>
      <c r="H22" s="492"/>
      <c r="I22" s="151" t="s">
        <v>136</v>
      </c>
      <c r="L22" s="128"/>
      <c r="M22" s="128"/>
      <c r="O22" s="128"/>
      <c r="P22" s="129"/>
    </row>
    <row r="23" spans="1:16" ht="30" customHeight="1">
      <c r="A23" s="249"/>
      <c r="B23" s="287" t="s">
        <v>137</v>
      </c>
      <c r="C23" s="288"/>
      <c r="D23" s="229" t="s">
        <v>162</v>
      </c>
      <c r="E23" s="230"/>
      <c r="F23" s="229" t="s">
        <v>134</v>
      </c>
      <c r="G23" s="230"/>
      <c r="H23" s="230" t="s">
        <v>163</v>
      </c>
      <c r="I23" s="233"/>
      <c r="L23" s="128"/>
      <c r="M23" s="128"/>
      <c r="O23" s="128"/>
      <c r="P23" s="129"/>
    </row>
    <row r="24" spans="1:16" ht="30" customHeight="1">
      <c r="A24" s="249"/>
      <c r="B24" s="289"/>
      <c r="C24" s="290"/>
      <c r="D24" s="130"/>
      <c r="E24" s="158" t="s">
        <v>136</v>
      </c>
      <c r="F24" s="130"/>
      <c r="G24" s="158" t="s">
        <v>136</v>
      </c>
      <c r="H24" s="131"/>
      <c r="I24" s="153" t="s">
        <v>136</v>
      </c>
      <c r="L24" s="128"/>
      <c r="M24" s="128"/>
      <c r="O24" s="133"/>
      <c r="P24" s="134"/>
    </row>
    <row r="25" spans="1:16" ht="24" customHeight="1">
      <c r="A25" s="249" t="s">
        <v>126</v>
      </c>
      <c r="B25" s="250"/>
      <c r="C25" s="250"/>
      <c r="D25" s="275" t="s">
        <v>7</v>
      </c>
      <c r="E25" s="276"/>
      <c r="F25" s="276"/>
      <c r="G25" s="276"/>
      <c r="H25" s="276"/>
      <c r="I25" s="277"/>
    </row>
    <row r="26" spans="1:16" ht="23" customHeight="1">
      <c r="A26" s="249" t="s">
        <v>164</v>
      </c>
      <c r="B26" s="250"/>
      <c r="C26" s="250"/>
      <c r="D26" s="300" t="s">
        <v>176</v>
      </c>
      <c r="E26" s="301"/>
      <c r="F26" s="301"/>
      <c r="G26" s="301"/>
      <c r="H26" s="301"/>
      <c r="I26" s="302"/>
    </row>
    <row r="27" spans="1:16" ht="50" customHeight="1" thickBot="1">
      <c r="A27" s="266" t="s">
        <v>177</v>
      </c>
      <c r="B27" s="267"/>
      <c r="C27" s="267"/>
      <c r="D27" s="267"/>
      <c r="E27" s="267"/>
      <c r="F27" s="267"/>
      <c r="G27" s="268"/>
      <c r="H27" s="264"/>
      <c r="I27" s="265"/>
    </row>
    <row r="28" spans="1:16" ht="21" customHeight="1">
      <c r="A28" s="321"/>
      <c r="B28" s="321"/>
      <c r="C28" s="321"/>
      <c r="D28" s="321"/>
      <c r="E28" s="321"/>
      <c r="F28" s="321"/>
      <c r="G28" s="321"/>
      <c r="H28" s="321"/>
      <c r="I28" s="321"/>
    </row>
    <row r="29" spans="1:16" ht="21" customHeight="1">
      <c r="A29" s="122" t="s">
        <v>1</v>
      </c>
      <c r="B29" s="122"/>
    </row>
    <row r="30" spans="1:16" ht="21" customHeight="1" thickBot="1">
      <c r="A30" s="155" t="s">
        <v>131</v>
      </c>
      <c r="B30" s="155"/>
      <c r="C30" s="156"/>
      <c r="D30" s="156"/>
      <c r="E30" s="156" t="s">
        <v>193</v>
      </c>
      <c r="F30" s="156"/>
      <c r="G30" s="156"/>
      <c r="H30" s="156"/>
      <c r="I30" s="156"/>
    </row>
    <row r="31" spans="1:16" ht="22.5" customHeight="1">
      <c r="A31" s="190" t="s">
        <v>199</v>
      </c>
      <c r="B31" s="191"/>
      <c r="C31" s="191"/>
      <c r="D31" s="215"/>
      <c r="E31" s="293"/>
      <c r="F31" s="293"/>
      <c r="G31" s="293"/>
      <c r="H31" s="293"/>
      <c r="I31" s="135" t="s">
        <v>133</v>
      </c>
    </row>
    <row r="32" spans="1:16" ht="22.5" customHeight="1">
      <c r="A32" s="198" t="s">
        <v>143</v>
      </c>
      <c r="B32" s="199"/>
      <c r="C32" s="200"/>
      <c r="D32" s="192"/>
      <c r="E32" s="193"/>
      <c r="F32" s="193"/>
      <c r="G32" s="193"/>
      <c r="H32" s="193"/>
      <c r="I32" s="141" t="s">
        <v>133</v>
      </c>
    </row>
    <row r="33" spans="1:12" ht="22.5" customHeight="1">
      <c r="A33" s="316" t="s">
        <v>165</v>
      </c>
      <c r="B33" s="317"/>
      <c r="C33" s="318"/>
      <c r="D33" s="262"/>
      <c r="E33" s="263"/>
      <c r="F33" s="263"/>
      <c r="G33" s="263"/>
      <c r="H33" s="263"/>
      <c r="I33" s="151" t="s">
        <v>103</v>
      </c>
    </row>
    <row r="34" spans="1:12" ht="22.5" customHeight="1" thickBot="1">
      <c r="A34" s="123" t="s">
        <v>189</v>
      </c>
      <c r="B34" s="124"/>
      <c r="C34" s="125"/>
      <c r="D34" s="205"/>
      <c r="E34" s="206"/>
      <c r="F34" s="206"/>
      <c r="G34" s="206"/>
      <c r="H34" s="206"/>
      <c r="I34" s="137" t="s">
        <v>4</v>
      </c>
    </row>
    <row r="35" spans="1:12" ht="14.25" customHeight="1">
      <c r="A35" s="129"/>
      <c r="B35" s="129"/>
      <c r="C35" s="129"/>
      <c r="D35" s="269"/>
      <c r="E35" s="269"/>
      <c r="F35" s="269"/>
      <c r="G35" s="269"/>
      <c r="H35" s="269"/>
      <c r="I35" s="269"/>
    </row>
    <row r="36" spans="1:12" ht="16.5" customHeight="1" thickBot="1">
      <c r="A36" s="122" t="s">
        <v>132</v>
      </c>
      <c r="B36" s="129"/>
      <c r="C36" s="129"/>
      <c r="D36" s="129"/>
      <c r="E36" s="138"/>
      <c r="F36" s="138"/>
      <c r="G36" s="138"/>
      <c r="H36" s="493" t="s">
        <v>194</v>
      </c>
      <c r="I36" s="493"/>
    </row>
    <row r="37" spans="1:12" ht="22.5" customHeight="1">
      <c r="A37" s="190" t="s">
        <v>200</v>
      </c>
      <c r="B37" s="191"/>
      <c r="C37" s="191"/>
      <c r="D37" s="215"/>
      <c r="E37" s="216"/>
      <c r="F37" s="216"/>
      <c r="G37" s="216"/>
      <c r="H37" s="216"/>
      <c r="I37" s="135" t="s">
        <v>5</v>
      </c>
    </row>
    <row r="38" spans="1:12" ht="22.5" customHeight="1">
      <c r="A38" s="198" t="s">
        <v>167</v>
      </c>
      <c r="B38" s="199"/>
      <c r="C38" s="200"/>
      <c r="D38" s="192"/>
      <c r="E38" s="193"/>
      <c r="F38" s="193"/>
      <c r="G38" s="193"/>
      <c r="H38" s="193"/>
      <c r="I38" s="141" t="s">
        <v>133</v>
      </c>
    </row>
    <row r="39" spans="1:12" ht="22.5" customHeight="1">
      <c r="A39" s="198" t="s">
        <v>166</v>
      </c>
      <c r="B39" s="199"/>
      <c r="C39" s="200"/>
      <c r="D39" s="192"/>
      <c r="E39" s="193"/>
      <c r="F39" s="193"/>
      <c r="G39" s="193"/>
      <c r="H39" s="193"/>
      <c r="I39" s="136" t="s">
        <v>105</v>
      </c>
    </row>
    <row r="40" spans="1:12" ht="22.5" customHeight="1">
      <c r="A40" s="198" t="s">
        <v>168</v>
      </c>
      <c r="B40" s="199"/>
      <c r="C40" s="200"/>
      <c r="D40" s="192"/>
      <c r="E40" s="201"/>
      <c r="F40" s="201"/>
      <c r="G40" s="201"/>
      <c r="H40" s="201"/>
      <c r="I40" s="136" t="s">
        <v>4</v>
      </c>
    </row>
    <row r="41" spans="1:12" ht="22.5" customHeight="1">
      <c r="A41" s="195" t="s">
        <v>190</v>
      </c>
      <c r="B41" s="196"/>
      <c r="C41" s="197"/>
      <c r="D41" s="260"/>
      <c r="E41" s="261"/>
      <c r="F41" s="261"/>
      <c r="G41" s="261"/>
      <c r="H41" s="261"/>
      <c r="I41" s="159" t="s">
        <v>4</v>
      </c>
    </row>
    <row r="42" spans="1:12" ht="22.5" customHeight="1" thickBot="1">
      <c r="A42" s="494" t="s">
        <v>178</v>
      </c>
      <c r="B42" s="495"/>
      <c r="C42" s="496"/>
      <c r="D42" s="205"/>
      <c r="E42" s="270"/>
      <c r="F42" s="270"/>
      <c r="G42" s="270"/>
      <c r="H42" s="270"/>
      <c r="I42" s="160" t="s">
        <v>4</v>
      </c>
    </row>
    <row r="43" spans="1:12" ht="14" customHeight="1">
      <c r="B43" s="128"/>
      <c r="C43" s="128"/>
      <c r="D43" s="128"/>
      <c r="E43" s="128"/>
      <c r="F43" s="128"/>
      <c r="G43" s="128"/>
      <c r="H43" s="217"/>
      <c r="I43" s="217"/>
      <c r="J43" s="128"/>
      <c r="K43" s="128"/>
      <c r="L43" s="128"/>
    </row>
    <row r="44" spans="1:12" ht="14" customHeight="1">
      <c r="A44" s="128"/>
      <c r="B44" s="128"/>
      <c r="C44" s="128"/>
      <c r="D44" s="128"/>
      <c r="E44" s="128"/>
      <c r="F44" s="128"/>
      <c r="G44" s="128"/>
      <c r="H44" s="128"/>
      <c r="I44" s="128"/>
    </row>
    <row r="45" spans="1:12" ht="22.5" customHeight="1" thickBot="1">
      <c r="A45" s="122" t="s">
        <v>156</v>
      </c>
      <c r="B45" s="129"/>
      <c r="C45" s="129"/>
      <c r="D45" s="129"/>
      <c r="E45" s="139"/>
      <c r="F45" s="139"/>
      <c r="G45" s="139"/>
      <c r="H45" s="139"/>
      <c r="I45" s="133"/>
    </row>
    <row r="46" spans="1:12" ht="22.5" customHeight="1" thickBot="1">
      <c r="A46" s="207" t="s">
        <v>191</v>
      </c>
      <c r="B46" s="208"/>
      <c r="C46" s="209"/>
      <c r="D46" s="210">
        <f>SUM(D34,D41)</f>
        <v>0</v>
      </c>
      <c r="E46" s="211"/>
      <c r="F46" s="211"/>
      <c r="G46" s="211"/>
      <c r="H46" s="211"/>
      <c r="I46" s="140" t="s">
        <v>133</v>
      </c>
    </row>
    <row r="47" spans="1:12" ht="14.25" customHeight="1">
      <c r="A47" s="129"/>
      <c r="B47" s="129"/>
      <c r="C47" s="129"/>
      <c r="D47" s="129"/>
      <c r="E47" s="212"/>
      <c r="F47" s="212"/>
      <c r="G47" s="212"/>
      <c r="H47" s="212"/>
      <c r="I47" s="212"/>
    </row>
    <row r="48" spans="1:12" ht="16.5" customHeight="1" thickBot="1">
      <c r="A48" s="122" t="s">
        <v>151</v>
      </c>
      <c r="B48" s="129"/>
      <c r="C48" s="129"/>
      <c r="D48" s="129"/>
      <c r="E48" s="138"/>
      <c r="F48" s="138"/>
      <c r="G48" s="138"/>
      <c r="H48" s="493" t="s">
        <v>194</v>
      </c>
      <c r="I48" s="493"/>
    </row>
    <row r="49" spans="1:13" ht="22.5" customHeight="1">
      <c r="A49" s="190" t="s">
        <v>201</v>
      </c>
      <c r="B49" s="191"/>
      <c r="C49" s="191"/>
      <c r="D49" s="215"/>
      <c r="E49" s="216"/>
      <c r="F49" s="216"/>
      <c r="G49" s="216"/>
      <c r="H49" s="216"/>
      <c r="I49" s="135" t="s">
        <v>5</v>
      </c>
    </row>
    <row r="50" spans="1:13" ht="22.5" customHeight="1">
      <c r="A50" s="198" t="s">
        <v>202</v>
      </c>
      <c r="B50" s="199"/>
      <c r="C50" s="200"/>
      <c r="D50" s="192"/>
      <c r="E50" s="193"/>
      <c r="F50" s="193"/>
      <c r="G50" s="193"/>
      <c r="H50" s="193"/>
      <c r="I50" s="141" t="s">
        <v>133</v>
      </c>
    </row>
    <row r="51" spans="1:13" ht="22.5" customHeight="1">
      <c r="A51" s="198" t="s">
        <v>203</v>
      </c>
      <c r="B51" s="199"/>
      <c r="C51" s="200"/>
      <c r="D51" s="192"/>
      <c r="E51" s="193"/>
      <c r="F51" s="193"/>
      <c r="G51" s="193"/>
      <c r="H51" s="193"/>
      <c r="I51" s="136" t="s">
        <v>105</v>
      </c>
    </row>
    <row r="52" spans="1:13" ht="22.5" customHeight="1">
      <c r="A52" s="198" t="s">
        <v>204</v>
      </c>
      <c r="B52" s="199"/>
      <c r="C52" s="200"/>
      <c r="D52" s="192"/>
      <c r="E52" s="201"/>
      <c r="F52" s="201"/>
      <c r="G52" s="201"/>
      <c r="H52" s="201"/>
      <c r="I52" s="136" t="s">
        <v>4</v>
      </c>
    </row>
    <row r="53" spans="1:13" ht="22.5" customHeight="1" thickBot="1">
      <c r="A53" s="202" t="s">
        <v>205</v>
      </c>
      <c r="B53" s="203"/>
      <c r="C53" s="204"/>
      <c r="D53" s="205"/>
      <c r="E53" s="206"/>
      <c r="F53" s="206"/>
      <c r="G53" s="206"/>
      <c r="H53" s="206"/>
      <c r="I53" s="137" t="s">
        <v>4</v>
      </c>
    </row>
    <row r="54" spans="1:13" ht="14.25" customHeight="1">
      <c r="A54" s="129"/>
      <c r="B54" s="129"/>
      <c r="C54" s="129"/>
      <c r="D54" s="129"/>
      <c r="E54" s="212"/>
      <c r="F54" s="212"/>
      <c r="G54" s="212"/>
      <c r="H54" s="212"/>
      <c r="I54" s="212"/>
    </row>
    <row r="55" spans="1:13" ht="22.5" customHeight="1" thickBot="1">
      <c r="A55" s="122" t="s">
        <v>155</v>
      </c>
      <c r="B55" s="129"/>
      <c r="C55" s="129"/>
      <c r="D55" s="129"/>
      <c r="E55" s="139"/>
      <c r="F55" s="139"/>
      <c r="G55" s="139"/>
      <c r="H55" s="139"/>
      <c r="I55" s="133"/>
    </row>
    <row r="56" spans="1:13" ht="22.5" customHeight="1" thickBot="1">
      <c r="A56" s="213" t="s">
        <v>157</v>
      </c>
      <c r="B56" s="211"/>
      <c r="C56" s="214"/>
      <c r="D56" s="210">
        <f>SUM(D46,D53)</f>
        <v>0</v>
      </c>
      <c r="E56" s="211"/>
      <c r="F56" s="211"/>
      <c r="G56" s="211"/>
      <c r="H56" s="211"/>
      <c r="I56" s="140" t="s">
        <v>133</v>
      </c>
    </row>
    <row r="57" spans="1:13" ht="22.5" customHeight="1">
      <c r="A57" s="129"/>
      <c r="B57" s="129"/>
      <c r="C57" s="129"/>
      <c r="D57" s="129"/>
      <c r="E57" s="138"/>
      <c r="F57" s="138"/>
      <c r="G57" s="138"/>
      <c r="H57" s="138"/>
      <c r="I57" s="138"/>
    </row>
    <row r="58" spans="1:13" ht="21" customHeight="1" thickBot="1">
      <c r="A58" s="122" t="s">
        <v>206</v>
      </c>
    </row>
    <row r="59" spans="1:13" ht="21" customHeight="1">
      <c r="A59" s="143"/>
      <c r="B59" s="222" t="s">
        <v>130</v>
      </c>
      <c r="C59" s="222"/>
      <c r="D59" s="222"/>
      <c r="E59" s="222"/>
      <c r="F59" s="222" t="s">
        <v>132</v>
      </c>
      <c r="G59" s="222"/>
      <c r="H59" s="222"/>
      <c r="I59" s="223"/>
      <c r="J59" s="222" t="s">
        <v>151</v>
      </c>
      <c r="K59" s="222"/>
      <c r="L59" s="222"/>
      <c r="M59" s="225"/>
    </row>
    <row r="60" spans="1:13" ht="34.5" customHeight="1">
      <c r="A60" s="142" t="s">
        <v>0</v>
      </c>
      <c r="B60" s="194" t="s">
        <v>207</v>
      </c>
      <c r="C60" s="194"/>
      <c r="D60" s="194" t="s">
        <v>174</v>
      </c>
      <c r="E60" s="194"/>
      <c r="F60" s="194" t="s">
        <v>208</v>
      </c>
      <c r="G60" s="194"/>
      <c r="H60" s="194" t="s">
        <v>174</v>
      </c>
      <c r="I60" s="221"/>
      <c r="J60" s="194" t="s">
        <v>207</v>
      </c>
      <c r="K60" s="194"/>
      <c r="L60" s="194" t="s">
        <v>174</v>
      </c>
      <c r="M60" s="224"/>
    </row>
    <row r="61" spans="1:13" ht="23.5" customHeight="1">
      <c r="A61" s="142" t="s">
        <v>106</v>
      </c>
      <c r="B61" s="180"/>
      <c r="C61" s="180"/>
      <c r="D61" s="179"/>
      <c r="E61" s="179"/>
      <c r="F61" s="179"/>
      <c r="G61" s="179"/>
      <c r="H61" s="184"/>
      <c r="I61" s="220"/>
      <c r="J61" s="179"/>
      <c r="K61" s="179"/>
      <c r="L61" s="184"/>
      <c r="M61" s="185"/>
    </row>
    <row r="62" spans="1:13" ht="23.5" customHeight="1">
      <c r="A62" s="142" t="s">
        <v>2</v>
      </c>
      <c r="B62" s="180"/>
      <c r="C62" s="180"/>
      <c r="D62" s="179"/>
      <c r="E62" s="179"/>
      <c r="F62" s="179"/>
      <c r="G62" s="179"/>
      <c r="H62" s="184"/>
      <c r="I62" s="220"/>
      <c r="J62" s="179"/>
      <c r="K62" s="179"/>
      <c r="L62" s="184"/>
      <c r="M62" s="185"/>
    </row>
    <row r="63" spans="1:13" ht="23.5" customHeight="1">
      <c r="A63" s="142" t="s">
        <v>107</v>
      </c>
      <c r="B63" s="180"/>
      <c r="C63" s="180"/>
      <c r="D63" s="179"/>
      <c r="E63" s="179"/>
      <c r="F63" s="179"/>
      <c r="G63" s="179"/>
      <c r="H63" s="184"/>
      <c r="I63" s="220"/>
      <c r="J63" s="179"/>
      <c r="K63" s="179"/>
      <c r="L63" s="184"/>
      <c r="M63" s="185"/>
    </row>
    <row r="64" spans="1:13" ht="23.5" customHeight="1">
      <c r="A64" s="145" t="s">
        <v>138</v>
      </c>
      <c r="B64" s="175"/>
      <c r="C64" s="176"/>
      <c r="D64" s="218"/>
      <c r="E64" s="219"/>
      <c r="F64" s="186"/>
      <c r="G64" s="187"/>
      <c r="H64" s="177"/>
      <c r="I64" s="178"/>
      <c r="J64" s="186"/>
      <c r="K64" s="187"/>
      <c r="L64" s="177"/>
      <c r="M64" s="188"/>
    </row>
    <row r="65" spans="1:13" ht="23.5" customHeight="1" thickBot="1">
      <c r="A65" s="144" t="s">
        <v>3</v>
      </c>
      <c r="B65" s="174">
        <f>SUM(B61:C64)</f>
        <v>0</v>
      </c>
      <c r="C65" s="174"/>
      <c r="D65" s="181">
        <f>SUM(D61:E63)</f>
        <v>0</v>
      </c>
      <c r="E65" s="181"/>
      <c r="F65" s="181">
        <f>SUM(F61:G64)</f>
        <v>0</v>
      </c>
      <c r="G65" s="181"/>
      <c r="H65" s="182">
        <f>SUM(H61:I63)</f>
        <v>0</v>
      </c>
      <c r="I65" s="189"/>
      <c r="J65" s="181">
        <f>SUM(J61:K64)</f>
        <v>0</v>
      </c>
      <c r="K65" s="181"/>
      <c r="L65" s="182">
        <f>SUM(L61:M63)</f>
        <v>0</v>
      </c>
      <c r="M65" s="183"/>
    </row>
    <row r="66" spans="1:13">
      <c r="A66" s="121" t="s">
        <v>184</v>
      </c>
      <c r="F66" s="129"/>
      <c r="G66" s="129"/>
      <c r="H66" s="497"/>
      <c r="I66" s="497"/>
      <c r="J66" s="497"/>
      <c r="K66" s="497"/>
      <c r="L66" s="497"/>
      <c r="M66" s="497"/>
    </row>
    <row r="67" spans="1:13">
      <c r="F67" s="129"/>
      <c r="G67" s="129"/>
      <c r="H67" s="165"/>
      <c r="I67" s="165"/>
      <c r="J67" s="165"/>
      <c r="K67" s="165"/>
      <c r="L67" s="165"/>
      <c r="M67" s="165"/>
    </row>
    <row r="68" spans="1:13" ht="20.5" customHeight="1" thickBot="1">
      <c r="A68" s="122" t="s">
        <v>128</v>
      </c>
      <c r="B68" s="122"/>
    </row>
    <row r="69" spans="1:13" ht="26" customHeight="1" thickBot="1">
      <c r="A69" s="213" t="s">
        <v>129</v>
      </c>
      <c r="B69" s="211"/>
      <c r="C69" s="214"/>
      <c r="D69" s="306">
        <f>'(導入後)CO₂排出量換算シート '!Q56</f>
        <v>0</v>
      </c>
      <c r="E69" s="307"/>
      <c r="F69" s="307"/>
      <c r="G69" s="307"/>
      <c r="H69" s="314" t="s">
        <v>8</v>
      </c>
      <c r="I69" s="315"/>
    </row>
    <row r="70" spans="1:13" ht="19" customHeight="1">
      <c r="A70" s="173" t="s">
        <v>195</v>
      </c>
      <c r="B70" s="173"/>
      <c r="C70" s="173"/>
      <c r="D70" s="173"/>
      <c r="E70" s="173"/>
      <c r="F70" s="173"/>
      <c r="G70" s="173"/>
      <c r="H70" s="173"/>
      <c r="I70" s="173"/>
    </row>
  </sheetData>
  <mergeCells count="131">
    <mergeCell ref="H66:M66"/>
    <mergeCell ref="A69:C69"/>
    <mergeCell ref="D69:G69"/>
    <mergeCell ref="D3:I3"/>
    <mergeCell ref="D4:I4"/>
    <mergeCell ref="A9:C9"/>
    <mergeCell ref="H69:I69"/>
    <mergeCell ref="B14:C16"/>
    <mergeCell ref="D38:H38"/>
    <mergeCell ref="D37:H37"/>
    <mergeCell ref="A33:C33"/>
    <mergeCell ref="D10:I10"/>
    <mergeCell ref="B61:C61"/>
    <mergeCell ref="D61:E61"/>
    <mergeCell ref="F61:G61"/>
    <mergeCell ref="H61:I61"/>
    <mergeCell ref="D60:E60"/>
    <mergeCell ref="D40:H40"/>
    <mergeCell ref="D34:H34"/>
    <mergeCell ref="A28:I28"/>
    <mergeCell ref="D15:E15"/>
    <mergeCell ref="F15:I15"/>
    <mergeCell ref="D18:E18"/>
    <mergeCell ref="A1:I1"/>
    <mergeCell ref="A3:C3"/>
    <mergeCell ref="A4:C4"/>
    <mergeCell ref="D25:I25"/>
    <mergeCell ref="A10:A24"/>
    <mergeCell ref="D32:H32"/>
    <mergeCell ref="D5:I5"/>
    <mergeCell ref="D21:E21"/>
    <mergeCell ref="F21:H21"/>
    <mergeCell ref="F16:I16"/>
    <mergeCell ref="B17:C19"/>
    <mergeCell ref="B23:C24"/>
    <mergeCell ref="D14:E14"/>
    <mergeCell ref="D31:H31"/>
    <mergeCell ref="D13:I13"/>
    <mergeCell ref="A31:C31"/>
    <mergeCell ref="D19:E19"/>
    <mergeCell ref="F19:I19"/>
    <mergeCell ref="B20:C22"/>
    <mergeCell ref="A26:C26"/>
    <mergeCell ref="D26:I26"/>
    <mergeCell ref="F22:H22"/>
    <mergeCell ref="A5:C5"/>
    <mergeCell ref="A8:C8"/>
    <mergeCell ref="A25:C25"/>
    <mergeCell ref="D9:I9"/>
    <mergeCell ref="F14:I14"/>
    <mergeCell ref="F17:I17"/>
    <mergeCell ref="B10:C13"/>
    <mergeCell ref="D41:H41"/>
    <mergeCell ref="E47:I47"/>
    <mergeCell ref="D33:H33"/>
    <mergeCell ref="A37:C37"/>
    <mergeCell ref="A32:C32"/>
    <mergeCell ref="H27:I27"/>
    <mergeCell ref="A27:G27"/>
    <mergeCell ref="D35:I35"/>
    <mergeCell ref="D42:H42"/>
    <mergeCell ref="A42:C42"/>
    <mergeCell ref="A38:C38"/>
    <mergeCell ref="A40:C40"/>
    <mergeCell ref="A39:C39"/>
    <mergeCell ref="D8:I8"/>
    <mergeCell ref="F23:G23"/>
    <mergeCell ref="D22:E22"/>
    <mergeCell ref="H23:I23"/>
    <mergeCell ref="D17:E17"/>
    <mergeCell ref="D20:E20"/>
    <mergeCell ref="F20:H20"/>
    <mergeCell ref="D11:I11"/>
    <mergeCell ref="D16:E16"/>
    <mergeCell ref="D23:E23"/>
    <mergeCell ref="D12:I12"/>
    <mergeCell ref="F18:I18"/>
    <mergeCell ref="D51:H51"/>
    <mergeCell ref="D49:H49"/>
    <mergeCell ref="A50:C50"/>
    <mergeCell ref="D50:H50"/>
    <mergeCell ref="H43:I43"/>
    <mergeCell ref="L61:M61"/>
    <mergeCell ref="D64:E64"/>
    <mergeCell ref="F62:G62"/>
    <mergeCell ref="H62:I62"/>
    <mergeCell ref="F60:G60"/>
    <mergeCell ref="H60:I60"/>
    <mergeCell ref="B59:E59"/>
    <mergeCell ref="F59:I59"/>
    <mergeCell ref="L60:M60"/>
    <mergeCell ref="J61:K61"/>
    <mergeCell ref="F64:G64"/>
    <mergeCell ref="J59:M59"/>
    <mergeCell ref="J60:K60"/>
    <mergeCell ref="H63:I63"/>
    <mergeCell ref="B63:C63"/>
    <mergeCell ref="L65:M65"/>
    <mergeCell ref="J62:K62"/>
    <mergeCell ref="L62:M62"/>
    <mergeCell ref="J63:K63"/>
    <mergeCell ref="L63:M63"/>
    <mergeCell ref="J64:K64"/>
    <mergeCell ref="L64:M64"/>
    <mergeCell ref="H65:I65"/>
    <mergeCell ref="F63:G63"/>
    <mergeCell ref="F65:G65"/>
    <mergeCell ref="B65:C65"/>
    <mergeCell ref="B64:C64"/>
    <mergeCell ref="H64:I64"/>
    <mergeCell ref="D62:E62"/>
    <mergeCell ref="B62:C62"/>
    <mergeCell ref="H36:I36"/>
    <mergeCell ref="H48:I48"/>
    <mergeCell ref="J65:K65"/>
    <mergeCell ref="D65:E65"/>
    <mergeCell ref="A49:C49"/>
    <mergeCell ref="D39:H39"/>
    <mergeCell ref="D63:E63"/>
    <mergeCell ref="B60:C60"/>
    <mergeCell ref="A41:C41"/>
    <mergeCell ref="A52:C52"/>
    <mergeCell ref="D52:H52"/>
    <mergeCell ref="A53:C53"/>
    <mergeCell ref="D53:H53"/>
    <mergeCell ref="A46:C46"/>
    <mergeCell ref="D46:H46"/>
    <mergeCell ref="A51:C51"/>
    <mergeCell ref="E54:I54"/>
    <mergeCell ref="A56:C56"/>
    <mergeCell ref="D56:H56"/>
  </mergeCells>
  <phoneticPr fontId="2"/>
  <dataValidations count="2">
    <dataValidation type="list" allowBlank="1" showInputMessage="1" showErrorMessage="1" sqref="D9:I9" xr:uid="{00000000-0002-0000-0000-000000000000}">
      <formula1>"無,リース,ＰＰＡ"</formula1>
    </dataValidation>
    <dataValidation type="list" allowBlank="1" showInputMessage="1" showErrorMessage="1" sqref="H27" xr:uid="{00000000-0002-0000-0000-000001000000}">
      <formula1>"有,無"</formula1>
    </dataValidation>
  </dataValidations>
  <printOptions horizontalCentered="1"/>
  <pageMargins left="0.78740157480314965" right="0.78740157480314965" top="0.55118110236220474" bottom="0.19685039370078741" header="0.51181102362204722" footer="0.51181102362204722"/>
  <pageSetup paperSize="9" scale="54" orientation="portrait" r:id="rId1"/>
  <headerFooter alignWithMargins="0"/>
  <rowBreaks count="1" manualBreakCount="1">
    <brk id="5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218" r:id="rId4" name="Check Box 194">
              <controlPr defaultSize="0" autoFill="0" autoLine="0" autoPict="0">
                <anchor moveWithCells="1">
                  <from>
                    <xdr:col>3</xdr:col>
                    <xdr:colOff>114300</xdr:colOff>
                    <xdr:row>8</xdr:row>
                    <xdr:rowOff>438150</xdr:rowOff>
                  </from>
                  <to>
                    <xdr:col>3</xdr:col>
                    <xdr:colOff>495300</xdr:colOff>
                    <xdr:row>10</xdr:row>
                    <xdr:rowOff>38100</xdr:rowOff>
                  </to>
                </anchor>
              </controlPr>
            </control>
          </mc:Choice>
        </mc:AlternateContent>
        <mc:AlternateContent xmlns:mc="http://schemas.openxmlformats.org/markup-compatibility/2006">
          <mc:Choice Requires="x14">
            <control shapeId="1220" r:id="rId5" name="Check Box 196">
              <controlPr defaultSize="0" autoFill="0" autoLine="0" autoPict="0">
                <anchor moveWithCells="1">
                  <from>
                    <xdr:col>3</xdr:col>
                    <xdr:colOff>133350</xdr:colOff>
                    <xdr:row>10</xdr:row>
                    <xdr:rowOff>0</xdr:rowOff>
                  </from>
                  <to>
                    <xdr:col>3</xdr:col>
                    <xdr:colOff>501650</xdr:colOff>
                    <xdr:row>11</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64"/>
  <sheetViews>
    <sheetView showGridLines="0" zoomScale="85" zoomScaleNormal="85" workbookViewId="0">
      <selection activeCell="D3" sqref="D3:J3"/>
    </sheetView>
  </sheetViews>
  <sheetFormatPr defaultColWidth="9" defaultRowHeight="17"/>
  <cols>
    <col min="1" max="1" width="12.58203125" style="121" customWidth="1"/>
    <col min="2" max="2" width="8.75" style="121" customWidth="1"/>
    <col min="3" max="3" width="10.4140625" style="121" customWidth="1"/>
    <col min="4" max="4" width="5.4140625" style="121" customWidth="1"/>
    <col min="5" max="5" width="8.08203125" style="121" customWidth="1"/>
    <col min="6" max="6" width="5.75" style="121" customWidth="1"/>
    <col min="7" max="7" width="11.5" style="121" customWidth="1"/>
    <col min="8" max="8" width="6.08203125" style="121" customWidth="1"/>
    <col min="9" max="9" width="10.58203125" style="121" customWidth="1"/>
    <col min="10" max="10" width="4.58203125" style="121" customWidth="1"/>
    <col min="11" max="16384" width="9" style="121"/>
  </cols>
  <sheetData>
    <row r="1" spans="1:35" ht="35.5" customHeight="1">
      <c r="A1" s="271" t="s">
        <v>183</v>
      </c>
      <c r="B1" s="271"/>
      <c r="C1" s="271"/>
      <c r="D1" s="271"/>
      <c r="E1" s="271"/>
      <c r="F1" s="271"/>
      <c r="G1" s="271"/>
      <c r="H1" s="271"/>
      <c r="I1" s="271"/>
      <c r="J1" s="271"/>
    </row>
    <row r="2" spans="1:35" ht="21" customHeight="1" thickBot="1">
      <c r="A2" s="122" t="s">
        <v>188</v>
      </c>
      <c r="B2" s="122"/>
    </row>
    <row r="3" spans="1:35" ht="22" customHeight="1">
      <c r="A3" s="272" t="s">
        <v>185</v>
      </c>
      <c r="B3" s="273"/>
      <c r="C3" s="274"/>
      <c r="D3" s="308"/>
      <c r="E3" s="309"/>
      <c r="F3" s="309"/>
      <c r="G3" s="309"/>
      <c r="H3" s="309"/>
      <c r="I3" s="309"/>
      <c r="J3" s="310"/>
    </row>
    <row r="4" spans="1:35" ht="22" customHeight="1">
      <c r="A4" s="198" t="s">
        <v>186</v>
      </c>
      <c r="B4" s="199"/>
      <c r="C4" s="200"/>
      <c r="D4" s="220"/>
      <c r="E4" s="251"/>
      <c r="F4" s="251"/>
      <c r="G4" s="251"/>
      <c r="H4" s="251"/>
      <c r="I4" s="251"/>
      <c r="J4" s="252"/>
    </row>
    <row r="5" spans="1:35" ht="22" customHeight="1" thickBot="1">
      <c r="A5" s="202" t="s">
        <v>187</v>
      </c>
      <c r="B5" s="203"/>
      <c r="C5" s="204"/>
      <c r="D5" s="189"/>
      <c r="E5" s="278"/>
      <c r="F5" s="278"/>
      <c r="G5" s="278"/>
      <c r="H5" s="278"/>
      <c r="I5" s="278"/>
      <c r="J5" s="279"/>
    </row>
    <row r="6" spans="1:35" ht="22" customHeight="1">
      <c r="A6" s="129"/>
      <c r="B6" s="129"/>
      <c r="C6" s="129"/>
      <c r="D6" s="171"/>
      <c r="E6" s="171"/>
      <c r="F6" s="171"/>
      <c r="G6" s="171"/>
      <c r="H6" s="171"/>
      <c r="I6" s="171"/>
      <c r="J6" s="171"/>
    </row>
    <row r="7" spans="1:35" ht="21" customHeight="1" thickBot="1">
      <c r="A7" s="122" t="s">
        <v>197</v>
      </c>
      <c r="B7" s="122"/>
      <c r="C7" s="122"/>
      <c r="D7" s="122"/>
    </row>
    <row r="8" spans="1:35" ht="36.5" customHeight="1">
      <c r="A8" s="304" t="s">
        <v>198</v>
      </c>
      <c r="B8" s="305"/>
      <c r="C8" s="305"/>
      <c r="D8" s="226"/>
      <c r="E8" s="227"/>
      <c r="F8" s="227"/>
      <c r="G8" s="227"/>
      <c r="H8" s="227"/>
      <c r="I8" s="227"/>
      <c r="J8" s="228"/>
    </row>
    <row r="9" spans="1:35" ht="22.5" customHeight="1">
      <c r="A9" s="311" t="s">
        <v>175</v>
      </c>
      <c r="B9" s="312"/>
      <c r="C9" s="313"/>
      <c r="D9" s="220"/>
      <c r="E9" s="251"/>
      <c r="F9" s="251"/>
      <c r="G9" s="251"/>
      <c r="H9" s="251"/>
      <c r="I9" s="251"/>
      <c r="J9" s="252"/>
    </row>
    <row r="10" spans="1:35" ht="37.5" customHeight="1">
      <c r="A10" s="328" t="s">
        <v>142</v>
      </c>
      <c r="B10" s="285" t="s">
        <v>122</v>
      </c>
      <c r="C10" s="286"/>
      <c r="D10" s="146" t="s">
        <v>115</v>
      </c>
      <c r="E10" s="167"/>
      <c r="F10" s="334" t="s">
        <v>108</v>
      </c>
      <c r="G10" s="335"/>
      <c r="H10" s="335"/>
      <c r="I10" s="335"/>
      <c r="J10" s="336"/>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row>
    <row r="11" spans="1:35" ht="34.5" customHeight="1">
      <c r="A11" s="328"/>
      <c r="B11" s="285"/>
      <c r="C11" s="286"/>
      <c r="D11" s="147" t="s">
        <v>116</v>
      </c>
      <c r="E11" s="168"/>
      <c r="F11" s="337" t="s">
        <v>109</v>
      </c>
      <c r="G11" s="338"/>
      <c r="H11" s="338"/>
      <c r="I11" s="338"/>
      <c r="J11" s="339"/>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row>
    <row r="12" spans="1:35" ht="30" customHeight="1">
      <c r="A12" s="328"/>
      <c r="B12" s="285"/>
      <c r="C12" s="286"/>
      <c r="D12" s="148" t="s">
        <v>117</v>
      </c>
      <c r="E12" s="169"/>
      <c r="F12" s="337" t="s">
        <v>110</v>
      </c>
      <c r="G12" s="338"/>
      <c r="H12" s="338"/>
      <c r="I12" s="338"/>
      <c r="J12" s="339"/>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row>
    <row r="13" spans="1:35" ht="30" customHeight="1">
      <c r="A13" s="328"/>
      <c r="B13" s="285"/>
      <c r="C13" s="286"/>
      <c r="D13" s="147" t="s">
        <v>118</v>
      </c>
      <c r="E13" s="168"/>
      <c r="F13" s="337" t="s">
        <v>111</v>
      </c>
      <c r="G13" s="338"/>
      <c r="H13" s="338"/>
      <c r="I13" s="338"/>
      <c r="J13" s="339"/>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row>
    <row r="14" spans="1:35" ht="30" customHeight="1">
      <c r="A14" s="328"/>
      <c r="B14" s="285"/>
      <c r="C14" s="286"/>
      <c r="D14" s="147" t="s">
        <v>119</v>
      </c>
      <c r="E14" s="168"/>
      <c r="F14" s="337" t="s">
        <v>112</v>
      </c>
      <c r="G14" s="338"/>
      <c r="H14" s="338"/>
      <c r="I14" s="338"/>
      <c r="J14" s="339"/>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row>
    <row r="15" spans="1:35" ht="30" customHeight="1">
      <c r="A15" s="328"/>
      <c r="B15" s="285"/>
      <c r="C15" s="286"/>
      <c r="D15" s="147" t="s">
        <v>120</v>
      </c>
      <c r="E15" s="168"/>
      <c r="F15" s="337" t="s">
        <v>113</v>
      </c>
      <c r="G15" s="338"/>
      <c r="H15" s="338"/>
      <c r="I15" s="338"/>
      <c r="J15" s="339"/>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row>
    <row r="16" spans="1:35" ht="14.5" customHeight="1">
      <c r="A16" s="328"/>
      <c r="B16" s="285"/>
      <c r="C16" s="286"/>
      <c r="D16" s="354" t="s">
        <v>152</v>
      </c>
      <c r="E16" s="355"/>
      <c r="F16" s="355"/>
      <c r="G16" s="355"/>
      <c r="H16" s="355"/>
      <c r="I16" s="355"/>
      <c r="J16" s="356"/>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row>
    <row r="17" spans="1:35" ht="20" customHeight="1">
      <c r="A17" s="328"/>
      <c r="B17" s="285"/>
      <c r="C17" s="286"/>
      <c r="D17" s="294"/>
      <c r="E17" s="295"/>
      <c r="F17" s="295"/>
      <c r="G17" s="295"/>
      <c r="H17" s="295"/>
      <c r="I17" s="295"/>
      <c r="J17" s="296"/>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row>
    <row r="18" spans="1:35" ht="30" customHeight="1">
      <c r="A18" s="328"/>
      <c r="B18" s="353"/>
      <c r="C18" s="318"/>
      <c r="D18" s="149" t="s">
        <v>121</v>
      </c>
      <c r="E18" s="170"/>
      <c r="F18" s="357" t="s">
        <v>114</v>
      </c>
      <c r="G18" s="358"/>
      <c r="H18" s="358"/>
      <c r="I18" s="358"/>
      <c r="J18" s="35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row>
    <row r="19" spans="1:35" ht="40" customHeight="1">
      <c r="A19" s="328"/>
      <c r="B19" s="319" t="s">
        <v>123</v>
      </c>
      <c r="C19" s="313"/>
      <c r="D19" s="220"/>
      <c r="E19" s="251"/>
      <c r="F19" s="251"/>
      <c r="G19" s="251"/>
      <c r="H19" s="251"/>
      <c r="I19" s="251"/>
      <c r="J19" s="252"/>
      <c r="M19" s="128"/>
      <c r="N19" s="128"/>
      <c r="O19" s="121" t="s">
        <v>145</v>
      </c>
      <c r="P19" s="128"/>
      <c r="Q19" s="128"/>
    </row>
    <row r="20" spans="1:35" ht="40" customHeight="1">
      <c r="A20" s="328"/>
      <c r="B20" s="319" t="s">
        <v>124</v>
      </c>
      <c r="C20" s="313"/>
      <c r="D20" s="220"/>
      <c r="E20" s="251"/>
      <c r="F20" s="251"/>
      <c r="G20" s="251"/>
      <c r="H20" s="251"/>
      <c r="I20" s="251"/>
      <c r="J20" s="252"/>
      <c r="M20" s="128"/>
      <c r="N20" s="128"/>
      <c r="P20" s="128"/>
      <c r="Q20" s="129"/>
    </row>
    <row r="21" spans="1:35" ht="20.5" customHeight="1">
      <c r="A21" s="328"/>
      <c r="B21" s="127" t="s">
        <v>169</v>
      </c>
      <c r="C21" s="126"/>
      <c r="D21" s="130"/>
      <c r="E21" s="131"/>
      <c r="F21" s="131"/>
      <c r="G21" s="131"/>
      <c r="H21" s="131"/>
      <c r="I21" s="131"/>
      <c r="J21" s="132"/>
      <c r="M21" s="128"/>
      <c r="N21" s="128"/>
      <c r="P21" s="133"/>
      <c r="Q21" s="134"/>
    </row>
    <row r="22" spans="1:35" ht="40" customHeight="1">
      <c r="A22" s="328"/>
      <c r="B22" s="319" t="s">
        <v>139</v>
      </c>
      <c r="C22" s="313"/>
      <c r="D22" s="192"/>
      <c r="E22" s="193"/>
      <c r="F22" s="193"/>
      <c r="G22" s="193"/>
      <c r="H22" s="193"/>
      <c r="I22" s="193"/>
      <c r="J22" s="153" t="s">
        <v>103</v>
      </c>
      <c r="M22" s="128"/>
      <c r="N22" s="128"/>
      <c r="P22" s="133"/>
      <c r="Q22" s="134"/>
    </row>
    <row r="23" spans="1:35" ht="30" customHeight="1">
      <c r="A23" s="328"/>
      <c r="B23" s="287" t="s">
        <v>137</v>
      </c>
      <c r="C23" s="288"/>
      <c r="D23" s="330" t="s">
        <v>162</v>
      </c>
      <c r="E23" s="331"/>
      <c r="F23" s="332"/>
      <c r="G23" s="360" t="s">
        <v>134</v>
      </c>
      <c r="H23" s="361"/>
      <c r="I23" s="330" t="s">
        <v>135</v>
      </c>
      <c r="J23" s="340"/>
      <c r="M23" s="128"/>
      <c r="N23" s="128"/>
      <c r="P23" s="133"/>
      <c r="Q23" s="134"/>
    </row>
    <row r="24" spans="1:35" ht="30" customHeight="1">
      <c r="A24" s="328"/>
      <c r="B24" s="289"/>
      <c r="C24" s="290"/>
      <c r="D24" s="303"/>
      <c r="E24" s="333"/>
      <c r="F24" s="154" t="s">
        <v>136</v>
      </c>
      <c r="G24" s="161"/>
      <c r="H24" s="150" t="s">
        <v>136</v>
      </c>
      <c r="I24" s="162"/>
      <c r="J24" s="151" t="s">
        <v>136</v>
      </c>
      <c r="M24" s="128"/>
      <c r="N24" s="128"/>
      <c r="P24" s="133"/>
      <c r="Q24" s="134"/>
    </row>
    <row r="25" spans="1:35" ht="40" customHeight="1">
      <c r="A25" s="328"/>
      <c r="B25" s="319" t="s">
        <v>146</v>
      </c>
      <c r="C25" s="313"/>
      <c r="D25" s="192"/>
      <c r="E25" s="193"/>
      <c r="F25" s="193"/>
      <c r="G25" s="193"/>
      <c r="H25" s="193"/>
      <c r="I25" s="193"/>
      <c r="J25" s="153" t="s">
        <v>103</v>
      </c>
      <c r="M25" s="128"/>
      <c r="N25" s="128"/>
      <c r="P25" s="128"/>
      <c r="Q25" s="128"/>
    </row>
    <row r="26" spans="1:35" ht="40" customHeight="1">
      <c r="A26" s="328"/>
      <c r="B26" s="319" t="s">
        <v>147</v>
      </c>
      <c r="C26" s="313"/>
      <c r="D26" s="319"/>
      <c r="E26" s="312"/>
      <c r="F26" s="312"/>
      <c r="G26" s="312"/>
      <c r="H26" s="312"/>
      <c r="I26" s="312"/>
      <c r="J26" s="320"/>
      <c r="M26" s="128"/>
      <c r="N26" s="128"/>
      <c r="P26" s="128"/>
      <c r="Q26" s="128"/>
    </row>
    <row r="27" spans="1:35" ht="20" customHeight="1">
      <c r="A27" s="328"/>
      <c r="B27" s="284" t="s">
        <v>148</v>
      </c>
      <c r="C27" s="197"/>
      <c r="D27" s="234" t="s">
        <v>140</v>
      </c>
      <c r="E27" s="235"/>
      <c r="F27" s="348"/>
      <c r="G27" s="349"/>
      <c r="H27" s="349"/>
      <c r="I27" s="349"/>
      <c r="J27" s="350"/>
      <c r="M27" s="128"/>
      <c r="N27" s="128"/>
      <c r="P27" s="128"/>
      <c r="Q27" s="128"/>
    </row>
    <row r="28" spans="1:35" ht="20" customHeight="1">
      <c r="A28" s="329"/>
      <c r="B28" s="353"/>
      <c r="C28" s="318"/>
      <c r="D28" s="326" t="s">
        <v>141</v>
      </c>
      <c r="E28" s="327"/>
      <c r="F28" s="345"/>
      <c r="G28" s="346"/>
      <c r="H28" s="346"/>
      <c r="I28" s="346"/>
      <c r="J28" s="347"/>
      <c r="M28" s="128"/>
      <c r="N28" s="128"/>
      <c r="P28" s="128"/>
      <c r="Q28" s="128"/>
    </row>
    <row r="29" spans="1:35" ht="24" customHeight="1">
      <c r="A29" s="329" t="s">
        <v>126</v>
      </c>
      <c r="B29" s="341"/>
      <c r="C29" s="341"/>
      <c r="D29" s="342" t="s">
        <v>7</v>
      </c>
      <c r="E29" s="343"/>
      <c r="F29" s="343"/>
      <c r="G29" s="343"/>
      <c r="H29" s="343"/>
      <c r="I29" s="343"/>
      <c r="J29" s="344"/>
    </row>
    <row r="30" spans="1:35" ht="24" customHeight="1">
      <c r="A30" s="249" t="s">
        <v>127</v>
      </c>
      <c r="B30" s="250"/>
      <c r="C30" s="250"/>
      <c r="D30" s="342" t="s">
        <v>7</v>
      </c>
      <c r="E30" s="343"/>
      <c r="F30" s="343"/>
      <c r="G30" s="343"/>
      <c r="H30" s="343"/>
      <c r="I30" s="343"/>
      <c r="J30" s="344"/>
    </row>
    <row r="31" spans="1:35" ht="50.5" customHeight="1" thickBot="1">
      <c r="A31" s="266" t="s">
        <v>179</v>
      </c>
      <c r="B31" s="267"/>
      <c r="C31" s="267"/>
      <c r="D31" s="267"/>
      <c r="E31" s="267"/>
      <c r="F31" s="267"/>
      <c r="G31" s="267"/>
      <c r="H31" s="267"/>
      <c r="I31" s="351"/>
      <c r="J31" s="352"/>
    </row>
    <row r="32" spans="1:35" ht="21" customHeight="1">
      <c r="A32" s="163"/>
      <c r="B32" s="163"/>
      <c r="C32" s="163"/>
      <c r="D32" s="163"/>
      <c r="E32" s="163"/>
      <c r="F32" s="163"/>
      <c r="G32" s="163"/>
      <c r="H32" s="163"/>
      <c r="I32" s="164"/>
      <c r="J32" s="164"/>
    </row>
    <row r="33" spans="1:10" ht="21" customHeight="1">
      <c r="A33" s="122" t="s">
        <v>1</v>
      </c>
      <c r="B33" s="122"/>
    </row>
    <row r="34" spans="1:10" ht="21" customHeight="1" thickBot="1">
      <c r="A34" s="122" t="s">
        <v>161</v>
      </c>
      <c r="B34" s="122"/>
      <c r="I34" s="121" t="s">
        <v>194</v>
      </c>
    </row>
    <row r="35" spans="1:10" ht="22.5" customHeight="1">
      <c r="A35" s="190" t="s">
        <v>209</v>
      </c>
      <c r="B35" s="191"/>
      <c r="C35" s="191"/>
      <c r="D35" s="215"/>
      <c r="E35" s="216"/>
      <c r="F35" s="216"/>
      <c r="G35" s="216"/>
      <c r="H35" s="216"/>
      <c r="I35" s="216"/>
      <c r="J35" s="135" t="s">
        <v>5</v>
      </c>
    </row>
    <row r="36" spans="1:10" ht="22.5" customHeight="1">
      <c r="A36" s="198" t="s">
        <v>143</v>
      </c>
      <c r="B36" s="199"/>
      <c r="C36" s="200"/>
      <c r="D36" s="192"/>
      <c r="E36" s="193"/>
      <c r="F36" s="193"/>
      <c r="G36" s="193"/>
      <c r="H36" s="193"/>
      <c r="I36" s="193"/>
      <c r="J36" s="136" t="s">
        <v>133</v>
      </c>
    </row>
    <row r="37" spans="1:10" ht="22.5" customHeight="1">
      <c r="A37" s="198" t="s">
        <v>104</v>
      </c>
      <c r="B37" s="199"/>
      <c r="C37" s="200"/>
      <c r="D37" s="192"/>
      <c r="E37" s="193"/>
      <c r="F37" s="193"/>
      <c r="G37" s="193"/>
      <c r="H37" s="193"/>
      <c r="I37" s="193"/>
      <c r="J37" s="136" t="s">
        <v>105</v>
      </c>
    </row>
    <row r="38" spans="1:10" ht="22.5" customHeight="1">
      <c r="A38" s="198" t="s">
        <v>144</v>
      </c>
      <c r="B38" s="199"/>
      <c r="C38" s="200"/>
      <c r="D38" s="192"/>
      <c r="E38" s="201"/>
      <c r="F38" s="201"/>
      <c r="G38" s="201"/>
      <c r="H38" s="201"/>
      <c r="I38" s="201"/>
      <c r="J38" s="136" t="s">
        <v>4</v>
      </c>
    </row>
    <row r="39" spans="1:10" ht="22.5" customHeight="1">
      <c r="A39" s="198" t="s">
        <v>180</v>
      </c>
      <c r="B39" s="199"/>
      <c r="C39" s="200"/>
      <c r="D39" s="192"/>
      <c r="E39" s="201"/>
      <c r="F39" s="201"/>
      <c r="G39" s="201"/>
      <c r="H39" s="201"/>
      <c r="I39" s="201"/>
      <c r="J39" s="136" t="s">
        <v>4</v>
      </c>
    </row>
    <row r="40" spans="1:10" ht="22" customHeight="1" thickBot="1">
      <c r="A40" s="266" t="s">
        <v>181</v>
      </c>
      <c r="B40" s="267"/>
      <c r="C40" s="268"/>
      <c r="D40" s="205"/>
      <c r="E40" s="206"/>
      <c r="F40" s="206"/>
      <c r="G40" s="206"/>
      <c r="H40" s="206"/>
      <c r="I40" s="206"/>
      <c r="J40" s="137" t="s">
        <v>4</v>
      </c>
    </row>
    <row r="41" spans="1:10" ht="14.25" customHeight="1">
      <c r="A41" s="129"/>
      <c r="B41" s="129"/>
      <c r="C41" s="129"/>
      <c r="D41" s="129"/>
      <c r="E41" s="212"/>
      <c r="F41" s="212"/>
      <c r="G41" s="212"/>
      <c r="H41" s="212"/>
      <c r="I41" s="212"/>
      <c r="J41" s="212"/>
    </row>
    <row r="42" spans="1:10" ht="16.5" customHeight="1" thickBot="1">
      <c r="A42" s="122" t="s">
        <v>151</v>
      </c>
      <c r="B42" s="129"/>
      <c r="C42" s="129"/>
      <c r="D42" s="129"/>
      <c r="E42" s="138"/>
      <c r="F42" s="138"/>
      <c r="G42" s="138"/>
      <c r="H42" s="138"/>
      <c r="I42" s="498" t="s">
        <v>194</v>
      </c>
      <c r="J42" s="498"/>
    </row>
    <row r="43" spans="1:10" ht="22.5" customHeight="1">
      <c r="A43" s="190" t="s">
        <v>210</v>
      </c>
      <c r="B43" s="191"/>
      <c r="C43" s="191"/>
      <c r="D43" s="215"/>
      <c r="E43" s="216"/>
      <c r="F43" s="216"/>
      <c r="G43" s="216"/>
      <c r="H43" s="216"/>
      <c r="I43" s="216"/>
      <c r="J43" s="135" t="s">
        <v>5</v>
      </c>
    </row>
    <row r="44" spans="1:10" ht="22.5" customHeight="1">
      <c r="A44" s="198" t="s">
        <v>159</v>
      </c>
      <c r="B44" s="199"/>
      <c r="C44" s="200"/>
      <c r="D44" s="192"/>
      <c r="E44" s="193"/>
      <c r="F44" s="193"/>
      <c r="G44" s="193"/>
      <c r="H44" s="193"/>
      <c r="I44" s="193"/>
      <c r="J44" s="141" t="s">
        <v>133</v>
      </c>
    </row>
    <row r="45" spans="1:10" ht="22.5" customHeight="1">
      <c r="A45" s="198" t="s">
        <v>158</v>
      </c>
      <c r="B45" s="199"/>
      <c r="C45" s="200"/>
      <c r="D45" s="192"/>
      <c r="E45" s="193"/>
      <c r="F45" s="193"/>
      <c r="G45" s="193"/>
      <c r="H45" s="193"/>
      <c r="I45" s="193"/>
      <c r="J45" s="136" t="s">
        <v>105</v>
      </c>
    </row>
    <row r="46" spans="1:10" ht="22.5" customHeight="1">
      <c r="A46" s="198" t="s">
        <v>160</v>
      </c>
      <c r="B46" s="199"/>
      <c r="C46" s="200"/>
      <c r="D46" s="192"/>
      <c r="E46" s="201"/>
      <c r="F46" s="201"/>
      <c r="G46" s="201"/>
      <c r="H46" s="201"/>
      <c r="I46" s="201"/>
      <c r="J46" s="136" t="s">
        <v>4</v>
      </c>
    </row>
    <row r="47" spans="1:10" ht="22.5" customHeight="1" thickBot="1">
      <c r="A47" s="202" t="s">
        <v>192</v>
      </c>
      <c r="B47" s="203"/>
      <c r="C47" s="204"/>
      <c r="D47" s="205"/>
      <c r="E47" s="206"/>
      <c r="F47" s="206"/>
      <c r="G47" s="206"/>
      <c r="H47" s="206"/>
      <c r="I47" s="206"/>
      <c r="J47" s="137" t="s">
        <v>4</v>
      </c>
    </row>
    <row r="48" spans="1:10" ht="14.25" customHeight="1">
      <c r="A48" s="129"/>
      <c r="B48" s="129"/>
      <c r="C48" s="129"/>
      <c r="D48" s="129"/>
      <c r="E48" s="212"/>
      <c r="F48" s="212"/>
      <c r="G48" s="212"/>
      <c r="H48" s="212"/>
      <c r="I48" s="212"/>
      <c r="J48" s="212"/>
    </row>
    <row r="49" spans="1:10" ht="22.5" customHeight="1" thickBot="1">
      <c r="A49" s="122" t="s">
        <v>155</v>
      </c>
      <c r="B49" s="129"/>
      <c r="C49" s="129"/>
      <c r="D49" s="129"/>
      <c r="E49" s="139"/>
      <c r="F49" s="139"/>
      <c r="G49" s="139"/>
      <c r="H49" s="139"/>
      <c r="I49" s="139"/>
      <c r="J49" s="133"/>
    </row>
    <row r="50" spans="1:10" ht="22.5" customHeight="1" thickBot="1">
      <c r="A50" s="213" t="s">
        <v>157</v>
      </c>
      <c r="B50" s="211"/>
      <c r="C50" s="214"/>
      <c r="D50" s="210">
        <f>SUM(D40,D47)</f>
        <v>0</v>
      </c>
      <c r="E50" s="211"/>
      <c r="F50" s="211"/>
      <c r="G50" s="211"/>
      <c r="H50" s="211"/>
      <c r="I50" s="211"/>
      <c r="J50" s="140" t="s">
        <v>133</v>
      </c>
    </row>
    <row r="51" spans="1:10" ht="14.25" customHeight="1">
      <c r="A51" s="129"/>
      <c r="B51" s="129"/>
      <c r="C51" s="129"/>
      <c r="D51" s="129"/>
      <c r="E51" s="212"/>
      <c r="F51" s="212"/>
      <c r="G51" s="212"/>
      <c r="H51" s="212"/>
      <c r="I51" s="212"/>
      <c r="J51" s="212"/>
    </row>
    <row r="52" spans="1:10" ht="21" customHeight="1" thickBot="1">
      <c r="A52" s="122" t="s">
        <v>206</v>
      </c>
    </row>
    <row r="53" spans="1:10" ht="29" customHeight="1">
      <c r="A53" s="324"/>
      <c r="B53" s="325"/>
      <c r="C53" s="368" t="s">
        <v>182</v>
      </c>
      <c r="D53" s="369"/>
      <c r="E53" s="369"/>
      <c r="F53" s="369"/>
      <c r="G53" s="223" t="s">
        <v>151</v>
      </c>
      <c r="H53" s="363"/>
      <c r="I53" s="363"/>
      <c r="J53" s="364"/>
    </row>
    <row r="54" spans="1:10" ht="30" customHeight="1">
      <c r="A54" s="322" t="s">
        <v>0</v>
      </c>
      <c r="B54" s="323"/>
      <c r="C54" s="365" t="s">
        <v>211</v>
      </c>
      <c r="D54" s="366"/>
      <c r="E54" s="365" t="s">
        <v>174</v>
      </c>
      <c r="F54" s="366"/>
      <c r="G54" s="365" t="s">
        <v>212</v>
      </c>
      <c r="H54" s="366"/>
      <c r="I54" s="365" t="s">
        <v>174</v>
      </c>
      <c r="J54" s="367"/>
    </row>
    <row r="55" spans="1:10" ht="23.5" customHeight="1">
      <c r="A55" s="370" t="s">
        <v>106</v>
      </c>
      <c r="B55" s="371"/>
      <c r="C55" s="186"/>
      <c r="D55" s="187"/>
      <c r="E55" s="220"/>
      <c r="F55" s="362"/>
      <c r="G55" s="186"/>
      <c r="H55" s="187"/>
      <c r="I55" s="220"/>
      <c r="J55" s="252"/>
    </row>
    <row r="56" spans="1:10" ht="23.5" customHeight="1">
      <c r="A56" s="370" t="s">
        <v>2</v>
      </c>
      <c r="B56" s="371"/>
      <c r="C56" s="186"/>
      <c r="D56" s="187"/>
      <c r="E56" s="220"/>
      <c r="F56" s="362"/>
      <c r="G56" s="186"/>
      <c r="H56" s="187"/>
      <c r="I56" s="220"/>
      <c r="J56" s="252"/>
    </row>
    <row r="57" spans="1:10" ht="23.5" customHeight="1">
      <c r="A57" s="370" t="s">
        <v>107</v>
      </c>
      <c r="B57" s="362"/>
      <c r="C57" s="186"/>
      <c r="D57" s="372"/>
      <c r="E57" s="186"/>
      <c r="F57" s="187"/>
      <c r="G57" s="186"/>
      <c r="H57" s="372"/>
      <c r="I57" s="186"/>
      <c r="J57" s="377"/>
    </row>
    <row r="58" spans="1:10" ht="23.5" customHeight="1">
      <c r="A58" s="370" t="s">
        <v>138</v>
      </c>
      <c r="B58" s="371"/>
      <c r="C58" s="186"/>
      <c r="D58" s="187"/>
      <c r="E58" s="177"/>
      <c r="F58" s="379"/>
      <c r="G58" s="186"/>
      <c r="H58" s="187"/>
      <c r="I58" s="177"/>
      <c r="J58" s="188"/>
    </row>
    <row r="59" spans="1:10" ht="23.5" customHeight="1" thickBot="1">
      <c r="A59" s="373" t="s">
        <v>3</v>
      </c>
      <c r="B59" s="374"/>
      <c r="C59" s="375">
        <f>SUM(C55:D58)</f>
        <v>0</v>
      </c>
      <c r="D59" s="376"/>
      <c r="E59" s="375">
        <f t="shared" ref="E59" si="0">SUM(E55:F58)</f>
        <v>0</v>
      </c>
      <c r="F59" s="376"/>
      <c r="G59" s="375">
        <f t="shared" ref="G59" si="1">SUM(G55:H58)</f>
        <v>0</v>
      </c>
      <c r="H59" s="376"/>
      <c r="I59" s="375">
        <f t="shared" ref="I59" si="2">SUM(I55:J58)</f>
        <v>0</v>
      </c>
      <c r="J59" s="378"/>
    </row>
    <row r="60" spans="1:10">
      <c r="A60" s="121" t="s">
        <v>184</v>
      </c>
      <c r="E60" s="172"/>
      <c r="F60" s="172"/>
      <c r="G60" s="172"/>
      <c r="H60" s="172"/>
      <c r="I60" s="172"/>
      <c r="J60" s="172"/>
    </row>
    <row r="61" spans="1:10">
      <c r="E61" s="129"/>
      <c r="F61" s="129"/>
      <c r="G61" s="129"/>
      <c r="H61" s="129"/>
      <c r="I61" s="129"/>
      <c r="J61" s="129"/>
    </row>
    <row r="62" spans="1:10" ht="20.5" customHeight="1" thickBot="1">
      <c r="A62" s="122" t="s">
        <v>128</v>
      </c>
      <c r="B62" s="122"/>
    </row>
    <row r="63" spans="1:10" ht="26" customHeight="1" thickBot="1">
      <c r="A63" s="213" t="s">
        <v>129</v>
      </c>
      <c r="B63" s="211"/>
      <c r="C63" s="214"/>
      <c r="D63" s="306">
        <f>'(導入後)CO₂排出量換算シート '!Q56</f>
        <v>0</v>
      </c>
      <c r="E63" s="307"/>
      <c r="F63" s="307"/>
      <c r="G63" s="307"/>
      <c r="H63" s="307"/>
      <c r="I63" s="314" t="s">
        <v>8</v>
      </c>
      <c r="J63" s="315"/>
    </row>
    <row r="64" spans="1:10" ht="19" customHeight="1">
      <c r="A64" s="121" t="s">
        <v>196</v>
      </c>
      <c r="C64" s="172"/>
      <c r="D64" s="172"/>
      <c r="E64" s="172"/>
      <c r="F64" s="172"/>
      <c r="G64" s="172"/>
      <c r="H64" s="172"/>
      <c r="I64" s="172"/>
      <c r="J64" s="172"/>
    </row>
  </sheetData>
  <mergeCells count="112">
    <mergeCell ref="A63:C63"/>
    <mergeCell ref="D63:H63"/>
    <mergeCell ref="I63:J63"/>
    <mergeCell ref="A58:B58"/>
    <mergeCell ref="A57:B57"/>
    <mergeCell ref="A59:B59"/>
    <mergeCell ref="I58:J58"/>
    <mergeCell ref="G59:H59"/>
    <mergeCell ref="I57:J57"/>
    <mergeCell ref="I59:J59"/>
    <mergeCell ref="C59:D59"/>
    <mergeCell ref="G57:H57"/>
    <mergeCell ref="G58:H58"/>
    <mergeCell ref="E59:F59"/>
    <mergeCell ref="E58:F58"/>
    <mergeCell ref="C58:D58"/>
    <mergeCell ref="I55:J55"/>
    <mergeCell ref="I56:J56"/>
    <mergeCell ref="E55:F55"/>
    <mergeCell ref="E56:F56"/>
    <mergeCell ref="E57:F57"/>
    <mergeCell ref="A45:C45"/>
    <mergeCell ref="A47:C47"/>
    <mergeCell ref="D47:I47"/>
    <mergeCell ref="G53:J53"/>
    <mergeCell ref="C54:D54"/>
    <mergeCell ref="G54:H54"/>
    <mergeCell ref="I54:J54"/>
    <mergeCell ref="C53:F53"/>
    <mergeCell ref="E54:F54"/>
    <mergeCell ref="D46:I46"/>
    <mergeCell ref="A55:B55"/>
    <mergeCell ref="A56:B56"/>
    <mergeCell ref="D45:I45"/>
    <mergeCell ref="A46:C46"/>
    <mergeCell ref="G55:H55"/>
    <mergeCell ref="G56:H56"/>
    <mergeCell ref="C55:D55"/>
    <mergeCell ref="C56:D56"/>
    <mergeCell ref="C57:D57"/>
    <mergeCell ref="A1:J1"/>
    <mergeCell ref="A3:C3"/>
    <mergeCell ref="D3:J3"/>
    <mergeCell ref="A4:C4"/>
    <mergeCell ref="D4:J4"/>
    <mergeCell ref="A5:C5"/>
    <mergeCell ref="B27:C28"/>
    <mergeCell ref="D16:J16"/>
    <mergeCell ref="D5:J5"/>
    <mergeCell ref="A8:C8"/>
    <mergeCell ref="D8:J8"/>
    <mergeCell ref="A9:C9"/>
    <mergeCell ref="D9:J9"/>
    <mergeCell ref="D17:J17"/>
    <mergeCell ref="B19:C19"/>
    <mergeCell ref="B10:C18"/>
    <mergeCell ref="B22:C22"/>
    <mergeCell ref="B25:C25"/>
    <mergeCell ref="F18:J18"/>
    <mergeCell ref="D22:I22"/>
    <mergeCell ref="B23:C24"/>
    <mergeCell ref="G23:H23"/>
    <mergeCell ref="F12:J12"/>
    <mergeCell ref="F13:J13"/>
    <mergeCell ref="B26:C26"/>
    <mergeCell ref="D26:J26"/>
    <mergeCell ref="A29:C29"/>
    <mergeCell ref="D29:J29"/>
    <mergeCell ref="A30:C30"/>
    <mergeCell ref="D30:J30"/>
    <mergeCell ref="F14:J14"/>
    <mergeCell ref="F15:J15"/>
    <mergeCell ref="E51:J51"/>
    <mergeCell ref="D25:I25"/>
    <mergeCell ref="F28:J28"/>
    <mergeCell ref="F27:J27"/>
    <mergeCell ref="A40:C40"/>
    <mergeCell ref="A43:C43"/>
    <mergeCell ref="A50:C50"/>
    <mergeCell ref="D50:I50"/>
    <mergeCell ref="E48:J48"/>
    <mergeCell ref="D43:I43"/>
    <mergeCell ref="A44:C44"/>
    <mergeCell ref="D44:I44"/>
    <mergeCell ref="I31:J31"/>
    <mergeCell ref="A31:H31"/>
    <mergeCell ref="I42:J42"/>
    <mergeCell ref="D36:I36"/>
    <mergeCell ref="A54:B54"/>
    <mergeCell ref="A53:B53"/>
    <mergeCell ref="D40:I40"/>
    <mergeCell ref="A38:C38"/>
    <mergeCell ref="E41:J41"/>
    <mergeCell ref="A37:C37"/>
    <mergeCell ref="A35:C35"/>
    <mergeCell ref="D27:E27"/>
    <mergeCell ref="D28:E28"/>
    <mergeCell ref="A10:A28"/>
    <mergeCell ref="D19:J19"/>
    <mergeCell ref="B20:C20"/>
    <mergeCell ref="D20:J20"/>
    <mergeCell ref="D23:F23"/>
    <mergeCell ref="D24:E24"/>
    <mergeCell ref="A39:C39"/>
    <mergeCell ref="D39:I39"/>
    <mergeCell ref="A36:C36"/>
    <mergeCell ref="D35:I35"/>
    <mergeCell ref="D38:I38"/>
    <mergeCell ref="F10:J10"/>
    <mergeCell ref="F11:J11"/>
    <mergeCell ref="D37:I37"/>
    <mergeCell ref="I23:J23"/>
  </mergeCells>
  <phoneticPr fontId="2"/>
  <conditionalFormatting sqref="F10:F15 F18">
    <cfRule type="containsBlanks" dxfId="0" priority="1">
      <formula>LEN(TRIM(F10))=0</formula>
    </cfRule>
  </conditionalFormatting>
  <dataValidations count="1">
    <dataValidation type="list" allowBlank="1" showInputMessage="1" showErrorMessage="1" sqref="D9:J9" xr:uid="{00000000-0002-0000-0100-000000000000}">
      <formula1>"無,リース,ＰＰＡ"</formula1>
    </dataValidation>
  </dataValidations>
  <printOptions horizontalCentered="1"/>
  <pageMargins left="0.78740157480314965" right="0.78740157480314965" top="0.55118110236220474" bottom="0.19685039370078741" header="0.51181102362204722" footer="0.51181102362204722"/>
  <pageSetup paperSize="9" scale="52" orientation="portrait" r:id="rId1"/>
  <headerFooter alignWithMargins="0"/>
  <rowBreaks count="1" manualBreakCount="1">
    <brk id="3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4</xdr:col>
                    <xdr:colOff>177800</xdr:colOff>
                    <xdr:row>16</xdr:row>
                    <xdr:rowOff>539750</xdr:rowOff>
                  </from>
                  <to>
                    <xdr:col>5</xdr:col>
                    <xdr:colOff>241300</xdr:colOff>
                    <xdr:row>18</xdr:row>
                    <xdr:rowOff>146050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xdr:col>
                    <xdr:colOff>152400</xdr:colOff>
                    <xdr:row>8</xdr:row>
                    <xdr:rowOff>628650</xdr:rowOff>
                  </from>
                  <to>
                    <xdr:col>5</xdr:col>
                    <xdr:colOff>400050</xdr:colOff>
                    <xdr:row>10</xdr:row>
                    <xdr:rowOff>19050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4</xdr:col>
                    <xdr:colOff>177800</xdr:colOff>
                    <xdr:row>9</xdr:row>
                    <xdr:rowOff>825500</xdr:rowOff>
                  </from>
                  <to>
                    <xdr:col>5</xdr:col>
                    <xdr:colOff>431800</xdr:colOff>
                    <xdr:row>11</xdr:row>
                    <xdr:rowOff>50800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4</xdr:col>
                    <xdr:colOff>177800</xdr:colOff>
                    <xdr:row>10</xdr:row>
                    <xdr:rowOff>825500</xdr:rowOff>
                  </from>
                  <to>
                    <xdr:col>5</xdr:col>
                    <xdr:colOff>431800</xdr:colOff>
                    <xdr:row>12</xdr:row>
                    <xdr:rowOff>101600</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4</xdr:col>
                    <xdr:colOff>177800</xdr:colOff>
                    <xdr:row>11</xdr:row>
                    <xdr:rowOff>831850</xdr:rowOff>
                  </from>
                  <to>
                    <xdr:col>5</xdr:col>
                    <xdr:colOff>431800</xdr:colOff>
                    <xdr:row>13</xdr:row>
                    <xdr:rowOff>101600</xdr:rowOff>
                  </to>
                </anchor>
              </controlPr>
            </control>
          </mc:Choice>
        </mc:AlternateContent>
        <mc:AlternateContent xmlns:mc="http://schemas.openxmlformats.org/markup-compatibility/2006">
          <mc:Choice Requires="x14">
            <control shapeId="6151" r:id="rId9" name="Check Box 7">
              <controlPr defaultSize="0" autoFill="0" autoLine="0" autoPict="0">
                <anchor moveWithCells="1">
                  <from>
                    <xdr:col>4</xdr:col>
                    <xdr:colOff>177800</xdr:colOff>
                    <xdr:row>12</xdr:row>
                    <xdr:rowOff>831850</xdr:rowOff>
                  </from>
                  <to>
                    <xdr:col>5</xdr:col>
                    <xdr:colOff>431800</xdr:colOff>
                    <xdr:row>14</xdr:row>
                    <xdr:rowOff>101600</xdr:rowOff>
                  </to>
                </anchor>
              </controlPr>
            </control>
          </mc:Choice>
        </mc:AlternateContent>
        <mc:AlternateContent xmlns:mc="http://schemas.openxmlformats.org/markup-compatibility/2006">
          <mc:Choice Requires="x14">
            <control shapeId="6152" r:id="rId10" name="Check Box 8">
              <controlPr defaultSize="0" autoFill="0" autoLine="0" autoPict="0">
                <anchor moveWithCells="1">
                  <from>
                    <xdr:col>4</xdr:col>
                    <xdr:colOff>177800</xdr:colOff>
                    <xdr:row>13</xdr:row>
                    <xdr:rowOff>831850</xdr:rowOff>
                  </from>
                  <to>
                    <xdr:col>5</xdr:col>
                    <xdr:colOff>431800</xdr:colOff>
                    <xdr:row>15</xdr:row>
                    <xdr:rowOff>127000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pageSetUpPr fitToPage="1"/>
  </sheetPr>
  <dimension ref="B1:Q54"/>
  <sheetViews>
    <sheetView topLeftCell="A30" zoomScale="70" zoomScaleNormal="70" workbookViewId="0">
      <selection activeCell="H45" sqref="H45"/>
    </sheetView>
  </sheetViews>
  <sheetFormatPr defaultColWidth="8.25" defaultRowHeight="13"/>
  <cols>
    <col min="1" max="1" width="1.5" style="5" customWidth="1"/>
    <col min="2" max="2" width="1.75" style="5" customWidth="1"/>
    <col min="3" max="3" width="3.75" style="5" customWidth="1"/>
    <col min="4" max="4" width="4.83203125" style="5" customWidth="1"/>
    <col min="5" max="5" width="11.25" style="5" customWidth="1"/>
    <col min="6" max="6" width="11.9140625" style="5" customWidth="1"/>
    <col min="7" max="7" width="13.83203125" style="5" customWidth="1"/>
    <col min="8" max="8" width="13.4140625" style="5" customWidth="1"/>
    <col min="9" max="9" width="6.1640625" style="5" customWidth="1"/>
    <col min="10" max="10" width="11.58203125" style="5" customWidth="1"/>
    <col min="11" max="11" width="7.58203125" style="5" customWidth="1"/>
    <col min="12" max="12" width="14.08203125" style="5" customWidth="1"/>
    <col min="13" max="13" width="8.6640625" style="13" customWidth="1"/>
    <col min="14" max="14" width="14.33203125" style="5" customWidth="1"/>
    <col min="15" max="15" width="8.25" style="6"/>
    <col min="16" max="16" width="8.33203125" style="5" customWidth="1"/>
    <col min="17" max="17" width="13.6640625" style="5" customWidth="1"/>
    <col min="18" max="16384" width="8.25" style="5"/>
  </cols>
  <sheetData>
    <row r="1" spans="2:17" ht="23.25" customHeight="1">
      <c r="B1" s="1"/>
      <c r="C1" s="2" t="s">
        <v>149</v>
      </c>
      <c r="D1" s="3"/>
      <c r="E1" s="3"/>
      <c r="F1" s="3"/>
      <c r="G1" s="3"/>
      <c r="H1" s="4"/>
      <c r="I1" s="3"/>
      <c r="J1" s="114"/>
      <c r="K1" s="114"/>
      <c r="L1" s="114"/>
      <c r="M1" s="114"/>
      <c r="P1" s="115"/>
      <c r="Q1" s="115"/>
    </row>
    <row r="2" spans="2:17" ht="23.25" customHeight="1" thickBot="1">
      <c r="B2" s="1"/>
      <c r="C2" s="2" t="s">
        <v>99</v>
      </c>
      <c r="D2" s="3"/>
      <c r="E2" s="3"/>
      <c r="F2" s="3"/>
      <c r="G2" s="3"/>
      <c r="H2" s="4"/>
      <c r="I2" s="3"/>
      <c r="J2" s="114"/>
      <c r="K2" s="114"/>
      <c r="L2" s="114"/>
      <c r="M2" s="114"/>
      <c r="P2" s="115"/>
      <c r="Q2" s="115"/>
    </row>
    <row r="3" spans="2:17" s="13" customFormat="1" ht="54" customHeight="1">
      <c r="B3" s="7"/>
      <c r="C3" s="8"/>
      <c r="D3" s="380" t="s">
        <v>9</v>
      </c>
      <c r="E3" s="381"/>
      <c r="F3" s="381"/>
      <c r="G3" s="382"/>
      <c r="H3" s="389" t="s">
        <v>10</v>
      </c>
      <c r="I3" s="390"/>
      <c r="J3" s="391" t="s">
        <v>11</v>
      </c>
      <c r="K3" s="392"/>
      <c r="L3" s="10" t="s">
        <v>12</v>
      </c>
      <c r="M3" s="11" t="s">
        <v>13</v>
      </c>
      <c r="N3" s="12" t="s">
        <v>14</v>
      </c>
      <c r="O3" s="381" t="s">
        <v>15</v>
      </c>
      <c r="P3" s="393"/>
      <c r="Q3" s="9" t="s">
        <v>16</v>
      </c>
    </row>
    <row r="4" spans="2:17" s="13" customFormat="1" ht="30" customHeight="1">
      <c r="B4" s="7"/>
      <c r="C4" s="14"/>
      <c r="D4" s="383"/>
      <c r="E4" s="384"/>
      <c r="F4" s="384"/>
      <c r="G4" s="385"/>
      <c r="H4" s="15" t="s">
        <v>17</v>
      </c>
      <c r="I4" s="16"/>
      <c r="J4" s="17" t="s">
        <v>18</v>
      </c>
      <c r="K4" s="18"/>
      <c r="L4" s="15" t="s">
        <v>19</v>
      </c>
      <c r="M4" s="19" t="s">
        <v>20</v>
      </c>
      <c r="N4" s="19" t="s">
        <v>21</v>
      </c>
      <c r="O4" s="20" t="s">
        <v>22</v>
      </c>
      <c r="P4" s="18"/>
      <c r="Q4" s="21" t="s">
        <v>23</v>
      </c>
    </row>
    <row r="5" spans="2:17" ht="21.75" customHeight="1" thickBot="1">
      <c r="B5" s="1"/>
      <c r="C5" s="22"/>
      <c r="D5" s="386"/>
      <c r="E5" s="387"/>
      <c r="F5" s="387"/>
      <c r="G5" s="388"/>
      <c r="H5" s="23" t="s">
        <v>24</v>
      </c>
      <c r="I5" s="24" t="s">
        <v>25</v>
      </c>
      <c r="J5" s="25"/>
      <c r="K5" s="26" t="s">
        <v>26</v>
      </c>
      <c r="L5" s="27" t="s">
        <v>27</v>
      </c>
      <c r="M5" s="28" t="s">
        <v>28</v>
      </c>
      <c r="N5" s="28" t="s">
        <v>29</v>
      </c>
      <c r="O5" s="29"/>
      <c r="P5" s="26" t="s">
        <v>26</v>
      </c>
      <c r="Q5" s="30" t="s">
        <v>30</v>
      </c>
    </row>
    <row r="6" spans="2:17" ht="28.5" customHeight="1">
      <c r="B6" s="1"/>
      <c r="C6" s="394" t="s">
        <v>31</v>
      </c>
      <c r="D6" s="396" t="s">
        <v>32</v>
      </c>
      <c r="E6" s="398" t="s">
        <v>33</v>
      </c>
      <c r="F6" s="399"/>
      <c r="G6" s="400"/>
      <c r="H6" s="31"/>
      <c r="I6" s="32" t="s">
        <v>29</v>
      </c>
      <c r="J6" s="33">
        <v>38.200000000000003</v>
      </c>
      <c r="K6" s="34" t="s">
        <v>34</v>
      </c>
      <c r="L6" s="35">
        <f>H6*J6</f>
        <v>0</v>
      </c>
      <c r="M6" s="401">
        <v>2.58E-2</v>
      </c>
      <c r="N6" s="36">
        <f>H6*J6*M$6</f>
        <v>0</v>
      </c>
      <c r="O6" s="37">
        <v>1.8700000000000001E-2</v>
      </c>
      <c r="P6" s="38" t="s">
        <v>35</v>
      </c>
      <c r="Q6" s="39">
        <f t="shared" ref="Q6:Q32" si="0">H6*J6*O6*44/12</f>
        <v>0</v>
      </c>
    </row>
    <row r="7" spans="2:17" ht="28.5" customHeight="1">
      <c r="B7" s="1"/>
      <c r="C7" s="395"/>
      <c r="D7" s="397"/>
      <c r="E7" s="404" t="s">
        <v>36</v>
      </c>
      <c r="F7" s="405"/>
      <c r="G7" s="406"/>
      <c r="H7" s="31"/>
      <c r="I7" s="42" t="s">
        <v>29</v>
      </c>
      <c r="J7" s="43">
        <v>35.299999999999997</v>
      </c>
      <c r="K7" s="42" t="s">
        <v>34</v>
      </c>
      <c r="L7" s="44">
        <f t="shared" ref="L7:L40" si="1">H7*J7</f>
        <v>0</v>
      </c>
      <c r="M7" s="402"/>
      <c r="N7" s="36">
        <f t="shared" ref="N7:N40" si="2">H7*J7*M$6</f>
        <v>0</v>
      </c>
      <c r="O7" s="45">
        <v>1.84E-2</v>
      </c>
      <c r="P7" s="46" t="s">
        <v>35</v>
      </c>
      <c r="Q7" s="39">
        <f t="shared" si="0"/>
        <v>0</v>
      </c>
    </row>
    <row r="8" spans="2:17" ht="28.5" customHeight="1">
      <c r="B8" s="1"/>
      <c r="C8" s="395"/>
      <c r="D8" s="397"/>
      <c r="E8" s="407" t="s">
        <v>37</v>
      </c>
      <c r="F8" s="408"/>
      <c r="G8" s="409"/>
      <c r="H8" s="31"/>
      <c r="I8" s="42" t="s">
        <v>29</v>
      </c>
      <c r="J8" s="43">
        <v>34.6</v>
      </c>
      <c r="K8" s="42" t="s">
        <v>34</v>
      </c>
      <c r="L8" s="44">
        <f t="shared" si="1"/>
        <v>0</v>
      </c>
      <c r="M8" s="402"/>
      <c r="N8" s="36">
        <f t="shared" si="2"/>
        <v>0</v>
      </c>
      <c r="O8" s="45">
        <v>1.83E-2</v>
      </c>
      <c r="P8" s="47" t="s">
        <v>38</v>
      </c>
      <c r="Q8" s="39">
        <f t="shared" si="0"/>
        <v>0</v>
      </c>
    </row>
    <row r="9" spans="2:17" ht="28.5" customHeight="1">
      <c r="B9" s="1"/>
      <c r="C9" s="395"/>
      <c r="D9" s="397"/>
      <c r="E9" s="407" t="s">
        <v>39</v>
      </c>
      <c r="F9" s="408"/>
      <c r="G9" s="409"/>
      <c r="H9" s="31"/>
      <c r="I9" s="42" t="s">
        <v>29</v>
      </c>
      <c r="J9" s="43">
        <v>33.6</v>
      </c>
      <c r="K9" s="42" t="s">
        <v>34</v>
      </c>
      <c r="L9" s="44">
        <f t="shared" si="1"/>
        <v>0</v>
      </c>
      <c r="M9" s="402"/>
      <c r="N9" s="36">
        <f t="shared" si="2"/>
        <v>0</v>
      </c>
      <c r="O9" s="45">
        <v>1.8200000000000001E-2</v>
      </c>
      <c r="P9" s="47" t="s">
        <v>38</v>
      </c>
      <c r="Q9" s="39">
        <f t="shared" si="0"/>
        <v>0</v>
      </c>
    </row>
    <row r="10" spans="2:17" ht="28.5" customHeight="1">
      <c r="B10" s="1"/>
      <c r="C10" s="395"/>
      <c r="D10" s="397"/>
      <c r="E10" s="407" t="s">
        <v>40</v>
      </c>
      <c r="F10" s="408"/>
      <c r="G10" s="409"/>
      <c r="H10" s="31"/>
      <c r="I10" s="42" t="s">
        <v>29</v>
      </c>
      <c r="J10" s="43">
        <v>36.700000000000003</v>
      </c>
      <c r="K10" s="42" t="s">
        <v>34</v>
      </c>
      <c r="L10" s="44">
        <f t="shared" si="1"/>
        <v>0</v>
      </c>
      <c r="M10" s="402"/>
      <c r="N10" s="36">
        <f t="shared" si="2"/>
        <v>0</v>
      </c>
      <c r="O10" s="45">
        <v>1.8499999999999999E-2</v>
      </c>
      <c r="P10" s="47" t="s">
        <v>38</v>
      </c>
      <c r="Q10" s="39">
        <f t="shared" si="0"/>
        <v>0</v>
      </c>
    </row>
    <row r="11" spans="2:17" ht="28.5" customHeight="1">
      <c r="B11" s="1"/>
      <c r="C11" s="395"/>
      <c r="D11" s="397"/>
      <c r="E11" s="407" t="s">
        <v>41</v>
      </c>
      <c r="F11" s="408"/>
      <c r="G11" s="409"/>
      <c r="H11" s="31"/>
      <c r="I11" s="42" t="s">
        <v>29</v>
      </c>
      <c r="J11" s="43">
        <v>37.700000000000003</v>
      </c>
      <c r="K11" s="42" t="s">
        <v>34</v>
      </c>
      <c r="L11" s="44">
        <f t="shared" si="1"/>
        <v>0</v>
      </c>
      <c r="M11" s="402"/>
      <c r="N11" s="36">
        <f t="shared" si="2"/>
        <v>0</v>
      </c>
      <c r="O11" s="45">
        <v>1.8700000000000001E-2</v>
      </c>
      <c r="P11" s="47" t="s">
        <v>38</v>
      </c>
      <c r="Q11" s="39">
        <f t="shared" si="0"/>
        <v>0</v>
      </c>
    </row>
    <row r="12" spans="2:17" ht="28.5" customHeight="1">
      <c r="B12" s="1"/>
      <c r="C12" s="395"/>
      <c r="D12" s="397"/>
      <c r="E12" s="407" t="s">
        <v>42</v>
      </c>
      <c r="F12" s="408"/>
      <c r="G12" s="409"/>
      <c r="H12" s="31"/>
      <c r="I12" s="42" t="s">
        <v>29</v>
      </c>
      <c r="J12" s="43">
        <v>39.1</v>
      </c>
      <c r="K12" s="42" t="s">
        <v>34</v>
      </c>
      <c r="L12" s="44">
        <f t="shared" si="1"/>
        <v>0</v>
      </c>
      <c r="M12" s="402"/>
      <c r="N12" s="36">
        <f t="shared" si="2"/>
        <v>0</v>
      </c>
      <c r="O12" s="45">
        <v>1.89E-2</v>
      </c>
      <c r="P12" s="47" t="s">
        <v>38</v>
      </c>
      <c r="Q12" s="39">
        <f t="shared" si="0"/>
        <v>0</v>
      </c>
    </row>
    <row r="13" spans="2:17" ht="28.5" customHeight="1">
      <c r="B13" s="1"/>
      <c r="C13" s="395"/>
      <c r="D13" s="397"/>
      <c r="E13" s="407" t="s">
        <v>43</v>
      </c>
      <c r="F13" s="408"/>
      <c r="G13" s="409"/>
      <c r="H13" s="31"/>
      <c r="I13" s="42" t="s">
        <v>29</v>
      </c>
      <c r="J13" s="43">
        <v>41.9</v>
      </c>
      <c r="K13" s="42" t="s">
        <v>34</v>
      </c>
      <c r="L13" s="44">
        <f t="shared" si="1"/>
        <v>0</v>
      </c>
      <c r="M13" s="402"/>
      <c r="N13" s="36">
        <f t="shared" si="2"/>
        <v>0</v>
      </c>
      <c r="O13" s="45">
        <v>1.95E-2</v>
      </c>
      <c r="P13" s="47" t="s">
        <v>38</v>
      </c>
      <c r="Q13" s="39">
        <f t="shared" si="0"/>
        <v>0</v>
      </c>
    </row>
    <row r="14" spans="2:17" ht="28.5" customHeight="1">
      <c r="B14" s="1"/>
      <c r="C14" s="395"/>
      <c r="D14" s="397"/>
      <c r="E14" s="407" t="s">
        <v>44</v>
      </c>
      <c r="F14" s="408"/>
      <c r="G14" s="409"/>
      <c r="H14" s="31"/>
      <c r="I14" s="42" t="s">
        <v>45</v>
      </c>
      <c r="J14" s="43">
        <v>40.9</v>
      </c>
      <c r="K14" s="42" t="s">
        <v>46</v>
      </c>
      <c r="L14" s="44">
        <f t="shared" si="1"/>
        <v>0</v>
      </c>
      <c r="M14" s="402"/>
      <c r="N14" s="36">
        <f t="shared" si="2"/>
        <v>0</v>
      </c>
      <c r="O14" s="45">
        <v>2.0799999999999999E-2</v>
      </c>
      <c r="P14" s="47" t="s">
        <v>38</v>
      </c>
      <c r="Q14" s="39">
        <f t="shared" si="0"/>
        <v>0</v>
      </c>
    </row>
    <row r="15" spans="2:17" ht="28.5" customHeight="1">
      <c r="B15" s="1"/>
      <c r="C15" s="395"/>
      <c r="D15" s="397"/>
      <c r="E15" s="407" t="s">
        <v>47</v>
      </c>
      <c r="F15" s="408"/>
      <c r="G15" s="409"/>
      <c r="H15" s="31"/>
      <c r="I15" s="42" t="s">
        <v>45</v>
      </c>
      <c r="J15" s="43">
        <v>29.9</v>
      </c>
      <c r="K15" s="42" t="s">
        <v>46</v>
      </c>
      <c r="L15" s="44">
        <f t="shared" si="1"/>
        <v>0</v>
      </c>
      <c r="M15" s="402"/>
      <c r="N15" s="36">
        <f t="shared" si="2"/>
        <v>0</v>
      </c>
      <c r="O15" s="45">
        <v>2.5399999999999999E-2</v>
      </c>
      <c r="P15" s="47" t="s">
        <v>38</v>
      </c>
      <c r="Q15" s="39">
        <f t="shared" si="0"/>
        <v>0</v>
      </c>
    </row>
    <row r="16" spans="2:17" ht="28.5" customHeight="1">
      <c r="B16" s="1"/>
      <c r="C16" s="395"/>
      <c r="D16" s="397"/>
      <c r="E16" s="410" t="s">
        <v>48</v>
      </c>
      <c r="F16" s="407" t="s">
        <v>49</v>
      </c>
      <c r="G16" s="408"/>
      <c r="H16" s="48"/>
      <c r="I16" s="42" t="s">
        <v>45</v>
      </c>
      <c r="J16" s="43">
        <v>50.8</v>
      </c>
      <c r="K16" s="42" t="s">
        <v>46</v>
      </c>
      <c r="L16" s="44">
        <f t="shared" si="1"/>
        <v>0</v>
      </c>
      <c r="M16" s="402"/>
      <c r="N16" s="36">
        <f t="shared" si="2"/>
        <v>0</v>
      </c>
      <c r="O16" s="45">
        <v>1.61E-2</v>
      </c>
      <c r="P16" s="47" t="s">
        <v>38</v>
      </c>
      <c r="Q16" s="39">
        <f t="shared" si="0"/>
        <v>0</v>
      </c>
    </row>
    <row r="17" spans="2:17" ht="28.5" customHeight="1">
      <c r="B17" s="1"/>
      <c r="C17" s="395"/>
      <c r="D17" s="397"/>
      <c r="E17" s="411"/>
      <c r="F17" s="407" t="s">
        <v>50</v>
      </c>
      <c r="G17" s="408"/>
      <c r="H17" s="49"/>
      <c r="I17" s="47" t="s">
        <v>51</v>
      </c>
      <c r="J17" s="43">
        <v>44.9</v>
      </c>
      <c r="K17" s="47" t="s">
        <v>52</v>
      </c>
      <c r="L17" s="44">
        <f t="shared" si="1"/>
        <v>0</v>
      </c>
      <c r="M17" s="402"/>
      <c r="N17" s="36">
        <f t="shared" si="2"/>
        <v>0</v>
      </c>
      <c r="O17" s="45">
        <v>1.4200000000000001E-2</v>
      </c>
      <c r="P17" s="47" t="s">
        <v>38</v>
      </c>
      <c r="Q17" s="39">
        <f t="shared" si="0"/>
        <v>0</v>
      </c>
    </row>
    <row r="18" spans="2:17" ht="28.5" customHeight="1">
      <c r="B18" s="1"/>
      <c r="C18" s="395"/>
      <c r="D18" s="397"/>
      <c r="E18" s="412" t="s">
        <v>53</v>
      </c>
      <c r="F18" s="407" t="s">
        <v>54</v>
      </c>
      <c r="G18" s="408"/>
      <c r="H18" s="49"/>
      <c r="I18" s="42" t="s">
        <v>45</v>
      </c>
      <c r="J18" s="43">
        <v>54.6</v>
      </c>
      <c r="K18" s="42" t="s">
        <v>46</v>
      </c>
      <c r="L18" s="44">
        <f t="shared" si="1"/>
        <v>0</v>
      </c>
      <c r="M18" s="402"/>
      <c r="N18" s="36">
        <f t="shared" si="2"/>
        <v>0</v>
      </c>
      <c r="O18" s="45">
        <v>1.35E-2</v>
      </c>
      <c r="P18" s="47" t="s">
        <v>38</v>
      </c>
      <c r="Q18" s="39">
        <f t="shared" si="0"/>
        <v>0</v>
      </c>
    </row>
    <row r="19" spans="2:17" ht="28.5" customHeight="1">
      <c r="B19" s="1"/>
      <c r="C19" s="395"/>
      <c r="D19" s="397"/>
      <c r="E19" s="411"/>
      <c r="F19" s="407" t="s">
        <v>55</v>
      </c>
      <c r="G19" s="408"/>
      <c r="H19" s="49"/>
      <c r="I19" s="47" t="s">
        <v>51</v>
      </c>
      <c r="J19" s="43">
        <v>43.5</v>
      </c>
      <c r="K19" s="47" t="s">
        <v>52</v>
      </c>
      <c r="L19" s="44">
        <f t="shared" si="1"/>
        <v>0</v>
      </c>
      <c r="M19" s="402"/>
      <c r="N19" s="36">
        <f t="shared" si="2"/>
        <v>0</v>
      </c>
      <c r="O19" s="45">
        <v>1.3899999999999999E-2</v>
      </c>
      <c r="P19" s="47" t="s">
        <v>38</v>
      </c>
      <c r="Q19" s="39">
        <f t="shared" si="0"/>
        <v>0</v>
      </c>
    </row>
    <row r="20" spans="2:17" ht="28.5" customHeight="1">
      <c r="B20" s="1"/>
      <c r="C20" s="395"/>
      <c r="D20" s="397"/>
      <c r="E20" s="413" t="s">
        <v>56</v>
      </c>
      <c r="F20" s="413" t="s">
        <v>57</v>
      </c>
      <c r="G20" s="407"/>
      <c r="H20" s="48"/>
      <c r="I20" s="42" t="s">
        <v>45</v>
      </c>
      <c r="J20" s="43">
        <v>29</v>
      </c>
      <c r="K20" s="42" t="s">
        <v>46</v>
      </c>
      <c r="L20" s="44">
        <f t="shared" si="1"/>
        <v>0</v>
      </c>
      <c r="M20" s="402"/>
      <c r="N20" s="36">
        <f t="shared" si="2"/>
        <v>0</v>
      </c>
      <c r="O20" s="45">
        <v>2.4500000000000001E-2</v>
      </c>
      <c r="P20" s="47" t="s">
        <v>38</v>
      </c>
      <c r="Q20" s="39">
        <f t="shared" si="0"/>
        <v>0</v>
      </c>
    </row>
    <row r="21" spans="2:17" ht="28.5" customHeight="1">
      <c r="B21" s="1"/>
      <c r="C21" s="395"/>
      <c r="D21" s="397"/>
      <c r="E21" s="413"/>
      <c r="F21" s="413" t="s">
        <v>58</v>
      </c>
      <c r="G21" s="407"/>
      <c r="H21" s="48"/>
      <c r="I21" s="42" t="s">
        <v>45</v>
      </c>
      <c r="J21" s="43">
        <v>25.7</v>
      </c>
      <c r="K21" s="42" t="s">
        <v>46</v>
      </c>
      <c r="L21" s="50">
        <f t="shared" si="1"/>
        <v>0</v>
      </c>
      <c r="M21" s="402"/>
      <c r="N21" s="36">
        <f t="shared" si="2"/>
        <v>0</v>
      </c>
      <c r="O21" s="45">
        <v>2.47E-2</v>
      </c>
      <c r="P21" s="47" t="s">
        <v>38</v>
      </c>
      <c r="Q21" s="39">
        <f t="shared" si="0"/>
        <v>0</v>
      </c>
    </row>
    <row r="22" spans="2:17" ht="28.5" customHeight="1">
      <c r="B22" s="1"/>
      <c r="C22" s="395"/>
      <c r="D22" s="397"/>
      <c r="E22" s="413"/>
      <c r="F22" s="413" t="s">
        <v>59</v>
      </c>
      <c r="G22" s="407"/>
      <c r="H22" s="48"/>
      <c r="I22" s="42" t="s">
        <v>45</v>
      </c>
      <c r="J22" s="43">
        <v>26.9</v>
      </c>
      <c r="K22" s="42" t="s">
        <v>46</v>
      </c>
      <c r="L22" s="44">
        <f t="shared" si="1"/>
        <v>0</v>
      </c>
      <c r="M22" s="403"/>
      <c r="N22" s="36">
        <f t="shared" si="2"/>
        <v>0</v>
      </c>
      <c r="O22" s="45">
        <v>2.5499999999999998E-2</v>
      </c>
      <c r="P22" s="47" t="s">
        <v>38</v>
      </c>
      <c r="Q22" s="39">
        <f t="shared" si="0"/>
        <v>0</v>
      </c>
    </row>
    <row r="23" spans="2:17" ht="28.5" customHeight="1">
      <c r="B23" s="1"/>
      <c r="C23" s="395"/>
      <c r="D23" s="397"/>
      <c r="E23" s="413" t="s">
        <v>60</v>
      </c>
      <c r="F23" s="413"/>
      <c r="G23" s="407"/>
      <c r="H23" s="48"/>
      <c r="I23" s="42" t="s">
        <v>45</v>
      </c>
      <c r="J23" s="43">
        <v>29.4</v>
      </c>
      <c r="K23" s="42" t="s">
        <v>46</v>
      </c>
      <c r="L23" s="44">
        <f t="shared" si="1"/>
        <v>0</v>
      </c>
      <c r="M23" s="403"/>
      <c r="N23" s="36">
        <f t="shared" si="2"/>
        <v>0</v>
      </c>
      <c r="O23" s="45">
        <v>2.9399999999999999E-2</v>
      </c>
      <c r="P23" s="47" t="s">
        <v>38</v>
      </c>
      <c r="Q23" s="39">
        <f t="shared" si="0"/>
        <v>0</v>
      </c>
    </row>
    <row r="24" spans="2:17" ht="28.5" customHeight="1">
      <c r="B24" s="1"/>
      <c r="C24" s="395"/>
      <c r="D24" s="397"/>
      <c r="E24" s="413" t="s">
        <v>61</v>
      </c>
      <c r="F24" s="413"/>
      <c r="G24" s="407"/>
      <c r="H24" s="48"/>
      <c r="I24" s="42" t="s">
        <v>45</v>
      </c>
      <c r="J24" s="43">
        <v>37.299999999999997</v>
      </c>
      <c r="K24" s="42" t="s">
        <v>46</v>
      </c>
      <c r="L24" s="44">
        <f t="shared" si="1"/>
        <v>0</v>
      </c>
      <c r="M24" s="403"/>
      <c r="N24" s="36">
        <f t="shared" si="2"/>
        <v>0</v>
      </c>
      <c r="O24" s="45">
        <v>2.0899999999999998E-2</v>
      </c>
      <c r="P24" s="47" t="s">
        <v>38</v>
      </c>
      <c r="Q24" s="39">
        <f t="shared" si="0"/>
        <v>0</v>
      </c>
    </row>
    <row r="25" spans="2:17" ht="28.5" customHeight="1">
      <c r="B25" s="1"/>
      <c r="C25" s="395"/>
      <c r="D25" s="397"/>
      <c r="E25" s="407" t="s">
        <v>62</v>
      </c>
      <c r="F25" s="408"/>
      <c r="G25" s="408"/>
      <c r="H25" s="49"/>
      <c r="I25" s="51" t="s">
        <v>51</v>
      </c>
      <c r="J25" s="43">
        <v>21.1</v>
      </c>
      <c r="K25" s="47" t="s">
        <v>52</v>
      </c>
      <c r="L25" s="44">
        <f t="shared" si="1"/>
        <v>0</v>
      </c>
      <c r="M25" s="402"/>
      <c r="N25" s="36">
        <f t="shared" si="2"/>
        <v>0</v>
      </c>
      <c r="O25" s="45">
        <v>1.0999999999999999E-2</v>
      </c>
      <c r="P25" s="47" t="s">
        <v>38</v>
      </c>
      <c r="Q25" s="39">
        <f t="shared" si="0"/>
        <v>0</v>
      </c>
    </row>
    <row r="26" spans="2:17" ht="28.5" customHeight="1">
      <c r="B26" s="1"/>
      <c r="C26" s="395"/>
      <c r="D26" s="397"/>
      <c r="E26" s="407" t="s">
        <v>63</v>
      </c>
      <c r="F26" s="408"/>
      <c r="G26" s="408"/>
      <c r="H26" s="49"/>
      <c r="I26" s="47" t="s">
        <v>51</v>
      </c>
      <c r="J26" s="43">
        <v>3.41</v>
      </c>
      <c r="K26" s="47" t="s">
        <v>52</v>
      </c>
      <c r="L26" s="44">
        <f t="shared" si="1"/>
        <v>0</v>
      </c>
      <c r="M26" s="402"/>
      <c r="N26" s="36">
        <f t="shared" si="2"/>
        <v>0</v>
      </c>
      <c r="O26" s="45">
        <v>2.6599999999999999E-2</v>
      </c>
      <c r="P26" s="47" t="s">
        <v>38</v>
      </c>
      <c r="Q26" s="39">
        <f t="shared" si="0"/>
        <v>0</v>
      </c>
    </row>
    <row r="27" spans="2:17" ht="28.5" customHeight="1">
      <c r="B27" s="1"/>
      <c r="C27" s="395"/>
      <c r="D27" s="397"/>
      <c r="E27" s="407" t="s">
        <v>64</v>
      </c>
      <c r="F27" s="408"/>
      <c r="G27" s="409"/>
      <c r="H27" s="31"/>
      <c r="I27" s="51" t="s">
        <v>51</v>
      </c>
      <c r="J27" s="43">
        <v>8.41</v>
      </c>
      <c r="K27" s="47" t="s">
        <v>52</v>
      </c>
      <c r="L27" s="44">
        <f t="shared" si="1"/>
        <v>0</v>
      </c>
      <c r="M27" s="402"/>
      <c r="N27" s="36">
        <f t="shared" si="2"/>
        <v>0</v>
      </c>
      <c r="O27" s="45">
        <v>3.8399999999999997E-2</v>
      </c>
      <c r="P27" s="47" t="s">
        <v>38</v>
      </c>
      <c r="Q27" s="39">
        <f t="shared" si="0"/>
        <v>0</v>
      </c>
    </row>
    <row r="28" spans="2:17" ht="28.5" customHeight="1">
      <c r="B28" s="1"/>
      <c r="C28" s="395"/>
      <c r="D28" s="397"/>
      <c r="E28" s="414" t="s">
        <v>65</v>
      </c>
      <c r="F28" s="414" t="s">
        <v>66</v>
      </c>
      <c r="G28" s="110" t="s">
        <v>67</v>
      </c>
      <c r="H28" s="31"/>
      <c r="I28" s="51" t="s">
        <v>51</v>
      </c>
      <c r="J28" s="43">
        <v>45</v>
      </c>
      <c r="K28" s="47" t="s">
        <v>52</v>
      </c>
      <c r="L28" s="44">
        <f t="shared" si="1"/>
        <v>0</v>
      </c>
      <c r="M28" s="402"/>
      <c r="N28" s="36">
        <f t="shared" si="2"/>
        <v>0</v>
      </c>
      <c r="O28" s="45">
        <v>1.3599999999999999E-2</v>
      </c>
      <c r="P28" s="47" t="s">
        <v>38</v>
      </c>
      <c r="Q28" s="39">
        <f t="shared" si="0"/>
        <v>0</v>
      </c>
    </row>
    <row r="29" spans="2:17" ht="28.5" customHeight="1">
      <c r="B29" s="1"/>
      <c r="C29" s="395"/>
      <c r="D29" s="397"/>
      <c r="E29" s="415"/>
      <c r="F29" s="416"/>
      <c r="G29" s="110" t="s">
        <v>68</v>
      </c>
      <c r="H29" s="31"/>
      <c r="I29" s="51" t="s">
        <v>51</v>
      </c>
      <c r="J29" s="43">
        <v>43.12</v>
      </c>
      <c r="K29" s="47" t="s">
        <v>52</v>
      </c>
      <c r="L29" s="44">
        <f t="shared" si="1"/>
        <v>0</v>
      </c>
      <c r="M29" s="402"/>
      <c r="N29" s="36">
        <f t="shared" si="2"/>
        <v>0</v>
      </c>
      <c r="O29" s="45">
        <v>1.3599999999999999E-2</v>
      </c>
      <c r="P29" s="47" t="s">
        <v>38</v>
      </c>
      <c r="Q29" s="39">
        <f t="shared" si="0"/>
        <v>0</v>
      </c>
    </row>
    <row r="30" spans="2:17" ht="28.5" customHeight="1">
      <c r="B30" s="1"/>
      <c r="C30" s="395"/>
      <c r="D30" s="397"/>
      <c r="E30" s="415"/>
      <c r="F30" s="416"/>
      <c r="G30" s="110" t="s">
        <v>69</v>
      </c>
      <c r="H30" s="31"/>
      <c r="I30" s="51" t="s">
        <v>51</v>
      </c>
      <c r="J30" s="43">
        <v>46.04</v>
      </c>
      <c r="K30" s="47" t="s">
        <v>52</v>
      </c>
      <c r="L30" s="44">
        <f t="shared" si="1"/>
        <v>0</v>
      </c>
      <c r="M30" s="402"/>
      <c r="N30" s="36">
        <f t="shared" si="2"/>
        <v>0</v>
      </c>
      <c r="O30" s="45">
        <v>1.3599999999999999E-2</v>
      </c>
      <c r="P30" s="47" t="s">
        <v>38</v>
      </c>
      <c r="Q30" s="39">
        <f t="shared" si="0"/>
        <v>0</v>
      </c>
    </row>
    <row r="31" spans="2:17" ht="28.5" customHeight="1">
      <c r="B31" s="1"/>
      <c r="C31" s="395"/>
      <c r="D31" s="397"/>
      <c r="E31" s="415"/>
      <c r="F31" s="416"/>
      <c r="G31" s="110" t="s">
        <v>70</v>
      </c>
      <c r="H31" s="31"/>
      <c r="I31" s="51" t="s">
        <v>51</v>
      </c>
      <c r="J31" s="43">
        <v>41.86</v>
      </c>
      <c r="K31" s="47" t="s">
        <v>52</v>
      </c>
      <c r="L31" s="44">
        <f t="shared" si="1"/>
        <v>0</v>
      </c>
      <c r="M31" s="402"/>
      <c r="N31" s="36">
        <f t="shared" si="2"/>
        <v>0</v>
      </c>
      <c r="O31" s="45">
        <v>1.3599999999999999E-2</v>
      </c>
      <c r="P31" s="47" t="s">
        <v>38</v>
      </c>
      <c r="Q31" s="39">
        <f t="shared" si="0"/>
        <v>0</v>
      </c>
    </row>
    <row r="32" spans="2:17" ht="28.5" customHeight="1">
      <c r="B32" s="1"/>
      <c r="C32" s="395"/>
      <c r="D32" s="397"/>
      <c r="E32" s="415"/>
      <c r="F32" s="417"/>
      <c r="G32" s="110" t="s">
        <v>71</v>
      </c>
      <c r="H32" s="31"/>
      <c r="I32" s="51" t="s">
        <v>51</v>
      </c>
      <c r="J32" s="43">
        <v>29.3</v>
      </c>
      <c r="K32" s="47" t="s">
        <v>52</v>
      </c>
      <c r="L32" s="44">
        <f t="shared" si="1"/>
        <v>0</v>
      </c>
      <c r="M32" s="402"/>
      <c r="N32" s="36">
        <f t="shared" si="2"/>
        <v>0</v>
      </c>
      <c r="O32" s="45">
        <v>1.3599999999999999E-2</v>
      </c>
      <c r="P32" s="47" t="s">
        <v>38</v>
      </c>
      <c r="Q32" s="39">
        <f t="shared" si="0"/>
        <v>0</v>
      </c>
    </row>
    <row r="33" spans="2:17" ht="28.5" customHeight="1">
      <c r="B33" s="1"/>
      <c r="C33" s="395"/>
      <c r="D33" s="397"/>
      <c r="E33" s="415"/>
      <c r="F33" s="418"/>
      <c r="G33" s="419"/>
      <c r="H33" s="52"/>
      <c r="I33" s="53"/>
      <c r="J33" s="54"/>
      <c r="K33" s="53"/>
      <c r="L33" s="44">
        <f>IF(ISERROR(H33*J33),"",H33*J33)</f>
        <v>0</v>
      </c>
      <c r="M33" s="402"/>
      <c r="N33" s="36">
        <f>IF(ISERROR(H33*J33*M$6),"",H33*J33*M$6)</f>
        <v>0</v>
      </c>
      <c r="O33" s="55"/>
      <c r="P33" s="56"/>
      <c r="Q33" s="57">
        <f>IF(ISERROR(H33*J33*O33*44/12),"",H33*J33*O33*44/12)</f>
        <v>0</v>
      </c>
    </row>
    <row r="34" spans="2:17" ht="28.5" customHeight="1">
      <c r="B34" s="1"/>
      <c r="C34" s="395"/>
      <c r="D34" s="397"/>
      <c r="E34" s="415"/>
      <c r="F34" s="418"/>
      <c r="G34" s="419"/>
      <c r="H34" s="52"/>
      <c r="I34" s="53"/>
      <c r="J34" s="54"/>
      <c r="K34" s="53"/>
      <c r="L34" s="44">
        <f>IF(ISERROR(H34*J34),"",H34*J34)</f>
        <v>0</v>
      </c>
      <c r="M34" s="402"/>
      <c r="N34" s="36">
        <f>IF(ISERROR(H34*J34*M$6),"",H34*J34*M$6)</f>
        <v>0</v>
      </c>
      <c r="O34" s="55"/>
      <c r="P34" s="56"/>
      <c r="Q34" s="57">
        <f>IF(ISERROR(H34*J34*O34*44/12),"",H34*J34*O34*44/12)</f>
        <v>0</v>
      </c>
    </row>
    <row r="35" spans="2:17" ht="28.5" customHeight="1" thickBot="1">
      <c r="B35" s="1"/>
      <c r="C35" s="395"/>
      <c r="D35" s="41"/>
      <c r="E35" s="422" t="s">
        <v>72</v>
      </c>
      <c r="F35" s="423"/>
      <c r="G35" s="424"/>
      <c r="H35" s="425"/>
      <c r="I35" s="426"/>
      <c r="J35" s="427"/>
      <c r="K35" s="428"/>
      <c r="L35" s="58">
        <f>SUM(L6:L34)</f>
        <v>0</v>
      </c>
      <c r="M35" s="402"/>
      <c r="N35" s="59">
        <f>L35*M6</f>
        <v>0</v>
      </c>
      <c r="O35" s="420"/>
      <c r="P35" s="421"/>
      <c r="Q35" s="60">
        <f>SUM(Q6:Q34)</f>
        <v>0</v>
      </c>
    </row>
    <row r="36" spans="2:17" ht="16.5" customHeight="1" thickTop="1">
      <c r="B36" s="1"/>
      <c r="C36" s="395"/>
      <c r="D36" s="429" t="s">
        <v>73</v>
      </c>
      <c r="E36" s="111"/>
      <c r="F36" s="112"/>
      <c r="G36" s="113"/>
      <c r="H36" s="61" t="s">
        <v>74</v>
      </c>
      <c r="I36" s="62"/>
      <c r="J36" s="63" t="s">
        <v>18</v>
      </c>
      <c r="K36" s="62"/>
      <c r="L36" s="64" t="s">
        <v>19</v>
      </c>
      <c r="M36" s="65" t="s">
        <v>20</v>
      </c>
      <c r="N36" s="66" t="s">
        <v>21</v>
      </c>
      <c r="O36" s="67" t="s">
        <v>75</v>
      </c>
      <c r="P36" s="62"/>
      <c r="Q36" s="68" t="s">
        <v>76</v>
      </c>
    </row>
    <row r="37" spans="2:17" ht="28.5" customHeight="1">
      <c r="B37" s="1"/>
      <c r="C37" s="395"/>
      <c r="D37" s="430"/>
      <c r="E37" s="407" t="s">
        <v>77</v>
      </c>
      <c r="F37" s="408"/>
      <c r="G37" s="409"/>
      <c r="H37" s="31"/>
      <c r="I37" s="42" t="s">
        <v>27</v>
      </c>
      <c r="J37" s="43">
        <v>1.02</v>
      </c>
      <c r="K37" s="42" t="s">
        <v>78</v>
      </c>
      <c r="L37" s="44">
        <f t="shared" si="1"/>
        <v>0</v>
      </c>
      <c r="M37" s="402">
        <v>2.58E-2</v>
      </c>
      <c r="N37" s="36">
        <f t="shared" si="2"/>
        <v>0</v>
      </c>
      <c r="O37" s="69">
        <v>0.06</v>
      </c>
      <c r="P37" s="47" t="s">
        <v>79</v>
      </c>
      <c r="Q37" s="39">
        <f>H37*O37</f>
        <v>0</v>
      </c>
    </row>
    <row r="38" spans="2:17" ht="28.5" customHeight="1">
      <c r="B38" s="1"/>
      <c r="C38" s="395"/>
      <c r="D38" s="430"/>
      <c r="E38" s="433" t="s">
        <v>80</v>
      </c>
      <c r="F38" s="434"/>
      <c r="G38" s="435"/>
      <c r="H38" s="31"/>
      <c r="I38" s="42" t="s">
        <v>27</v>
      </c>
      <c r="J38" s="43">
        <v>1.36</v>
      </c>
      <c r="K38" s="42" t="s">
        <v>78</v>
      </c>
      <c r="L38" s="44">
        <f t="shared" si="1"/>
        <v>0</v>
      </c>
      <c r="M38" s="402"/>
      <c r="N38" s="36">
        <f t="shared" si="2"/>
        <v>0</v>
      </c>
      <c r="O38" s="69">
        <v>5.7000000000000002E-2</v>
      </c>
      <c r="P38" s="47" t="s">
        <v>79</v>
      </c>
      <c r="Q38" s="39">
        <f>H38*O38</f>
        <v>0</v>
      </c>
    </row>
    <row r="39" spans="2:17" ht="28.5" customHeight="1">
      <c r="B39" s="1"/>
      <c r="C39" s="395"/>
      <c r="D39" s="430"/>
      <c r="E39" s="407" t="s">
        <v>81</v>
      </c>
      <c r="F39" s="408"/>
      <c r="G39" s="409"/>
      <c r="H39" s="31"/>
      <c r="I39" s="42" t="s">
        <v>27</v>
      </c>
      <c r="J39" s="43">
        <v>1.36</v>
      </c>
      <c r="K39" s="42" t="s">
        <v>78</v>
      </c>
      <c r="L39" s="44">
        <f t="shared" si="1"/>
        <v>0</v>
      </c>
      <c r="M39" s="402"/>
      <c r="N39" s="36">
        <f t="shared" si="2"/>
        <v>0</v>
      </c>
      <c r="O39" s="69">
        <v>5.7000000000000002E-2</v>
      </c>
      <c r="P39" s="47" t="s">
        <v>79</v>
      </c>
      <c r="Q39" s="39">
        <f>H39*O39</f>
        <v>0</v>
      </c>
    </row>
    <row r="40" spans="2:17" ht="28.5" customHeight="1">
      <c r="B40" s="1"/>
      <c r="C40" s="395"/>
      <c r="D40" s="430"/>
      <c r="E40" s="407" t="s">
        <v>82</v>
      </c>
      <c r="F40" s="408"/>
      <c r="G40" s="409"/>
      <c r="H40" s="31"/>
      <c r="I40" s="42" t="s">
        <v>27</v>
      </c>
      <c r="J40" s="70">
        <v>1.36</v>
      </c>
      <c r="K40" s="42" t="s">
        <v>78</v>
      </c>
      <c r="L40" s="44">
        <f t="shared" si="1"/>
        <v>0</v>
      </c>
      <c r="M40" s="402"/>
      <c r="N40" s="36">
        <f t="shared" si="2"/>
        <v>0</v>
      </c>
      <c r="O40" s="69">
        <v>5.7000000000000002E-2</v>
      </c>
      <c r="P40" s="47" t="s">
        <v>79</v>
      </c>
      <c r="Q40" s="39">
        <f>H40*O40</f>
        <v>0</v>
      </c>
    </row>
    <row r="41" spans="2:17" ht="28.5" customHeight="1">
      <c r="B41" s="1"/>
      <c r="C41" s="395"/>
      <c r="D41" s="430"/>
      <c r="E41" s="436" t="s">
        <v>83</v>
      </c>
      <c r="F41" s="437"/>
      <c r="G41" s="438"/>
      <c r="H41" s="31"/>
      <c r="I41" s="71" t="s">
        <v>27</v>
      </c>
      <c r="J41" s="439"/>
      <c r="K41" s="440"/>
      <c r="L41" s="72"/>
      <c r="M41" s="432"/>
      <c r="N41" s="72"/>
      <c r="O41" s="69">
        <v>5.7000000000000002E-2</v>
      </c>
      <c r="P41" s="47" t="s">
        <v>79</v>
      </c>
      <c r="Q41" s="39">
        <f>H41*O41</f>
        <v>0</v>
      </c>
    </row>
    <row r="42" spans="2:17" ht="28.5" customHeight="1" thickBot="1">
      <c r="B42" s="1"/>
      <c r="C42" s="395"/>
      <c r="D42" s="431"/>
      <c r="E42" s="441" t="s">
        <v>72</v>
      </c>
      <c r="F42" s="442"/>
      <c r="G42" s="443"/>
      <c r="H42" s="444"/>
      <c r="I42" s="426"/>
      <c r="J42" s="427"/>
      <c r="K42" s="428"/>
      <c r="L42" s="73">
        <f>SUM(L37:L41)</f>
        <v>0</v>
      </c>
      <c r="M42" s="74"/>
      <c r="N42" s="75">
        <f>L42*M37</f>
        <v>0</v>
      </c>
      <c r="O42" s="420"/>
      <c r="P42" s="421"/>
      <c r="Q42" s="60">
        <f>SUM(Q37:Q41)</f>
        <v>0</v>
      </c>
    </row>
    <row r="43" spans="2:17" ht="28.5" hidden="1" customHeight="1" thickTop="1">
      <c r="B43" s="1"/>
      <c r="C43" s="395"/>
      <c r="D43" s="453" t="s">
        <v>84</v>
      </c>
      <c r="E43" s="456" t="s">
        <v>85</v>
      </c>
      <c r="F43" s="458" t="s">
        <v>86</v>
      </c>
      <c r="G43" s="459"/>
      <c r="H43" s="31"/>
      <c r="I43" s="76" t="s">
        <v>87</v>
      </c>
      <c r="J43" s="70">
        <v>9.9700000000000006</v>
      </c>
      <c r="K43" s="46" t="s">
        <v>88</v>
      </c>
      <c r="L43" s="77">
        <f>H43*J43</f>
        <v>0</v>
      </c>
      <c r="M43" s="446">
        <v>2.58E-2</v>
      </c>
      <c r="N43" s="78">
        <f>H43*J43*M$43</f>
        <v>0</v>
      </c>
      <c r="O43" s="69">
        <v>0.495</v>
      </c>
      <c r="P43" s="47" t="s">
        <v>89</v>
      </c>
      <c r="Q43" s="79">
        <f>H43*O43</f>
        <v>0</v>
      </c>
    </row>
    <row r="44" spans="2:17" ht="28.5" hidden="1" customHeight="1">
      <c r="B44" s="1"/>
      <c r="C44" s="395"/>
      <c r="D44" s="454"/>
      <c r="E44" s="457"/>
      <c r="F44" s="407" t="s">
        <v>90</v>
      </c>
      <c r="G44" s="409"/>
      <c r="H44" s="31"/>
      <c r="I44" s="51" t="s">
        <v>87</v>
      </c>
      <c r="J44" s="70">
        <v>9.2799999999999994</v>
      </c>
      <c r="K44" s="47" t="s">
        <v>88</v>
      </c>
      <c r="L44" s="77">
        <f>H44*J44</f>
        <v>0</v>
      </c>
      <c r="M44" s="402"/>
      <c r="N44" s="78">
        <f>H44*J44*M$43</f>
        <v>0</v>
      </c>
      <c r="O44" s="69">
        <v>0.495</v>
      </c>
      <c r="P44" s="46" t="s">
        <v>89</v>
      </c>
      <c r="Q44" s="79">
        <f>H44*O44</f>
        <v>0</v>
      </c>
    </row>
    <row r="45" spans="2:17" ht="28.5" customHeight="1" thickTop="1">
      <c r="B45" s="1"/>
      <c r="C45" s="395"/>
      <c r="D45" s="454"/>
      <c r="E45" s="447" t="s">
        <v>91</v>
      </c>
      <c r="F45" s="448"/>
      <c r="G45" s="449"/>
      <c r="H45" s="31"/>
      <c r="I45" s="47" t="s">
        <v>87</v>
      </c>
      <c r="J45" s="70">
        <v>9.76</v>
      </c>
      <c r="K45" s="47" t="s">
        <v>88</v>
      </c>
      <c r="L45" s="80">
        <f>H45*J45</f>
        <v>0</v>
      </c>
      <c r="M45" s="402"/>
      <c r="N45" s="36">
        <f>H45*J45*M$6</f>
        <v>0</v>
      </c>
      <c r="O45" s="69">
        <v>0.495</v>
      </c>
      <c r="P45" s="46" t="s">
        <v>89</v>
      </c>
      <c r="Q45" s="81">
        <f>H45*O45</f>
        <v>0</v>
      </c>
    </row>
    <row r="46" spans="2:17" ht="28.5" hidden="1" customHeight="1">
      <c r="B46" s="1"/>
      <c r="C46" s="40"/>
      <c r="D46" s="454"/>
      <c r="E46" s="436" t="s">
        <v>92</v>
      </c>
      <c r="F46" s="437"/>
      <c r="G46" s="438"/>
      <c r="H46" s="31"/>
      <c r="I46" s="51" t="s">
        <v>87</v>
      </c>
      <c r="J46" s="439"/>
      <c r="K46" s="440"/>
      <c r="L46" s="72"/>
      <c r="M46" s="402"/>
      <c r="N46" s="72"/>
      <c r="O46" s="69">
        <v>0.495</v>
      </c>
      <c r="P46" s="46" t="s">
        <v>89</v>
      </c>
      <c r="Q46" s="81">
        <f>H46*O46</f>
        <v>0</v>
      </c>
    </row>
    <row r="47" spans="2:17" ht="28.5" customHeight="1">
      <c r="B47" s="1"/>
      <c r="C47" s="40"/>
      <c r="D47" s="454"/>
      <c r="E47" s="436" t="s">
        <v>93</v>
      </c>
      <c r="F47" s="437"/>
      <c r="G47" s="438"/>
      <c r="H47" s="31"/>
      <c r="I47" s="47" t="s">
        <v>87</v>
      </c>
      <c r="J47" s="439"/>
      <c r="K47" s="440"/>
      <c r="L47" s="72"/>
      <c r="M47" s="432"/>
      <c r="N47" s="82"/>
      <c r="O47" s="83">
        <v>0</v>
      </c>
      <c r="P47" s="46" t="s">
        <v>89</v>
      </c>
      <c r="Q47" s="81">
        <f>H47*O47</f>
        <v>0</v>
      </c>
    </row>
    <row r="48" spans="2:17" ht="28.5" customHeight="1" thickBot="1">
      <c r="B48" s="1"/>
      <c r="C48" s="40"/>
      <c r="D48" s="455"/>
      <c r="E48" s="461" t="s">
        <v>72</v>
      </c>
      <c r="F48" s="462"/>
      <c r="G48" s="463"/>
      <c r="H48" s="444"/>
      <c r="I48" s="426"/>
      <c r="J48" s="427"/>
      <c r="K48" s="445"/>
      <c r="L48" s="73">
        <f>SUM(L43:L45)</f>
        <v>0</v>
      </c>
      <c r="M48" s="84"/>
      <c r="N48" s="85">
        <f>L48*M43</f>
        <v>0</v>
      </c>
      <c r="O48" s="427"/>
      <c r="P48" s="445"/>
      <c r="Q48" s="86">
        <f>SUM(Q43:Q47)</f>
        <v>0</v>
      </c>
    </row>
    <row r="49" spans="2:17" ht="28.5" customHeight="1" thickTop="1">
      <c r="B49" s="1"/>
      <c r="C49" s="40"/>
      <c r="D49" s="460" t="s">
        <v>94</v>
      </c>
      <c r="E49" s="464" t="s">
        <v>95</v>
      </c>
      <c r="F49" s="465"/>
      <c r="G49" s="466"/>
      <c r="H49" s="31"/>
      <c r="I49" s="87" t="s">
        <v>27</v>
      </c>
      <c r="J49" s="467"/>
      <c r="K49" s="468"/>
      <c r="L49" s="88"/>
      <c r="M49" s="89"/>
      <c r="N49" s="90"/>
      <c r="O49" s="67"/>
      <c r="P49" s="91"/>
      <c r="Q49" s="92">
        <f>IF(ISERROR(-ABS(H49*O49)),"",-ABS(H49*O49))</f>
        <v>0</v>
      </c>
    </row>
    <row r="50" spans="2:17" ht="28.5" customHeight="1">
      <c r="B50" s="1"/>
      <c r="C50" s="40"/>
      <c r="D50" s="460"/>
      <c r="E50" s="487" t="s">
        <v>96</v>
      </c>
      <c r="F50" s="488"/>
      <c r="G50" s="489"/>
      <c r="H50" s="31"/>
      <c r="I50" s="47" t="s">
        <v>87</v>
      </c>
      <c r="J50" s="439"/>
      <c r="K50" s="440"/>
      <c r="L50" s="72"/>
      <c r="M50" s="93"/>
      <c r="N50" s="94"/>
      <c r="O50" s="95"/>
      <c r="P50" s="56"/>
      <c r="Q50" s="39">
        <f>IF(ISERROR(-ABS(H50*O50)),"",-ABS(H50*O50))</f>
        <v>0</v>
      </c>
    </row>
    <row r="51" spans="2:17" ht="28.5" customHeight="1" thickBot="1">
      <c r="B51" s="1"/>
      <c r="C51" s="40"/>
      <c r="D51" s="460"/>
      <c r="E51" s="450" t="s">
        <v>72</v>
      </c>
      <c r="F51" s="451"/>
      <c r="G51" s="452"/>
      <c r="H51" s="444"/>
      <c r="I51" s="445"/>
      <c r="J51" s="427"/>
      <c r="K51" s="445"/>
      <c r="L51" s="96"/>
      <c r="M51" s="97"/>
      <c r="N51" s="98"/>
      <c r="O51" s="478"/>
      <c r="P51" s="479"/>
      <c r="Q51" s="86">
        <f>SUM(Q49:Q50)</f>
        <v>0</v>
      </c>
    </row>
    <row r="52" spans="2:17" ht="28.5" customHeight="1" thickTop="1" thickBot="1">
      <c r="B52" s="1"/>
      <c r="C52" s="99"/>
      <c r="D52" s="480" t="s">
        <v>97</v>
      </c>
      <c r="E52" s="481"/>
      <c r="F52" s="481"/>
      <c r="G52" s="482"/>
      <c r="H52" s="483"/>
      <c r="I52" s="484"/>
      <c r="J52" s="485"/>
      <c r="K52" s="486"/>
      <c r="L52" s="100"/>
      <c r="M52" s="101"/>
      <c r="N52" s="102"/>
      <c r="O52" s="485"/>
      <c r="P52" s="486"/>
      <c r="Q52" s="103"/>
    </row>
    <row r="53" spans="2:17" ht="28.5" customHeight="1" thickTop="1" thickBot="1">
      <c r="C53" s="104"/>
      <c r="D53" s="469" t="s">
        <v>98</v>
      </c>
      <c r="E53" s="470"/>
      <c r="F53" s="470"/>
      <c r="G53" s="471"/>
      <c r="H53" s="472"/>
      <c r="I53" s="473"/>
      <c r="J53" s="474"/>
      <c r="K53" s="475"/>
      <c r="L53" s="105">
        <f>SUM(L35,L42,L48)</f>
        <v>0</v>
      </c>
      <c r="M53" s="106">
        <v>2.58E-2</v>
      </c>
      <c r="N53" s="107">
        <f>+N35+N42+N48+N51+N52</f>
        <v>0</v>
      </c>
      <c r="O53" s="476"/>
      <c r="P53" s="477"/>
      <c r="Q53" s="108">
        <f>+Q35+Q42+Q48+Q51+Q52</f>
        <v>0</v>
      </c>
    </row>
    <row r="54" spans="2:17">
      <c r="Q54" s="109"/>
    </row>
  </sheetData>
  <mergeCells count="83">
    <mergeCell ref="O48:P48"/>
    <mergeCell ref="E49:G49"/>
    <mergeCell ref="J49:K49"/>
    <mergeCell ref="D53:G53"/>
    <mergeCell ref="H53:I53"/>
    <mergeCell ref="J53:K53"/>
    <mergeCell ref="O53:P53"/>
    <mergeCell ref="H51:I51"/>
    <mergeCell ref="J51:K51"/>
    <mergeCell ref="O51:P51"/>
    <mergeCell ref="D52:G52"/>
    <mergeCell ref="H52:I52"/>
    <mergeCell ref="J52:K52"/>
    <mergeCell ref="O52:P52"/>
    <mergeCell ref="E50:G50"/>
    <mergeCell ref="J50:K50"/>
    <mergeCell ref="E51:G51"/>
    <mergeCell ref="D43:D48"/>
    <mergeCell ref="E43:E44"/>
    <mergeCell ref="F43:G43"/>
    <mergeCell ref="D49:D51"/>
    <mergeCell ref="E48:G48"/>
    <mergeCell ref="H48:I48"/>
    <mergeCell ref="J48:K48"/>
    <mergeCell ref="M43:M47"/>
    <mergeCell ref="F44:G44"/>
    <mergeCell ref="E45:G45"/>
    <mergeCell ref="E46:G46"/>
    <mergeCell ref="J46:K46"/>
    <mergeCell ref="E47:G47"/>
    <mergeCell ref="J47:K47"/>
    <mergeCell ref="D36:D42"/>
    <mergeCell ref="E37:G37"/>
    <mergeCell ref="M37:M41"/>
    <mergeCell ref="E38:G38"/>
    <mergeCell ref="E39:G39"/>
    <mergeCell ref="E41:G41"/>
    <mergeCell ref="J41:K41"/>
    <mergeCell ref="E42:G42"/>
    <mergeCell ref="H42:I42"/>
    <mergeCell ref="J42:K42"/>
    <mergeCell ref="O42:P42"/>
    <mergeCell ref="E35:G35"/>
    <mergeCell ref="H35:I35"/>
    <mergeCell ref="J35:K35"/>
    <mergeCell ref="O35:P35"/>
    <mergeCell ref="E24:G24"/>
    <mergeCell ref="E40:G40"/>
    <mergeCell ref="E25:G25"/>
    <mergeCell ref="E26:G26"/>
    <mergeCell ref="E27:G27"/>
    <mergeCell ref="E28:E34"/>
    <mergeCell ref="F28:F32"/>
    <mergeCell ref="F33:G33"/>
    <mergeCell ref="F34:G34"/>
    <mergeCell ref="E20:E22"/>
    <mergeCell ref="F20:G20"/>
    <mergeCell ref="F21:G21"/>
    <mergeCell ref="F22:G22"/>
    <mergeCell ref="E23:G23"/>
    <mergeCell ref="E15:G15"/>
    <mergeCell ref="E16:E17"/>
    <mergeCell ref="F16:G16"/>
    <mergeCell ref="F17:G17"/>
    <mergeCell ref="E18:E19"/>
    <mergeCell ref="F18:G18"/>
    <mergeCell ref="F19:G19"/>
    <mergeCell ref="D3:G5"/>
    <mergeCell ref="H3:I3"/>
    <mergeCell ref="J3:K3"/>
    <mergeCell ref="O3:P3"/>
    <mergeCell ref="C6:C45"/>
    <mergeCell ref="D6:D34"/>
    <mergeCell ref="E6:G6"/>
    <mergeCell ref="M6:M35"/>
    <mergeCell ref="E7:G7"/>
    <mergeCell ref="E8:G8"/>
    <mergeCell ref="E9:G9"/>
    <mergeCell ref="E10:G10"/>
    <mergeCell ref="E11:G11"/>
    <mergeCell ref="E12:G12"/>
    <mergeCell ref="E13:G13"/>
    <mergeCell ref="E14:G14"/>
  </mergeCells>
  <phoneticPr fontId="2"/>
  <pageMargins left="0.7" right="0.7" top="0.75" bottom="0.75" header="0.3" footer="0.3"/>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00"/>
    <pageSetUpPr fitToPage="1"/>
  </sheetPr>
  <dimension ref="B1:Q56"/>
  <sheetViews>
    <sheetView topLeftCell="A25" zoomScale="70" zoomScaleNormal="70" workbookViewId="0">
      <selection activeCell="H45" sqref="H45"/>
    </sheetView>
  </sheetViews>
  <sheetFormatPr defaultColWidth="8.25" defaultRowHeight="13"/>
  <cols>
    <col min="1" max="1" width="1.5" style="5" customWidth="1"/>
    <col min="2" max="2" width="1.75" style="5" customWidth="1"/>
    <col min="3" max="3" width="3.75" style="5" customWidth="1"/>
    <col min="4" max="4" width="4.83203125" style="5" customWidth="1"/>
    <col min="5" max="5" width="11.25" style="5" customWidth="1"/>
    <col min="6" max="6" width="11.9140625" style="5" customWidth="1"/>
    <col min="7" max="7" width="13.83203125" style="5" customWidth="1"/>
    <col min="8" max="8" width="13.4140625" style="5" customWidth="1"/>
    <col min="9" max="9" width="6.1640625" style="5" customWidth="1"/>
    <col min="10" max="10" width="11.58203125" style="5" customWidth="1"/>
    <col min="11" max="11" width="7.58203125" style="5" customWidth="1"/>
    <col min="12" max="12" width="14.08203125" style="5" customWidth="1"/>
    <col min="13" max="13" width="8.6640625" style="13" customWidth="1"/>
    <col min="14" max="14" width="14.33203125" style="5" customWidth="1"/>
    <col min="15" max="15" width="8.25" style="6"/>
    <col min="16" max="16" width="8.33203125" style="5" customWidth="1"/>
    <col min="17" max="17" width="13.6640625" style="5" customWidth="1"/>
    <col min="18" max="16384" width="8.25" style="5"/>
  </cols>
  <sheetData>
    <row r="1" spans="2:17" ht="23.25" customHeight="1">
      <c r="B1" s="1"/>
      <c r="C1" s="2" t="s">
        <v>150</v>
      </c>
      <c r="D1" s="3"/>
      <c r="E1" s="3"/>
      <c r="F1" s="3"/>
      <c r="G1" s="3"/>
      <c r="H1" s="4"/>
      <c r="I1" s="3"/>
      <c r="J1" s="114"/>
      <c r="K1" s="114"/>
      <c r="L1" s="114"/>
      <c r="M1" s="114"/>
      <c r="P1" s="115"/>
      <c r="Q1" s="115"/>
    </row>
    <row r="2" spans="2:17" ht="23.25" customHeight="1" thickBot="1">
      <c r="B2" s="1"/>
      <c r="C2" s="2" t="s">
        <v>100</v>
      </c>
      <c r="D2" s="3"/>
      <c r="E2" s="3"/>
      <c r="F2" s="3"/>
      <c r="G2" s="3"/>
      <c r="H2" s="4"/>
      <c r="I2" s="3"/>
      <c r="J2" s="114"/>
      <c r="K2" s="114"/>
      <c r="L2" s="114"/>
      <c r="M2" s="114"/>
      <c r="P2" s="115"/>
      <c r="Q2" s="115"/>
    </row>
    <row r="3" spans="2:17" s="13" customFormat="1" ht="54" customHeight="1">
      <c r="B3" s="7"/>
      <c r="C3" s="8"/>
      <c r="D3" s="380" t="s">
        <v>9</v>
      </c>
      <c r="E3" s="381"/>
      <c r="F3" s="381"/>
      <c r="G3" s="382"/>
      <c r="H3" s="389" t="s">
        <v>10</v>
      </c>
      <c r="I3" s="390"/>
      <c r="J3" s="391" t="s">
        <v>11</v>
      </c>
      <c r="K3" s="392"/>
      <c r="L3" s="10" t="s">
        <v>12</v>
      </c>
      <c r="M3" s="11" t="s">
        <v>13</v>
      </c>
      <c r="N3" s="12" t="s">
        <v>14</v>
      </c>
      <c r="O3" s="381" t="s">
        <v>15</v>
      </c>
      <c r="P3" s="393"/>
      <c r="Q3" s="9" t="s">
        <v>16</v>
      </c>
    </row>
    <row r="4" spans="2:17" s="13" customFormat="1" ht="30" customHeight="1">
      <c r="B4" s="7"/>
      <c r="C4" s="14"/>
      <c r="D4" s="383"/>
      <c r="E4" s="384"/>
      <c r="F4" s="384"/>
      <c r="G4" s="385"/>
      <c r="H4" s="15" t="s">
        <v>17</v>
      </c>
      <c r="I4" s="16"/>
      <c r="J4" s="17" t="s">
        <v>18</v>
      </c>
      <c r="K4" s="18"/>
      <c r="L4" s="15" t="s">
        <v>19</v>
      </c>
      <c r="M4" s="19" t="s">
        <v>20</v>
      </c>
      <c r="N4" s="19" t="s">
        <v>21</v>
      </c>
      <c r="O4" s="20" t="s">
        <v>22</v>
      </c>
      <c r="P4" s="18"/>
      <c r="Q4" s="21" t="s">
        <v>23</v>
      </c>
    </row>
    <row r="5" spans="2:17" ht="21.75" customHeight="1" thickBot="1">
      <c r="B5" s="1"/>
      <c r="C5" s="22"/>
      <c r="D5" s="386"/>
      <c r="E5" s="387"/>
      <c r="F5" s="387"/>
      <c r="G5" s="388"/>
      <c r="H5" s="23" t="s">
        <v>24</v>
      </c>
      <c r="I5" s="24" t="s">
        <v>25</v>
      </c>
      <c r="J5" s="25"/>
      <c r="K5" s="26" t="s">
        <v>26</v>
      </c>
      <c r="L5" s="27" t="s">
        <v>27</v>
      </c>
      <c r="M5" s="28" t="s">
        <v>28</v>
      </c>
      <c r="N5" s="28" t="s">
        <v>29</v>
      </c>
      <c r="O5" s="29"/>
      <c r="P5" s="26" t="s">
        <v>26</v>
      </c>
      <c r="Q5" s="30" t="s">
        <v>30</v>
      </c>
    </row>
    <row r="6" spans="2:17" ht="28.5" customHeight="1">
      <c r="B6" s="1"/>
      <c r="C6" s="394" t="s">
        <v>31</v>
      </c>
      <c r="D6" s="396" t="s">
        <v>32</v>
      </c>
      <c r="E6" s="398" t="s">
        <v>33</v>
      </c>
      <c r="F6" s="399"/>
      <c r="G6" s="400"/>
      <c r="H6" s="31"/>
      <c r="I6" s="32" t="s">
        <v>29</v>
      </c>
      <c r="J6" s="33">
        <v>38.200000000000003</v>
      </c>
      <c r="K6" s="34" t="s">
        <v>34</v>
      </c>
      <c r="L6" s="35">
        <f>H6*J6</f>
        <v>0</v>
      </c>
      <c r="M6" s="401">
        <v>2.58E-2</v>
      </c>
      <c r="N6" s="36">
        <f>H6*J6*M$6</f>
        <v>0</v>
      </c>
      <c r="O6" s="37">
        <v>1.8700000000000001E-2</v>
      </c>
      <c r="P6" s="38" t="s">
        <v>35</v>
      </c>
      <c r="Q6" s="39">
        <f t="shared" ref="Q6:Q32" si="0">H6*J6*O6*44/12</f>
        <v>0</v>
      </c>
    </row>
    <row r="7" spans="2:17" ht="28.5" customHeight="1">
      <c r="B7" s="1"/>
      <c r="C7" s="395"/>
      <c r="D7" s="397"/>
      <c r="E7" s="404" t="s">
        <v>36</v>
      </c>
      <c r="F7" s="405"/>
      <c r="G7" s="406"/>
      <c r="H7" s="31"/>
      <c r="I7" s="42" t="s">
        <v>29</v>
      </c>
      <c r="J7" s="43">
        <v>35.299999999999997</v>
      </c>
      <c r="K7" s="42" t="s">
        <v>34</v>
      </c>
      <c r="L7" s="44">
        <f t="shared" ref="L7:L40" si="1">H7*J7</f>
        <v>0</v>
      </c>
      <c r="M7" s="402"/>
      <c r="N7" s="36">
        <f t="shared" ref="N7:N40" si="2">H7*J7*M$6</f>
        <v>0</v>
      </c>
      <c r="O7" s="45">
        <v>1.84E-2</v>
      </c>
      <c r="P7" s="46" t="s">
        <v>35</v>
      </c>
      <c r="Q7" s="39">
        <f t="shared" si="0"/>
        <v>0</v>
      </c>
    </row>
    <row r="8" spans="2:17" ht="28.5" customHeight="1">
      <c r="B8" s="1"/>
      <c r="C8" s="395"/>
      <c r="D8" s="397"/>
      <c r="E8" s="407" t="s">
        <v>37</v>
      </c>
      <c r="F8" s="408"/>
      <c r="G8" s="409"/>
      <c r="H8" s="31"/>
      <c r="I8" s="42" t="s">
        <v>29</v>
      </c>
      <c r="J8" s="43">
        <v>34.6</v>
      </c>
      <c r="K8" s="42" t="s">
        <v>34</v>
      </c>
      <c r="L8" s="44">
        <f t="shared" si="1"/>
        <v>0</v>
      </c>
      <c r="M8" s="402"/>
      <c r="N8" s="36">
        <f t="shared" si="2"/>
        <v>0</v>
      </c>
      <c r="O8" s="45">
        <v>1.83E-2</v>
      </c>
      <c r="P8" s="47" t="s">
        <v>38</v>
      </c>
      <c r="Q8" s="39">
        <f t="shared" si="0"/>
        <v>0</v>
      </c>
    </row>
    <row r="9" spans="2:17" ht="28.5" customHeight="1">
      <c r="B9" s="1"/>
      <c r="C9" s="395"/>
      <c r="D9" s="397"/>
      <c r="E9" s="407" t="s">
        <v>39</v>
      </c>
      <c r="F9" s="408"/>
      <c r="G9" s="409"/>
      <c r="H9" s="31"/>
      <c r="I9" s="42" t="s">
        <v>29</v>
      </c>
      <c r="J9" s="43">
        <v>33.6</v>
      </c>
      <c r="K9" s="42" t="s">
        <v>34</v>
      </c>
      <c r="L9" s="44">
        <f t="shared" si="1"/>
        <v>0</v>
      </c>
      <c r="M9" s="402"/>
      <c r="N9" s="36">
        <f t="shared" si="2"/>
        <v>0</v>
      </c>
      <c r="O9" s="45">
        <v>1.8200000000000001E-2</v>
      </c>
      <c r="P9" s="47" t="s">
        <v>38</v>
      </c>
      <c r="Q9" s="39">
        <f t="shared" si="0"/>
        <v>0</v>
      </c>
    </row>
    <row r="10" spans="2:17" ht="28.5" customHeight="1">
      <c r="B10" s="1"/>
      <c r="C10" s="395"/>
      <c r="D10" s="397"/>
      <c r="E10" s="407" t="s">
        <v>40</v>
      </c>
      <c r="F10" s="408"/>
      <c r="G10" s="409"/>
      <c r="H10" s="31"/>
      <c r="I10" s="42" t="s">
        <v>29</v>
      </c>
      <c r="J10" s="43">
        <v>36.700000000000003</v>
      </c>
      <c r="K10" s="42" t="s">
        <v>34</v>
      </c>
      <c r="L10" s="44">
        <f t="shared" si="1"/>
        <v>0</v>
      </c>
      <c r="M10" s="402"/>
      <c r="N10" s="36">
        <f t="shared" si="2"/>
        <v>0</v>
      </c>
      <c r="O10" s="45">
        <v>1.8499999999999999E-2</v>
      </c>
      <c r="P10" s="47" t="s">
        <v>38</v>
      </c>
      <c r="Q10" s="39">
        <f t="shared" si="0"/>
        <v>0</v>
      </c>
    </row>
    <row r="11" spans="2:17" ht="28.5" customHeight="1">
      <c r="B11" s="1"/>
      <c r="C11" s="395"/>
      <c r="D11" s="397"/>
      <c r="E11" s="407" t="s">
        <v>41</v>
      </c>
      <c r="F11" s="408"/>
      <c r="G11" s="409"/>
      <c r="H11" s="31"/>
      <c r="I11" s="42" t="s">
        <v>29</v>
      </c>
      <c r="J11" s="43">
        <v>37.700000000000003</v>
      </c>
      <c r="K11" s="42" t="s">
        <v>34</v>
      </c>
      <c r="L11" s="44">
        <f t="shared" si="1"/>
        <v>0</v>
      </c>
      <c r="M11" s="402"/>
      <c r="N11" s="36">
        <f t="shared" si="2"/>
        <v>0</v>
      </c>
      <c r="O11" s="45">
        <v>1.8700000000000001E-2</v>
      </c>
      <c r="P11" s="47" t="s">
        <v>38</v>
      </c>
      <c r="Q11" s="39">
        <f t="shared" si="0"/>
        <v>0</v>
      </c>
    </row>
    <row r="12" spans="2:17" ht="28.5" customHeight="1">
      <c r="B12" s="1"/>
      <c r="C12" s="395"/>
      <c r="D12" s="397"/>
      <c r="E12" s="407" t="s">
        <v>42</v>
      </c>
      <c r="F12" s="408"/>
      <c r="G12" s="409"/>
      <c r="H12" s="31"/>
      <c r="I12" s="42" t="s">
        <v>29</v>
      </c>
      <c r="J12" s="43">
        <v>39.1</v>
      </c>
      <c r="K12" s="42" t="s">
        <v>34</v>
      </c>
      <c r="L12" s="44">
        <f t="shared" si="1"/>
        <v>0</v>
      </c>
      <c r="M12" s="402"/>
      <c r="N12" s="36">
        <f t="shared" si="2"/>
        <v>0</v>
      </c>
      <c r="O12" s="45">
        <v>1.89E-2</v>
      </c>
      <c r="P12" s="47" t="s">
        <v>38</v>
      </c>
      <c r="Q12" s="39">
        <f t="shared" si="0"/>
        <v>0</v>
      </c>
    </row>
    <row r="13" spans="2:17" ht="28.5" customHeight="1">
      <c r="B13" s="1"/>
      <c r="C13" s="395"/>
      <c r="D13" s="397"/>
      <c r="E13" s="407" t="s">
        <v>43</v>
      </c>
      <c r="F13" s="408"/>
      <c r="G13" s="409"/>
      <c r="H13" s="31"/>
      <c r="I13" s="42" t="s">
        <v>29</v>
      </c>
      <c r="J13" s="43">
        <v>41.9</v>
      </c>
      <c r="K13" s="42" t="s">
        <v>34</v>
      </c>
      <c r="L13" s="44">
        <f t="shared" si="1"/>
        <v>0</v>
      </c>
      <c r="M13" s="402"/>
      <c r="N13" s="36">
        <f t="shared" si="2"/>
        <v>0</v>
      </c>
      <c r="O13" s="45">
        <v>1.95E-2</v>
      </c>
      <c r="P13" s="47" t="s">
        <v>38</v>
      </c>
      <c r="Q13" s="39">
        <f t="shared" si="0"/>
        <v>0</v>
      </c>
    </row>
    <row r="14" spans="2:17" ht="28.5" customHeight="1">
      <c r="B14" s="1"/>
      <c r="C14" s="395"/>
      <c r="D14" s="397"/>
      <c r="E14" s="407" t="s">
        <v>44</v>
      </c>
      <c r="F14" s="408"/>
      <c r="G14" s="409"/>
      <c r="H14" s="31"/>
      <c r="I14" s="42" t="s">
        <v>45</v>
      </c>
      <c r="J14" s="43">
        <v>40.9</v>
      </c>
      <c r="K14" s="42" t="s">
        <v>46</v>
      </c>
      <c r="L14" s="44">
        <f t="shared" si="1"/>
        <v>0</v>
      </c>
      <c r="M14" s="402"/>
      <c r="N14" s="36">
        <f t="shared" si="2"/>
        <v>0</v>
      </c>
      <c r="O14" s="45">
        <v>2.0799999999999999E-2</v>
      </c>
      <c r="P14" s="47" t="s">
        <v>38</v>
      </c>
      <c r="Q14" s="39">
        <f t="shared" si="0"/>
        <v>0</v>
      </c>
    </row>
    <row r="15" spans="2:17" ht="28.5" customHeight="1">
      <c r="B15" s="1"/>
      <c r="C15" s="395"/>
      <c r="D15" s="397"/>
      <c r="E15" s="407" t="s">
        <v>47</v>
      </c>
      <c r="F15" s="408"/>
      <c r="G15" s="409"/>
      <c r="H15" s="31"/>
      <c r="I15" s="42" t="s">
        <v>45</v>
      </c>
      <c r="J15" s="43">
        <v>29.9</v>
      </c>
      <c r="K15" s="42" t="s">
        <v>46</v>
      </c>
      <c r="L15" s="44">
        <f t="shared" si="1"/>
        <v>0</v>
      </c>
      <c r="M15" s="402"/>
      <c r="N15" s="36">
        <f t="shared" si="2"/>
        <v>0</v>
      </c>
      <c r="O15" s="45">
        <v>2.5399999999999999E-2</v>
      </c>
      <c r="P15" s="47" t="s">
        <v>38</v>
      </c>
      <c r="Q15" s="39">
        <f t="shared" si="0"/>
        <v>0</v>
      </c>
    </row>
    <row r="16" spans="2:17" ht="28.5" customHeight="1">
      <c r="B16" s="1"/>
      <c r="C16" s="395"/>
      <c r="D16" s="397"/>
      <c r="E16" s="410" t="s">
        <v>48</v>
      </c>
      <c r="F16" s="407" t="s">
        <v>49</v>
      </c>
      <c r="G16" s="408"/>
      <c r="H16" s="48"/>
      <c r="I16" s="42" t="s">
        <v>45</v>
      </c>
      <c r="J16" s="43">
        <v>50.8</v>
      </c>
      <c r="K16" s="42" t="s">
        <v>46</v>
      </c>
      <c r="L16" s="44">
        <f t="shared" si="1"/>
        <v>0</v>
      </c>
      <c r="M16" s="402"/>
      <c r="N16" s="36">
        <f t="shared" si="2"/>
        <v>0</v>
      </c>
      <c r="O16" s="45">
        <v>1.61E-2</v>
      </c>
      <c r="P16" s="47" t="s">
        <v>38</v>
      </c>
      <c r="Q16" s="39">
        <f t="shared" si="0"/>
        <v>0</v>
      </c>
    </row>
    <row r="17" spans="2:17" ht="28.5" customHeight="1">
      <c r="B17" s="1"/>
      <c r="C17" s="395"/>
      <c r="D17" s="397"/>
      <c r="E17" s="411"/>
      <c r="F17" s="407" t="s">
        <v>50</v>
      </c>
      <c r="G17" s="408"/>
      <c r="H17" s="49"/>
      <c r="I17" s="47" t="s">
        <v>51</v>
      </c>
      <c r="J17" s="43">
        <v>44.9</v>
      </c>
      <c r="K17" s="47" t="s">
        <v>52</v>
      </c>
      <c r="L17" s="44">
        <f t="shared" si="1"/>
        <v>0</v>
      </c>
      <c r="M17" s="402"/>
      <c r="N17" s="36">
        <f t="shared" si="2"/>
        <v>0</v>
      </c>
      <c r="O17" s="45">
        <v>1.4200000000000001E-2</v>
      </c>
      <c r="P17" s="47" t="s">
        <v>38</v>
      </c>
      <c r="Q17" s="39">
        <f t="shared" si="0"/>
        <v>0</v>
      </c>
    </row>
    <row r="18" spans="2:17" ht="28.5" customHeight="1">
      <c r="B18" s="1"/>
      <c r="C18" s="395"/>
      <c r="D18" s="397"/>
      <c r="E18" s="412" t="s">
        <v>53</v>
      </c>
      <c r="F18" s="407" t="s">
        <v>54</v>
      </c>
      <c r="G18" s="408"/>
      <c r="H18" s="49"/>
      <c r="I18" s="42" t="s">
        <v>45</v>
      </c>
      <c r="J18" s="43">
        <v>54.6</v>
      </c>
      <c r="K18" s="42" t="s">
        <v>46</v>
      </c>
      <c r="L18" s="44">
        <f t="shared" si="1"/>
        <v>0</v>
      </c>
      <c r="M18" s="402"/>
      <c r="N18" s="36">
        <f t="shared" si="2"/>
        <v>0</v>
      </c>
      <c r="O18" s="45">
        <v>1.35E-2</v>
      </c>
      <c r="P18" s="47" t="s">
        <v>38</v>
      </c>
      <c r="Q18" s="39">
        <f t="shared" si="0"/>
        <v>0</v>
      </c>
    </row>
    <row r="19" spans="2:17" ht="28.5" customHeight="1">
      <c r="B19" s="1"/>
      <c r="C19" s="395"/>
      <c r="D19" s="397"/>
      <c r="E19" s="411"/>
      <c r="F19" s="407" t="s">
        <v>55</v>
      </c>
      <c r="G19" s="408"/>
      <c r="H19" s="49"/>
      <c r="I19" s="47" t="s">
        <v>51</v>
      </c>
      <c r="J19" s="43">
        <v>43.5</v>
      </c>
      <c r="K19" s="47" t="s">
        <v>52</v>
      </c>
      <c r="L19" s="44">
        <f t="shared" si="1"/>
        <v>0</v>
      </c>
      <c r="M19" s="402"/>
      <c r="N19" s="36">
        <f t="shared" si="2"/>
        <v>0</v>
      </c>
      <c r="O19" s="45">
        <v>1.3899999999999999E-2</v>
      </c>
      <c r="P19" s="47" t="s">
        <v>38</v>
      </c>
      <c r="Q19" s="39">
        <f t="shared" si="0"/>
        <v>0</v>
      </c>
    </row>
    <row r="20" spans="2:17" ht="28.5" customHeight="1">
      <c r="B20" s="1"/>
      <c r="C20" s="395"/>
      <c r="D20" s="397"/>
      <c r="E20" s="413" t="s">
        <v>56</v>
      </c>
      <c r="F20" s="413" t="s">
        <v>57</v>
      </c>
      <c r="G20" s="407"/>
      <c r="H20" s="48"/>
      <c r="I20" s="42" t="s">
        <v>45</v>
      </c>
      <c r="J20" s="43">
        <v>29</v>
      </c>
      <c r="K20" s="42" t="s">
        <v>46</v>
      </c>
      <c r="L20" s="44">
        <f t="shared" si="1"/>
        <v>0</v>
      </c>
      <c r="M20" s="402"/>
      <c r="N20" s="36">
        <f t="shared" si="2"/>
        <v>0</v>
      </c>
      <c r="O20" s="45">
        <v>2.4500000000000001E-2</v>
      </c>
      <c r="P20" s="47" t="s">
        <v>38</v>
      </c>
      <c r="Q20" s="39">
        <f t="shared" si="0"/>
        <v>0</v>
      </c>
    </row>
    <row r="21" spans="2:17" ht="28.5" customHeight="1">
      <c r="B21" s="1"/>
      <c r="C21" s="395"/>
      <c r="D21" s="397"/>
      <c r="E21" s="413"/>
      <c r="F21" s="413" t="s">
        <v>58</v>
      </c>
      <c r="G21" s="407"/>
      <c r="H21" s="48"/>
      <c r="I21" s="42" t="s">
        <v>45</v>
      </c>
      <c r="J21" s="43">
        <v>25.7</v>
      </c>
      <c r="K21" s="42" t="s">
        <v>46</v>
      </c>
      <c r="L21" s="50">
        <f t="shared" si="1"/>
        <v>0</v>
      </c>
      <c r="M21" s="402"/>
      <c r="N21" s="36">
        <f t="shared" si="2"/>
        <v>0</v>
      </c>
      <c r="O21" s="45">
        <v>2.47E-2</v>
      </c>
      <c r="P21" s="47" t="s">
        <v>38</v>
      </c>
      <c r="Q21" s="39">
        <f t="shared" si="0"/>
        <v>0</v>
      </c>
    </row>
    <row r="22" spans="2:17" ht="28.5" customHeight="1">
      <c r="B22" s="1"/>
      <c r="C22" s="395"/>
      <c r="D22" s="397"/>
      <c r="E22" s="413"/>
      <c r="F22" s="413" t="s">
        <v>59</v>
      </c>
      <c r="G22" s="407"/>
      <c r="H22" s="48"/>
      <c r="I22" s="42" t="s">
        <v>45</v>
      </c>
      <c r="J22" s="43">
        <v>26.9</v>
      </c>
      <c r="K22" s="42" t="s">
        <v>46</v>
      </c>
      <c r="L22" s="44">
        <f t="shared" si="1"/>
        <v>0</v>
      </c>
      <c r="M22" s="403"/>
      <c r="N22" s="36">
        <f t="shared" si="2"/>
        <v>0</v>
      </c>
      <c r="O22" s="45">
        <v>2.5499999999999998E-2</v>
      </c>
      <c r="P22" s="47" t="s">
        <v>38</v>
      </c>
      <c r="Q22" s="39">
        <f t="shared" si="0"/>
        <v>0</v>
      </c>
    </row>
    <row r="23" spans="2:17" ht="28.5" customHeight="1">
      <c r="B23" s="1"/>
      <c r="C23" s="395"/>
      <c r="D23" s="397"/>
      <c r="E23" s="413" t="s">
        <v>60</v>
      </c>
      <c r="F23" s="413"/>
      <c r="G23" s="407"/>
      <c r="H23" s="48"/>
      <c r="I23" s="42" t="s">
        <v>45</v>
      </c>
      <c r="J23" s="43">
        <v>29.4</v>
      </c>
      <c r="K23" s="42" t="s">
        <v>46</v>
      </c>
      <c r="L23" s="44">
        <f t="shared" si="1"/>
        <v>0</v>
      </c>
      <c r="M23" s="403"/>
      <c r="N23" s="36">
        <f t="shared" si="2"/>
        <v>0</v>
      </c>
      <c r="O23" s="45">
        <v>2.9399999999999999E-2</v>
      </c>
      <c r="P23" s="47" t="s">
        <v>38</v>
      </c>
      <c r="Q23" s="39">
        <f t="shared" si="0"/>
        <v>0</v>
      </c>
    </row>
    <row r="24" spans="2:17" ht="28.5" customHeight="1">
      <c r="B24" s="1"/>
      <c r="C24" s="395"/>
      <c r="D24" s="397"/>
      <c r="E24" s="413" t="s">
        <v>61</v>
      </c>
      <c r="F24" s="413"/>
      <c r="G24" s="407"/>
      <c r="H24" s="48"/>
      <c r="I24" s="42" t="s">
        <v>45</v>
      </c>
      <c r="J24" s="43">
        <v>37.299999999999997</v>
      </c>
      <c r="K24" s="42" t="s">
        <v>46</v>
      </c>
      <c r="L24" s="44">
        <f t="shared" si="1"/>
        <v>0</v>
      </c>
      <c r="M24" s="403"/>
      <c r="N24" s="36">
        <f t="shared" si="2"/>
        <v>0</v>
      </c>
      <c r="O24" s="45">
        <v>2.0899999999999998E-2</v>
      </c>
      <c r="P24" s="47" t="s">
        <v>38</v>
      </c>
      <c r="Q24" s="39">
        <f t="shared" si="0"/>
        <v>0</v>
      </c>
    </row>
    <row r="25" spans="2:17" ht="28.5" customHeight="1">
      <c r="B25" s="1"/>
      <c r="C25" s="395"/>
      <c r="D25" s="397"/>
      <c r="E25" s="407" t="s">
        <v>62</v>
      </c>
      <c r="F25" s="408"/>
      <c r="G25" s="408"/>
      <c r="H25" s="49"/>
      <c r="I25" s="51" t="s">
        <v>51</v>
      </c>
      <c r="J25" s="43">
        <v>21.1</v>
      </c>
      <c r="K25" s="47" t="s">
        <v>52</v>
      </c>
      <c r="L25" s="44">
        <f t="shared" si="1"/>
        <v>0</v>
      </c>
      <c r="M25" s="402"/>
      <c r="N25" s="36">
        <f t="shared" si="2"/>
        <v>0</v>
      </c>
      <c r="O25" s="45">
        <v>1.0999999999999999E-2</v>
      </c>
      <c r="P25" s="47" t="s">
        <v>38</v>
      </c>
      <c r="Q25" s="39">
        <f t="shared" si="0"/>
        <v>0</v>
      </c>
    </row>
    <row r="26" spans="2:17" ht="28.5" customHeight="1">
      <c r="B26" s="1"/>
      <c r="C26" s="395"/>
      <c r="D26" s="397"/>
      <c r="E26" s="407" t="s">
        <v>63</v>
      </c>
      <c r="F26" s="408"/>
      <c r="G26" s="408"/>
      <c r="H26" s="49"/>
      <c r="I26" s="47" t="s">
        <v>51</v>
      </c>
      <c r="J26" s="43">
        <v>3.41</v>
      </c>
      <c r="K26" s="47" t="s">
        <v>52</v>
      </c>
      <c r="L26" s="44">
        <f t="shared" si="1"/>
        <v>0</v>
      </c>
      <c r="M26" s="402"/>
      <c r="N26" s="36">
        <f t="shared" si="2"/>
        <v>0</v>
      </c>
      <c r="O26" s="45">
        <v>2.6599999999999999E-2</v>
      </c>
      <c r="P26" s="47" t="s">
        <v>38</v>
      </c>
      <c r="Q26" s="39">
        <f t="shared" si="0"/>
        <v>0</v>
      </c>
    </row>
    <row r="27" spans="2:17" ht="28.5" customHeight="1">
      <c r="B27" s="1"/>
      <c r="C27" s="395"/>
      <c r="D27" s="397"/>
      <c r="E27" s="407" t="s">
        <v>64</v>
      </c>
      <c r="F27" s="408"/>
      <c r="G27" s="409"/>
      <c r="H27" s="31"/>
      <c r="I27" s="51" t="s">
        <v>51</v>
      </c>
      <c r="J27" s="43">
        <v>8.41</v>
      </c>
      <c r="K27" s="47" t="s">
        <v>52</v>
      </c>
      <c r="L27" s="44">
        <f t="shared" si="1"/>
        <v>0</v>
      </c>
      <c r="M27" s="402"/>
      <c r="N27" s="36">
        <f t="shared" si="2"/>
        <v>0</v>
      </c>
      <c r="O27" s="45">
        <v>3.8399999999999997E-2</v>
      </c>
      <c r="P27" s="47" t="s">
        <v>38</v>
      </c>
      <c r="Q27" s="39">
        <f t="shared" si="0"/>
        <v>0</v>
      </c>
    </row>
    <row r="28" spans="2:17" ht="28.5" customHeight="1">
      <c r="B28" s="1"/>
      <c r="C28" s="395"/>
      <c r="D28" s="397"/>
      <c r="E28" s="414" t="s">
        <v>65</v>
      </c>
      <c r="F28" s="414" t="s">
        <v>66</v>
      </c>
      <c r="G28" s="110" t="s">
        <v>67</v>
      </c>
      <c r="H28" s="31"/>
      <c r="I28" s="51" t="s">
        <v>51</v>
      </c>
      <c r="J28" s="43">
        <v>45</v>
      </c>
      <c r="K28" s="47" t="s">
        <v>52</v>
      </c>
      <c r="L28" s="44">
        <f t="shared" si="1"/>
        <v>0</v>
      </c>
      <c r="M28" s="402"/>
      <c r="N28" s="36">
        <f t="shared" si="2"/>
        <v>0</v>
      </c>
      <c r="O28" s="45">
        <v>1.3599999999999999E-2</v>
      </c>
      <c r="P28" s="47" t="s">
        <v>38</v>
      </c>
      <c r="Q28" s="39">
        <f t="shared" si="0"/>
        <v>0</v>
      </c>
    </row>
    <row r="29" spans="2:17" ht="28.5" customHeight="1">
      <c r="B29" s="1"/>
      <c r="C29" s="395"/>
      <c r="D29" s="397"/>
      <c r="E29" s="415"/>
      <c r="F29" s="416"/>
      <c r="G29" s="110" t="s">
        <v>68</v>
      </c>
      <c r="H29" s="31"/>
      <c r="I29" s="51" t="s">
        <v>51</v>
      </c>
      <c r="J29" s="43">
        <v>43.12</v>
      </c>
      <c r="K29" s="47" t="s">
        <v>52</v>
      </c>
      <c r="L29" s="44">
        <f t="shared" si="1"/>
        <v>0</v>
      </c>
      <c r="M29" s="402"/>
      <c r="N29" s="36">
        <f t="shared" si="2"/>
        <v>0</v>
      </c>
      <c r="O29" s="45">
        <v>1.3599999999999999E-2</v>
      </c>
      <c r="P29" s="47" t="s">
        <v>38</v>
      </c>
      <c r="Q29" s="39">
        <f t="shared" si="0"/>
        <v>0</v>
      </c>
    </row>
    <row r="30" spans="2:17" ht="28.5" customHeight="1">
      <c r="B30" s="1"/>
      <c r="C30" s="395"/>
      <c r="D30" s="397"/>
      <c r="E30" s="415"/>
      <c r="F30" s="416"/>
      <c r="G30" s="110" t="s">
        <v>69</v>
      </c>
      <c r="H30" s="31"/>
      <c r="I30" s="51" t="s">
        <v>51</v>
      </c>
      <c r="J30" s="43">
        <v>46.04</v>
      </c>
      <c r="K30" s="47" t="s">
        <v>52</v>
      </c>
      <c r="L30" s="44">
        <f t="shared" si="1"/>
        <v>0</v>
      </c>
      <c r="M30" s="402"/>
      <c r="N30" s="36">
        <f t="shared" si="2"/>
        <v>0</v>
      </c>
      <c r="O30" s="45">
        <v>1.3599999999999999E-2</v>
      </c>
      <c r="P30" s="47" t="s">
        <v>38</v>
      </c>
      <c r="Q30" s="39">
        <f t="shared" si="0"/>
        <v>0</v>
      </c>
    </row>
    <row r="31" spans="2:17" ht="28.5" customHeight="1">
      <c r="B31" s="1"/>
      <c r="C31" s="395"/>
      <c r="D31" s="397"/>
      <c r="E31" s="415"/>
      <c r="F31" s="416"/>
      <c r="G31" s="110" t="s">
        <v>70</v>
      </c>
      <c r="H31" s="31"/>
      <c r="I31" s="51" t="s">
        <v>51</v>
      </c>
      <c r="J31" s="43">
        <v>41.86</v>
      </c>
      <c r="K31" s="47" t="s">
        <v>52</v>
      </c>
      <c r="L31" s="44">
        <f t="shared" si="1"/>
        <v>0</v>
      </c>
      <c r="M31" s="402"/>
      <c r="N31" s="36">
        <f t="shared" si="2"/>
        <v>0</v>
      </c>
      <c r="O31" s="45">
        <v>1.3599999999999999E-2</v>
      </c>
      <c r="P31" s="47" t="s">
        <v>38</v>
      </c>
      <c r="Q31" s="39">
        <f t="shared" si="0"/>
        <v>0</v>
      </c>
    </row>
    <row r="32" spans="2:17" ht="28.5" customHeight="1">
      <c r="B32" s="1"/>
      <c r="C32" s="395"/>
      <c r="D32" s="397"/>
      <c r="E32" s="415"/>
      <c r="F32" s="417"/>
      <c r="G32" s="110" t="s">
        <v>71</v>
      </c>
      <c r="H32" s="31"/>
      <c r="I32" s="51" t="s">
        <v>51</v>
      </c>
      <c r="J32" s="43">
        <v>29.3</v>
      </c>
      <c r="K32" s="47" t="s">
        <v>52</v>
      </c>
      <c r="L32" s="44">
        <f t="shared" si="1"/>
        <v>0</v>
      </c>
      <c r="M32" s="402"/>
      <c r="N32" s="36">
        <f t="shared" si="2"/>
        <v>0</v>
      </c>
      <c r="O32" s="45">
        <v>1.3599999999999999E-2</v>
      </c>
      <c r="P32" s="47" t="s">
        <v>38</v>
      </c>
      <c r="Q32" s="39">
        <f t="shared" si="0"/>
        <v>0</v>
      </c>
    </row>
    <row r="33" spans="2:17" ht="28.5" customHeight="1">
      <c r="B33" s="1"/>
      <c r="C33" s="395"/>
      <c r="D33" s="397"/>
      <c r="E33" s="415"/>
      <c r="F33" s="418"/>
      <c r="G33" s="419"/>
      <c r="H33" s="52"/>
      <c r="I33" s="53"/>
      <c r="J33" s="54"/>
      <c r="K33" s="53"/>
      <c r="L33" s="44">
        <f>IF(ISERROR(H33*J33),"",H33*J33)</f>
        <v>0</v>
      </c>
      <c r="M33" s="402"/>
      <c r="N33" s="36">
        <f>IF(ISERROR(H33*J33*M$6),"",H33*J33*M$6)</f>
        <v>0</v>
      </c>
      <c r="O33" s="55"/>
      <c r="P33" s="56"/>
      <c r="Q33" s="57">
        <f>IF(ISERROR(H33*J33*O33*44/12),"",H33*J33*O33*44/12)</f>
        <v>0</v>
      </c>
    </row>
    <row r="34" spans="2:17" ht="28.5" customHeight="1">
      <c r="B34" s="1"/>
      <c r="C34" s="395"/>
      <c r="D34" s="397"/>
      <c r="E34" s="415"/>
      <c r="F34" s="418"/>
      <c r="G34" s="419"/>
      <c r="H34" s="52"/>
      <c r="I34" s="53"/>
      <c r="J34" s="54"/>
      <c r="K34" s="53"/>
      <c r="L34" s="44">
        <f>IF(ISERROR(H34*J34),"",H34*J34)</f>
        <v>0</v>
      </c>
      <c r="M34" s="402"/>
      <c r="N34" s="36">
        <f>IF(ISERROR(H34*J34*M$6),"",H34*J34*M$6)</f>
        <v>0</v>
      </c>
      <c r="O34" s="55"/>
      <c r="P34" s="56"/>
      <c r="Q34" s="57">
        <f>IF(ISERROR(H34*J34*O34*44/12),"",H34*J34*O34*44/12)</f>
        <v>0</v>
      </c>
    </row>
    <row r="35" spans="2:17" ht="28.5" customHeight="1" thickBot="1">
      <c r="B35" s="1"/>
      <c r="C35" s="395"/>
      <c r="D35" s="41"/>
      <c r="E35" s="422" t="s">
        <v>72</v>
      </c>
      <c r="F35" s="423"/>
      <c r="G35" s="424"/>
      <c r="H35" s="425"/>
      <c r="I35" s="426"/>
      <c r="J35" s="427"/>
      <c r="K35" s="428"/>
      <c r="L35" s="58">
        <f>SUM(L6:L34)</f>
        <v>0</v>
      </c>
      <c r="M35" s="402"/>
      <c r="N35" s="59">
        <f>L35*M6</f>
        <v>0</v>
      </c>
      <c r="O35" s="420"/>
      <c r="P35" s="421"/>
      <c r="Q35" s="60">
        <f>SUM(Q6:Q34)</f>
        <v>0</v>
      </c>
    </row>
    <row r="36" spans="2:17" ht="16.5" customHeight="1" thickTop="1">
      <c r="B36" s="1"/>
      <c r="C36" s="395"/>
      <c r="D36" s="429" t="s">
        <v>73</v>
      </c>
      <c r="E36" s="111"/>
      <c r="F36" s="112"/>
      <c r="G36" s="113"/>
      <c r="H36" s="61" t="s">
        <v>74</v>
      </c>
      <c r="I36" s="62"/>
      <c r="J36" s="63" t="s">
        <v>18</v>
      </c>
      <c r="K36" s="62"/>
      <c r="L36" s="64" t="s">
        <v>19</v>
      </c>
      <c r="M36" s="65" t="s">
        <v>20</v>
      </c>
      <c r="N36" s="66" t="s">
        <v>21</v>
      </c>
      <c r="O36" s="67" t="s">
        <v>75</v>
      </c>
      <c r="P36" s="62"/>
      <c r="Q36" s="68" t="s">
        <v>76</v>
      </c>
    </row>
    <row r="37" spans="2:17" ht="28.5" customHeight="1">
      <c r="B37" s="1"/>
      <c r="C37" s="395"/>
      <c r="D37" s="430"/>
      <c r="E37" s="407" t="s">
        <v>77</v>
      </c>
      <c r="F37" s="408"/>
      <c r="G37" s="409"/>
      <c r="H37" s="31"/>
      <c r="I37" s="42" t="s">
        <v>27</v>
      </c>
      <c r="J37" s="43">
        <v>1.02</v>
      </c>
      <c r="K37" s="42" t="s">
        <v>78</v>
      </c>
      <c r="L37" s="44">
        <f t="shared" si="1"/>
        <v>0</v>
      </c>
      <c r="M37" s="402">
        <v>2.58E-2</v>
      </c>
      <c r="N37" s="36">
        <f t="shared" si="2"/>
        <v>0</v>
      </c>
      <c r="O37" s="69">
        <v>0.06</v>
      </c>
      <c r="P37" s="47" t="s">
        <v>79</v>
      </c>
      <c r="Q37" s="39">
        <f>H37*O37</f>
        <v>0</v>
      </c>
    </row>
    <row r="38" spans="2:17" ht="28.5" customHeight="1">
      <c r="B38" s="1"/>
      <c r="C38" s="395"/>
      <c r="D38" s="430"/>
      <c r="E38" s="433" t="s">
        <v>80</v>
      </c>
      <c r="F38" s="434"/>
      <c r="G38" s="435"/>
      <c r="H38" s="31"/>
      <c r="I38" s="42" t="s">
        <v>27</v>
      </c>
      <c r="J38" s="43">
        <v>1.36</v>
      </c>
      <c r="K38" s="42" t="s">
        <v>78</v>
      </c>
      <c r="L38" s="44">
        <f t="shared" si="1"/>
        <v>0</v>
      </c>
      <c r="M38" s="402"/>
      <c r="N38" s="36">
        <f t="shared" si="2"/>
        <v>0</v>
      </c>
      <c r="O38" s="69">
        <v>5.7000000000000002E-2</v>
      </c>
      <c r="P38" s="47" t="s">
        <v>79</v>
      </c>
      <c r="Q38" s="39">
        <f>H38*O38</f>
        <v>0</v>
      </c>
    </row>
    <row r="39" spans="2:17" ht="28.5" customHeight="1">
      <c r="B39" s="1"/>
      <c r="C39" s="395"/>
      <c r="D39" s="430"/>
      <c r="E39" s="407" t="s">
        <v>81</v>
      </c>
      <c r="F39" s="408"/>
      <c r="G39" s="409"/>
      <c r="H39" s="31"/>
      <c r="I39" s="42" t="s">
        <v>27</v>
      </c>
      <c r="J39" s="43">
        <v>1.36</v>
      </c>
      <c r="K39" s="42" t="s">
        <v>78</v>
      </c>
      <c r="L39" s="44">
        <f t="shared" si="1"/>
        <v>0</v>
      </c>
      <c r="M39" s="402"/>
      <c r="N39" s="36">
        <f t="shared" si="2"/>
        <v>0</v>
      </c>
      <c r="O39" s="69">
        <v>5.7000000000000002E-2</v>
      </c>
      <c r="P39" s="47" t="s">
        <v>79</v>
      </c>
      <c r="Q39" s="39">
        <f>H39*O39</f>
        <v>0</v>
      </c>
    </row>
    <row r="40" spans="2:17" ht="28.5" customHeight="1">
      <c r="B40" s="1"/>
      <c r="C40" s="395"/>
      <c r="D40" s="430"/>
      <c r="E40" s="407" t="s">
        <v>82</v>
      </c>
      <c r="F40" s="408"/>
      <c r="G40" s="409"/>
      <c r="H40" s="31"/>
      <c r="I40" s="42" t="s">
        <v>27</v>
      </c>
      <c r="J40" s="70">
        <v>1.36</v>
      </c>
      <c r="K40" s="42" t="s">
        <v>78</v>
      </c>
      <c r="L40" s="44">
        <f t="shared" si="1"/>
        <v>0</v>
      </c>
      <c r="M40" s="402"/>
      <c r="N40" s="36">
        <f t="shared" si="2"/>
        <v>0</v>
      </c>
      <c r="O40" s="69">
        <v>5.7000000000000002E-2</v>
      </c>
      <c r="P40" s="47" t="s">
        <v>79</v>
      </c>
      <c r="Q40" s="39">
        <f>H40*O40</f>
        <v>0</v>
      </c>
    </row>
    <row r="41" spans="2:17" ht="28.5" customHeight="1">
      <c r="B41" s="1"/>
      <c r="C41" s="395"/>
      <c r="D41" s="430"/>
      <c r="E41" s="436" t="s">
        <v>83</v>
      </c>
      <c r="F41" s="437"/>
      <c r="G41" s="438"/>
      <c r="H41" s="31"/>
      <c r="I41" s="71" t="s">
        <v>27</v>
      </c>
      <c r="J41" s="439"/>
      <c r="K41" s="440"/>
      <c r="L41" s="72"/>
      <c r="M41" s="432"/>
      <c r="N41" s="72"/>
      <c r="O41" s="69">
        <v>5.7000000000000002E-2</v>
      </c>
      <c r="P41" s="47" t="s">
        <v>79</v>
      </c>
      <c r="Q41" s="39">
        <f>H41*O41</f>
        <v>0</v>
      </c>
    </row>
    <row r="42" spans="2:17" ht="28.5" customHeight="1" thickBot="1">
      <c r="B42" s="1"/>
      <c r="C42" s="395"/>
      <c r="D42" s="431"/>
      <c r="E42" s="441" t="s">
        <v>72</v>
      </c>
      <c r="F42" s="442"/>
      <c r="G42" s="443"/>
      <c r="H42" s="444"/>
      <c r="I42" s="426"/>
      <c r="J42" s="427"/>
      <c r="K42" s="428"/>
      <c r="L42" s="73">
        <f>SUM(L37:L41)</f>
        <v>0</v>
      </c>
      <c r="M42" s="74"/>
      <c r="N42" s="75">
        <f>L42*M37</f>
        <v>0</v>
      </c>
      <c r="O42" s="420"/>
      <c r="P42" s="421"/>
      <c r="Q42" s="60">
        <f>SUM(Q37:Q41)</f>
        <v>0</v>
      </c>
    </row>
    <row r="43" spans="2:17" ht="28.5" hidden="1" customHeight="1">
      <c r="B43" s="1"/>
      <c r="C43" s="395"/>
      <c r="D43" s="453" t="s">
        <v>84</v>
      </c>
      <c r="E43" s="456" t="s">
        <v>85</v>
      </c>
      <c r="F43" s="458" t="s">
        <v>86</v>
      </c>
      <c r="G43" s="459"/>
      <c r="H43" s="31"/>
      <c r="I43" s="76" t="s">
        <v>87</v>
      </c>
      <c r="J43" s="70">
        <v>9.9700000000000006</v>
      </c>
      <c r="K43" s="46" t="s">
        <v>88</v>
      </c>
      <c r="L43" s="77">
        <f>H43*J43</f>
        <v>0</v>
      </c>
      <c r="M43" s="446">
        <v>2.58E-2</v>
      </c>
      <c r="N43" s="78">
        <f>H43*J43*M$43</f>
        <v>0</v>
      </c>
      <c r="O43" s="69">
        <v>0.495</v>
      </c>
      <c r="P43" s="47" t="s">
        <v>89</v>
      </c>
      <c r="Q43" s="79">
        <f>H43*O43</f>
        <v>0</v>
      </c>
    </row>
    <row r="44" spans="2:17" ht="28.5" hidden="1" customHeight="1" thickTop="1">
      <c r="B44" s="1"/>
      <c r="C44" s="395"/>
      <c r="D44" s="454"/>
      <c r="E44" s="457"/>
      <c r="F44" s="407" t="s">
        <v>90</v>
      </c>
      <c r="G44" s="409"/>
      <c r="H44" s="31"/>
      <c r="I44" s="51" t="s">
        <v>87</v>
      </c>
      <c r="J44" s="70">
        <v>9.2799999999999994</v>
      </c>
      <c r="K44" s="47" t="s">
        <v>88</v>
      </c>
      <c r="L44" s="77">
        <f>H44*J44</f>
        <v>0</v>
      </c>
      <c r="M44" s="402"/>
      <c r="N44" s="78">
        <f>H44*J44*M$43</f>
        <v>0</v>
      </c>
      <c r="O44" s="69">
        <v>0.495</v>
      </c>
      <c r="P44" s="46" t="s">
        <v>89</v>
      </c>
      <c r="Q44" s="79">
        <f>H44*O44</f>
        <v>0</v>
      </c>
    </row>
    <row r="45" spans="2:17" ht="28.5" customHeight="1" thickTop="1">
      <c r="B45" s="1"/>
      <c r="C45" s="395"/>
      <c r="D45" s="454"/>
      <c r="E45" s="447" t="s">
        <v>91</v>
      </c>
      <c r="F45" s="448"/>
      <c r="G45" s="449"/>
      <c r="H45" s="31"/>
      <c r="I45" s="47" t="s">
        <v>87</v>
      </c>
      <c r="J45" s="70">
        <v>9.76</v>
      </c>
      <c r="K45" s="47" t="s">
        <v>88</v>
      </c>
      <c r="L45" s="80">
        <f>H45*J45</f>
        <v>0</v>
      </c>
      <c r="M45" s="402"/>
      <c r="N45" s="36">
        <f>H45*J45*M$6</f>
        <v>0</v>
      </c>
      <c r="O45" s="69">
        <v>0.495</v>
      </c>
      <c r="P45" s="46" t="s">
        <v>89</v>
      </c>
      <c r="Q45" s="81">
        <f>H45*O45</f>
        <v>0</v>
      </c>
    </row>
    <row r="46" spans="2:17" ht="28.5" hidden="1" customHeight="1">
      <c r="B46" s="1"/>
      <c r="C46" s="40"/>
      <c r="D46" s="454"/>
      <c r="E46" s="436" t="s">
        <v>92</v>
      </c>
      <c r="F46" s="437"/>
      <c r="G46" s="438"/>
      <c r="H46" s="31"/>
      <c r="I46" s="51" t="s">
        <v>87</v>
      </c>
      <c r="J46" s="439"/>
      <c r="K46" s="440"/>
      <c r="L46" s="72"/>
      <c r="M46" s="402"/>
      <c r="N46" s="72"/>
      <c r="O46" s="69">
        <v>0.495</v>
      </c>
      <c r="P46" s="46" t="s">
        <v>89</v>
      </c>
      <c r="Q46" s="81">
        <f>H46*O46</f>
        <v>0</v>
      </c>
    </row>
    <row r="47" spans="2:17" ht="28.5" customHeight="1">
      <c r="B47" s="1"/>
      <c r="C47" s="40"/>
      <c r="D47" s="454"/>
      <c r="E47" s="436" t="s">
        <v>93</v>
      </c>
      <c r="F47" s="437"/>
      <c r="G47" s="438"/>
      <c r="H47" s="31"/>
      <c r="I47" s="47" t="s">
        <v>87</v>
      </c>
      <c r="J47" s="439"/>
      <c r="K47" s="440"/>
      <c r="L47" s="72"/>
      <c r="M47" s="432"/>
      <c r="N47" s="82"/>
      <c r="O47" s="83">
        <v>0</v>
      </c>
      <c r="P47" s="46" t="s">
        <v>89</v>
      </c>
      <c r="Q47" s="81">
        <f>H47*O47</f>
        <v>0</v>
      </c>
    </row>
    <row r="48" spans="2:17" ht="28.5" customHeight="1" thickBot="1">
      <c r="B48" s="1"/>
      <c r="C48" s="40"/>
      <c r="D48" s="455"/>
      <c r="E48" s="461" t="s">
        <v>72</v>
      </c>
      <c r="F48" s="462"/>
      <c r="G48" s="463"/>
      <c r="H48" s="444"/>
      <c r="I48" s="426"/>
      <c r="J48" s="427"/>
      <c r="K48" s="445"/>
      <c r="L48" s="73">
        <f>SUM(L43:L45)</f>
        <v>0</v>
      </c>
      <c r="M48" s="84"/>
      <c r="N48" s="85">
        <f>L48*M43</f>
        <v>0</v>
      </c>
      <c r="O48" s="427"/>
      <c r="P48" s="445"/>
      <c r="Q48" s="86">
        <f>SUM(Q43:Q47)</f>
        <v>0</v>
      </c>
    </row>
    <row r="49" spans="2:17" ht="28.5" customHeight="1" thickTop="1">
      <c r="B49" s="1"/>
      <c r="C49" s="40"/>
      <c r="D49" s="460" t="s">
        <v>94</v>
      </c>
      <c r="E49" s="464" t="s">
        <v>95</v>
      </c>
      <c r="F49" s="465"/>
      <c r="G49" s="466"/>
      <c r="H49" s="31"/>
      <c r="I49" s="87" t="s">
        <v>27</v>
      </c>
      <c r="J49" s="467"/>
      <c r="K49" s="468"/>
      <c r="L49" s="88"/>
      <c r="M49" s="89"/>
      <c r="N49" s="90"/>
      <c r="O49" s="67"/>
      <c r="P49" s="91"/>
      <c r="Q49" s="92">
        <f>IF(ISERROR(-ABS(H49*O49)),"",-ABS(H49*O49))</f>
        <v>0</v>
      </c>
    </row>
    <row r="50" spans="2:17" ht="28.5" customHeight="1">
      <c r="B50" s="1"/>
      <c r="C50" s="40"/>
      <c r="D50" s="460"/>
      <c r="E50" s="487" t="s">
        <v>96</v>
      </c>
      <c r="F50" s="488"/>
      <c r="G50" s="489"/>
      <c r="H50" s="31"/>
      <c r="I50" s="47" t="s">
        <v>87</v>
      </c>
      <c r="J50" s="439"/>
      <c r="K50" s="440"/>
      <c r="L50" s="72"/>
      <c r="M50" s="93"/>
      <c r="N50" s="94"/>
      <c r="O50" s="95"/>
      <c r="P50" s="56"/>
      <c r="Q50" s="39">
        <f>IF(ISERROR(-ABS(H50*O50)),"",-ABS(H50*O50))</f>
        <v>0</v>
      </c>
    </row>
    <row r="51" spans="2:17" ht="28.5" customHeight="1" thickBot="1">
      <c r="B51" s="1"/>
      <c r="C51" s="40"/>
      <c r="D51" s="460"/>
      <c r="E51" s="450" t="s">
        <v>72</v>
      </c>
      <c r="F51" s="451"/>
      <c r="G51" s="452"/>
      <c r="H51" s="444"/>
      <c r="I51" s="445"/>
      <c r="J51" s="427"/>
      <c r="K51" s="445"/>
      <c r="L51" s="96"/>
      <c r="M51" s="97"/>
      <c r="N51" s="98"/>
      <c r="O51" s="478"/>
      <c r="P51" s="479"/>
      <c r="Q51" s="86">
        <f>SUM(Q49:Q50)</f>
        <v>0</v>
      </c>
    </row>
    <row r="52" spans="2:17" ht="28.5" customHeight="1" thickTop="1" thickBot="1">
      <c r="B52" s="1"/>
      <c r="C52" s="99"/>
      <c r="D52" s="480" t="s">
        <v>97</v>
      </c>
      <c r="E52" s="481"/>
      <c r="F52" s="481"/>
      <c r="G52" s="482"/>
      <c r="H52" s="483"/>
      <c r="I52" s="484"/>
      <c r="J52" s="485"/>
      <c r="K52" s="486"/>
      <c r="L52" s="100"/>
      <c r="M52" s="101"/>
      <c r="N52" s="102"/>
      <c r="O52" s="485"/>
      <c r="P52" s="486"/>
      <c r="Q52" s="103"/>
    </row>
    <row r="53" spans="2:17" ht="28.5" customHeight="1" thickTop="1" thickBot="1">
      <c r="C53" s="104"/>
      <c r="D53" s="469" t="s">
        <v>98</v>
      </c>
      <c r="E53" s="470"/>
      <c r="F53" s="470"/>
      <c r="G53" s="471"/>
      <c r="H53" s="472"/>
      <c r="I53" s="473"/>
      <c r="J53" s="474"/>
      <c r="K53" s="475"/>
      <c r="L53" s="105">
        <f>SUM(L35,L42,L48)</f>
        <v>0</v>
      </c>
      <c r="M53" s="106">
        <v>2.58E-2</v>
      </c>
      <c r="N53" s="107">
        <f>+N35+N42+N48+N51+N52</f>
        <v>0</v>
      </c>
      <c r="O53" s="476"/>
      <c r="P53" s="477"/>
      <c r="Q53" s="108">
        <f>+Q35+Q42+Q48+Q51+Q52</f>
        <v>0</v>
      </c>
    </row>
    <row r="54" spans="2:17" ht="13.5" thickBot="1">
      <c r="Q54" s="109"/>
    </row>
    <row r="55" spans="2:17" ht="13.5" thickBot="1">
      <c r="N55" s="116" t="s">
        <v>6</v>
      </c>
      <c r="O55" s="490" t="s">
        <v>101</v>
      </c>
      <c r="P55" s="490"/>
      <c r="Q55" s="117" t="s">
        <v>102</v>
      </c>
    </row>
    <row r="56" spans="2:17" ht="40" customHeight="1" thickBot="1">
      <c r="N56" s="118">
        <f>'(導入前)CO₂排出量換算シート'!Q53</f>
        <v>0</v>
      </c>
      <c r="O56" s="491">
        <f>Q53</f>
        <v>0</v>
      </c>
      <c r="P56" s="491"/>
      <c r="Q56" s="119">
        <f>N56-O56</f>
        <v>0</v>
      </c>
    </row>
  </sheetData>
  <mergeCells count="85">
    <mergeCell ref="O55:P55"/>
    <mergeCell ref="O56:P56"/>
    <mergeCell ref="D52:G52"/>
    <mergeCell ref="H52:I52"/>
    <mergeCell ref="J52:K52"/>
    <mergeCell ref="O52:P52"/>
    <mergeCell ref="D53:G53"/>
    <mergeCell ref="H53:I53"/>
    <mergeCell ref="J53:K53"/>
    <mergeCell ref="O53:P53"/>
    <mergeCell ref="O48:P48"/>
    <mergeCell ref="D49:D51"/>
    <mergeCell ref="E49:G49"/>
    <mergeCell ref="J49:K49"/>
    <mergeCell ref="E50:G50"/>
    <mergeCell ref="J50:K50"/>
    <mergeCell ref="E51:G51"/>
    <mergeCell ref="H51:I51"/>
    <mergeCell ref="J51:K51"/>
    <mergeCell ref="O51:P51"/>
    <mergeCell ref="D43:D48"/>
    <mergeCell ref="E43:E44"/>
    <mergeCell ref="F43:G43"/>
    <mergeCell ref="M43:M47"/>
    <mergeCell ref="F44:G44"/>
    <mergeCell ref="E45:G45"/>
    <mergeCell ref="E46:G46"/>
    <mergeCell ref="J46:K46"/>
    <mergeCell ref="E47:G47"/>
    <mergeCell ref="J47:K47"/>
    <mergeCell ref="E48:G48"/>
    <mergeCell ref="H48:I48"/>
    <mergeCell ref="J48:K48"/>
    <mergeCell ref="E35:G35"/>
    <mergeCell ref="H35:I35"/>
    <mergeCell ref="J35:K35"/>
    <mergeCell ref="O35:P35"/>
    <mergeCell ref="D36:D42"/>
    <mergeCell ref="E37:G37"/>
    <mergeCell ref="M37:M41"/>
    <mergeCell ref="E38:G38"/>
    <mergeCell ref="E39:G39"/>
    <mergeCell ref="E40:G40"/>
    <mergeCell ref="E41:G41"/>
    <mergeCell ref="J41:K41"/>
    <mergeCell ref="E42:G42"/>
    <mergeCell ref="H42:I42"/>
    <mergeCell ref="J42:K42"/>
    <mergeCell ref="O42:P42"/>
    <mergeCell ref="E24:G24"/>
    <mergeCell ref="E25:G25"/>
    <mergeCell ref="E26:G26"/>
    <mergeCell ref="E27:G27"/>
    <mergeCell ref="E28:E34"/>
    <mergeCell ref="F28:F32"/>
    <mergeCell ref="F33:G33"/>
    <mergeCell ref="F34:G34"/>
    <mergeCell ref="E20:E22"/>
    <mergeCell ref="F20:G20"/>
    <mergeCell ref="F21:G21"/>
    <mergeCell ref="F22:G22"/>
    <mergeCell ref="E23:G23"/>
    <mergeCell ref="E15:G15"/>
    <mergeCell ref="E16:E17"/>
    <mergeCell ref="F16:G16"/>
    <mergeCell ref="F17:G17"/>
    <mergeCell ref="E18:E19"/>
    <mergeCell ref="F18:G18"/>
    <mergeCell ref="F19:G19"/>
    <mergeCell ref="D3:G5"/>
    <mergeCell ref="H3:I3"/>
    <mergeCell ref="J3:K3"/>
    <mergeCell ref="O3:P3"/>
    <mergeCell ref="C6:C45"/>
    <mergeCell ref="D6:D34"/>
    <mergeCell ref="E6:G6"/>
    <mergeCell ref="M6:M35"/>
    <mergeCell ref="E7:G7"/>
    <mergeCell ref="E8:G8"/>
    <mergeCell ref="E9:G9"/>
    <mergeCell ref="E10:G10"/>
    <mergeCell ref="E11:G11"/>
    <mergeCell ref="E12:G12"/>
    <mergeCell ref="E13:G13"/>
    <mergeCell ref="E14:G14"/>
  </mergeCells>
  <phoneticPr fontId="2"/>
  <pageMargins left="0.7" right="0.7" top="0.75" bottom="0.75" header="0.3" footer="0.3"/>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太陽光＋蓄電池</vt:lpstr>
      <vt:lpstr>その他</vt:lpstr>
      <vt:lpstr>(導入前)CO₂排出量換算シート</vt:lpstr>
      <vt:lpstr>(導入後)CO₂排出量換算シート </vt:lpstr>
      <vt:lpstr>その他!Print_Area</vt:lpstr>
      <vt:lpstr>'太陽光＋蓄電池'!Print_Area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佐野 龍之介（エネルギー環境課）</cp:lastModifiedBy>
  <cp:lastPrinted>2025-05-29T01:25:43Z</cp:lastPrinted>
  <dcterms:created xsi:type="dcterms:W3CDTF">2010-02-17T06:32:55Z</dcterms:created>
  <dcterms:modified xsi:type="dcterms:W3CDTF">2025-06-25T07:44:14Z</dcterms:modified>
</cp:coreProperties>
</file>