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114541\Box\【02_課所共有】06_04_高齢者福祉課\R06年度\02_施設・事業者指導担当\41_老人施設（老人福祉法）\41_06_軽費老人ホーム\41_06_030_通知・報告（軽費老人ホーム）\03_R7年度当初交付申請提出依頼\様式\"/>
    </mc:Choice>
  </mc:AlternateContent>
  <xr:revisionPtr revIDLastSave="0" documentId="13_ncr:1_{21A3BA4D-4CC9-46C4-BC2B-D6E978DCDE6A}" xr6:coauthVersionLast="47" xr6:coauthVersionMax="47" xr10:uidLastSave="{00000000-0000-0000-0000-000000000000}"/>
  <workbookProtection workbookAlgorithmName="SHA-512" workbookHashValue="wwqF53ag02lEkw9ONT3Ncr804YGrzc/qkoPRkHd2QYs5ANRTeY8XQdyvMkAdnnWqC+6NKHb1dEGJHo3zRD+Nog==" workbookSaltValue="mVmU8QR8W4xiRPF63wbDTw==" workbookSpinCount="100000" lockStructure="1"/>
  <bookViews>
    <workbookView xWindow="-120" yWindow="-120" windowWidth="27645" windowHeight="16440" tabRatio="809" xr2:uid="{00000000-000D-0000-FFFF-FFFF00000000}"/>
  </bookViews>
  <sheets>
    <sheet name="別表１（当初申請、変更申請)" sheetId="1" r:id="rId1"/>
    <sheet name="別表２（当初申請、変更申請）" sheetId="2" r:id="rId2"/>
    <sheet name="別表３（当初申請、変更申請）" sheetId="20" r:id="rId3"/>
    <sheet name="環境改善加算・計画書（当初申請・変更申請）" sheetId="22" r:id="rId4"/>
    <sheet name="(ケア一般)階層別、月別利用人員内訳" sheetId="4" r:id="rId5"/>
    <sheet name="基準額内訳(一般入居者)" sheetId="6" r:id="rId6"/>
    <sheet name="単価積算内訳 " sheetId="19" r:id="rId7"/>
    <sheet name="職員の配置状況等 " sheetId="18" r:id="rId8"/>
    <sheet name="職員名簿" sheetId="9" r:id="rId9"/>
    <sheet name="精算書（実績報告）" sheetId="14" r:id="rId10"/>
    <sheet name="別表２(実績報告)" sheetId="17" r:id="rId11"/>
    <sheet name="別表３（実績報告）" sheetId="21" r:id="rId12"/>
    <sheet name="環境改善加算・報告書（実績報告）" sheetId="23" r:id="rId13"/>
  </sheets>
  <externalReferences>
    <externalReference r:id="rId14"/>
  </externalReferences>
  <definedNames>
    <definedName name="_xlnm.Print_Area" localSheetId="4">'(ケア一般)階層別、月別利用人員内訳'!$A$1:$O$32</definedName>
    <definedName name="_xlnm.Print_Area" localSheetId="3">'環境改善加算・計画書（当初申請・変更申請）'!$A$1:$AN$55</definedName>
    <definedName name="_xlnm.Print_Area" localSheetId="12">'環境改善加算・報告書（実績報告）'!$A$1:$AJ$50</definedName>
    <definedName name="_xlnm.Print_Area" localSheetId="5">'基準額内訳(一般入居者)'!$A$1:$H$36</definedName>
    <definedName name="_xlnm.Print_Area" localSheetId="8">職員名簿!$A$1:$E$20</definedName>
    <definedName name="_xlnm.Print_Area" localSheetId="9">'精算書（実績報告）'!$A$1:$J$9</definedName>
    <definedName name="_xlnm.Print_Area" localSheetId="6">'単価積算内訳 '!$A$1:$I$9</definedName>
    <definedName name="_xlnm.Print_Area" localSheetId="0">'別表１（当初申請、変更申請)'!$A$1:$H$10</definedName>
    <definedName name="_xlnm.Print_Area" localSheetId="10">'別表２(実績報告)'!$A$1:$E$39</definedName>
    <definedName name="_xlnm.Print_Area" localSheetId="1">'別表２（当初申請、変更申請）'!$A$1:$E$39</definedName>
    <definedName name="_xlnm.Print_Area" localSheetId="11">'別表３（実績報告）'!$A$1:$W$38</definedName>
    <definedName name="_xlnm.Print_Area" localSheetId="2">'別表３（当初申請、変更申請）'!$A$1:$W$38</definedName>
    <definedName name="wrn.ケアハウス." localSheetId="11" hidden="1">{#N/A,#N/A,FALSE,"Sheet1"}</definedName>
    <definedName name="wrn.ケアハウス." localSheetId="2" hidden="1">{#N/A,#N/A,FALSE,"Sheet1"}</definedName>
    <definedName name="wrn.ケアハウス." hidden="1">{#N/A,#N/A,FALSE,"Sheet1"}</definedName>
    <definedName name="サービス名">[1]【参考】数式用!$A$5:$A$27</definedName>
    <definedName name="確認">#N/A</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 i="23" l="1"/>
  <c r="AI30" i="23"/>
  <c r="AJ50" i="23" s="1"/>
  <c r="AI24" i="23"/>
  <c r="AJ47" i="23" s="1"/>
  <c r="AI19" i="23"/>
  <c r="AJ44" i="23" s="1"/>
  <c r="Z14" i="23"/>
  <c r="AI12" i="23"/>
  <c r="AJ43" i="23" s="1"/>
  <c r="Z12" i="23"/>
  <c r="Z3" i="22" l="1"/>
  <c r="AF15" i="22"/>
  <c r="AD15" i="22"/>
  <c r="AA15" i="22"/>
  <c r="Y15" i="22"/>
  <c r="W15" i="22"/>
  <c r="U15" i="22"/>
  <c r="S15" i="22"/>
  <c r="Q15" i="22"/>
  <c r="O15" i="22"/>
  <c r="M15" i="22"/>
  <c r="K15" i="22"/>
  <c r="H15" i="22"/>
  <c r="AH15" i="22" l="1"/>
  <c r="AA17" i="22" l="1"/>
  <c r="AA19" i="22" s="1"/>
  <c r="H8" i="1" l="1"/>
  <c r="AH34" i="22" a="1"/>
  <c r="AH34" i="22" s="1"/>
  <c r="AE54" i="22" s="1"/>
  <c r="AH22" i="22"/>
  <c r="AH40" i="22"/>
  <c r="AE55" i="22" s="1"/>
  <c r="Q19" i="21"/>
  <c r="R19" i="21" s="1"/>
  <c r="R3" i="21"/>
  <c r="S17" i="21"/>
  <c r="S16" i="21"/>
  <c r="S15" i="21"/>
  <c r="S14" i="21"/>
  <c r="S13" i="21"/>
  <c r="S12" i="21"/>
  <c r="S11" i="21"/>
  <c r="S10" i="21"/>
  <c r="AD9" i="21"/>
  <c r="S9" i="21"/>
  <c r="AD8" i="21"/>
  <c r="S8" i="21"/>
  <c r="AD7" i="21"/>
  <c r="S7" i="21"/>
  <c r="AD6" i="21"/>
  <c r="S6" i="21"/>
  <c r="AD5" i="21"/>
  <c r="AD4" i="21"/>
  <c r="AD3" i="21"/>
  <c r="AD2" i="21"/>
  <c r="R3" i="20"/>
  <c r="Q19" i="20"/>
  <c r="R19" i="20" s="1"/>
  <c r="S17" i="20"/>
  <c r="S16" i="20"/>
  <c r="S15" i="20"/>
  <c r="S14" i="20"/>
  <c r="S13" i="20"/>
  <c r="S12" i="20"/>
  <c r="S11" i="20"/>
  <c r="S10" i="20"/>
  <c r="AD9" i="20"/>
  <c r="S9" i="20"/>
  <c r="AD8" i="20"/>
  <c r="S8" i="20"/>
  <c r="AD7" i="20"/>
  <c r="S7" i="20"/>
  <c r="AD6" i="20"/>
  <c r="S6" i="20"/>
  <c r="AD5" i="20"/>
  <c r="AD4" i="20"/>
  <c r="AD3" i="20"/>
  <c r="AD2" i="20"/>
  <c r="R18" i="21" l="1"/>
  <c r="I20" i="21" s="1"/>
  <c r="R18" i="20"/>
  <c r="I20" i="20" s="1"/>
  <c r="L2" i="4"/>
  <c r="D3" i="17" l="1"/>
  <c r="B3" i="18" l="1"/>
  <c r="D5" i="19" l="1"/>
  <c r="D8" i="19" s="1"/>
  <c r="B2" i="18" l="1"/>
  <c r="B2" i="9"/>
  <c r="C5" i="6" l="1"/>
  <c r="D12" i="6"/>
  <c r="D13" i="6"/>
  <c r="D14" i="6"/>
  <c r="D15" i="6"/>
  <c r="D16" i="6"/>
  <c r="D17" i="6"/>
  <c r="D18" i="6"/>
  <c r="D19" i="6"/>
  <c r="D20" i="6"/>
  <c r="D21" i="6"/>
  <c r="D22" i="6"/>
  <c r="D23" i="6"/>
  <c r="D24" i="6"/>
  <c r="D25" i="6"/>
  <c r="D26" i="6"/>
  <c r="D27" i="6"/>
  <c r="D28" i="6"/>
  <c r="D10" i="6"/>
  <c r="O6" i="4"/>
  <c r="C11" i="6" s="1"/>
  <c r="H11" i="6" s="1"/>
  <c r="O7" i="4"/>
  <c r="C12" i="6" s="1"/>
  <c r="H12" i="6" s="1"/>
  <c r="O8" i="4"/>
  <c r="C13" i="6" s="1"/>
  <c r="H13" i="6" s="1"/>
  <c r="O9" i="4"/>
  <c r="C14" i="6" s="1"/>
  <c r="H14" i="6" s="1"/>
  <c r="O10" i="4"/>
  <c r="C15" i="6" s="1"/>
  <c r="H15" i="6" s="1"/>
  <c r="O11" i="4"/>
  <c r="C16" i="6" s="1"/>
  <c r="H16" i="6" s="1"/>
  <c r="O12" i="4"/>
  <c r="C17" i="6" s="1"/>
  <c r="H17" i="6" s="1"/>
  <c r="O13" i="4"/>
  <c r="C18" i="6" s="1"/>
  <c r="H18" i="6" s="1"/>
  <c r="O14" i="4"/>
  <c r="C19" i="6" s="1"/>
  <c r="H19" i="6" s="1"/>
  <c r="O15" i="4"/>
  <c r="C20" i="6" s="1"/>
  <c r="H20" i="6" s="1"/>
  <c r="O16" i="4"/>
  <c r="C21" i="6" s="1"/>
  <c r="H21" i="6" s="1"/>
  <c r="O17" i="4"/>
  <c r="C22" i="6" s="1"/>
  <c r="H22" i="6" s="1"/>
  <c r="O18" i="4"/>
  <c r="C23" i="6" s="1"/>
  <c r="H23" i="6" s="1"/>
  <c r="O19" i="4"/>
  <c r="C24" i="6" s="1"/>
  <c r="H24" i="6" s="1"/>
  <c r="O20" i="4"/>
  <c r="C25" i="6" s="1"/>
  <c r="H25" i="6" s="1"/>
  <c r="O21" i="4"/>
  <c r="C26" i="6" s="1"/>
  <c r="H26" i="6" s="1"/>
  <c r="O22" i="4"/>
  <c r="C27" i="6" s="1"/>
  <c r="H27" i="6" s="1"/>
  <c r="O23" i="4"/>
  <c r="C28" i="6" s="1"/>
  <c r="H28" i="6" s="1"/>
  <c r="O5" i="4"/>
  <c r="C10" i="6" s="1"/>
  <c r="H10" i="6" s="1"/>
  <c r="E28" i="6" l="1"/>
  <c r="E27" i="6"/>
  <c r="E26" i="6"/>
  <c r="E25" i="6"/>
  <c r="E24" i="6"/>
  <c r="E16" i="6"/>
  <c r="E23" i="6"/>
  <c r="E19" i="6"/>
  <c r="E22" i="6"/>
  <c r="E18" i="6"/>
  <c r="E14" i="6"/>
  <c r="E20" i="6"/>
  <c r="E12" i="6"/>
  <c r="E15" i="6"/>
  <c r="E10" i="6"/>
  <c r="E21" i="6"/>
  <c r="E17" i="6"/>
  <c r="E13" i="6"/>
  <c r="D4" i="2"/>
  <c r="G11" i="6" l="1"/>
  <c r="G12" i="6"/>
  <c r="G13" i="6"/>
  <c r="G14" i="6"/>
  <c r="G15" i="6"/>
  <c r="G16" i="6"/>
  <c r="G17" i="6"/>
  <c r="G18" i="6"/>
  <c r="G19" i="6"/>
  <c r="G20" i="6"/>
  <c r="G21" i="6"/>
  <c r="G22" i="6"/>
  <c r="G23" i="6"/>
  <c r="G24" i="6"/>
  <c r="G25" i="6"/>
  <c r="G26" i="6"/>
  <c r="G27" i="6"/>
  <c r="G10" i="6"/>
  <c r="I28" i="6"/>
  <c r="G28" i="6" s="1"/>
  <c r="D24" i="4" l="1"/>
  <c r="E24" i="4"/>
  <c r="F24" i="4"/>
  <c r="G24" i="4"/>
  <c r="H24" i="4"/>
  <c r="I24" i="4"/>
  <c r="J24" i="4"/>
  <c r="K24" i="4"/>
  <c r="L24" i="4"/>
  <c r="M24" i="4"/>
  <c r="N24" i="4"/>
  <c r="C24" i="4"/>
  <c r="F28" i="6"/>
  <c r="F26" i="6"/>
  <c r="F24" i="6"/>
  <c r="F22" i="6"/>
  <c r="F20" i="6"/>
  <c r="F19" i="6"/>
  <c r="F18" i="6"/>
  <c r="F17" i="6"/>
  <c r="F16" i="6"/>
  <c r="F14" i="6"/>
  <c r="F12" i="6"/>
  <c r="O24" i="4" l="1"/>
  <c r="F13" i="6"/>
  <c r="F15" i="6"/>
  <c r="F23" i="6"/>
  <c r="F27" i="6"/>
  <c r="F10" i="6"/>
  <c r="F21" i="6"/>
  <c r="F25" i="6"/>
  <c r="F11" i="6"/>
  <c r="D11" i="6"/>
  <c r="E11" i="6" s="1"/>
  <c r="E29" i="6" s="1"/>
  <c r="C7" i="14" l="1"/>
  <c r="C8" i="1"/>
  <c r="C29" i="6"/>
  <c r="V19" i="21"/>
  <c r="H19" i="21" s="1"/>
  <c r="M20" i="21" s="1"/>
  <c r="S20" i="21" s="1"/>
  <c r="V19" i="20"/>
  <c r="H19" i="20" s="1"/>
  <c r="M20" i="20" s="1"/>
  <c r="S20" i="20" s="1"/>
  <c r="F29" i="6"/>
  <c r="D7" i="14" l="1"/>
  <c r="E7" i="14" s="1"/>
  <c r="D8" i="1"/>
  <c r="E8" i="1" s="1"/>
  <c r="F8" i="1" s="1"/>
  <c r="G8" i="1" s="1"/>
  <c r="F7" i="14" l="1"/>
  <c r="G7" i="14" s="1"/>
  <c r="I7"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F7" authorId="0" shapeId="0" xr:uid="{00000000-0006-0000-0000-000001000000}">
      <text>
        <r>
          <rPr>
            <b/>
            <sz val="9"/>
            <color indexed="81"/>
            <rFont val="MS P ゴシック"/>
            <family val="3"/>
            <charset val="128"/>
          </rPr>
          <t>(E)欄と同額</t>
        </r>
      </text>
    </comment>
    <comment ref="G7" authorId="0" shapeId="0" xr:uid="{00000000-0006-0000-0000-000002000000}">
      <text>
        <r>
          <rPr>
            <b/>
            <sz val="9"/>
            <color indexed="81"/>
            <rFont val="MS P ゴシック"/>
            <family val="3"/>
            <charset val="128"/>
          </rPr>
          <t>(E)欄と同額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B33" authorId="0" shapeId="0" xr:uid="{00000000-0006-0000-0100-000001000000}">
      <text>
        <r>
          <rPr>
            <sz val="9"/>
            <color indexed="81"/>
            <rFont val="MS P ゴシック"/>
            <family val="3"/>
            <charset val="128"/>
          </rPr>
          <t>別表１（Ａ）欄に転記</t>
        </r>
        <r>
          <rPr>
            <b/>
            <sz val="9"/>
            <color indexed="81"/>
            <rFont val="MS P ゴシック"/>
            <family val="3"/>
            <charset val="128"/>
          </rPr>
          <t xml:space="preserve">
</t>
        </r>
      </text>
    </comment>
    <comment ref="C33" authorId="0" shapeId="0" xr:uid="{00000000-0006-0000-0100-000002000000}">
      <text>
        <r>
          <rPr>
            <sz val="9"/>
            <color indexed="81"/>
            <rFont val="MS P ゴシック"/>
            <family val="3"/>
            <charset val="128"/>
          </rPr>
          <t>別表１（Ｂ）欄に転記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D9" authorId="0" shapeId="0" xr:uid="{00000000-0006-0000-0300-000001000000}">
      <text>
        <r>
          <rPr>
            <sz val="9"/>
            <color indexed="81"/>
            <rFont val="MS P ゴシック"/>
            <family val="3"/>
            <charset val="128"/>
          </rPr>
          <t>当課送付の「サービスの提供に要する費用設定状況表」に記載の額</t>
        </r>
      </text>
    </comment>
    <comment ref="E9" authorId="0" shapeId="0" xr:uid="{00000000-0006-0000-0300-000002000000}">
      <text>
        <r>
          <rPr>
            <sz val="9"/>
            <color indexed="81"/>
            <rFont val="MS P ゴシック"/>
            <family val="3"/>
            <charset val="128"/>
          </rPr>
          <t>利用人員×単価区分</t>
        </r>
      </text>
    </comment>
    <comment ref="F9" authorId="0" shapeId="0" xr:uid="{00000000-0006-0000-0300-000003000000}">
      <text>
        <r>
          <rPr>
            <sz val="9"/>
            <color indexed="81"/>
            <rFont val="MS P ゴシック"/>
            <family val="3"/>
            <charset val="128"/>
          </rPr>
          <t>利用人員×
備考（本人徴収(予定）額単価）</t>
        </r>
      </text>
    </comment>
    <comment ref="E29" authorId="0" shapeId="0" xr:uid="{00000000-0006-0000-0300-000004000000}">
      <text>
        <r>
          <rPr>
            <sz val="9"/>
            <color indexed="81"/>
            <rFont val="MS P ゴシック"/>
            <family val="3"/>
            <charset val="128"/>
          </rPr>
          <t xml:space="preserve">別表１（Ｃ）欄に転記
</t>
        </r>
      </text>
    </comment>
    <comment ref="F29" authorId="0" shapeId="0" xr:uid="{00000000-0006-0000-0300-000005000000}">
      <text>
        <r>
          <rPr>
            <sz val="9"/>
            <color indexed="81"/>
            <rFont val="MS P ゴシック"/>
            <family val="3"/>
            <charset val="128"/>
          </rPr>
          <t xml:space="preserve">別表１（Ｄ）欄に転記
</t>
        </r>
        <r>
          <rPr>
            <b/>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6" authorId="0" shapeId="0" xr:uid="{00000000-0006-0000-0400-000001000000}">
      <text>
        <r>
          <rPr>
            <sz val="9"/>
            <color indexed="81"/>
            <rFont val="MS P ゴシック"/>
            <family val="3"/>
            <charset val="128"/>
          </rPr>
          <t>年度当初に作成した
「民間施設給与等改善費調書」に則って入力してください。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2" authorId="0" shapeId="0" xr:uid="{00000000-0006-0000-0500-000001000000}">
      <text>
        <r>
          <rPr>
            <sz val="9"/>
            <color indexed="81"/>
            <rFont val="MS P ゴシック"/>
            <family val="3"/>
            <charset val="128"/>
          </rPr>
          <t>当初交付申請：当年度4月1日現在
変更交付申請：当年度1月1日現在
実績報告：当年度3月31日現在</t>
        </r>
      </text>
    </comment>
    <comment ref="B6" authorId="0" shapeId="0" xr:uid="{00000000-0006-0000-0500-000002000000}">
      <text>
        <r>
          <rPr>
            <sz val="9"/>
            <color indexed="81"/>
            <rFont val="MS P ゴシック"/>
            <family val="3"/>
            <charset val="128"/>
          </rPr>
          <t>軽費老人ホーム内部で兼任する場合は「専任」の欄に記入し、カッコ書きでその旨を記載</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A4" authorId="0" shapeId="0" xr:uid="{00000000-0006-0000-0600-000001000000}">
      <text>
        <r>
          <rPr>
            <sz val="9"/>
            <color indexed="81"/>
            <rFont val="MS P ゴシック"/>
            <family val="3"/>
            <charset val="128"/>
          </rPr>
          <t>「軽費老人ホームの設備及び運営に関する基準」に記載の職名で記載。
（例）
×寮父、寮母
○介護職員</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<sst xmlns="http://schemas.openxmlformats.org/spreadsheetml/2006/main" count="699" uniqueCount="379">
  <si>
    <t>別表　１</t>
  </si>
  <si>
    <t>（施設名）</t>
  </si>
  <si>
    <t>総事業費</t>
  </si>
  <si>
    <t>事　務　費</t>
  </si>
  <si>
    <t>事務費本人</t>
  </si>
  <si>
    <t>減免予定額</t>
  </si>
  <si>
    <t>県費補助</t>
  </si>
  <si>
    <t>備　　考</t>
  </si>
  <si>
    <t>支出予定額</t>
  </si>
  <si>
    <t>基　準　額</t>
  </si>
  <si>
    <t>[(B)又は(C)]</t>
  </si>
  <si>
    <t xml:space="preserve"> (A)  </t>
  </si>
  <si>
    <t xml:space="preserve"> (B)  </t>
  </si>
  <si>
    <t xml:space="preserve"> (C)  </t>
  </si>
  <si>
    <t xml:space="preserve"> (D)  </t>
  </si>
  <si>
    <t xml:space="preserve">-(D)=(E)  </t>
  </si>
  <si>
    <t xml:space="preserve"> (F)  </t>
  </si>
  <si>
    <t xml:space="preserve"> (G)  </t>
  </si>
  <si>
    <t>別表　２</t>
  </si>
  <si>
    <t>補　助　金　所　要　額　内　訳　書</t>
  </si>
  <si>
    <t>（１）　軽費老人ホーム支出額内訳</t>
  </si>
  <si>
    <t>　Ａ型・ケアハウス</t>
  </si>
  <si>
    <t>区　　分</t>
  </si>
  <si>
    <t>対　象　経　費</t>
  </si>
  <si>
    <t>　事務費</t>
  </si>
  <si>
    <t>円　</t>
  </si>
  <si>
    <t>　　人件費</t>
  </si>
  <si>
    <t>　　　給料</t>
  </si>
  <si>
    <t>　　　○○手当</t>
  </si>
  <si>
    <t>　　　　・</t>
  </si>
  <si>
    <t>　　旅費</t>
  </si>
  <si>
    <t>　　　○○</t>
  </si>
  <si>
    <t>　　庁費</t>
  </si>
  <si>
    <t>　　小計</t>
  </si>
  <si>
    <t>　事業費</t>
  </si>
  <si>
    <t>　　食料費</t>
  </si>
  <si>
    <t>　　生活費</t>
  </si>
  <si>
    <t>円　</t>
    <phoneticPr fontId="2"/>
  </si>
  <si>
    <t>区　　分</t>
    <phoneticPr fontId="2"/>
  </si>
  <si>
    <t>階層の区分</t>
  </si>
  <si>
    <t>４月</t>
  </si>
  <si>
    <t>５月</t>
  </si>
  <si>
    <t>６月</t>
  </si>
  <si>
    <t>７月</t>
  </si>
  <si>
    <t>８月</t>
  </si>
  <si>
    <t>９月</t>
  </si>
  <si>
    <t>１０月</t>
  </si>
  <si>
    <t>１１月</t>
  </si>
  <si>
    <t>１２月</t>
  </si>
  <si>
    <t>１月</t>
  </si>
  <si>
    <t>２月</t>
  </si>
  <si>
    <t>３月</t>
  </si>
  <si>
    <t>計</t>
  </si>
  <si>
    <t>１</t>
  </si>
  <si>
    <t>２</t>
  </si>
  <si>
    <t>３</t>
  </si>
  <si>
    <t>４</t>
  </si>
  <si>
    <t>５</t>
  </si>
  <si>
    <t>６</t>
  </si>
  <si>
    <t>７</t>
  </si>
  <si>
    <t>８</t>
  </si>
  <si>
    <t>９</t>
  </si>
  <si>
    <t>１０</t>
  </si>
  <si>
    <t>１１</t>
  </si>
  <si>
    <t>１２</t>
  </si>
  <si>
    <t>１３</t>
  </si>
  <si>
    <t>１４</t>
  </si>
  <si>
    <t>１５</t>
  </si>
  <si>
    <t>１６</t>
  </si>
  <si>
    <t>１７</t>
  </si>
  <si>
    <t>１８</t>
  </si>
  <si>
    <t>階層の区分</t>
    <phoneticPr fontId="2"/>
  </si>
  <si>
    <t>定　員</t>
  </si>
  <si>
    <t>単価区分別</t>
  </si>
  <si>
    <t>利用人員</t>
  </si>
  <si>
    <t>単価区分</t>
  </si>
  <si>
    <t>金　　額</t>
  </si>
  <si>
    <t>（ウ）単価積算内訳</t>
  </si>
  <si>
    <t>適　　用　　月</t>
  </si>
  <si>
    <t>（　月～　月）</t>
  </si>
  <si>
    <t>合　　計</t>
  </si>
  <si>
    <t>（４）職員の状況（Ａ型・ケアハウス）</t>
  </si>
  <si>
    <t>　区　　分</t>
  </si>
  <si>
    <t>　施設長</t>
  </si>
  <si>
    <t>　事務員</t>
  </si>
  <si>
    <t>　生活相談員</t>
  </si>
  <si>
    <t>　介護職員</t>
  </si>
  <si>
    <t>　看護職員</t>
  </si>
  <si>
    <t>　栄養士</t>
  </si>
  <si>
    <t>　調理員等</t>
  </si>
  <si>
    <t>　ボイラー技士</t>
  </si>
  <si>
    <t>（５）職員名簿</t>
  </si>
  <si>
    <t>職務の内容</t>
  </si>
  <si>
    <t>俸　　給</t>
  </si>
  <si>
    <t>その他の</t>
  </si>
  <si>
    <t>職名</t>
  </si>
  <si>
    <t>氏　　名</t>
  </si>
  <si>
    <t>（専任兼任別及</t>
  </si>
  <si>
    <t>（月　額）</t>
  </si>
  <si>
    <t>諸手当</t>
  </si>
  <si>
    <t>び実際の内容）</t>
  </si>
  <si>
    <t>１４</t>
    <phoneticPr fontId="2"/>
  </si>
  <si>
    <t>減　免　額</t>
  </si>
  <si>
    <t>徴　収　額</t>
  </si>
  <si>
    <t>基　本　額</t>
  </si>
  <si>
    <t>受　入　額</t>
  </si>
  <si>
    <t xml:space="preserve"> (H)  </t>
  </si>
  <si>
    <t>(H)-(G) (I)</t>
  </si>
  <si>
    <t>円</t>
    <rPh sb="0" eb="1">
      <t>エン</t>
    </rPh>
    <phoneticPr fontId="2"/>
  </si>
  <si>
    <t xml:space="preserve">   県費補助</t>
    <phoneticPr fontId="2"/>
  </si>
  <si>
    <t xml:space="preserve">   基 本 額  </t>
    <phoneticPr fontId="2"/>
  </si>
  <si>
    <t xml:space="preserve">   所 要 額  </t>
    <rPh sb="3" eb="4">
      <t>ショ</t>
    </rPh>
    <rPh sb="5" eb="6">
      <t>ヨウ</t>
    </rPh>
    <rPh sb="7" eb="8">
      <t>ガク</t>
    </rPh>
    <phoneticPr fontId="2"/>
  </si>
  <si>
    <t>備　　考</t>
    <rPh sb="0" eb="1">
      <t>ソナエ</t>
    </rPh>
    <rPh sb="3" eb="4">
      <t>コウ</t>
    </rPh>
    <phoneticPr fontId="2"/>
  </si>
  <si>
    <t>実 支 出 額</t>
    <phoneticPr fontId="2"/>
  </si>
  <si>
    <t>所　要　額</t>
    <rPh sb="0" eb="1">
      <t>トコロ</t>
    </rPh>
    <rPh sb="2" eb="3">
      <t>ヨウ</t>
    </rPh>
    <phoneticPr fontId="2"/>
  </si>
  <si>
    <t>県費補助</t>
    <rPh sb="1" eb="2">
      <t>ヒ</t>
    </rPh>
    <phoneticPr fontId="2"/>
  </si>
  <si>
    <t>　差引過不足額</t>
    <phoneticPr fontId="2"/>
  </si>
  <si>
    <t>補　助　金　</t>
    <rPh sb="0" eb="1">
      <t>タスク</t>
    </rPh>
    <rPh sb="2" eb="3">
      <t>スケ</t>
    </rPh>
    <rPh sb="4" eb="5">
      <t>カネ</t>
    </rPh>
    <phoneticPr fontId="2"/>
  </si>
  <si>
    <t>精　算　内　訳　書</t>
    <rPh sb="0" eb="1">
      <t>セイ</t>
    </rPh>
    <rPh sb="2" eb="3">
      <t>ザン</t>
    </rPh>
    <rPh sb="4" eb="5">
      <t>ウチ</t>
    </rPh>
    <rPh sb="6" eb="7">
      <t>ヤク</t>
    </rPh>
    <rPh sb="8" eb="9">
      <t>ショ</t>
    </rPh>
    <phoneticPr fontId="2"/>
  </si>
  <si>
    <t>　　　２ 特定施設入所者生活介護の指定を受けた施設は、一般入所者分、特定施設入所者</t>
    <rPh sb="29" eb="32">
      <t>ニュウショシャ</t>
    </rPh>
    <rPh sb="32" eb="33">
      <t>ブン</t>
    </rPh>
    <rPh sb="34" eb="36">
      <t>トクテイ</t>
    </rPh>
    <rPh sb="36" eb="38">
      <t>シセツ</t>
    </rPh>
    <rPh sb="38" eb="41">
      <t>ニュウショシャ</t>
    </rPh>
    <phoneticPr fontId="2"/>
  </si>
  <si>
    <t>合　　　　計　　</t>
    <rPh sb="0" eb="1">
      <t>ゴウ</t>
    </rPh>
    <rPh sb="5" eb="6">
      <t>ケイ</t>
    </rPh>
    <phoneticPr fontId="2"/>
  </si>
  <si>
    <t>　　合　　　計</t>
    <rPh sb="2" eb="3">
      <t>ゴウ</t>
    </rPh>
    <rPh sb="6" eb="7">
      <t>ケイ</t>
    </rPh>
    <phoneticPr fontId="2"/>
  </si>
  <si>
    <t>（例）７，０００×１２、１０，０００×４８</t>
    <rPh sb="1" eb="2">
      <t>レイ</t>
    </rPh>
    <phoneticPr fontId="2"/>
  </si>
  <si>
    <r>
      <t>（注２）特定施設入所者生活介護の指定を受けた施設においては、各欄にその利用対象者数のうち</t>
    </r>
    <r>
      <rPr>
        <u/>
        <sz val="14"/>
        <rFont val="ＭＳ ゴシック"/>
        <family val="3"/>
        <charset val="128"/>
      </rPr>
      <t>一般入所者数</t>
    </r>
    <r>
      <rPr>
        <sz val="14"/>
        <rFont val="ＭＳ ゴシック"/>
        <family val="3"/>
        <charset val="128"/>
      </rPr>
      <t>を</t>
    </r>
    <phoneticPr fontId="2"/>
  </si>
  <si>
    <t>（定員数）</t>
    <rPh sb="1" eb="4">
      <t>テイインスウ</t>
    </rPh>
    <phoneticPr fontId="2"/>
  </si>
  <si>
    <t>常勤</t>
    <rPh sb="0" eb="2">
      <t>ジョウキン</t>
    </rPh>
    <phoneticPr fontId="2"/>
  </si>
  <si>
    <t>ケアハウス専任</t>
    <rPh sb="5" eb="7">
      <t>センニン</t>
    </rPh>
    <phoneticPr fontId="2"/>
  </si>
  <si>
    <t>その他の施設と兼任</t>
    <rPh sb="2" eb="3">
      <t>タ</t>
    </rPh>
    <rPh sb="4" eb="6">
      <t>シセツ</t>
    </rPh>
    <rPh sb="7" eb="9">
      <t>ケンニン</t>
    </rPh>
    <phoneticPr fontId="2"/>
  </si>
  <si>
    <t>非常勤及び委託</t>
    <rPh sb="0" eb="3">
      <t>ヒジョウキン</t>
    </rPh>
    <rPh sb="3" eb="4">
      <t>オヨ</t>
    </rPh>
    <rPh sb="5" eb="7">
      <t>イタク</t>
    </rPh>
    <phoneticPr fontId="2"/>
  </si>
  <si>
    <t>（注）１ 単価区分ごとに別々に記入し、「備考」欄に加算・月等その理由を簡潔に記入して</t>
    <phoneticPr fontId="2"/>
  </si>
  <si>
    <t>民間施設給与等改善費</t>
  </si>
  <si>
    <t>サービスの提供に要する費用</t>
    <rPh sb="5" eb="7">
      <t>テイキョウ</t>
    </rPh>
    <rPh sb="8" eb="9">
      <t>ヨウ</t>
    </rPh>
    <rPh sb="11" eb="13">
      <t>ヒヨウ</t>
    </rPh>
    <phoneticPr fontId="2"/>
  </si>
  <si>
    <t>適用対象入居者</t>
    <rPh sb="5" eb="6">
      <t>キョ</t>
    </rPh>
    <phoneticPr fontId="2"/>
  </si>
  <si>
    <t>一般入居者</t>
    <rPh sb="3" eb="4">
      <t>キョ</t>
    </rPh>
    <phoneticPr fontId="2"/>
  </si>
  <si>
    <t>特定施設入居者生活介護対象者　</t>
    <rPh sb="5" eb="6">
      <t>キョ</t>
    </rPh>
    <phoneticPr fontId="2"/>
  </si>
  <si>
    <t>サービスの提供に要する費用基本額</t>
    <rPh sb="5" eb="7">
      <t>テイキョウ</t>
    </rPh>
    <rPh sb="8" eb="9">
      <t>ヨウ</t>
    </rPh>
    <rPh sb="11" eb="13">
      <t>ヒヨウ</t>
    </rPh>
    <rPh sb="13" eb="16">
      <t>キホンガク</t>
    </rPh>
    <phoneticPr fontId="2"/>
  </si>
  <si>
    <t>埼玉県軽費老人ホームのサービスの提供に要する費用補助金所要額調書</t>
    <rPh sb="16" eb="18">
      <t>テイキョウ</t>
    </rPh>
    <rPh sb="19" eb="20">
      <t>ヨウ</t>
    </rPh>
    <rPh sb="22" eb="24">
      <t>ヒヨウ</t>
    </rPh>
    <rPh sb="24" eb="26">
      <t>ホジョ</t>
    </rPh>
    <phoneticPr fontId="2"/>
  </si>
  <si>
    <t>サービスの提供に</t>
    <rPh sb="5" eb="7">
      <t>テイキョウ</t>
    </rPh>
    <phoneticPr fontId="2"/>
  </si>
  <si>
    <t>要する費用</t>
    <phoneticPr fontId="2"/>
  </si>
  <si>
    <t>本人徴収予定額</t>
    <rPh sb="0" eb="2">
      <t>ホンニン</t>
    </rPh>
    <phoneticPr fontId="2"/>
  </si>
  <si>
    <t>左のうちサービスの</t>
    <phoneticPr fontId="2"/>
  </si>
  <si>
    <t>提供に要する費用</t>
    <rPh sb="0" eb="2">
      <t>テイキョウ</t>
    </rPh>
    <rPh sb="3" eb="4">
      <t>ヨウ</t>
    </rPh>
    <rPh sb="6" eb="8">
      <t>ヒヨウ</t>
    </rPh>
    <phoneticPr fontId="2"/>
  </si>
  <si>
    <t>（注１）「左のうちサービスの提供に要する費用対象経費」欄の合計額を別表１「軽費</t>
    <rPh sb="14" eb="16">
      <t>テイキョウ</t>
    </rPh>
    <rPh sb="17" eb="18">
      <t>ヨウ</t>
    </rPh>
    <rPh sb="20" eb="22">
      <t>ヒヨウ</t>
    </rPh>
    <phoneticPr fontId="2"/>
  </si>
  <si>
    <t>（注２）　特定施設入所者生活介護の指定を受けた施設については「左のうちサービス</t>
    <phoneticPr fontId="2"/>
  </si>
  <si>
    <t>　　　　の提供に要する費用対象経費」の欄には、指定を受けた場合の配置基準表にお</t>
    <rPh sb="5" eb="7">
      <t>テイキョウ</t>
    </rPh>
    <rPh sb="8" eb="9">
      <t>ヨウ</t>
    </rPh>
    <rPh sb="11" eb="13">
      <t>ヒヨウ</t>
    </rPh>
    <phoneticPr fontId="2"/>
  </si>
  <si>
    <t>　　　　老人ホームのサービスの提供に要する費用補助金所要額調書」の「サービスの</t>
    <rPh sb="4" eb="5">
      <t>ロウ</t>
    </rPh>
    <rPh sb="5" eb="6">
      <t>ジン</t>
    </rPh>
    <rPh sb="15" eb="17">
      <t>テイキョウ</t>
    </rPh>
    <rPh sb="18" eb="19">
      <t>ヨウ</t>
    </rPh>
    <rPh sb="21" eb="23">
      <t>ヒヨウ</t>
    </rPh>
    <phoneticPr fontId="2"/>
  </si>
  <si>
    <t>（３）利用料納付額及びサービスの提供に要する費用基準額内訳</t>
    <rPh sb="16" eb="18">
      <t>テイキョウ</t>
    </rPh>
    <rPh sb="19" eb="20">
      <t>ヨウ</t>
    </rPh>
    <rPh sb="22" eb="24">
      <t>ヒヨウ</t>
    </rPh>
    <phoneticPr fontId="2"/>
  </si>
  <si>
    <t>要する費用</t>
    <rPh sb="0" eb="1">
      <t>ヨウ</t>
    </rPh>
    <rPh sb="3" eb="5">
      <t>ヒヨウ</t>
    </rPh>
    <phoneticPr fontId="2"/>
  </si>
  <si>
    <t xml:space="preserve"> 基準額</t>
    <phoneticPr fontId="2"/>
  </si>
  <si>
    <t>埼玉県軽費老人ホームのサービスの提供に要する費用補助金精算書</t>
    <rPh sb="16" eb="18">
      <t>テイキョウ</t>
    </rPh>
    <rPh sb="19" eb="20">
      <t>ヨウ</t>
    </rPh>
    <rPh sb="22" eb="24">
      <t>ヒヨウ</t>
    </rPh>
    <phoneticPr fontId="2"/>
  </si>
  <si>
    <t>本人徴収(予定)額</t>
    <rPh sb="0" eb="1">
      <t>ホン</t>
    </rPh>
    <rPh sb="5" eb="7">
      <t>ヨテイ</t>
    </rPh>
    <phoneticPr fontId="2"/>
  </si>
  <si>
    <t>（単位：円）</t>
  </si>
  <si>
    <t>（単位：円）</t>
    <phoneticPr fontId="2"/>
  </si>
  <si>
    <t>（単位：円）</t>
    <phoneticPr fontId="2"/>
  </si>
  <si>
    <t>(単位：円）</t>
    <rPh sb="1" eb="3">
      <t>タンイ</t>
    </rPh>
    <rPh sb="4" eb="5">
      <t>エン</t>
    </rPh>
    <phoneticPr fontId="2"/>
  </si>
  <si>
    <t>(単位：円）</t>
    <phoneticPr fontId="2"/>
  </si>
  <si>
    <t>（注１）「左のうちサービスの提供に要する費用対象経費」欄の合計額を</t>
    <rPh sb="14" eb="16">
      <t>テイキョウ</t>
    </rPh>
    <rPh sb="17" eb="18">
      <t>ヨウ</t>
    </rPh>
    <rPh sb="20" eb="22">
      <t>ヒヨウ</t>
    </rPh>
    <phoneticPr fontId="2"/>
  </si>
  <si>
    <t>　　　　別表１「軽費老人ホームサービスの提供に要する費用補助金精算書」の</t>
    <phoneticPr fontId="2"/>
  </si>
  <si>
    <t>　　　　「左のうちサービスの提供に要する費用対象経費」の欄には、</t>
    <phoneticPr fontId="2"/>
  </si>
  <si>
    <t>（注２）　特定施設入所者生活介護の指定を受けた施設については</t>
    <phoneticPr fontId="2"/>
  </si>
  <si>
    <t xml:space="preserve">        （　　　　年　　月　　日現在）</t>
    <phoneticPr fontId="2"/>
  </si>
  <si>
    <t>（　　　年　　月　　日現在）</t>
    <phoneticPr fontId="2"/>
  </si>
  <si>
    <t>合計</t>
    <rPh sb="0" eb="2">
      <t>ゴウケイ</t>
    </rPh>
    <phoneticPr fontId="2"/>
  </si>
  <si>
    <t>減額</t>
    <rPh sb="0" eb="2">
      <t>ゲンガク</t>
    </rPh>
    <phoneticPr fontId="2"/>
  </si>
  <si>
    <t>（２）階層別、月別利用人員内訳</t>
    <phoneticPr fontId="2"/>
  </si>
  <si>
    <t>減額</t>
    <rPh sb="0" eb="2">
      <t>ゲンガク</t>
    </rPh>
    <phoneticPr fontId="2"/>
  </si>
  <si>
    <t>特別加算</t>
    <rPh sb="0" eb="2">
      <t>トクベツ</t>
    </rPh>
    <rPh sb="2" eb="4">
      <t>カサン</t>
    </rPh>
    <phoneticPr fontId="2"/>
  </si>
  <si>
    <t>　イ　　ケアハウス　（一般入居者分）</t>
    <rPh sb="11" eb="13">
      <t>イッパン</t>
    </rPh>
    <rPh sb="13" eb="16">
      <t>ニュウキョシャ</t>
    </rPh>
    <rPh sb="16" eb="17">
      <t>ブン</t>
    </rPh>
    <phoneticPr fontId="2"/>
  </si>
  <si>
    <t>（注）１　（Ｅ）欄については、（Ｂ）欄の額又は（Ｃ）欄の何れか少ない方の額から（Ｄ）欄の額を控除した額を記入してください。</t>
    <phoneticPr fontId="2"/>
  </si>
  <si>
    <t>　　　２　（Ｆ）、(Ｇ)欄については、（Ｅ）欄の額を記入してください。</t>
    <phoneticPr fontId="2"/>
  </si>
  <si>
    <t>　　　　提供に要する費用支出予定額」欄に記入してください。</t>
    <phoneticPr fontId="2"/>
  </si>
  <si>
    <t>　　　　ける人員に係る経費を計上してください。</t>
    <phoneticPr fontId="2"/>
  </si>
  <si>
    <t>　　　（　）書きにより再掲してください。</t>
    <phoneticPr fontId="2"/>
  </si>
  <si>
    <t>当初申請の場合見込みで記入してください。</t>
    <rPh sb="0" eb="2">
      <t>トウショ</t>
    </rPh>
    <rPh sb="2" eb="4">
      <t>シンセイ</t>
    </rPh>
    <rPh sb="5" eb="7">
      <t>バアイ</t>
    </rPh>
    <rPh sb="7" eb="9">
      <t>ミコ</t>
    </rPh>
    <rPh sb="11" eb="13">
      <t>キニュウ</t>
    </rPh>
    <phoneticPr fontId="2"/>
  </si>
  <si>
    <t xml:space="preserve"> 　　　ください。</t>
    <phoneticPr fontId="2"/>
  </si>
  <si>
    <t>　　　 生活介護対象者分をそれぞれ作成してください。</t>
    <rPh sb="4" eb="6">
      <t>セイカツ</t>
    </rPh>
    <phoneticPr fontId="2"/>
  </si>
  <si>
    <t>　　　３ 単価は、（ウ）単価積算内訳としてください。</t>
    <phoneticPr fontId="2"/>
  </si>
  <si>
    <t>　　　２　（Ｆ）、（Ｇ)欄については、（Ｅ）欄の額を記入してください。</t>
    <phoneticPr fontId="2"/>
  </si>
  <si>
    <t>　　　　「サービスの提供に要する費用実支出額」欄に記入してください。</t>
    <rPh sb="10" eb="12">
      <t>テイキョウ</t>
    </rPh>
    <rPh sb="13" eb="14">
      <t>ヨウ</t>
    </rPh>
    <rPh sb="16" eb="18">
      <t>ヒヨウ</t>
    </rPh>
    <rPh sb="18" eb="19">
      <t>ジツ</t>
    </rPh>
    <rPh sb="19" eb="21">
      <t>シシュツ</t>
    </rPh>
    <phoneticPr fontId="2"/>
  </si>
  <si>
    <t>　　　　指定を受けた場合の配置基準表における人員に係る経費を計上してください。</t>
  </si>
  <si>
    <t>（４月～３月）</t>
    <phoneticPr fontId="2"/>
  </si>
  <si>
    <t>　イ　ケアハウス（一般入所者分）</t>
    <phoneticPr fontId="2"/>
  </si>
  <si>
    <t>民改費区分</t>
  </si>
  <si>
    <t>平均年数</t>
  </si>
  <si>
    <t>区分</t>
  </si>
  <si>
    <t>H</t>
  </si>
  <si>
    <t>G</t>
  </si>
  <si>
    <t>F</t>
  </si>
  <si>
    <t>その他</t>
    <phoneticPr fontId="2"/>
  </si>
  <si>
    <t>E</t>
  </si>
  <si>
    <t>D</t>
  </si>
  <si>
    <t>（注）単価の変動があった場合は異なる単価を使用した各月の状況を記載してください。</t>
    <phoneticPr fontId="2"/>
  </si>
  <si>
    <t>C</t>
  </si>
  <si>
    <t>B</t>
  </si>
  <si>
    <t>A</t>
  </si>
  <si>
    <t>一般入居者の区分</t>
    <rPh sb="0" eb="2">
      <t>イッパン</t>
    </rPh>
    <rPh sb="2" eb="5">
      <t>ニュウキョシャ</t>
    </rPh>
    <rPh sb="6" eb="8">
      <t>クブン</t>
    </rPh>
    <phoneticPr fontId="2"/>
  </si>
  <si>
    <t>（注１）各月の利用人員は、各月初日の実利用人員を記入してください。（ただし、事業開始後３か月を経過した日</t>
    <phoneticPr fontId="2"/>
  </si>
  <si>
    <t>　　　の属する月の分までは、３０日又は当該月の実日数で除した人員にしてください。）</t>
    <phoneticPr fontId="2"/>
  </si>
  <si>
    <t>別表３　介護職員処遇改善計画書</t>
    <rPh sb="0" eb="2">
      <t>ベッピョウ</t>
    </rPh>
    <rPh sb="4" eb="8">
      <t>カイゴショクイン</t>
    </rPh>
    <rPh sb="8" eb="12">
      <t>ショグウカイゼン</t>
    </rPh>
    <rPh sb="12" eb="15">
      <t>ケイカクショ</t>
    </rPh>
    <phoneticPr fontId="15"/>
  </si>
  <si>
    <t>施設長</t>
    <rPh sb="0" eb="3">
      <t>シセツチョウ</t>
    </rPh>
    <phoneticPr fontId="15"/>
  </si>
  <si>
    <t>施設名</t>
    <rPh sb="0" eb="3">
      <t>しせつめい</t>
    </rPh>
    <phoneticPr fontId="17" type="Hiragana"/>
  </si>
  <si>
    <t>生活相談員</t>
    <rPh sb="0" eb="5">
      <t>セイカツソウダンイン</t>
    </rPh>
    <phoneticPr fontId="15"/>
  </si>
  <si>
    <t>介護職員</t>
    <rPh sb="0" eb="4">
      <t>カイゴショクイン</t>
    </rPh>
    <phoneticPr fontId="15"/>
  </si>
  <si>
    <t>①</t>
  </si>
  <si>
    <t>処遇改善見込額（※１）</t>
    <rPh sb="0" eb="2">
      <t>しょぐう</t>
    </rPh>
    <rPh sb="2" eb="4">
      <t>かいぜん</t>
    </rPh>
    <rPh sb="4" eb="6">
      <t>みこ</t>
    </rPh>
    <rPh sb="6" eb="7">
      <t>がく</t>
    </rPh>
    <phoneticPr fontId="17" type="Hiragana"/>
  </si>
  <si>
    <t>職種</t>
    <rPh sb="0" eb="2">
      <t>ショクシュ</t>
    </rPh>
    <phoneticPr fontId="15"/>
  </si>
  <si>
    <t>職員数</t>
    <rPh sb="0" eb="3">
      <t>ショクインスウ</t>
    </rPh>
    <phoneticPr fontId="15"/>
  </si>
  <si>
    <t>月数</t>
    <rPh sb="0" eb="2">
      <t>ツキスウ</t>
    </rPh>
    <phoneticPr fontId="15"/>
  </si>
  <si>
    <t>単価</t>
    <rPh sb="0" eb="2">
      <t>タンカ</t>
    </rPh>
    <phoneticPr fontId="15"/>
  </si>
  <si>
    <t>実績額</t>
    <rPh sb="0" eb="2">
      <t>ジッセキ</t>
    </rPh>
    <rPh sb="2" eb="3">
      <t>ガク</t>
    </rPh>
    <phoneticPr fontId="15"/>
  </si>
  <si>
    <t>栄養士</t>
    <rPh sb="0" eb="3">
      <t>エイヨウシ</t>
    </rPh>
    <phoneticPr fontId="15"/>
  </si>
  <si>
    <t>人</t>
    <rPh sb="0" eb="1">
      <t>にん</t>
    </rPh>
    <phoneticPr fontId="17" type="Hiragana"/>
  </si>
  <si>
    <t>ヶ月</t>
    <rPh sb="1" eb="2">
      <t>ゲツ</t>
    </rPh>
    <phoneticPr fontId="15"/>
  </si>
  <si>
    <t>×</t>
    <phoneticPr fontId="15"/>
  </si>
  <si>
    <t>=</t>
    <phoneticPr fontId="15"/>
  </si>
  <si>
    <t>円</t>
    <rPh sb="0" eb="1">
      <t>エン</t>
    </rPh>
    <phoneticPr fontId="15"/>
  </si>
  <si>
    <t>事務員</t>
    <rPh sb="0" eb="3">
      <t>ジムイン</t>
    </rPh>
    <phoneticPr fontId="15"/>
  </si>
  <si>
    <t>調理員</t>
    <rPh sb="0" eb="3">
      <t>チョウリイン</t>
    </rPh>
    <phoneticPr fontId="15"/>
  </si>
  <si>
    <t>その他職員</t>
    <rPh sb="2" eb="3">
      <t>タ</t>
    </rPh>
    <rPh sb="3" eb="5">
      <t>ショクイン</t>
    </rPh>
    <phoneticPr fontId="15"/>
  </si>
  <si>
    <t>処遇改善見込総額</t>
    <rPh sb="0" eb="6">
      <t>ショグウカイゼンミコ</t>
    </rPh>
    <rPh sb="6" eb="8">
      <t>ソウガク</t>
    </rPh>
    <phoneticPr fontId="15"/>
  </si>
  <si>
    <t>②</t>
    <phoneticPr fontId="15"/>
  </si>
  <si>
    <r>
      <t>補助金のうち、職員の処遇改善に係る額</t>
    </r>
    <r>
      <rPr>
        <b/>
        <sz val="11"/>
        <color rgb="FFFF0000"/>
        <rFont val="ＭＳ Ｐゴシック"/>
        <family val="3"/>
        <charset val="128"/>
      </rPr>
      <t>（※２）</t>
    </r>
    <rPh sb="0" eb="3">
      <t>ホジョキン</t>
    </rPh>
    <rPh sb="7" eb="9">
      <t>ショクイン</t>
    </rPh>
    <rPh sb="10" eb="14">
      <t>ショグウカイゼン</t>
    </rPh>
    <rPh sb="15" eb="16">
      <t>カカ</t>
    </rPh>
    <rPh sb="17" eb="18">
      <t>ガク</t>
    </rPh>
    <phoneticPr fontId="15"/>
  </si>
  <si>
    <t>計算</t>
    <rPh sb="0" eb="2">
      <t>ケイサン</t>
    </rPh>
    <phoneticPr fontId="15"/>
  </si>
  <si>
    <t>民改費</t>
    <rPh sb="0" eb="3">
      <t>ミンカイヒ</t>
    </rPh>
    <phoneticPr fontId="15"/>
  </si>
  <si>
    <t>入所者数</t>
    <rPh sb="0" eb="4">
      <t>ニュウショシャスウ</t>
    </rPh>
    <phoneticPr fontId="15"/>
  </si>
  <si>
    <t>③</t>
    <phoneticPr fontId="15"/>
  </si>
  <si>
    <t>処遇改善見込額と処遇改善に係る補助金額の比較</t>
    <rPh sb="0" eb="2">
      <t>しょぐう</t>
    </rPh>
    <rPh sb="2" eb="4">
      <t>かいぜん</t>
    </rPh>
    <rPh sb="4" eb="6">
      <t>みこ</t>
    </rPh>
    <rPh sb="6" eb="7">
      <t>がく</t>
    </rPh>
    <rPh sb="8" eb="12">
      <t>しょぐうかいぜん</t>
    </rPh>
    <rPh sb="13" eb="14">
      <t>かか</t>
    </rPh>
    <rPh sb="15" eb="18">
      <t>ほじょきん</t>
    </rPh>
    <rPh sb="18" eb="19">
      <t>がく</t>
    </rPh>
    <rPh sb="20" eb="22">
      <t>ひかく</t>
    </rPh>
    <phoneticPr fontId="17" type="Hiragana"/>
  </si>
  <si>
    <t>処遇改善
見込額</t>
    <rPh sb="0" eb="4">
      <t>ショグウカイゼン</t>
    </rPh>
    <rPh sb="5" eb="7">
      <t>ミコミ</t>
    </rPh>
    <rPh sb="7" eb="8">
      <t>ガク</t>
    </rPh>
    <phoneticPr fontId="15"/>
  </si>
  <si>
    <t>補助金額</t>
    <rPh sb="0" eb="4">
      <t>ホジョキンガク</t>
    </rPh>
    <phoneticPr fontId="15"/>
  </si>
  <si>
    <t>差額
※３</t>
    <rPh sb="0" eb="2">
      <t>サガク</t>
    </rPh>
    <phoneticPr fontId="15"/>
  </si>
  <si>
    <t>④</t>
    <phoneticPr fontId="15"/>
  </si>
  <si>
    <r>
      <t>賃金改善を行った給与の種類</t>
    </r>
    <r>
      <rPr>
        <sz val="11"/>
        <color indexed="8"/>
        <rFont val="ＭＳ 明朝"/>
        <family val="1"/>
        <charset val="128"/>
      </rPr>
      <t xml:space="preserve">
</t>
    </r>
    <r>
      <rPr>
        <sz val="8"/>
        <color indexed="8"/>
        <rFont val="ＭＳ 明朝"/>
        <family val="1"/>
        <charset val="128"/>
      </rPr>
      <t>※該当する項目にチェックしてください。</t>
    </r>
    <rPh sb="0" eb="2">
      <t>ちんぎん</t>
    </rPh>
    <rPh sb="2" eb="4">
      <t>かいぜん</t>
    </rPh>
    <rPh sb="5" eb="6">
      <t>おこな</t>
    </rPh>
    <rPh sb="8" eb="10">
      <t>きゅうよ</t>
    </rPh>
    <rPh sb="11" eb="13">
      <t>しゅるい</t>
    </rPh>
    <rPh sb="15" eb="17">
      <t>がいとう</t>
    </rPh>
    <rPh sb="19" eb="21">
      <t>こうもく</t>
    </rPh>
    <phoneticPr fontId="17" type="Hiragana"/>
  </si>
  <si>
    <t>□</t>
  </si>
  <si>
    <t>基本給</t>
    <rPh sb="0" eb="3">
      <t>きほんきゅう</t>
    </rPh>
    <phoneticPr fontId="17" type="Hiragana"/>
  </si>
  <si>
    <t>手当（新設）</t>
    <rPh sb="0" eb="2">
      <t>てあて</t>
    </rPh>
    <rPh sb="3" eb="5">
      <t>しんせつ</t>
    </rPh>
    <phoneticPr fontId="17" type="Hiragana"/>
  </si>
  <si>
    <t>手当（既存の増額）</t>
    <rPh sb="0" eb="2">
      <t>てあて</t>
    </rPh>
    <rPh sb="3" eb="5">
      <t>きぞん</t>
    </rPh>
    <rPh sb="6" eb="8">
      <t>ぞうがく</t>
    </rPh>
    <phoneticPr fontId="17" type="Hiragana"/>
  </si>
  <si>
    <t>賞与</t>
    <rPh sb="0" eb="2">
      <t>しょうよ</t>
    </rPh>
    <phoneticPr fontId="17" type="Hiragana"/>
  </si>
  <si>
    <t>その他</t>
    <rPh sb="2" eb="3">
      <t>た</t>
    </rPh>
    <phoneticPr fontId="17" type="Hiragana"/>
  </si>
  <si>
    <t>（　　　　　　　　　　　　　　）</t>
  </si>
  <si>
    <t>⑤</t>
    <phoneticPr fontId="15"/>
  </si>
  <si>
    <t>賃金改善実施期間</t>
    <rPh sb="0" eb="2">
      <t>ちんぎん</t>
    </rPh>
    <rPh sb="2" eb="4">
      <t>かいぜん</t>
    </rPh>
    <rPh sb="4" eb="6">
      <t>じっし</t>
    </rPh>
    <rPh sb="6" eb="8">
      <t>きかん</t>
    </rPh>
    <phoneticPr fontId="17" type="Hiragana"/>
  </si>
  <si>
    <t>令和</t>
    <rPh sb="0" eb="2">
      <t>れいわ</t>
    </rPh>
    <phoneticPr fontId="17" type="Hiragana"/>
  </si>
  <si>
    <t>年</t>
    <rPh sb="0" eb="1">
      <t>ねん</t>
    </rPh>
    <phoneticPr fontId="17" type="Hiragana"/>
  </si>
  <si>
    <t>月</t>
    <rPh sb="0" eb="1">
      <t>つき</t>
    </rPh>
    <phoneticPr fontId="17" type="Hiragana"/>
  </si>
  <si>
    <t>～</t>
  </si>
  <si>
    <t>⑥</t>
    <phoneticPr fontId="15"/>
  </si>
  <si>
    <r>
      <t xml:space="preserve">具体的な取組内容
</t>
    </r>
    <r>
      <rPr>
        <sz val="8"/>
        <rFont val="ＭＳ Ｐゴシック"/>
        <family val="3"/>
        <charset val="128"/>
      </rPr>
      <t>※該当する項目にチェックし、具体的な内容を下欄に記載してください。</t>
    </r>
    <rPh sb="0" eb="2">
      <t>ぐたい</t>
    </rPh>
    <rPh sb="2" eb="3">
      <t>てき</t>
    </rPh>
    <rPh sb="4" eb="6">
      <t>とりくみ</t>
    </rPh>
    <rPh sb="6" eb="8">
      <t>ないよう</t>
    </rPh>
    <rPh sb="10" eb="12">
      <t>がいとう</t>
    </rPh>
    <rPh sb="14" eb="16">
      <t>こうもく</t>
    </rPh>
    <rPh sb="23" eb="25">
      <t>ぐたい</t>
    </rPh>
    <rPh sb="25" eb="26">
      <t>てき</t>
    </rPh>
    <rPh sb="27" eb="29">
      <t>ないよう</t>
    </rPh>
    <rPh sb="30" eb="31">
      <t>した</t>
    </rPh>
    <rPh sb="31" eb="32">
      <t>らん</t>
    </rPh>
    <rPh sb="33" eb="35">
      <t>きさい</t>
    </rPh>
    <phoneticPr fontId="17" type="Hiragana"/>
  </si>
  <si>
    <t>（当該施設において賃金改善内容の根拠となる規則・規定）</t>
    <rPh sb="1" eb="3">
      <t>とうがい</t>
    </rPh>
    <rPh sb="3" eb="5">
      <t>しせつ</t>
    </rPh>
    <rPh sb="9" eb="11">
      <t>ちんぎん</t>
    </rPh>
    <rPh sb="11" eb="13">
      <t>かいぜん</t>
    </rPh>
    <rPh sb="13" eb="15">
      <t>ないよう</t>
    </rPh>
    <rPh sb="16" eb="18">
      <t>こんきょ</t>
    </rPh>
    <rPh sb="21" eb="23">
      <t>きそく</t>
    </rPh>
    <rPh sb="24" eb="26">
      <t>きてい</t>
    </rPh>
    <phoneticPr fontId="17" type="Hiragana"/>
  </si>
  <si>
    <t>就業規則の見直し</t>
    <rPh sb="0" eb="2">
      <t>しゅうぎょう</t>
    </rPh>
    <rPh sb="2" eb="4">
      <t>きそく</t>
    </rPh>
    <rPh sb="5" eb="7">
      <t>みなお</t>
    </rPh>
    <phoneticPr fontId="17" type="Hiragana"/>
  </si>
  <si>
    <t>賃金規定の見直し</t>
    <rPh sb="0" eb="2">
      <t>ちんぎん</t>
    </rPh>
    <rPh sb="2" eb="4">
      <t>きてい</t>
    </rPh>
    <rPh sb="5" eb="7">
      <t>みなお</t>
    </rPh>
    <phoneticPr fontId="17" type="Hiragana"/>
  </si>
  <si>
    <t>※１　介護職員について、特定施設入居者生活介護を担当する介護職員は含めないでください。</t>
    <rPh sb="3" eb="7">
      <t>かいごしょくいん</t>
    </rPh>
    <rPh sb="12" eb="14">
      <t>とくてい</t>
    </rPh>
    <rPh sb="14" eb="16">
      <t>しせつ</t>
    </rPh>
    <rPh sb="16" eb="19">
      <t>にゅうきょしゃ</t>
    </rPh>
    <rPh sb="19" eb="21">
      <t>せいかつ</t>
    </rPh>
    <rPh sb="21" eb="23">
      <t>かいご</t>
    </rPh>
    <rPh sb="24" eb="26">
      <t>たんとう</t>
    </rPh>
    <rPh sb="28" eb="32">
      <t>かいごしょくいん</t>
    </rPh>
    <rPh sb="33" eb="34">
      <t>ふく</t>
    </rPh>
    <phoneticPr fontId="17" type="Hiragana"/>
  </si>
  <si>
    <t>※３　差額に記載された金額がマイナスの場合は、補助金額分の処遇改善が行われていないこととなり、補助金の返還が生じる可能性があります。</t>
    <rPh sb="3" eb="5">
      <t>サガク</t>
    </rPh>
    <rPh sb="6" eb="8">
      <t>キサイ</t>
    </rPh>
    <rPh sb="11" eb="13">
      <t>キンガク</t>
    </rPh>
    <rPh sb="19" eb="21">
      <t>バアイ</t>
    </rPh>
    <rPh sb="23" eb="28">
      <t>ホジョキンガクブン</t>
    </rPh>
    <rPh sb="29" eb="33">
      <t>ショグウカイゼン</t>
    </rPh>
    <rPh sb="34" eb="35">
      <t>オコナ</t>
    </rPh>
    <rPh sb="47" eb="50">
      <t>ホジョキン</t>
    </rPh>
    <rPh sb="51" eb="53">
      <t>ヘンカン</t>
    </rPh>
    <rPh sb="54" eb="55">
      <t>ショウ</t>
    </rPh>
    <rPh sb="57" eb="60">
      <t>カノウセイ</t>
    </rPh>
    <phoneticPr fontId="15"/>
  </si>
  <si>
    <t>※一般入所者の入所日数が「０」となる月は開設月数に算入しない。</t>
    <rPh sb="1" eb="3">
      <t>いっぱん</t>
    </rPh>
    <rPh sb="3" eb="6">
      <t>にゅうしょしゃ</t>
    </rPh>
    <rPh sb="7" eb="9">
      <t>にゅうしょ</t>
    </rPh>
    <rPh sb="9" eb="11">
      <t>にっすう</t>
    </rPh>
    <rPh sb="18" eb="19">
      <t>つき</t>
    </rPh>
    <rPh sb="20" eb="22">
      <t>かいせつ</t>
    </rPh>
    <rPh sb="22" eb="24">
      <t>つきすう</t>
    </rPh>
    <rPh sb="25" eb="27">
      <t>さんにゅう</t>
    </rPh>
    <phoneticPr fontId="17" type="Hiragana"/>
  </si>
  <si>
    <t>別表３　介護職員処遇改善　実績報告書</t>
    <rPh sb="0" eb="2">
      <t>ベッピョウ</t>
    </rPh>
    <rPh sb="4" eb="8">
      <t>カイゴショクイン</t>
    </rPh>
    <rPh sb="8" eb="12">
      <t>ショグウカイゼン</t>
    </rPh>
    <rPh sb="13" eb="18">
      <t>ジッセキホウコクショ</t>
    </rPh>
    <phoneticPr fontId="15"/>
  </si>
  <si>
    <t>処遇改善額（※１）</t>
    <rPh sb="0" eb="2">
      <t>しょぐう</t>
    </rPh>
    <rPh sb="2" eb="4">
      <t>かいぜん</t>
    </rPh>
    <rPh sb="4" eb="5">
      <t>がく</t>
    </rPh>
    <phoneticPr fontId="17" type="Hiragana"/>
  </si>
  <si>
    <t>処遇改善額と処遇改善に係る補助金額の比較</t>
    <rPh sb="0" eb="2">
      <t>しょぐう</t>
    </rPh>
    <rPh sb="2" eb="4">
      <t>かいぜん</t>
    </rPh>
    <rPh sb="4" eb="5">
      <t>がく</t>
    </rPh>
    <rPh sb="6" eb="10">
      <t>しょぐうかいぜん</t>
    </rPh>
    <rPh sb="11" eb="12">
      <t>かか</t>
    </rPh>
    <rPh sb="13" eb="16">
      <t>ほじょきん</t>
    </rPh>
    <rPh sb="16" eb="17">
      <t>がく</t>
    </rPh>
    <rPh sb="18" eb="20">
      <t>ひかく</t>
    </rPh>
    <phoneticPr fontId="17" type="Hiragana"/>
  </si>
  <si>
    <t>処遇改善額</t>
    <rPh sb="0" eb="4">
      <t>ショグウカイゼン</t>
    </rPh>
    <rPh sb="4" eb="5">
      <t>ガク</t>
    </rPh>
    <phoneticPr fontId="15"/>
  </si>
  <si>
    <t>（　　　　　　　　　　　　　　　　　　　　）</t>
    <phoneticPr fontId="2"/>
  </si>
  <si>
    <t>（　　　　　　　　　　　　　　）</t>
    <phoneticPr fontId="2"/>
  </si>
  <si>
    <t>※２「令和7年度 埼玉県軽費老人ホーム利用料等取扱基準」における【表1】サービスの提供に要する基本額（月額）「⑩職員の処遇改善に係る増額」に当たる金額に民改費の加算率を乗じた額を加え、入所者数を乗じた金額となります。
具体的な金額はお送りしている「サービスの提供に要する費用　設定状況表」の「上記のうち職員の処遇改善に係る額（※１）」に記載された金額をご確認ください。</t>
    <rPh sb="76" eb="79">
      <t>みんかいひ</t>
    </rPh>
    <rPh sb="80" eb="83">
      <t>かさんりつ</t>
    </rPh>
    <rPh sb="84" eb="85">
      <t>じょう</t>
    </rPh>
    <rPh sb="87" eb="88">
      <t>がく</t>
    </rPh>
    <rPh sb="89" eb="90">
      <t>くわ</t>
    </rPh>
    <rPh sb="92" eb="96">
      <t>にゅうしょしゃすう</t>
    </rPh>
    <rPh sb="97" eb="98">
      <t>じょう</t>
    </rPh>
    <rPh sb="100" eb="102">
      <t>きんがく</t>
    </rPh>
    <rPh sb="109" eb="112">
      <t>ぐたいてき</t>
    </rPh>
    <rPh sb="113" eb="115">
      <t>きんがく</t>
    </rPh>
    <rPh sb="117" eb="118">
      <t>おく</t>
    </rPh>
    <rPh sb="129" eb="131">
      <t>ていきょう</t>
    </rPh>
    <rPh sb="132" eb="133">
      <t>よう</t>
    </rPh>
    <phoneticPr fontId="17" type="Hiragana"/>
  </si>
  <si>
    <t>提出目的</t>
    <rPh sb="0" eb="2">
      <t>テイシュツ</t>
    </rPh>
    <rPh sb="2" eb="4">
      <t>モクテキ</t>
    </rPh>
    <phoneticPr fontId="15"/>
  </si>
  <si>
    <t>施設名</t>
    <rPh sb="0" eb="3">
      <t>シセツメイ</t>
    </rPh>
    <phoneticPr fontId="2"/>
  </si>
  <si>
    <t>令和７年度介護人材確保・職場環境改善等加算　計画書</t>
    <rPh sb="0" eb="2">
      <t>レイワ</t>
    </rPh>
    <rPh sb="3" eb="5">
      <t>ネンド</t>
    </rPh>
    <phoneticPr fontId="15"/>
  </si>
  <si>
    <t>１　加算額の算出</t>
    <rPh sb="2" eb="5">
      <t>カサンガク</t>
    </rPh>
    <rPh sb="6" eb="8">
      <t>サンシュツ</t>
    </rPh>
    <phoneticPr fontId="15"/>
  </si>
  <si>
    <t>R6年4月</t>
    <rPh sb="2" eb="3">
      <t>ネン</t>
    </rPh>
    <rPh sb="4" eb="5">
      <t>ガツ</t>
    </rPh>
    <phoneticPr fontId="15"/>
  </si>
  <si>
    <t>5月</t>
    <rPh sb="1" eb="2">
      <t>ガツ</t>
    </rPh>
    <phoneticPr fontId="15"/>
  </si>
  <si>
    <t>6月</t>
    <rPh sb="1" eb="2">
      <t>ガツ</t>
    </rPh>
    <phoneticPr fontId="15"/>
  </si>
  <si>
    <t>7月</t>
    <rPh sb="1" eb="2">
      <t>ガツ</t>
    </rPh>
    <phoneticPr fontId="15"/>
  </si>
  <si>
    <t>8月</t>
    <rPh sb="1" eb="2">
      <t>ガツ</t>
    </rPh>
    <phoneticPr fontId="15"/>
  </si>
  <si>
    <t>9月</t>
    <rPh sb="1" eb="2">
      <t>ガツ</t>
    </rPh>
    <phoneticPr fontId="15"/>
  </si>
  <si>
    <t>10月</t>
    <rPh sb="2" eb="3">
      <t>ガツ</t>
    </rPh>
    <phoneticPr fontId="15"/>
  </si>
  <si>
    <t>11月</t>
    <rPh sb="2" eb="3">
      <t>ガツ</t>
    </rPh>
    <phoneticPr fontId="15"/>
  </si>
  <si>
    <t>12月</t>
    <rPh sb="2" eb="3">
      <t>ガツ</t>
    </rPh>
    <phoneticPr fontId="15"/>
  </si>
  <si>
    <t>R7年1月</t>
    <rPh sb="2" eb="3">
      <t>ネン</t>
    </rPh>
    <rPh sb="4" eb="5">
      <t>ガツ</t>
    </rPh>
    <phoneticPr fontId="15"/>
  </si>
  <si>
    <t>2月</t>
    <rPh sb="1" eb="2">
      <t>ガツ</t>
    </rPh>
    <phoneticPr fontId="15"/>
  </si>
  <si>
    <t>3月</t>
    <rPh sb="1" eb="2">
      <t>ガツ</t>
    </rPh>
    <phoneticPr fontId="15"/>
  </si>
  <si>
    <t>計</t>
    <rPh sb="0" eb="1">
      <t>ケイ</t>
    </rPh>
    <phoneticPr fontId="15"/>
  </si>
  <si>
    <t>(a)</t>
    <phoneticPr fontId="15"/>
  </si>
  <si>
    <t>-</t>
    <phoneticPr fontId="15"/>
  </si>
  <si>
    <t>(b)</t>
    <phoneticPr fontId="15"/>
  </si>
  <si>
    <t>特定部分の介護職員数</t>
    <rPh sb="0" eb="4">
      <t>トクテイブブン</t>
    </rPh>
    <rPh sb="5" eb="10">
      <t>カイゴショクインスウ</t>
    </rPh>
    <phoneticPr fontId="15"/>
  </si>
  <si>
    <t>(c)</t>
    <phoneticPr fontId="15"/>
  </si>
  <si>
    <t>(a) - (b)</t>
    <phoneticPr fontId="15"/>
  </si>
  <si>
    <t>(d)</t>
    <phoneticPr fontId="15"/>
  </si>
  <si>
    <t>対象職員数（月平均）</t>
    <rPh sb="0" eb="5">
      <t>タイショウショクインスウ</t>
    </rPh>
    <rPh sb="6" eb="9">
      <t>ツキヘイキン</t>
    </rPh>
    <phoneticPr fontId="15"/>
  </si>
  <si>
    <t>(c) を12で割った後、小数点第2位を切り上げた数値が入ります。→</t>
    <rPh sb="8" eb="9">
      <t>ワ</t>
    </rPh>
    <rPh sb="11" eb="12">
      <t>ノチ</t>
    </rPh>
    <rPh sb="13" eb="16">
      <t>ショウスウテン</t>
    </rPh>
    <rPh sb="16" eb="17">
      <t>ダイ</t>
    </rPh>
    <rPh sb="18" eb="19">
      <t>イ</t>
    </rPh>
    <rPh sb="20" eb="21">
      <t>キ</t>
    </rPh>
    <rPh sb="22" eb="23">
      <t>ア</t>
    </rPh>
    <rPh sb="25" eb="27">
      <t>スウチ</t>
    </rPh>
    <rPh sb="28" eb="29">
      <t>ハイ</t>
    </rPh>
    <phoneticPr fontId="15"/>
  </si>
  <si>
    <t>人</t>
    <rPh sb="0" eb="1">
      <t>ヒト</t>
    </rPh>
    <phoneticPr fontId="15"/>
  </si>
  <si>
    <t>加算総額（年額）</t>
    <rPh sb="0" eb="4">
      <t>カサンソウガク</t>
    </rPh>
    <rPh sb="5" eb="7">
      <t>ネンガク</t>
    </rPh>
    <phoneticPr fontId="15"/>
  </si>
  <si>
    <t xml:space="preserve">(d) × 54,000円　= </t>
    <rPh sb="12" eb="13">
      <t>エン</t>
    </rPh>
    <phoneticPr fontId="15"/>
  </si>
  <si>
    <t>２　加算の算定要件及び使途</t>
    <rPh sb="2" eb="4">
      <t>カサン</t>
    </rPh>
    <rPh sb="5" eb="7">
      <t>サンテイ</t>
    </rPh>
    <phoneticPr fontId="15"/>
  </si>
  <si>
    <t>！この欄が×の場合、チェック（✓）がついていない項目があります。</t>
    <rPh sb="3" eb="4">
      <t>ラン</t>
    </rPh>
    <rPh sb="7" eb="9">
      <t>バアイ</t>
    </rPh>
    <rPh sb="24" eb="26">
      <t>コウモク</t>
    </rPh>
    <phoneticPr fontId="15"/>
  </si>
  <si>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15"/>
  </si>
  <si>
    <t>①　業務内容の明確化と職員間の適切な役割分担の取組</t>
    <phoneticPr fontId="15"/>
  </si>
  <si>
    <t>②  介護職員等の業務の洗い出しや棚卸しなど、現場の課題の見える化</t>
    <phoneticPr fontId="15"/>
  </si>
  <si>
    <t>③　業務改善活動の体制構築（委員会やプロジェクトチームの立ち上げ又は外部の研修会の活動等）</t>
    <phoneticPr fontId="15"/>
  </si>
  <si>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15"/>
  </si>
  <si>
    <t>①　人件費の改善の実施</t>
    <rPh sb="6" eb="8">
      <t>カイゼン</t>
    </rPh>
    <phoneticPr fontId="15"/>
  </si>
  <si>
    <t>②　職場環境改善経費への充当</t>
    <phoneticPr fontId="15"/>
  </si>
  <si>
    <t>②を選択した場合、その使途を
プルダウンから選択してください。</t>
    <rPh sb="2" eb="4">
      <t>センタク</t>
    </rPh>
    <rPh sb="6" eb="8">
      <t>バアイ</t>
    </rPh>
    <rPh sb="11" eb="13">
      <t>シト</t>
    </rPh>
    <rPh sb="22" eb="24">
      <t>センタク</t>
    </rPh>
    <phoneticPr fontId="15"/>
  </si>
  <si>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0" eb="242">
      <t>カイゴ</t>
    </rPh>
    <phoneticPr fontId="15"/>
  </si>
  <si>
    <t>３　その他要件を満たすことの確認・誓約等</t>
    <rPh sb="4" eb="5">
      <t>タ</t>
    </rPh>
    <rPh sb="5" eb="7">
      <t>ヨウケン</t>
    </rPh>
    <rPh sb="8" eb="9">
      <t>ミ</t>
    </rPh>
    <rPh sb="14" eb="16">
      <t>カクニン</t>
    </rPh>
    <rPh sb="17" eb="19">
      <t>セイヤク</t>
    </rPh>
    <rPh sb="19" eb="20">
      <t>トウ</t>
    </rPh>
    <phoneticPr fontId="15"/>
  </si>
  <si>
    <t>以下の点を確認し、満たしている項目に全てチェック（✔）すること。</t>
    <phoneticPr fontId="15"/>
  </si>
  <si>
    <t>！この欄が×の場合、チェック（✓）がついていない項目があります。</t>
    <phoneticPr fontId="15"/>
  </si>
  <si>
    <t>確認項目</t>
    <rPh sb="0" eb="2">
      <t>カクニン</t>
    </rPh>
    <rPh sb="2" eb="4">
      <t>コウモク</t>
    </rPh>
    <phoneticPr fontId="15"/>
  </si>
  <si>
    <t>証明する資料の例</t>
    <rPh sb="0" eb="2">
      <t>ショウメイ</t>
    </rPh>
    <rPh sb="4" eb="6">
      <t>シリョウ</t>
    </rPh>
    <rPh sb="7" eb="8">
      <t>レイ</t>
    </rPh>
    <phoneticPr fontId="15"/>
  </si>
  <si>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5"/>
  </si>
  <si>
    <t>―</t>
    <phoneticPr fontId="15"/>
  </si>
  <si>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15"/>
  </si>
  <si>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5"/>
  </si>
  <si>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5"/>
  </si>
  <si>
    <t>会議録、周知文書</t>
    <rPh sb="0" eb="3">
      <t>カイギロク</t>
    </rPh>
    <rPh sb="4" eb="6">
      <t>シュウチ</t>
    </rPh>
    <rPh sb="6" eb="8">
      <t>ブンショ</t>
    </rPh>
    <phoneticPr fontId="15"/>
  </si>
  <si>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5"/>
  </si>
  <si>
    <t>本介護人材確保・職場環境改善等加算計画書の記載内容に虚偽がないこと及び記載内容を証明する資料を適切に保管していることを誓約します。</t>
    <rPh sb="0" eb="1">
      <t>ホン</t>
    </rPh>
    <rPh sb="15" eb="17">
      <t>カサン</t>
    </rPh>
    <phoneticPr fontId="15"/>
  </si>
  <si>
    <t>令和</t>
    <rPh sb="0" eb="2">
      <t>レイワ</t>
    </rPh>
    <phoneticPr fontId="15"/>
  </si>
  <si>
    <t>年</t>
    <rPh sb="0" eb="1">
      <t>ネン</t>
    </rPh>
    <phoneticPr fontId="15"/>
  </si>
  <si>
    <t>月</t>
    <rPh sb="0" eb="1">
      <t>ゲツ</t>
    </rPh>
    <phoneticPr fontId="15"/>
  </si>
  <si>
    <t>日</t>
    <rPh sb="0" eb="1">
      <t>ニチ</t>
    </rPh>
    <phoneticPr fontId="15"/>
  </si>
  <si>
    <t>法人名</t>
    <rPh sb="0" eb="2">
      <t>ホウジン</t>
    </rPh>
    <rPh sb="2" eb="3">
      <t>メイ</t>
    </rPh>
    <phoneticPr fontId="15"/>
  </si>
  <si>
    <t>代表者</t>
    <rPh sb="0" eb="3">
      <t>ダイヒョウシャ</t>
    </rPh>
    <phoneticPr fontId="15"/>
  </si>
  <si>
    <t>職名</t>
    <rPh sb="0" eb="2">
      <t>ショクメイ</t>
    </rPh>
    <phoneticPr fontId="15"/>
  </si>
  <si>
    <t>氏名</t>
    <rPh sb="0" eb="2">
      <t>シメイ</t>
    </rPh>
    <phoneticPr fontId="15"/>
  </si>
  <si>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15"/>
  </si>
  <si>
    <t>（確認用）提出前のチェックリスト</t>
    <rPh sb="1" eb="4">
      <t>カクニンヨウ</t>
    </rPh>
    <phoneticPr fontId="15"/>
  </si>
  <si>
    <t>以下の項目に「×」がないか、提出前に確認すること。「×」がある場合、当該項目の記載を修正すること。</t>
    <phoneticPr fontId="15"/>
  </si>
  <si>
    <t>３　要件を満たすことの確認等</t>
    <phoneticPr fontId="15"/>
  </si>
  <si>
    <t>要件を満たすことの確認について、チェック（✔）が入っていない項目がない</t>
    <rPh sb="0" eb="1">
      <t>ヨウケン</t>
    </rPh>
    <rPh sb="2" eb="3">
      <t>ミ</t>
    </rPh>
    <rPh sb="8" eb="10">
      <t>カクニン</t>
    </rPh>
    <phoneticPr fontId="15"/>
  </si>
  <si>
    <t>誓約について、空欄がない</t>
    <rPh sb="0" eb="1">
      <t>トウ</t>
    </rPh>
    <phoneticPr fontId="15"/>
  </si>
  <si>
    <t>（備　　考）</t>
    <phoneticPr fontId="2"/>
  </si>
  <si>
    <t>令和7年度介護人材確保</t>
    <rPh sb="0" eb="2">
      <t>レイワ</t>
    </rPh>
    <rPh sb="3" eb="5">
      <t>ネンド</t>
    </rPh>
    <rPh sb="5" eb="9">
      <t>カイゴジンザイ</t>
    </rPh>
    <rPh sb="9" eb="11">
      <t>カクホ</t>
    </rPh>
    <phoneticPr fontId="2"/>
  </si>
  <si>
    <t>・職場環境改善等加算額</t>
    <rPh sb="1" eb="3">
      <t>ショクバ</t>
    </rPh>
    <rPh sb="3" eb="8">
      <t>カンキョウカイゼントウ</t>
    </rPh>
    <rPh sb="8" eb="10">
      <t>カサン</t>
    </rPh>
    <rPh sb="10" eb="11">
      <t>ガク</t>
    </rPh>
    <phoneticPr fontId="2"/>
  </si>
  <si>
    <t>令和７年度介護人材確保・職場環境改善等加算　実績報告書</t>
    <rPh sb="0" eb="2">
      <t>レイワ</t>
    </rPh>
    <rPh sb="3" eb="5">
      <t>ネンド</t>
    </rPh>
    <rPh sb="5" eb="7">
      <t>カイゴ</t>
    </rPh>
    <rPh sb="19" eb="21">
      <t>カサン</t>
    </rPh>
    <rPh sb="22" eb="27">
      <t>ジッセキホウコクショ</t>
    </rPh>
    <phoneticPr fontId="15"/>
  </si>
  <si>
    <t>１　基本情報</t>
    <rPh sb="2" eb="4">
      <t>キホン</t>
    </rPh>
    <rPh sb="4" eb="6">
      <t>ジョウホウ</t>
    </rPh>
    <phoneticPr fontId="15"/>
  </si>
  <si>
    <t>第１回目支払い（７月末）で支給のあった金額のうち、本加算に係る金額を入力してください。</t>
    <rPh sb="0" eb="1">
      <t>ダイ</t>
    </rPh>
    <rPh sb="2" eb="4">
      <t>カイメ</t>
    </rPh>
    <rPh sb="4" eb="6">
      <t>シハラ</t>
    </rPh>
    <rPh sb="9" eb="11">
      <t>ガツマツ</t>
    </rPh>
    <rPh sb="13" eb="15">
      <t>シキュウ</t>
    </rPh>
    <rPh sb="19" eb="21">
      <t>キンガク</t>
    </rPh>
    <rPh sb="25" eb="28">
      <t>ホンカサン</t>
    </rPh>
    <rPh sb="29" eb="30">
      <t>カカ</t>
    </rPh>
    <rPh sb="31" eb="33">
      <t>キンガク</t>
    </rPh>
    <rPh sb="34" eb="36">
      <t>ニュウリョク</t>
    </rPh>
    <phoneticPr fontId="15"/>
  </si>
  <si>
    <t>交付済加算総額（年額）</t>
    <rPh sb="0" eb="3">
      <t>コウフズ</t>
    </rPh>
    <rPh sb="3" eb="7">
      <t>カサンソウガク</t>
    </rPh>
    <rPh sb="8" eb="10">
      <t>ネンガク</t>
    </rPh>
    <phoneticPr fontId="15"/>
  </si>
  <si>
    <t>２　実績報告について</t>
    <rPh sb="2" eb="4">
      <t>ジッセキ</t>
    </rPh>
    <rPh sb="4" eb="6">
      <t>ホウコク</t>
    </rPh>
    <phoneticPr fontId="15"/>
  </si>
  <si>
    <t>①加算の総額（②と③の合計が①以上となること）</t>
    <rPh sb="1" eb="3">
      <t>カサン</t>
    </rPh>
    <rPh sb="4" eb="6">
      <t>ソウガク</t>
    </rPh>
    <rPh sb="11" eb="13">
      <t>ゴウケイ</t>
    </rPh>
    <rPh sb="15" eb="17">
      <t>イジョウ</t>
    </rPh>
    <phoneticPr fontId="15"/>
  </si>
  <si>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15"/>
  </si>
  <si>
    <t>②人件費改善の所要額</t>
    <rPh sb="1" eb="4">
      <t>ジンケンヒ</t>
    </rPh>
    <rPh sb="4" eb="6">
      <t>カイゼン</t>
    </rPh>
    <rPh sb="7" eb="9">
      <t>ショヨウ</t>
    </rPh>
    <phoneticPr fontId="15"/>
  </si>
  <si>
    <t>③職場環境改善の所要額（（ア）～（ウ）の合計）</t>
    <rPh sb="1" eb="3">
      <t>ショクバ</t>
    </rPh>
    <rPh sb="3" eb="5">
      <t>カンキョウ</t>
    </rPh>
    <rPh sb="5" eb="7">
      <t>カイゼン</t>
    </rPh>
    <rPh sb="8" eb="10">
      <t>ショヨウ</t>
    </rPh>
    <rPh sb="10" eb="11">
      <t>ガク</t>
    </rPh>
    <rPh sb="20" eb="22">
      <t>ゴウケイ</t>
    </rPh>
    <phoneticPr fontId="15"/>
  </si>
  <si>
    <t>（ア）研修費</t>
    <rPh sb="3" eb="5">
      <t>ケンシュウ</t>
    </rPh>
    <rPh sb="5" eb="6">
      <t>ヒ</t>
    </rPh>
    <phoneticPr fontId="15"/>
  </si>
  <si>
    <t>（イ）いわゆる介護助手等の募集経費</t>
    <rPh sb="7" eb="9">
      <t>カイゴ</t>
    </rPh>
    <rPh sb="9" eb="11">
      <t>ジョシュ</t>
    </rPh>
    <rPh sb="11" eb="12">
      <t>トウ</t>
    </rPh>
    <rPh sb="13" eb="15">
      <t>ボシュウ</t>
    </rPh>
    <rPh sb="15" eb="17">
      <t>ケイヒ</t>
    </rPh>
    <phoneticPr fontId="15"/>
  </si>
  <si>
    <t>（ウ）その他の金額</t>
    <rPh sb="5" eb="6">
      <t>タ</t>
    </rPh>
    <rPh sb="7" eb="9">
      <t>キンガク</t>
    </rPh>
    <phoneticPr fontId="15"/>
  </si>
  <si>
    <t>③（ウ）「その他の金額」に記載した場合の使途</t>
    <rPh sb="7" eb="8">
      <t>タ</t>
    </rPh>
    <rPh sb="9" eb="12">
      <t>キンガク）</t>
    </rPh>
    <rPh sb="13" eb="15">
      <t>キサイ</t>
    </rPh>
    <rPh sb="17" eb="19">
      <t>バアイ</t>
    </rPh>
    <rPh sb="20" eb="22">
      <t>シト</t>
    </rPh>
    <phoneticPr fontId="15"/>
  </si>
  <si>
    <t>対象となる要件</t>
    <rPh sb="0" eb="2">
      <t>タイショウ</t>
    </rPh>
    <rPh sb="5" eb="7">
      <t>ヨウケン</t>
    </rPh>
    <phoneticPr fontId="15"/>
  </si>
  <si>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15"/>
  </si>
  <si>
    <t>【記入上の注意】
・　本様式では下記の要件を確認しており、オレンジセルが「○」でない場合、加算の算定要件を満たしていない。
　Ⅰ加算による人件費改善及び職場環境改善の総額が加算による収入額以上となること。
　Ⅱ職場環境改善を、研修費、いわゆる介護助手等の募集経費以外に充てた場合、その使途を記載すること。
・　②「人件費改善の所要額」には、加算により人件費改善を行った場合の法定福利費等の事業主負担の増加分を含めることができる。
・　「その他の金額」には、加算の算定要件である「現場の課題の見える化」、「業務内容の明確化と役割分担」、又は「業務改善活動の体制構築」に関する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本加算を、介護テクノロジー等の機器購入費用に充てることはできないため、
　　そのような使用が地方自治体によって確認された場合、チェックリストに○がついていても、要件を満たしていないと審査される可能性がある。</t>
    <rPh sb="45" eb="47">
      <t>カサン</t>
    </rPh>
    <rPh sb="48" eb="50">
      <t>サンテイ</t>
    </rPh>
    <rPh sb="64" eb="66">
      <t>カサン</t>
    </rPh>
    <rPh sb="69" eb="72">
      <t>ジンケンヒ</t>
    </rPh>
    <rPh sb="74" eb="75">
      <t>オヨ</t>
    </rPh>
    <rPh sb="76" eb="78">
      <t>ショクバ</t>
    </rPh>
    <rPh sb="78" eb="80">
      <t>カンキョウ</t>
    </rPh>
    <rPh sb="80" eb="82">
      <t>カイゼン</t>
    </rPh>
    <rPh sb="86" eb="88">
      <t>カサン</t>
    </rPh>
    <rPh sb="105" eb="111">
      <t>ショクバカンキョウカイゼン</t>
    </rPh>
    <rPh sb="113" eb="115">
      <t>ケンシュウ</t>
    </rPh>
    <rPh sb="115" eb="116">
      <t>ヒ</t>
    </rPh>
    <rPh sb="121" eb="126">
      <t>カイゴジョシュトウ</t>
    </rPh>
    <rPh sb="127" eb="131">
      <t>ボシュウケイヒ</t>
    </rPh>
    <rPh sb="131" eb="133">
      <t>イガイ</t>
    </rPh>
    <rPh sb="134" eb="135">
      <t>ア</t>
    </rPh>
    <rPh sb="137" eb="139">
      <t>バアイ</t>
    </rPh>
    <rPh sb="142" eb="144">
      <t>シト</t>
    </rPh>
    <rPh sb="145" eb="147">
      <t>キサイ</t>
    </rPh>
    <rPh sb="157" eb="160">
      <t>ジンケンヒ</t>
    </rPh>
    <rPh sb="160" eb="162">
      <t>カイゼン</t>
    </rPh>
    <rPh sb="170" eb="172">
      <t>カサン</t>
    </rPh>
    <rPh sb="175" eb="178">
      <t>ジンケンヒ</t>
    </rPh>
    <rPh sb="220" eb="221">
      <t>ホカ</t>
    </rPh>
    <rPh sb="222" eb="224">
      <t>キンガク</t>
    </rPh>
    <rPh sb="228" eb="230">
      <t>カサン</t>
    </rPh>
    <rPh sb="231" eb="233">
      <t>サンテイ</t>
    </rPh>
    <rPh sb="233" eb="235">
      <t>ヨウケン</t>
    </rPh>
    <rPh sb="239" eb="241">
      <t>ゲンバ</t>
    </rPh>
    <rPh sb="242" eb="244">
      <t>カダイ</t>
    </rPh>
    <rPh sb="245" eb="246">
      <t>ミ</t>
    </rPh>
    <rPh sb="248" eb="249">
      <t>カ</t>
    </rPh>
    <rPh sb="252" eb="254">
      <t>ギョウム</t>
    </rPh>
    <rPh sb="254" eb="256">
      <t>ナイヨウ</t>
    </rPh>
    <rPh sb="257" eb="260">
      <t>メイカクカ</t>
    </rPh>
    <rPh sb="261" eb="263">
      <t>ヤクワリ</t>
    </rPh>
    <rPh sb="263" eb="265">
      <t>ブンタン</t>
    </rPh>
    <rPh sb="267" eb="268">
      <t>マタ</t>
    </rPh>
    <rPh sb="270" eb="272">
      <t>ギョウム</t>
    </rPh>
    <rPh sb="272" eb="274">
      <t>カイゼン</t>
    </rPh>
    <rPh sb="274" eb="276">
      <t>カツドウ</t>
    </rPh>
    <rPh sb="277" eb="279">
      <t>タイセイ</t>
    </rPh>
    <rPh sb="279" eb="281">
      <t>コウチク</t>
    </rPh>
    <rPh sb="283" eb="284">
      <t>カン</t>
    </rPh>
    <rPh sb="289" eb="291">
      <t>トリクミ</t>
    </rPh>
    <rPh sb="292" eb="294">
      <t>ジッシ</t>
    </rPh>
    <rPh sb="299" eb="301">
      <t>ヒヨウ</t>
    </rPh>
    <rPh sb="313" eb="314">
      <t>トウ</t>
    </rPh>
    <rPh sb="327" eb="330">
      <t>センモンカ</t>
    </rPh>
    <rPh sb="331" eb="333">
      <t>ハケン</t>
    </rPh>
    <rPh sb="333" eb="335">
      <t>ヒヨウ</t>
    </rPh>
    <rPh sb="336" eb="339">
      <t>カイギヒ</t>
    </rPh>
    <rPh sb="339" eb="340">
      <t>トウ</t>
    </rPh>
    <rPh sb="343" eb="345">
      <t>ジュウトウ</t>
    </rPh>
    <rPh sb="357" eb="358">
      <t>ホン</t>
    </rPh>
    <rPh sb="358" eb="360">
      <t>カサン</t>
    </rPh>
    <rPh sb="376" eb="378">
      <t>ヒヨウ</t>
    </rPh>
    <rPh sb="379" eb="380">
      <t>ア</t>
    </rPh>
    <rPh sb="391" eb="393">
      <t>シンサ</t>
    </rPh>
    <rPh sb="396" eb="399">
      <t>カノウセイ</t>
    </rPh>
    <rPh sb="403" eb="405">
      <t>チホウ</t>
    </rPh>
    <rPh sb="405" eb="408">
      <t>ジチタイ</t>
    </rPh>
    <phoneticPr fontId="15"/>
  </si>
  <si>
    <t>３　加算以外の部分で賃金水準を引き下げないことについて</t>
    <rPh sb="2" eb="4">
      <t>カサン</t>
    </rPh>
    <rPh sb="4" eb="6">
      <t>イガイ</t>
    </rPh>
    <rPh sb="7" eb="9">
      <t>ブブン</t>
    </rPh>
    <rPh sb="10" eb="12">
      <t>チンギン</t>
    </rPh>
    <rPh sb="12" eb="14">
      <t>スイジュン</t>
    </rPh>
    <rPh sb="15" eb="16">
      <t>ヒ</t>
    </rPh>
    <rPh sb="17" eb="18">
      <t>サ</t>
    </rPh>
    <phoneticPr fontId="15"/>
  </si>
  <si>
    <t>加算を人件費の改善に使用した場合、加算以外の部分で賃金水準を引き下げていません。</t>
    <rPh sb="0" eb="2">
      <t>カサン</t>
    </rPh>
    <rPh sb="3" eb="6">
      <t>ジンケンヒ</t>
    </rPh>
    <rPh sb="7" eb="9">
      <t>カイゼン</t>
    </rPh>
    <rPh sb="10" eb="12">
      <t>シヨウ</t>
    </rPh>
    <rPh sb="14" eb="16">
      <t>バアイ</t>
    </rPh>
    <rPh sb="17" eb="19">
      <t>カサン</t>
    </rPh>
    <rPh sb="19" eb="21">
      <t>イガイ</t>
    </rPh>
    <rPh sb="22" eb="24">
      <t>ブブン</t>
    </rPh>
    <rPh sb="25" eb="27">
      <t>チンギン</t>
    </rPh>
    <rPh sb="27" eb="29">
      <t>スイジュン</t>
    </rPh>
    <rPh sb="30" eb="31">
      <t>ヒ</t>
    </rPh>
    <rPh sb="32" eb="33">
      <t>サ</t>
    </rPh>
    <phoneticPr fontId="15"/>
  </si>
  <si>
    <t>【記入上の注意】
・　やむを得ない事情により加算以外の部分で賃金水準を引き下げた場合、下記備考欄に経緯の概要を記載すること。
　（例：事業規模の縮小に伴う職員数・賃金総額の減少等）</t>
    <rPh sb="1" eb="3">
      <t>キニュウ</t>
    </rPh>
    <rPh sb="3" eb="4">
      <t>ジョウ</t>
    </rPh>
    <rPh sb="5" eb="7">
      <t>チュウイ</t>
    </rPh>
    <rPh sb="22" eb="24">
      <t>カサン</t>
    </rPh>
    <rPh sb="24" eb="26">
      <t>イガイ</t>
    </rPh>
    <rPh sb="27" eb="29">
      <t>ブブン</t>
    </rPh>
    <rPh sb="30" eb="32">
      <t>チンギン</t>
    </rPh>
    <rPh sb="32" eb="34">
      <t>スイジュン</t>
    </rPh>
    <rPh sb="35" eb="36">
      <t>ヒ</t>
    </rPh>
    <rPh sb="37" eb="38">
      <t>サ</t>
    </rPh>
    <rPh sb="40" eb="42">
      <t>バアイ</t>
    </rPh>
    <rPh sb="43" eb="45">
      <t>カキ</t>
    </rPh>
    <rPh sb="45" eb="47">
      <t>ビコウ</t>
    </rPh>
    <rPh sb="47" eb="48">
      <t>ラン</t>
    </rPh>
    <rPh sb="49" eb="51">
      <t>ケイイ</t>
    </rPh>
    <rPh sb="52" eb="54">
      <t>ガイヨウ</t>
    </rPh>
    <rPh sb="55" eb="57">
      <t>キサイ</t>
    </rPh>
    <rPh sb="65" eb="66">
      <t>レイ</t>
    </rPh>
    <phoneticPr fontId="15"/>
  </si>
  <si>
    <t>備考欄</t>
    <rPh sb="0" eb="2">
      <t>ビコウ</t>
    </rPh>
    <rPh sb="2" eb="3">
      <t>ラン</t>
    </rPh>
    <phoneticPr fontId="15"/>
  </si>
  <si>
    <t>４　記載内容に虚偽がないことの誓約</t>
    <rPh sb="2" eb="4">
      <t>キサイ</t>
    </rPh>
    <rPh sb="4" eb="6">
      <t>ナイヨウ</t>
    </rPh>
    <rPh sb="7" eb="9">
      <t>キョギ</t>
    </rPh>
    <rPh sb="15" eb="17">
      <t>セイヤク</t>
    </rPh>
    <phoneticPr fontId="15"/>
  </si>
  <si>
    <t>　</t>
    <phoneticPr fontId="15"/>
  </si>
  <si>
    <t>実績報告書の記載内容に虚偽がないこと及び記載内容を証明する資料を適切に保管していることを誓約します。</t>
    <phoneticPr fontId="15"/>
  </si>
  <si>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15"/>
  </si>
  <si>
    <t>人件費改善及び職場環境改善改善の所要額の和が加算の総額以上となること</t>
    <rPh sb="0" eb="3">
      <t>ジンケンヒ</t>
    </rPh>
    <rPh sb="3" eb="5">
      <t>カイゼン</t>
    </rPh>
    <rPh sb="5" eb="6">
      <t>オヨ</t>
    </rPh>
    <rPh sb="7" eb="13">
      <t>ショクバカンキョウカイゼン</t>
    </rPh>
    <rPh sb="13" eb="15">
      <t>カイゼン</t>
    </rPh>
    <rPh sb="16" eb="18">
      <t>ショヨウ</t>
    </rPh>
    <rPh sb="18" eb="19">
      <t>ガク</t>
    </rPh>
    <rPh sb="20" eb="21">
      <t>ワ</t>
    </rPh>
    <rPh sb="22" eb="24">
      <t>カサン</t>
    </rPh>
    <rPh sb="25" eb="27">
      <t>ソウガク</t>
    </rPh>
    <rPh sb="26" eb="27">
      <t>ガク</t>
    </rPh>
    <rPh sb="27" eb="29">
      <t>イジョウ</t>
    </rPh>
    <phoneticPr fontId="15"/>
  </si>
  <si>
    <t>職場環境改善を、研修費、いわゆる介護助手等の募集経費以外に充てた場合、具体的な使途を記載していること</t>
    <rPh sb="32" eb="34">
      <t>バアイ</t>
    </rPh>
    <rPh sb="35" eb="38">
      <t>グタイテキ</t>
    </rPh>
    <rPh sb="39" eb="41">
      <t>シト</t>
    </rPh>
    <rPh sb="42" eb="44">
      <t>キサイ</t>
    </rPh>
    <phoneticPr fontId="15"/>
  </si>
  <si>
    <t>３　加算以外の部分で賃金水準を引き下げないことについて</t>
    <rPh sb="2" eb="4">
      <t>カサン</t>
    </rPh>
    <phoneticPr fontId="15"/>
  </si>
  <si>
    <t>加算による人件費改善以外の部分で賃金水準を引き下げていない</t>
    <rPh sb="0" eb="2">
      <t>カサン</t>
    </rPh>
    <rPh sb="5" eb="8">
      <t>ジンケンヒ</t>
    </rPh>
    <phoneticPr fontId="15"/>
  </si>
  <si>
    <t>４　記載内容に虚偽がないこと等の誓約</t>
    <rPh sb="2" eb="4">
      <t>キサイ</t>
    </rPh>
    <rPh sb="4" eb="6">
      <t>ナイヨウ</t>
    </rPh>
    <rPh sb="7" eb="9">
      <t>キョギ</t>
    </rPh>
    <rPh sb="14" eb="15">
      <t>トウ</t>
    </rPh>
    <rPh sb="16" eb="18">
      <t>セイヤク</t>
    </rPh>
    <phoneticPr fontId="15"/>
  </si>
  <si>
    <t>誓約について、空欄がない</t>
    <phoneticPr fontId="15"/>
  </si>
  <si>
    <t>県費補助所要額のうち、</t>
    <rPh sb="0" eb="2">
      <t>ケンピ</t>
    </rPh>
    <rPh sb="2" eb="4">
      <t>ホジョ</t>
    </rPh>
    <rPh sb="4" eb="6">
      <t>ショヨウ</t>
    </rPh>
    <rPh sb="6" eb="7">
      <t>ガク</t>
    </rPh>
    <phoneticPr fontId="2"/>
  </si>
  <si>
    <t>さいたまっちの里</t>
    <rPh sb="7" eb="8">
      <t>サト</t>
    </rPh>
    <phoneticPr fontId="2"/>
  </si>
  <si>
    <t>12</t>
    <phoneticPr fontId="2"/>
  </si>
  <si>
    <t>☑</t>
    <phoneticPr fontId="2"/>
  </si>
  <si>
    <t>①令和4年4月1日から
介護職員9,000円/月、その他の職員4,000円/月の賃金引上げを行った。
②令和6年4月1日から
介護職員6,000円/月、その他の職員4,000円/月の賃金引上げを行った</t>
    <rPh sb="1" eb="3">
      <t>レイワ</t>
    </rPh>
    <rPh sb="4" eb="5">
      <t>ネン</t>
    </rPh>
    <rPh sb="6" eb="7">
      <t>ガツ</t>
    </rPh>
    <rPh sb="8" eb="9">
      <t>ニチ</t>
    </rPh>
    <rPh sb="12" eb="16">
      <t>カイゴショクイン</t>
    </rPh>
    <rPh sb="21" eb="22">
      <t>エン</t>
    </rPh>
    <rPh sb="23" eb="24">
      <t>ツキ</t>
    </rPh>
    <rPh sb="27" eb="28">
      <t>タ</t>
    </rPh>
    <rPh sb="29" eb="31">
      <t>ショクイン</t>
    </rPh>
    <rPh sb="36" eb="37">
      <t>エン</t>
    </rPh>
    <rPh sb="38" eb="39">
      <t>ツキ</t>
    </rPh>
    <rPh sb="40" eb="43">
      <t>チンギンヒ</t>
    </rPh>
    <rPh sb="43" eb="44">
      <t>ア</t>
    </rPh>
    <rPh sb="46" eb="47">
      <t>オコナ</t>
    </rPh>
    <rPh sb="53" eb="55">
      <t>レイワ</t>
    </rPh>
    <rPh sb="56" eb="57">
      <t>ネン</t>
    </rPh>
    <rPh sb="58" eb="59">
      <t>ガツ</t>
    </rPh>
    <rPh sb="60" eb="61">
      <t>ニチ</t>
    </rPh>
    <rPh sb="64" eb="68">
      <t>カイゴショクイン</t>
    </rPh>
    <rPh sb="73" eb="74">
      <t>エン</t>
    </rPh>
    <rPh sb="75" eb="76">
      <t>ツキ</t>
    </rPh>
    <rPh sb="79" eb="80">
      <t>タ</t>
    </rPh>
    <rPh sb="81" eb="83">
      <t>ショクイン</t>
    </rPh>
    <rPh sb="88" eb="89">
      <t>エン</t>
    </rPh>
    <rPh sb="90" eb="91">
      <t>ツキ</t>
    </rPh>
    <rPh sb="92" eb="95">
      <t>チンギンヒ</t>
    </rPh>
    <rPh sb="95" eb="96">
      <t>ア</t>
    </rPh>
    <rPh sb="98" eb="99">
      <t>オコナ</t>
    </rPh>
    <phoneticPr fontId="2"/>
  </si>
  <si>
    <t>✓</t>
  </si>
  <si>
    <t>（ウ）その他の金額（①業務内容の明確化と職員間の適切な役割分担の取組）</t>
  </si>
  <si>
    <t>さいたまけん会</t>
    <rPh sb="6" eb="7">
      <t>カイ</t>
    </rPh>
    <phoneticPr fontId="2"/>
  </si>
  <si>
    <t>理事長</t>
    <rPh sb="0" eb="3">
      <t>リジチョウ</t>
    </rPh>
    <phoneticPr fontId="2"/>
  </si>
  <si>
    <t>さいたまっち</t>
    <phoneticPr fontId="2"/>
  </si>
  <si>
    <t>全体の介護職員数</t>
    <rPh sb="0" eb="2">
      <t>ゼンタイ</t>
    </rPh>
    <rPh sb="3" eb="8">
      <t>カイゴショクインスウ</t>
    </rPh>
    <phoneticPr fontId="15"/>
  </si>
  <si>
    <t>　（全ての非常勤職員の勤務時間数の合計）÷（常勤職員１人が勤務すべき時間数）</t>
    <phoneticPr fontId="2"/>
  </si>
  <si>
    <t>各月の介護職員数（常勤換算・実績値）を、下表にそれぞれ入力してください。</t>
    <rPh sb="0" eb="2">
      <t>カクツキ</t>
    </rPh>
    <rPh sb="3" eb="8">
      <t>カイゴショクインスウ</t>
    </rPh>
    <rPh sb="9" eb="13">
      <t>ジョウキンカンサン</t>
    </rPh>
    <rPh sb="14" eb="17">
      <t>ジッセキチ</t>
    </rPh>
    <rPh sb="20" eb="21">
      <t>シタ</t>
    </rPh>
    <rPh sb="21" eb="22">
      <t>ヒョウ</t>
    </rPh>
    <rPh sb="27" eb="29">
      <t>ニュウリョク</t>
    </rPh>
    <phoneticPr fontId="15"/>
  </si>
  <si>
    <t>※一般部分の介護職員数（常勤換算・実績値）を算出するための表です。</t>
    <rPh sb="1" eb="3">
      <t>イッパン</t>
    </rPh>
    <rPh sb="3" eb="5">
      <t>ブブン</t>
    </rPh>
    <rPh sb="6" eb="11">
      <t>カイゴショクインスウ</t>
    </rPh>
    <rPh sb="12" eb="16">
      <t>ジョウキンカンサン</t>
    </rPh>
    <rPh sb="17" eb="20">
      <t>ジッセキチ</t>
    </rPh>
    <rPh sb="22" eb="24">
      <t>サンシュツ</t>
    </rPh>
    <rPh sb="29" eb="30">
      <t>ヒョウ</t>
    </rPh>
    <phoneticPr fontId="2"/>
  </si>
  <si>
    <t>（１）</t>
    <phoneticPr fontId="2"/>
  </si>
  <si>
    <t>常勤職員１人あたりの常勤換算数は「1.0」として扱ってください。</t>
    <phoneticPr fontId="2"/>
  </si>
  <si>
    <t>（２）</t>
    <phoneticPr fontId="2"/>
  </si>
  <si>
    <t>非常勤職員全体の算出にあたっては、下記の計算式から得た数の小数点第二位以下を切り捨てた数を用いてください。</t>
    <rPh sb="0" eb="5">
      <t>ヒジョウキンショクイン</t>
    </rPh>
    <rPh sb="5" eb="7">
      <t>ゼンタイ</t>
    </rPh>
    <rPh sb="8" eb="10">
      <t>サンシュツ</t>
    </rPh>
    <rPh sb="17" eb="19">
      <t>カキ</t>
    </rPh>
    <rPh sb="20" eb="23">
      <t>ケイサンシキ</t>
    </rPh>
    <rPh sb="25" eb="26">
      <t>エ</t>
    </rPh>
    <rPh sb="27" eb="28">
      <t>スウ</t>
    </rPh>
    <rPh sb="29" eb="33">
      <t>ショウスウテンダイ</t>
    </rPh>
    <rPh sb="33" eb="35">
      <t>ニイ</t>
    </rPh>
    <rPh sb="35" eb="37">
      <t>イカ</t>
    </rPh>
    <rPh sb="38" eb="39">
      <t>キ</t>
    </rPh>
    <rPh sb="40" eb="41">
      <t>ス</t>
    </rPh>
    <rPh sb="43" eb="44">
      <t>スウ</t>
    </rPh>
    <rPh sb="45" eb="46">
      <t>モチ</t>
    </rPh>
    <phoneticPr fontId="2"/>
  </si>
  <si>
    <t>R7.4.15ver.</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</si>
</sst>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円&quot;"/>
    <numFmt numFmtId="177" formatCode="#,##0.00_ ;[Red]\-#,##0.00\ "/>
    <numFmt numFmtId="178" formatCode="#,##0_ ;[Red]\-#,##0\ "/>
    <numFmt numFmtId="179" formatCode="#"/>
    <numFmt numFmtId="180" formatCode="#,###&quot;円&quot;"/>
    <numFmt numFmtId="181" formatCode="#,##0_ "/>
    <numFmt numFmtId="182" formatCode="\(0.0\)"/>
    <numFmt numFmtId="183" formatCode="0.0_);[Red]\(0.0\)"/>
  </numFmts>
  <fonts count="49">
    <font>
      <sz val="11"/>
      <name val="ＭＳ ゴシック"/>
      <family val="3"/>
      <charset val="128"/>
    </font>
    <font>
      <sz val="11"/>
      <name val="ＭＳ ゴシック"/>
      <family val="3"/>
      <charset val="128"/>
    </font>
    <font>
      <sz val="6"/>
      <name val="ＭＳ ゴシック"/>
      <family val="3"/>
      <charset val="128"/>
    </font>
    <font>
      <sz val="12"/>
      <name val="ＭＳ ゴシック"/>
      <family val="3"/>
      <charset val="128"/>
    </font>
    <font>
      <sz val="14"/>
      <name val="ＭＳ ゴシック"/>
      <family val="3"/>
      <charset val="128"/>
    </font>
    <font>
      <sz val="16"/>
      <name val="ＭＳ ゴシック"/>
      <family val="3"/>
      <charset val="128"/>
    </font>
    <font>
      <sz val="22"/>
      <name val="ＭＳ ゴシック"/>
      <family val="3"/>
      <charset val="128"/>
    </font>
    <font>
      <u/>
      <sz val="14"/>
      <name val="ＭＳ ゴシック"/>
      <family val="3"/>
      <charset val="128"/>
    </font>
    <font>
      <sz val="10"/>
      <name val="ＭＳ ゴシック"/>
      <family val="3"/>
      <charset val="128"/>
    </font>
    <font>
      <sz val="9"/>
      <name val="ＭＳ ゴシック"/>
      <family val="3"/>
      <charset val="128"/>
    </font>
    <font>
      <sz val="8"/>
      <name val="ＭＳ ゴシック"/>
      <family val="3"/>
      <charset val="128"/>
    </font>
    <font>
      <sz val="9"/>
      <color indexed="81"/>
      <name val="MS P ゴシック"/>
      <family val="3"/>
      <charset val="128"/>
    </font>
    <font>
      <b/>
      <sz val="9"/>
      <color indexed="81"/>
      <name val="MS P ゴシック"/>
      <family val="3"/>
      <charset val="128"/>
    </font>
    <font>
      <sz val="11"/>
      <name val="ＭＳ Ｐゴシック"/>
      <family val="3"/>
      <charset val="128"/>
    </font>
    <font>
      <sz val="12"/>
      <name val="ＭＳ 明朝"/>
      <family val="1"/>
      <charset val="128"/>
    </font>
    <font>
      <sz val="6"/>
      <name val="ＭＳ Ｐゴシック"/>
      <family val="3"/>
      <charset val="128"/>
    </font>
    <font>
      <sz val="12"/>
      <name val="ＭＳ Ｐゴシック"/>
      <family val="3"/>
      <charset val="128"/>
    </font>
    <font>
      <sz val="6"/>
      <name val="ＭＳ 明朝"/>
      <family val="1"/>
      <charset val="128"/>
    </font>
    <font>
      <sz val="9"/>
      <name val="ＭＳ Ｐゴシック"/>
      <family val="3"/>
      <charset val="128"/>
    </font>
    <font>
      <sz val="11"/>
      <color theme="1"/>
      <name val="ＭＳ 明朝"/>
      <family val="1"/>
      <charset val="128"/>
    </font>
    <font>
      <sz val="11"/>
      <color theme="1"/>
      <name val="ＭＳ Ｐゴシック"/>
      <family val="3"/>
      <charset val="128"/>
    </font>
    <font>
      <b/>
      <sz val="11"/>
      <color rgb="FFFF0000"/>
      <name val="ＭＳ Ｐゴシック"/>
      <family val="3"/>
      <charset val="128"/>
    </font>
    <font>
      <sz val="10"/>
      <color theme="1"/>
      <name val="ＭＳ 明朝"/>
      <family val="1"/>
      <charset val="128"/>
    </font>
    <font>
      <sz val="11"/>
      <color indexed="8"/>
      <name val="ＭＳ 明朝"/>
      <family val="1"/>
      <charset val="128"/>
    </font>
    <font>
      <sz val="8"/>
      <color indexed="8"/>
      <name val="ＭＳ 明朝"/>
      <family val="1"/>
      <charset val="128"/>
    </font>
    <font>
      <sz val="8"/>
      <name val="ＭＳ Ｐゴシック"/>
      <family val="3"/>
      <charset val="128"/>
    </font>
    <font>
      <b/>
      <sz val="10"/>
      <color rgb="FFFF0000"/>
      <name val="ＭＳ 明朝"/>
      <family val="1"/>
      <charset val="128"/>
    </font>
    <font>
      <b/>
      <sz val="12"/>
      <color theme="1"/>
      <name val="ＭＳ Ｐゴシック"/>
      <family val="3"/>
      <charset val="128"/>
    </font>
    <font>
      <b/>
      <sz val="11"/>
      <name val="ＭＳ Ｐゴシック"/>
      <family val="3"/>
      <charset val="128"/>
    </font>
    <font>
      <sz val="11"/>
      <color theme="1" tint="0.499984740745262"/>
      <name val="ＭＳ Ｐゴシック"/>
      <family val="3"/>
      <charset val="128"/>
    </font>
    <font>
      <sz val="10"/>
      <color theme="1"/>
      <name val="ＭＳ Ｐゴシック"/>
      <family val="3"/>
      <charset val="128"/>
    </font>
    <font>
      <sz val="12"/>
      <color theme="1"/>
      <name val="ＭＳ Ｐゴシック"/>
      <family val="3"/>
      <charset val="128"/>
    </font>
    <font>
      <b/>
      <sz val="11"/>
      <color theme="1"/>
      <name val="ＭＳ Ｐゴシック"/>
      <family val="3"/>
      <charset val="128"/>
    </font>
    <font>
      <sz val="9"/>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b/>
      <sz val="10.5"/>
      <color theme="1"/>
      <name val="ＭＳ Ｐゴシック"/>
      <family val="3"/>
      <charset val="128"/>
    </font>
    <font>
      <b/>
      <sz val="10"/>
      <color theme="1"/>
      <name val="ＭＳ Ｐゴシック"/>
      <family val="3"/>
      <charset val="128"/>
    </font>
    <font>
      <sz val="10.5"/>
      <name val="ＭＳ Ｐゴシック"/>
      <family val="3"/>
      <charset val="128"/>
    </font>
    <font>
      <sz val="8"/>
      <color theme="1"/>
      <name val="ＭＳ Ｐゴシック"/>
      <family val="3"/>
      <charset val="128"/>
    </font>
    <font>
      <sz val="10.5"/>
      <color theme="1"/>
      <name val="ＭＳ Ｐゴシック"/>
      <family val="3"/>
      <charset val="128"/>
    </font>
    <font>
      <b/>
      <sz val="9"/>
      <color theme="1"/>
      <name val="ＭＳ Ｐゴシック"/>
      <family val="3"/>
      <charset val="128"/>
    </font>
    <font>
      <b/>
      <sz val="10.5"/>
      <name val="ＭＳ Ｐゴシック"/>
      <family val="3"/>
      <charset val="128"/>
    </font>
    <font>
      <b/>
      <sz val="12"/>
      <name val="ＭＳ Ｐゴシック"/>
      <family val="3"/>
      <charset val="128"/>
    </font>
    <font>
      <b/>
      <sz val="10"/>
      <name val="ＭＳ Ｐゴシック"/>
      <family val="3"/>
      <charset val="128"/>
    </font>
    <font>
      <sz val="10"/>
      <color rgb="FF000000"/>
      <name val="ＭＳ Ｐゴシック"/>
      <family val="3"/>
      <charset val="128"/>
    </font>
    <font>
      <sz val="8.5"/>
      <color theme="1"/>
      <name val="ＭＳ Ｐゴシック"/>
      <family val="3"/>
      <charset val="128"/>
    </font>
    <font>
      <b/>
      <sz val="10.5"/>
      <color indexed="60"/>
      <name val="ＭＳ Ｐ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s>
  <borders count="8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indexed="64"/>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bottom style="medium">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13" fillId="0" borderId="0"/>
    <xf numFmtId="38" fontId="13" fillId="0" borderId="0" applyFont="0" applyFill="0" applyBorder="0" applyAlignment="0" applyProtection="0"/>
    <xf numFmtId="0" fontId="13" fillId="0" borderId="0">
      <alignment vertical="center"/>
    </xf>
    <xf numFmtId="38" fontId="13" fillId="0" borderId="0" applyFont="0" applyFill="0" applyBorder="0" applyAlignment="0" applyProtection="0">
      <alignment vertical="center"/>
    </xf>
  </cellStyleXfs>
  <cellXfs count="536">
    <xf numFmtId="0" fontId="0" fillId="0" borderId="0" xfId="0"/>
    <xf numFmtId="0" fontId="3" fillId="0" borderId="0" xfId="0" applyFont="1"/>
    <xf numFmtId="0" fontId="3" fillId="0" borderId="1" xfId="0" applyFont="1" applyBorder="1" applyAlignment="1">
      <alignment horizontal="center"/>
    </xf>
    <xf numFmtId="0" fontId="3" fillId="0" borderId="2" xfId="0" applyFont="1" applyBorder="1"/>
    <xf numFmtId="0" fontId="3" fillId="0" borderId="2" xfId="0" applyFont="1" applyBorder="1" applyAlignment="1">
      <alignment horizontal="center"/>
    </xf>
    <xf numFmtId="0" fontId="3" fillId="0" borderId="3" xfId="0" applyFont="1" applyBorder="1" applyAlignment="1">
      <alignment horizontal="right"/>
    </xf>
    <xf numFmtId="0" fontId="3" fillId="0" borderId="3" xfId="0" applyFont="1" applyBorder="1"/>
    <xf numFmtId="0" fontId="3" fillId="0" borderId="1" xfId="0" applyFont="1" applyBorder="1"/>
    <xf numFmtId="0" fontId="3" fillId="0" borderId="1" xfId="0" quotePrefix="1" applyFont="1" applyBorder="1" applyAlignment="1">
      <alignment horizontal="center"/>
    </xf>
    <xf numFmtId="0" fontId="3" fillId="0" borderId="3" xfId="0" applyFont="1" applyBorder="1" applyAlignment="1">
      <alignment horizontal="center"/>
    </xf>
    <xf numFmtId="0" fontId="3" fillId="0" borderId="1" xfId="0" quotePrefix="1" applyFont="1" applyBorder="1" applyAlignment="1">
      <alignment horizontal="right"/>
    </xf>
    <xf numFmtId="0" fontId="3" fillId="0" borderId="1" xfId="0" applyFont="1" applyBorder="1" applyAlignment="1">
      <alignment horizontal="right"/>
    </xf>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4" fillId="0" borderId="0" xfId="0" applyFont="1"/>
    <xf numFmtId="0" fontId="3" fillId="0" borderId="6" xfId="0" applyFont="1" applyBorder="1" applyAlignment="1">
      <alignment horizontal="center"/>
    </xf>
    <xf numFmtId="0" fontId="3" fillId="0" borderId="0" xfId="0" quotePrefix="1" applyFont="1" applyAlignment="1">
      <alignment horizontal="left"/>
    </xf>
    <xf numFmtId="0" fontId="3" fillId="0" borderId="8" xfId="0" applyFont="1" applyBorder="1" applyAlignment="1">
      <alignment horizontal="center"/>
    </xf>
    <xf numFmtId="0" fontId="3" fillId="0" borderId="4" xfId="0"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0" fillId="0" borderId="0" xfId="0" applyAlignment="1">
      <alignment horizontal="center" vertical="top"/>
    </xf>
    <xf numFmtId="0" fontId="3" fillId="0" borderId="0" xfId="0" applyFont="1" applyAlignment="1">
      <alignment horizontal="left"/>
    </xf>
    <xf numFmtId="0" fontId="3" fillId="0" borderId="2" xfId="0" applyFont="1" applyBorder="1" applyAlignment="1">
      <alignment horizontal="left"/>
    </xf>
    <xf numFmtId="0" fontId="3" fillId="0" borderId="1" xfId="0" applyFont="1" applyBorder="1" applyAlignment="1">
      <alignment horizontal="left"/>
    </xf>
    <xf numFmtId="0" fontId="6" fillId="0" borderId="0" xfId="0" applyFont="1" applyAlignment="1">
      <alignment horizontal="center" vertical="top"/>
    </xf>
    <xf numFmtId="0" fontId="5" fillId="0" borderId="0" xfId="0" applyFont="1"/>
    <xf numFmtId="0" fontId="5" fillId="0" borderId="0" xfId="0" applyFont="1" applyAlignment="1">
      <alignment horizontal="right"/>
    </xf>
    <xf numFmtId="0" fontId="5" fillId="0" borderId="0" xfId="0" applyFont="1" applyAlignment="1">
      <alignment horizontal="left"/>
    </xf>
    <xf numFmtId="0" fontId="3" fillId="0" borderId="0" xfId="0" quotePrefix="1" applyFont="1" applyAlignment="1">
      <alignment horizontal="center"/>
    </xf>
    <xf numFmtId="0" fontId="3" fillId="0" borderId="0" xfId="0" applyFont="1" applyAlignment="1">
      <alignment horizont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3" fillId="0" borderId="1" xfId="0" applyFont="1" applyBorder="1" applyAlignment="1">
      <alignment horizontal="center" shrinkToFit="1"/>
    </xf>
    <xf numFmtId="0" fontId="3" fillId="0" borderId="3" xfId="0" applyFont="1" applyBorder="1" applyAlignment="1">
      <alignment horizontal="center" shrinkToFit="1"/>
    </xf>
    <xf numFmtId="0" fontId="3" fillId="0" borderId="2" xfId="0" applyFont="1" applyBorder="1" applyAlignment="1">
      <alignment horizontal="center" shrinkToFit="1"/>
    </xf>
    <xf numFmtId="0" fontId="3" fillId="0" borderId="2" xfId="0" quotePrefix="1"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0" xfId="0" applyAlignment="1">
      <alignment vertical="center"/>
    </xf>
    <xf numFmtId="0" fontId="8" fillId="0" borderId="3" xfId="0" applyFont="1" applyBorder="1" applyAlignment="1">
      <alignment horizontal="center"/>
    </xf>
    <xf numFmtId="0" fontId="8" fillId="0" borderId="0" xfId="0" applyFont="1"/>
    <xf numFmtId="0" fontId="10" fillId="0" borderId="0" xfId="0" applyFont="1"/>
    <xf numFmtId="0" fontId="9" fillId="0" borderId="0" xfId="0" applyFont="1" applyAlignment="1">
      <alignment horizontal="left"/>
    </xf>
    <xf numFmtId="0" fontId="8" fillId="0" borderId="0" xfId="0" applyFont="1" applyAlignment="1">
      <alignment horizontal="right"/>
    </xf>
    <xf numFmtId="0" fontId="3" fillId="0" borderId="24" xfId="0" applyFont="1" applyBorder="1"/>
    <xf numFmtId="0" fontId="3" fillId="0" borderId="20" xfId="0" applyFont="1" applyBorder="1"/>
    <xf numFmtId="38" fontId="3" fillId="0" borderId="0" xfId="1" applyFont="1" applyAlignment="1"/>
    <xf numFmtId="38" fontId="3" fillId="0" borderId="6" xfId="1" applyFont="1" applyBorder="1" applyAlignment="1"/>
    <xf numFmtId="38" fontId="3" fillId="0" borderId="3" xfId="0" applyNumberFormat="1" applyFont="1" applyBorder="1" applyAlignment="1">
      <alignment horizontal="center" vertical="center"/>
    </xf>
    <xf numFmtId="0" fontId="0" fillId="0" borderId="6" xfId="0" applyBorder="1" applyAlignment="1">
      <alignment horizontal="center" vertical="center" wrapText="1"/>
    </xf>
    <xf numFmtId="0" fontId="0" fillId="0" borderId="6" xfId="0" applyBorder="1" applyAlignment="1">
      <alignment vertical="center"/>
    </xf>
    <xf numFmtId="0" fontId="3" fillId="2" borderId="6" xfId="0" applyFont="1" applyFill="1" applyBorder="1" applyProtection="1">
      <protection locked="0"/>
    </xf>
    <xf numFmtId="0" fontId="3" fillId="2" borderId="13" xfId="0" applyFont="1" applyFill="1" applyBorder="1" applyProtection="1">
      <protection locked="0"/>
    </xf>
    <xf numFmtId="0" fontId="3" fillId="2" borderId="4" xfId="0" applyFont="1" applyFill="1" applyBorder="1" applyProtection="1">
      <protection locked="0"/>
    </xf>
    <xf numFmtId="0" fontId="3" fillId="2" borderId="1" xfId="0" applyFont="1" applyFill="1" applyBorder="1" applyProtection="1">
      <protection locked="0"/>
    </xf>
    <xf numFmtId="38" fontId="3" fillId="2" borderId="3" xfId="1" applyFont="1" applyFill="1" applyBorder="1" applyAlignment="1" applyProtection="1">
      <alignment horizontal="center" vertical="center"/>
      <protection locked="0"/>
    </xf>
    <xf numFmtId="38" fontId="3" fillId="0" borderId="3" xfId="1" applyFont="1" applyBorder="1" applyAlignment="1">
      <alignment horizontal="center" vertical="center"/>
    </xf>
    <xf numFmtId="38" fontId="3" fillId="0" borderId="6" xfId="1" applyFont="1" applyBorder="1" applyAlignment="1">
      <alignment horizontal="center" vertical="center"/>
    </xf>
    <xf numFmtId="38" fontId="3" fillId="2" borderId="6" xfId="1" applyFont="1" applyFill="1" applyBorder="1" applyAlignment="1" applyProtection="1">
      <alignment horizontal="center" vertical="center"/>
      <protection locked="0"/>
    </xf>
    <xf numFmtId="0" fontId="0" fillId="0" borderId="6" xfId="0" applyBorder="1" applyAlignment="1">
      <alignment horizontal="center" vertical="center"/>
    </xf>
    <xf numFmtId="0" fontId="3" fillId="2" borderId="11" xfId="0" applyFont="1" applyFill="1" applyBorder="1" applyProtection="1">
      <protection locked="0"/>
    </xf>
    <xf numFmtId="0" fontId="3" fillId="2" borderId="8" xfId="0" applyFont="1" applyFill="1" applyBorder="1" applyProtection="1">
      <protection locked="0"/>
    </xf>
    <xf numFmtId="0" fontId="3" fillId="0" borderId="26" xfId="0" applyFont="1" applyBorder="1"/>
    <xf numFmtId="0" fontId="0" fillId="0" borderId="25" xfId="0" applyBorder="1" applyAlignment="1">
      <alignment horizontal="center"/>
    </xf>
    <xf numFmtId="0" fontId="3" fillId="0" borderId="27" xfId="0" applyFont="1" applyBorder="1"/>
    <xf numFmtId="0" fontId="3" fillId="0" borderId="28" xfId="0" applyFont="1" applyBorder="1"/>
    <xf numFmtId="0" fontId="3" fillId="0" borderId="29" xfId="0" applyFont="1" applyBorder="1"/>
    <xf numFmtId="0" fontId="3" fillId="0" borderId="25" xfId="0" applyFont="1" applyBorder="1"/>
    <xf numFmtId="0" fontId="3" fillId="2" borderId="10" xfId="0" applyFont="1" applyFill="1" applyBorder="1" applyProtection="1">
      <protection locked="0"/>
    </xf>
    <xf numFmtId="0" fontId="3" fillId="2" borderId="3" xfId="0" applyFont="1" applyFill="1" applyBorder="1" applyProtection="1">
      <protection locked="0"/>
    </xf>
    <xf numFmtId="0" fontId="3" fillId="2" borderId="7" xfId="0" applyFont="1" applyFill="1" applyBorder="1" applyProtection="1">
      <protection locked="0"/>
    </xf>
    <xf numFmtId="0" fontId="3" fillId="0" borderId="24" xfId="0" applyFont="1" applyBorder="1" applyAlignment="1">
      <alignment horizontal="center"/>
    </xf>
    <xf numFmtId="0" fontId="3" fillId="0" borderId="20" xfId="0" applyFont="1" applyBorder="1" applyAlignment="1">
      <alignment horizontal="center"/>
    </xf>
    <xf numFmtId="0" fontId="3" fillId="0" borderId="26" xfId="0" applyFont="1" applyBorder="1" applyAlignment="1">
      <alignment horizontal="center"/>
    </xf>
    <xf numFmtId="0" fontId="3" fillId="0" borderId="0" xfId="0" applyFont="1" applyAlignment="1">
      <alignment horizontal="left" shrinkToFit="1"/>
    </xf>
    <xf numFmtId="0" fontId="3" fillId="0" borderId="0" xfId="2" applyFont="1"/>
    <xf numFmtId="0" fontId="1" fillId="0" borderId="0" xfId="2"/>
    <xf numFmtId="176" fontId="0" fillId="2" borderId="6" xfId="0" applyNumberFormat="1" applyFill="1" applyBorder="1" applyAlignment="1" applyProtection="1">
      <alignment horizontal="right" vertical="center"/>
      <protection locked="0"/>
    </xf>
    <xf numFmtId="176" fontId="0" fillId="0" borderId="6" xfId="0" applyNumberFormat="1" applyBorder="1" applyAlignment="1">
      <alignment horizontal="right" vertical="center"/>
    </xf>
    <xf numFmtId="0" fontId="0" fillId="0" borderId="6" xfId="0" applyBorder="1" applyAlignment="1">
      <alignment horizontal="right" vertical="center"/>
    </xf>
    <xf numFmtId="9" fontId="0" fillId="0" borderId="0" xfId="0" applyNumberFormat="1"/>
    <xf numFmtId="0" fontId="0" fillId="0" borderId="1" xfId="0" applyBorder="1" applyAlignment="1">
      <alignment horizontal="center" vertical="center" wrapText="1" shrinkToFit="1"/>
    </xf>
    <xf numFmtId="0" fontId="0" fillId="2" borderId="3" xfId="0" applyFill="1" applyBorder="1" applyAlignment="1" applyProtection="1">
      <alignment horizontal="center" vertical="center"/>
      <protection locked="0"/>
    </xf>
    <xf numFmtId="0" fontId="3" fillId="0" borderId="0" xfId="0" applyFont="1" applyAlignment="1">
      <alignment horizontal="right"/>
    </xf>
    <xf numFmtId="49" fontId="13" fillId="2" borderId="32" xfId="3" applyNumberFormat="1" applyFill="1" applyBorder="1" applyAlignment="1" applyProtection="1">
      <alignment vertical="center"/>
      <protection locked="0"/>
    </xf>
    <xf numFmtId="0" fontId="13" fillId="2" borderId="30" xfId="3" applyFill="1" applyBorder="1" applyAlignment="1" applyProtection="1">
      <alignment horizontal="center" vertical="center"/>
      <protection locked="0"/>
    </xf>
    <xf numFmtId="0" fontId="13" fillId="2" borderId="14" xfId="3" applyFill="1" applyBorder="1" applyAlignment="1" applyProtection="1">
      <alignment horizontal="center" vertical="center"/>
      <protection locked="0"/>
    </xf>
    <xf numFmtId="0" fontId="13" fillId="2" borderId="0" xfId="3" applyFill="1" applyAlignment="1" applyProtection="1">
      <alignment horizontal="center" vertical="center"/>
      <protection locked="0"/>
    </xf>
    <xf numFmtId="0" fontId="13" fillId="2" borderId="9" xfId="3" applyFill="1" applyBorder="1" applyAlignment="1" applyProtection="1">
      <alignment horizontal="center" vertical="center"/>
      <protection locked="0"/>
    </xf>
    <xf numFmtId="0" fontId="13" fillId="2" borderId="7" xfId="3" applyFill="1" applyBorder="1" applyAlignment="1" applyProtection="1">
      <alignment horizontal="center" vertical="center"/>
      <protection locked="0"/>
    </xf>
    <xf numFmtId="0" fontId="14" fillId="3" borderId="0" xfId="3" applyFont="1" applyFill="1"/>
    <xf numFmtId="0" fontId="16" fillId="3" borderId="0" xfId="3" applyFont="1" applyFill="1"/>
    <xf numFmtId="38" fontId="16" fillId="3" borderId="0" xfId="4" applyFont="1" applyFill="1" applyProtection="1"/>
    <xf numFmtId="0" fontId="16" fillId="0" borderId="0" xfId="3" applyFont="1"/>
    <xf numFmtId="49" fontId="13" fillId="3" borderId="0" xfId="3" applyNumberFormat="1" applyFill="1" applyAlignment="1">
      <alignment vertical="center"/>
    </xf>
    <xf numFmtId="0" fontId="13" fillId="3" borderId="0" xfId="3" applyFill="1" applyAlignment="1">
      <alignment vertical="center"/>
    </xf>
    <xf numFmtId="0" fontId="13" fillId="3" borderId="0" xfId="3" applyFill="1"/>
    <xf numFmtId="0" fontId="13" fillId="0" borderId="0" xfId="3"/>
    <xf numFmtId="0" fontId="13" fillId="3" borderId="0" xfId="3" applyFill="1" applyAlignment="1">
      <alignment horizontal="center" vertical="center"/>
    </xf>
    <xf numFmtId="49" fontId="13" fillId="3" borderId="12" xfId="3" applyNumberFormat="1" applyFill="1" applyBorder="1" applyAlignment="1">
      <alignment horizontal="center" vertical="center"/>
    </xf>
    <xf numFmtId="49" fontId="13" fillId="3" borderId="13" xfId="3" applyNumberFormat="1" applyFill="1" applyBorder="1" applyAlignment="1">
      <alignment vertical="center"/>
    </xf>
    <xf numFmtId="49" fontId="13" fillId="3" borderId="31" xfId="3" applyNumberFormat="1" applyFill="1" applyBorder="1" applyAlignment="1">
      <alignment horizontal="center" vertical="center"/>
    </xf>
    <xf numFmtId="49" fontId="13" fillId="3" borderId="33" xfId="3" applyNumberFormat="1" applyFill="1" applyBorder="1" applyAlignment="1">
      <alignment vertical="center"/>
    </xf>
    <xf numFmtId="38" fontId="20" fillId="3" borderId="12" xfId="4" applyFont="1" applyFill="1" applyBorder="1" applyAlignment="1" applyProtection="1">
      <alignment horizontal="center" vertical="center"/>
    </xf>
    <xf numFmtId="38" fontId="19" fillId="3" borderId="8" xfId="4" applyFont="1" applyFill="1" applyBorder="1" applyAlignment="1" applyProtection="1">
      <alignment vertical="center"/>
    </xf>
    <xf numFmtId="38" fontId="20" fillId="3" borderId="30" xfId="4" applyFont="1" applyFill="1" applyBorder="1" applyAlignment="1" applyProtection="1">
      <alignment vertical="center"/>
    </xf>
    <xf numFmtId="0" fontId="13" fillId="3" borderId="9" xfId="3" applyFill="1" applyBorder="1" applyAlignment="1">
      <alignment horizontal="center" vertical="center"/>
    </xf>
    <xf numFmtId="38" fontId="20" fillId="3" borderId="30" xfId="4" applyFont="1" applyFill="1" applyBorder="1" applyAlignment="1" applyProtection="1">
      <alignment horizontal="right" vertical="center"/>
    </xf>
    <xf numFmtId="38" fontId="20" fillId="3" borderId="11" xfId="4" applyFont="1" applyFill="1" applyBorder="1" applyAlignment="1" applyProtection="1">
      <alignment horizontal="right" vertical="center" textRotation="255"/>
    </xf>
    <xf numFmtId="38" fontId="20" fillId="3" borderId="30" xfId="4" applyFont="1" applyFill="1" applyBorder="1" applyAlignment="1" applyProtection="1">
      <alignment horizontal="right" vertical="center" textRotation="255"/>
    </xf>
    <xf numFmtId="38" fontId="20" fillId="3" borderId="30" xfId="4" applyFont="1" applyFill="1" applyBorder="1" applyAlignment="1" applyProtection="1">
      <alignment horizontal="right" vertical="center" textRotation="255" shrinkToFit="1"/>
    </xf>
    <xf numFmtId="38" fontId="20" fillId="0" borderId="30" xfId="4" applyFont="1" applyFill="1" applyBorder="1" applyAlignment="1" applyProtection="1">
      <alignment horizontal="center" vertical="center"/>
    </xf>
    <xf numFmtId="38" fontId="20" fillId="3" borderId="30" xfId="4" applyFont="1" applyFill="1" applyBorder="1" applyAlignment="1" applyProtection="1">
      <alignment horizontal="center" vertical="center" textRotation="255" shrinkToFit="1"/>
    </xf>
    <xf numFmtId="38" fontId="20" fillId="0" borderId="12" xfId="4" applyFont="1" applyFill="1" applyBorder="1" applyAlignment="1" applyProtection="1">
      <alignment vertical="center" textRotation="255" shrinkToFit="1"/>
    </xf>
    <xf numFmtId="0" fontId="13" fillId="3" borderId="6" xfId="3" applyFill="1" applyBorder="1" applyAlignment="1">
      <alignment horizontal="center" vertical="center"/>
    </xf>
    <xf numFmtId="38" fontId="19" fillId="3" borderId="6" xfId="4" applyFont="1" applyFill="1" applyBorder="1" applyAlignment="1" applyProtection="1">
      <alignment horizontal="center" vertical="center" wrapText="1" shrinkToFit="1"/>
    </xf>
    <xf numFmtId="0" fontId="13" fillId="3" borderId="8" xfId="3" applyFill="1" applyBorder="1" applyAlignment="1">
      <alignment horizontal="center" vertical="center"/>
    </xf>
    <xf numFmtId="0" fontId="13" fillId="0" borderId="4" xfId="3" applyBorder="1" applyAlignment="1">
      <alignment vertical="center"/>
    </xf>
    <xf numFmtId="0" fontId="13" fillId="3" borderId="30" xfId="3" applyFill="1" applyBorder="1" applyAlignment="1">
      <alignment horizontal="center" vertical="center"/>
    </xf>
    <xf numFmtId="0" fontId="13" fillId="3" borderId="4" xfId="3" applyFill="1" applyBorder="1" applyAlignment="1">
      <alignment horizontal="center" vertical="center"/>
    </xf>
    <xf numFmtId="0" fontId="13" fillId="0" borderId="8" xfId="3" applyBorder="1" applyAlignment="1">
      <alignment vertical="center"/>
    </xf>
    <xf numFmtId="0" fontId="13" fillId="0" borderId="30" xfId="3" applyBorder="1" applyAlignment="1">
      <alignment vertical="center" wrapText="1"/>
    </xf>
    <xf numFmtId="0" fontId="13" fillId="0" borderId="4" xfId="3" applyBorder="1" applyAlignment="1">
      <alignment vertical="center" wrapText="1"/>
    </xf>
    <xf numFmtId="0" fontId="13" fillId="3" borderId="0" xfId="3" applyFill="1" applyAlignment="1">
      <alignment horizontal="left" vertical="center" wrapText="1"/>
    </xf>
    <xf numFmtId="0" fontId="22" fillId="3" borderId="0" xfId="3" applyFont="1" applyFill="1" applyAlignment="1">
      <alignment vertical="center"/>
    </xf>
    <xf numFmtId="38" fontId="19" fillId="3" borderId="6" xfId="4" applyFont="1" applyFill="1" applyBorder="1" applyAlignment="1" applyProtection="1">
      <alignment horizontal="center" vertical="center" shrinkToFit="1"/>
    </xf>
    <xf numFmtId="0" fontId="3" fillId="0" borderId="3" xfId="0" applyFont="1" applyBorder="1" applyAlignment="1">
      <alignment horizontal="center" vertical="center"/>
    </xf>
    <xf numFmtId="0" fontId="27" fillId="3" borderId="0" xfId="5" applyFont="1" applyFill="1">
      <alignment vertical="center"/>
    </xf>
    <xf numFmtId="0" fontId="20" fillId="3" borderId="0" xfId="5" applyFont="1" applyFill="1">
      <alignment vertical="center"/>
    </xf>
    <xf numFmtId="0" fontId="13" fillId="3" borderId="0" xfId="5" applyFill="1">
      <alignment vertical="center"/>
    </xf>
    <xf numFmtId="0" fontId="27" fillId="3" borderId="0" xfId="5" applyFont="1" applyFill="1" applyAlignment="1">
      <alignment horizontal="center" vertical="center"/>
    </xf>
    <xf numFmtId="0" fontId="28" fillId="0" borderId="34" xfId="5" applyFont="1" applyBorder="1" applyAlignment="1">
      <alignment vertical="center" wrapText="1"/>
    </xf>
    <xf numFmtId="0" fontId="28" fillId="0" borderId="35" xfId="5" applyFont="1" applyBorder="1" applyAlignment="1">
      <alignment vertical="center" wrapText="1"/>
    </xf>
    <xf numFmtId="0" fontId="28" fillId="0" borderId="36" xfId="5" applyFont="1" applyBorder="1" applyAlignment="1">
      <alignment vertical="center" wrapText="1"/>
    </xf>
    <xf numFmtId="0" fontId="28" fillId="0" borderId="0" xfId="5" applyFont="1" applyAlignment="1">
      <alignment horizontal="left" vertical="center"/>
    </xf>
    <xf numFmtId="0" fontId="29" fillId="0" borderId="37" xfId="5" applyFont="1" applyBorder="1" applyAlignment="1">
      <alignment horizontal="center" vertical="center"/>
    </xf>
    <xf numFmtId="0" fontId="13" fillId="0" borderId="0" xfId="5">
      <alignment vertical="center"/>
    </xf>
    <xf numFmtId="0" fontId="28" fillId="0" borderId="38" xfId="5" applyFont="1" applyBorder="1" applyAlignment="1">
      <alignment vertical="center" wrapText="1"/>
    </xf>
    <xf numFmtId="0" fontId="28" fillId="0" borderId="2" xfId="5" applyFont="1" applyBorder="1" applyAlignment="1">
      <alignment vertical="center" wrapText="1"/>
    </xf>
    <xf numFmtId="0" fontId="28" fillId="0" borderId="39" xfId="5" applyFont="1" applyBorder="1" applyAlignment="1">
      <alignment vertical="center" wrapText="1"/>
    </xf>
    <xf numFmtId="0" fontId="30" fillId="3" borderId="0" xfId="5" applyFont="1" applyFill="1" applyAlignment="1">
      <alignment vertical="top"/>
    </xf>
    <xf numFmtId="0" fontId="13" fillId="3" borderId="0" xfId="5" applyFill="1" applyAlignment="1">
      <alignment horizontal="right" vertical="center"/>
    </xf>
    <xf numFmtId="0" fontId="28" fillId="0" borderId="5" xfId="5" applyFont="1" applyBorder="1" applyAlignment="1">
      <alignment vertical="center" wrapText="1"/>
    </xf>
    <xf numFmtId="0" fontId="32" fillId="3" borderId="0" xfId="5" applyFont="1" applyFill="1">
      <alignment vertical="center"/>
    </xf>
    <xf numFmtId="0" fontId="28" fillId="0" borderId="40" xfId="5" applyFont="1" applyBorder="1" applyAlignment="1">
      <alignment vertical="center" wrapText="1"/>
    </xf>
    <xf numFmtId="0" fontId="28" fillId="0" borderId="41" xfId="5" applyFont="1" applyBorder="1" applyAlignment="1">
      <alignment vertical="center" wrapText="1"/>
    </xf>
    <xf numFmtId="0" fontId="28" fillId="0" borderId="42" xfId="5" applyFont="1" applyBorder="1" applyAlignment="1">
      <alignment vertical="center" wrapText="1"/>
    </xf>
    <xf numFmtId="0" fontId="33" fillId="3" borderId="0" xfId="5" applyFont="1" applyFill="1">
      <alignment vertical="center"/>
    </xf>
    <xf numFmtId="0" fontId="34" fillId="0" borderId="0" xfId="5" applyFont="1">
      <alignment vertical="center"/>
    </xf>
    <xf numFmtId="0" fontId="34" fillId="0" borderId="6" xfId="5" applyFont="1" applyBorder="1" applyAlignment="1">
      <alignment horizontal="center" vertical="center"/>
    </xf>
    <xf numFmtId="180" fontId="33" fillId="3" borderId="0" xfId="5" applyNumberFormat="1" applyFont="1" applyFill="1">
      <alignment vertical="center"/>
    </xf>
    <xf numFmtId="0" fontId="33" fillId="3" borderId="0" xfId="5" applyFont="1" applyFill="1" applyAlignment="1">
      <alignment horizontal="right" vertical="center"/>
    </xf>
    <xf numFmtId="0" fontId="33" fillId="3" borderId="0" xfId="5" applyFont="1" applyFill="1" applyAlignment="1">
      <alignment vertical="center" wrapText="1"/>
    </xf>
    <xf numFmtId="0" fontId="33" fillId="3" borderId="0" xfId="5" applyFont="1" applyFill="1" applyAlignment="1">
      <alignment vertical="center" shrinkToFit="1"/>
    </xf>
    <xf numFmtId="0" fontId="35" fillId="0" borderId="0" xfId="5" applyFont="1">
      <alignment vertical="center"/>
    </xf>
    <xf numFmtId="0" fontId="30" fillId="3" borderId="0" xfId="5" applyFont="1" applyFill="1" applyAlignment="1">
      <alignment horizontal="left" vertical="center" wrapText="1"/>
    </xf>
    <xf numFmtId="49" fontId="32" fillId="3" borderId="0" xfId="5" applyNumberFormat="1" applyFont="1" applyFill="1">
      <alignment vertical="center"/>
    </xf>
    <xf numFmtId="0" fontId="30" fillId="3" borderId="0" xfId="5" applyFont="1" applyFill="1">
      <alignment vertical="center"/>
    </xf>
    <xf numFmtId="0" fontId="30" fillId="3" borderId="0" xfId="5" applyFont="1" applyFill="1" applyAlignment="1">
      <alignment horizontal="center" vertical="center"/>
    </xf>
    <xf numFmtId="0" fontId="36" fillId="0" borderId="0" xfId="5" applyFont="1">
      <alignment vertical="center"/>
    </xf>
    <xf numFmtId="0" fontId="30" fillId="3" borderId="0" xfId="5" applyFont="1" applyFill="1" applyAlignment="1">
      <alignment horizontal="left" vertical="center"/>
    </xf>
    <xf numFmtId="181" fontId="30" fillId="3" borderId="0" xfId="5" quotePrefix="1" applyNumberFormat="1" applyFont="1" applyFill="1" applyAlignment="1">
      <alignment horizontal="center" vertical="center"/>
    </xf>
    <xf numFmtId="0" fontId="34" fillId="3" borderId="0" xfId="5" applyFont="1" applyFill="1" applyAlignment="1">
      <alignment horizontal="center" vertical="center"/>
    </xf>
    <xf numFmtId="0" fontId="34" fillId="3" borderId="0" xfId="5" applyFont="1" applyFill="1">
      <alignment vertical="center"/>
    </xf>
    <xf numFmtId="0" fontId="37" fillId="3" borderId="0" xfId="5" applyFont="1" applyFill="1" applyAlignment="1">
      <alignment vertical="center" wrapText="1"/>
    </xf>
    <xf numFmtId="0" fontId="37" fillId="0" borderId="0" xfId="5" applyFont="1" applyAlignment="1">
      <alignment vertical="center" wrapText="1"/>
    </xf>
    <xf numFmtId="0" fontId="39" fillId="0" borderId="0" xfId="5" applyFont="1">
      <alignment vertical="center"/>
    </xf>
    <xf numFmtId="0" fontId="40" fillId="3" borderId="0" xfId="5" applyFont="1" applyFill="1" applyAlignment="1">
      <alignment vertical="top" wrapText="1"/>
    </xf>
    <xf numFmtId="0" fontId="29" fillId="0" borderId="0" xfId="5" applyFont="1">
      <alignment vertical="center"/>
    </xf>
    <xf numFmtId="0" fontId="37" fillId="3" borderId="8" xfId="5" applyFont="1" applyFill="1" applyBorder="1" applyAlignment="1">
      <alignment vertical="center" wrapText="1"/>
    </xf>
    <xf numFmtId="0" fontId="37" fillId="3" borderId="30" xfId="5" applyFont="1" applyFill="1" applyBorder="1" applyAlignment="1">
      <alignment vertical="center" wrapText="1"/>
    </xf>
    <xf numFmtId="0" fontId="40" fillId="3" borderId="30" xfId="5" applyFont="1" applyFill="1" applyBorder="1" applyAlignment="1">
      <alignment vertical="top" wrapText="1"/>
    </xf>
    <xf numFmtId="0" fontId="40" fillId="3" borderId="5" xfId="5" applyFont="1" applyFill="1" applyBorder="1" applyAlignment="1">
      <alignment vertical="top" wrapText="1"/>
    </xf>
    <xf numFmtId="0" fontId="13" fillId="0" borderId="57" xfId="5" applyBorder="1">
      <alignment vertical="center"/>
    </xf>
    <xf numFmtId="0" fontId="13" fillId="3" borderId="9" xfId="5" applyFill="1" applyBorder="1">
      <alignment vertical="center"/>
    </xf>
    <xf numFmtId="0" fontId="37" fillId="3" borderId="5" xfId="5" applyFont="1" applyFill="1" applyBorder="1" applyAlignment="1">
      <alignment vertical="top" wrapText="1"/>
    </xf>
    <xf numFmtId="0" fontId="37" fillId="3" borderId="0" xfId="5" applyFont="1" applyFill="1" applyAlignment="1">
      <alignment vertical="top" wrapText="1"/>
    </xf>
    <xf numFmtId="0" fontId="18" fillId="3" borderId="0" xfId="5" applyFont="1" applyFill="1" applyAlignment="1">
      <alignment horizontal="center" vertical="center" wrapText="1"/>
    </xf>
    <xf numFmtId="0" fontId="37" fillId="3" borderId="0" xfId="5" applyFont="1" applyFill="1" applyAlignment="1">
      <alignment horizontal="left" vertical="center" wrapText="1"/>
    </xf>
    <xf numFmtId="0" fontId="37" fillId="3" borderId="9" xfId="5" applyFont="1" applyFill="1" applyBorder="1" applyAlignment="1">
      <alignment vertical="center" wrapText="1"/>
    </xf>
    <xf numFmtId="0" fontId="41" fillId="3" borderId="5" xfId="5" applyFont="1" applyFill="1" applyBorder="1">
      <alignment vertical="center"/>
    </xf>
    <xf numFmtId="0" fontId="37" fillId="3" borderId="9" xfId="5" applyFont="1" applyFill="1" applyBorder="1">
      <alignment vertical="center"/>
    </xf>
    <xf numFmtId="0" fontId="37" fillId="3" borderId="0" xfId="5" applyFont="1" applyFill="1">
      <alignment vertical="center"/>
    </xf>
    <xf numFmtId="0" fontId="41" fillId="3" borderId="0" xfId="5" applyFont="1" applyFill="1">
      <alignment vertical="center"/>
    </xf>
    <xf numFmtId="0" fontId="37" fillId="3" borderId="7" xfId="5" applyFont="1" applyFill="1" applyBorder="1">
      <alignment vertical="center"/>
    </xf>
    <xf numFmtId="0" fontId="41" fillId="3" borderId="14" xfId="5" applyFont="1" applyFill="1" applyBorder="1">
      <alignment vertical="center"/>
    </xf>
    <xf numFmtId="0" fontId="37" fillId="3" borderId="14" xfId="5" applyFont="1" applyFill="1" applyBorder="1">
      <alignment vertical="center"/>
    </xf>
    <xf numFmtId="0" fontId="37" fillId="3" borderId="14" xfId="5" applyFont="1" applyFill="1" applyBorder="1" applyAlignment="1">
      <alignment horizontal="center" vertical="center"/>
    </xf>
    <xf numFmtId="0" fontId="37" fillId="3" borderId="14" xfId="5" applyFont="1" applyFill="1" applyBorder="1" applyAlignment="1">
      <alignment vertical="center" shrinkToFit="1"/>
    </xf>
    <xf numFmtId="0" fontId="41" fillId="3" borderId="10" xfId="5" applyFont="1" applyFill="1" applyBorder="1" applyAlignment="1">
      <alignment horizontal="center" vertical="center"/>
    </xf>
    <xf numFmtId="0" fontId="40" fillId="3" borderId="0" xfId="5" applyFont="1" applyFill="1" applyAlignment="1">
      <alignment vertical="top"/>
    </xf>
    <xf numFmtId="0" fontId="18" fillId="0" borderId="0" xfId="5" applyFont="1" applyAlignment="1">
      <alignment vertical="center" wrapText="1"/>
    </xf>
    <xf numFmtId="0" fontId="43" fillId="3" borderId="0" xfId="5" applyFont="1" applyFill="1">
      <alignment vertical="center"/>
    </xf>
    <xf numFmtId="0" fontId="44" fillId="3" borderId="0" xfId="5" applyFont="1" applyFill="1">
      <alignment vertical="center"/>
    </xf>
    <xf numFmtId="0" fontId="34" fillId="3" borderId="0" xfId="5" applyFont="1" applyFill="1" applyAlignment="1">
      <alignment horizontal="left" vertical="center"/>
    </xf>
    <xf numFmtId="0" fontId="13" fillId="3" borderId="0" xfId="5" applyFill="1" applyAlignment="1">
      <alignment horizontal="center" vertical="center"/>
    </xf>
    <xf numFmtId="0" fontId="13" fillId="3" borderId="30" xfId="5" applyFill="1" applyBorder="1" applyAlignment="1">
      <alignment horizontal="center" vertical="center"/>
    </xf>
    <xf numFmtId="0" fontId="13" fillId="0" borderId="0" xfId="5" applyAlignment="1">
      <alignment vertical="center" wrapText="1"/>
    </xf>
    <xf numFmtId="0" fontId="34" fillId="3" borderId="0" xfId="5" applyFont="1" applyFill="1" applyAlignment="1">
      <alignment vertical="center" wrapText="1"/>
    </xf>
    <xf numFmtId="0" fontId="10" fillId="0" borderId="2" xfId="0" applyFont="1" applyBorder="1" applyAlignment="1">
      <alignment horizontal="center" shrinkToFit="1"/>
    </xf>
    <xf numFmtId="0" fontId="3" fillId="0" borderId="3" xfId="0" applyFont="1" applyBorder="1" applyAlignment="1">
      <alignment shrinkToFit="1"/>
    </xf>
    <xf numFmtId="0" fontId="18" fillId="3" borderId="0" xfId="5" applyFont="1" applyFill="1">
      <alignment vertical="center"/>
    </xf>
    <xf numFmtId="0" fontId="28" fillId="3" borderId="0" xfId="5" applyFont="1" applyFill="1">
      <alignment vertical="center"/>
    </xf>
    <xf numFmtId="0" fontId="30" fillId="3" borderId="0" xfId="5" applyFont="1" applyFill="1" applyAlignment="1">
      <alignment vertical="center" wrapText="1"/>
    </xf>
    <xf numFmtId="0" fontId="34" fillId="3" borderId="0" xfId="5" applyFont="1" applyFill="1" applyAlignment="1">
      <alignment vertical="center" shrinkToFit="1"/>
    </xf>
    <xf numFmtId="0" fontId="28" fillId="3" borderId="0" xfId="5" applyFont="1" applyFill="1" applyAlignment="1">
      <alignment horizontal="left" vertical="center"/>
    </xf>
    <xf numFmtId="0" fontId="40" fillId="3" borderId="0" xfId="5" applyFont="1" applyFill="1" applyAlignment="1">
      <alignment horizontal="left" vertical="center"/>
    </xf>
    <xf numFmtId="0" fontId="28" fillId="4" borderId="25" xfId="5" applyFont="1" applyFill="1" applyBorder="1" applyAlignment="1">
      <alignment horizontal="center" vertical="center"/>
    </xf>
    <xf numFmtId="0" fontId="28" fillId="3" borderId="0" xfId="5" applyFont="1" applyFill="1" applyAlignment="1">
      <alignment horizontal="center" vertical="center"/>
    </xf>
    <xf numFmtId="0" fontId="47" fillId="3" borderId="0" xfId="5" applyFont="1" applyFill="1" applyAlignment="1">
      <alignment vertical="center" shrinkToFit="1"/>
    </xf>
    <xf numFmtId="0" fontId="47" fillId="0" borderId="0" xfId="5" applyFont="1" applyAlignment="1">
      <alignment vertical="center" shrinkToFit="1"/>
    </xf>
    <xf numFmtId="0" fontId="30" fillId="3" borderId="9" xfId="5" applyFont="1" applyFill="1" applyBorder="1" applyAlignment="1">
      <alignment horizontal="left" vertical="center" wrapText="1" shrinkToFit="1"/>
    </xf>
    <xf numFmtId="0" fontId="30" fillId="3" borderId="0" xfId="5" applyFont="1" applyFill="1" applyAlignment="1">
      <alignment horizontal="left" vertical="center" wrapText="1" shrinkToFit="1"/>
    </xf>
    <xf numFmtId="0" fontId="13" fillId="7" borderId="0" xfId="5" applyFill="1">
      <alignment vertical="center"/>
    </xf>
    <xf numFmtId="0" fontId="30" fillId="3" borderId="7" xfId="5" applyFont="1" applyFill="1" applyBorder="1" applyAlignment="1">
      <alignment horizontal="left" vertical="center" wrapText="1" shrinkToFit="1"/>
    </xf>
    <xf numFmtId="0" fontId="30" fillId="3" borderId="14" xfId="5" applyFont="1" applyFill="1" applyBorder="1" applyAlignment="1">
      <alignment horizontal="left" vertical="center" wrapText="1" shrinkToFit="1"/>
    </xf>
    <xf numFmtId="0" fontId="40" fillId="3" borderId="0" xfId="5" applyFont="1" applyFill="1" applyAlignment="1">
      <alignment horizontal="left" vertical="center" wrapText="1"/>
    </xf>
    <xf numFmtId="0" fontId="40" fillId="3" borderId="0" xfId="5" applyFont="1" applyFill="1" applyAlignment="1">
      <alignment horizontal="left" vertical="top" wrapText="1"/>
    </xf>
    <xf numFmtId="0" fontId="40" fillId="0" borderId="0" xfId="5" applyFont="1" applyAlignment="1">
      <alignment horizontal="left" vertical="top" wrapText="1"/>
    </xf>
    <xf numFmtId="0" fontId="34" fillId="7" borderId="0" xfId="5" applyFont="1" applyFill="1">
      <alignment vertical="center"/>
    </xf>
    <xf numFmtId="0" fontId="33" fillId="3" borderId="0" xfId="5" applyFont="1" applyFill="1" applyAlignment="1">
      <alignment horizontal="left" vertical="center" wrapText="1"/>
    </xf>
    <xf numFmtId="0" fontId="40" fillId="3" borderId="0" xfId="5" applyFont="1" applyFill="1" applyAlignment="1">
      <alignment horizontal="left" vertical="top"/>
    </xf>
    <xf numFmtId="181" fontId="18" fillId="3" borderId="0" xfId="5" applyNumberFormat="1" applyFont="1" applyFill="1">
      <alignment vertical="center"/>
    </xf>
    <xf numFmtId="0" fontId="18" fillId="3" borderId="0" xfId="5" applyFont="1" applyFill="1" applyAlignment="1">
      <alignment horizontal="center" vertical="center"/>
    </xf>
    <xf numFmtId="182" fontId="25" fillId="3" borderId="0" xfId="5" applyNumberFormat="1" applyFont="1" applyFill="1" applyAlignment="1">
      <alignment horizontal="center" vertical="center"/>
    </xf>
    <xf numFmtId="49" fontId="13" fillId="3" borderId="70" xfId="5" applyNumberFormat="1" applyFill="1" applyBorder="1">
      <alignment vertical="center"/>
    </xf>
    <xf numFmtId="0" fontId="13" fillId="3" borderId="57" xfId="5" applyFill="1" applyBorder="1">
      <alignment vertical="center"/>
    </xf>
    <xf numFmtId="0" fontId="13" fillId="3" borderId="71" xfId="5" applyFill="1" applyBorder="1">
      <alignment vertical="center"/>
    </xf>
    <xf numFmtId="0" fontId="43" fillId="3" borderId="58" xfId="5" applyFont="1" applyFill="1" applyBorder="1" applyAlignment="1">
      <alignment vertical="center" wrapText="1"/>
    </xf>
    <xf numFmtId="0" fontId="43" fillId="3" borderId="0" xfId="5" applyFont="1" applyFill="1" applyAlignment="1">
      <alignment vertical="center" wrapText="1"/>
    </xf>
    <xf numFmtId="0" fontId="43" fillId="3" borderId="72" xfId="5" applyFont="1" applyFill="1" applyBorder="1" applyAlignment="1">
      <alignment vertical="center" wrapText="1"/>
    </xf>
    <xf numFmtId="0" fontId="43" fillId="3" borderId="58" xfId="5" applyFont="1" applyFill="1" applyBorder="1">
      <alignment vertical="center"/>
    </xf>
    <xf numFmtId="0" fontId="48" fillId="3" borderId="72" xfId="5" applyFont="1" applyFill="1" applyBorder="1" applyAlignment="1">
      <alignment horizontal="left" vertical="center"/>
    </xf>
    <xf numFmtId="0" fontId="39" fillId="3" borderId="0" xfId="5" applyFont="1" applyFill="1">
      <alignment vertical="center"/>
    </xf>
    <xf numFmtId="0" fontId="39" fillId="3" borderId="72" xfId="5" applyFont="1" applyFill="1" applyBorder="1" applyAlignment="1">
      <alignment horizontal="center" vertical="center"/>
    </xf>
    <xf numFmtId="0" fontId="13" fillId="3" borderId="73" xfId="5" applyFill="1" applyBorder="1">
      <alignment vertical="center"/>
    </xf>
    <xf numFmtId="0" fontId="43" fillId="3" borderId="69" xfId="5" applyFont="1" applyFill="1" applyBorder="1">
      <alignment vertical="center"/>
    </xf>
    <xf numFmtId="0" fontId="13" fillId="3" borderId="69" xfId="5" applyFill="1" applyBorder="1">
      <alignment vertical="center"/>
    </xf>
    <xf numFmtId="0" fontId="13" fillId="3" borderId="74" xfId="5" applyFill="1" applyBorder="1">
      <alignment vertical="center"/>
    </xf>
    <xf numFmtId="0" fontId="18" fillId="0" borderId="75" xfId="5" quotePrefix="1" applyFont="1" applyBorder="1" applyAlignment="1">
      <alignment horizontal="left" vertical="center"/>
    </xf>
    <xf numFmtId="0" fontId="45" fillId="4" borderId="3" xfId="5" applyFont="1" applyFill="1" applyBorder="1" applyAlignment="1">
      <alignment horizontal="left" vertical="center"/>
    </xf>
    <xf numFmtId="0" fontId="18" fillId="0" borderId="77" xfId="5" applyFont="1" applyBorder="1" applyAlignment="1">
      <alignment horizontal="left" vertical="center"/>
    </xf>
    <xf numFmtId="0" fontId="45" fillId="4" borderId="6" xfId="5" applyFont="1" applyFill="1" applyBorder="1" applyAlignment="1">
      <alignment horizontal="left" vertical="center"/>
    </xf>
    <xf numFmtId="0" fontId="13" fillId="3" borderId="0" xfId="5" applyFill="1" applyAlignment="1">
      <alignment horizontal="left" vertical="center"/>
    </xf>
    <xf numFmtId="0" fontId="18" fillId="3" borderId="0" xfId="5" applyFont="1" applyFill="1" applyAlignment="1">
      <alignment horizontal="left" vertical="center"/>
    </xf>
    <xf numFmtId="0" fontId="45" fillId="3" borderId="0" xfId="5" applyFont="1" applyFill="1" applyAlignment="1">
      <alignment horizontal="left" vertical="center"/>
    </xf>
    <xf numFmtId="0" fontId="13" fillId="0" borderId="0" xfId="5" applyAlignment="1">
      <alignment horizontal="center" vertical="center"/>
    </xf>
    <xf numFmtId="0" fontId="34" fillId="2" borderId="54" xfId="5" applyFont="1" applyFill="1" applyBorder="1" applyAlignment="1" applyProtection="1">
      <alignment horizontal="center" vertical="center" wrapText="1"/>
      <protection locked="0"/>
    </xf>
    <xf numFmtId="0" fontId="34" fillId="2" borderId="28" xfId="5" applyFont="1" applyFill="1" applyBorder="1" applyAlignment="1" applyProtection="1">
      <alignment horizontal="center" vertical="center" wrapText="1"/>
      <protection locked="0"/>
    </xf>
    <xf numFmtId="0" fontId="34" fillId="2" borderId="55" xfId="5" applyFont="1" applyFill="1" applyBorder="1" applyAlignment="1" applyProtection="1">
      <alignment horizontal="center" vertical="center" wrapText="1"/>
      <protection locked="0"/>
    </xf>
    <xf numFmtId="0" fontId="18" fillId="2" borderId="25" xfId="5" applyFont="1" applyFill="1" applyBorder="1" applyAlignment="1" applyProtection="1">
      <alignment horizontal="center" vertical="center" wrapText="1"/>
      <protection locked="0"/>
    </xf>
    <xf numFmtId="0" fontId="42" fillId="3" borderId="0" xfId="5" applyFont="1" applyFill="1">
      <alignment vertical="center"/>
    </xf>
    <xf numFmtId="0" fontId="3" fillId="0" borderId="0" xfId="0" quotePrefix="1" applyFont="1" applyAlignment="1">
      <alignment horizontal="center"/>
    </xf>
    <xf numFmtId="0" fontId="3" fillId="2" borderId="6" xfId="0" applyFont="1" applyFill="1" applyBorder="1" applyAlignment="1" applyProtection="1">
      <alignment horizontal="center"/>
      <protection locked="0"/>
    </xf>
    <xf numFmtId="0" fontId="4" fillId="0" borderId="0" xfId="0" applyFont="1" applyAlignment="1">
      <alignment horizontal="center"/>
    </xf>
    <xf numFmtId="0" fontId="13" fillId="2" borderId="14" xfId="3" applyFill="1" applyBorder="1" applyAlignment="1" applyProtection="1">
      <alignment horizontal="center" vertical="center"/>
      <protection locked="0"/>
    </xf>
    <xf numFmtId="0" fontId="13" fillId="2" borderId="10" xfId="3" applyFill="1" applyBorder="1" applyAlignment="1" applyProtection="1">
      <alignment horizontal="center" vertical="center"/>
      <protection locked="0"/>
    </xf>
    <xf numFmtId="0" fontId="13" fillId="2" borderId="8" xfId="3" applyFill="1" applyBorder="1" applyAlignment="1" applyProtection="1">
      <alignment horizontal="left" vertical="center" wrapText="1"/>
      <protection locked="0"/>
    </xf>
    <xf numFmtId="0" fontId="13" fillId="2" borderId="30" xfId="3" applyFill="1" applyBorder="1" applyAlignment="1" applyProtection="1">
      <alignment horizontal="left" vertical="center" wrapText="1"/>
      <protection locked="0"/>
    </xf>
    <xf numFmtId="0" fontId="13" fillId="2" borderId="4" xfId="3" applyFill="1" applyBorder="1" applyAlignment="1" applyProtection="1">
      <alignment horizontal="left" vertical="center" wrapText="1"/>
      <protection locked="0"/>
    </xf>
    <xf numFmtId="0" fontId="13" fillId="2" borderId="9" xfId="3" applyFill="1" applyBorder="1" applyAlignment="1" applyProtection="1">
      <alignment horizontal="left" vertical="center" wrapText="1"/>
      <protection locked="0"/>
    </xf>
    <xf numFmtId="0" fontId="13" fillId="2" borderId="0" xfId="3" applyFill="1" applyAlignment="1" applyProtection="1">
      <alignment horizontal="left" vertical="center" wrapText="1"/>
      <protection locked="0"/>
    </xf>
    <xf numFmtId="0" fontId="13" fillId="2" borderId="5" xfId="3" applyFill="1" applyBorder="1" applyAlignment="1" applyProtection="1">
      <alignment horizontal="left" vertical="center" wrapText="1"/>
      <protection locked="0"/>
    </xf>
    <xf numFmtId="0" fontId="13" fillId="2" borderId="7" xfId="3" applyFill="1" applyBorder="1" applyAlignment="1" applyProtection="1">
      <alignment horizontal="left" vertical="center" wrapText="1"/>
      <protection locked="0"/>
    </xf>
    <xf numFmtId="0" fontId="13" fillId="2" borderId="14" xfId="3" applyFill="1" applyBorder="1" applyAlignment="1" applyProtection="1">
      <alignment horizontal="left" vertical="center" wrapText="1"/>
      <protection locked="0"/>
    </xf>
    <xf numFmtId="0" fontId="13" fillId="2" borderId="10" xfId="3" applyFill="1" applyBorder="1" applyAlignment="1" applyProtection="1">
      <alignment horizontal="left" vertical="center" wrapText="1"/>
      <protection locked="0"/>
    </xf>
    <xf numFmtId="0" fontId="22" fillId="3" borderId="30" xfId="3" applyFont="1" applyFill="1" applyBorder="1" applyAlignment="1">
      <alignment vertical="center" wrapText="1"/>
    </xf>
    <xf numFmtId="0" fontId="26" fillId="3" borderId="0" xfId="3" applyFont="1" applyFill="1" applyAlignment="1">
      <alignment horizontal="left" vertical="center" wrapText="1"/>
    </xf>
    <xf numFmtId="0" fontId="26" fillId="3" borderId="0" xfId="3" applyFont="1" applyFill="1" applyAlignment="1">
      <alignment vertical="center" wrapText="1"/>
    </xf>
    <xf numFmtId="0" fontId="13" fillId="3" borderId="1" xfId="3" applyFill="1" applyBorder="1" applyAlignment="1">
      <alignment horizontal="center" vertical="center"/>
    </xf>
    <xf numFmtId="0" fontId="13" fillId="3" borderId="2" xfId="3" applyFill="1" applyBorder="1" applyAlignment="1">
      <alignment horizontal="center" vertical="center"/>
    </xf>
    <xf numFmtId="0" fontId="13" fillId="3" borderId="3" xfId="3" applyFill="1" applyBorder="1" applyAlignment="1">
      <alignment horizontal="center" vertical="center"/>
    </xf>
    <xf numFmtId="0" fontId="13" fillId="3" borderId="8" xfId="3" applyFill="1" applyBorder="1" applyAlignment="1">
      <alignment horizontal="left" vertical="center" wrapText="1"/>
    </xf>
    <xf numFmtId="0" fontId="13" fillId="3" borderId="30" xfId="3" applyFill="1" applyBorder="1" applyAlignment="1">
      <alignment horizontal="left" vertical="center" wrapText="1"/>
    </xf>
    <xf numFmtId="0" fontId="13" fillId="3" borderId="4" xfId="3" applyFill="1" applyBorder="1" applyAlignment="1">
      <alignment horizontal="left" vertical="center" wrapText="1"/>
    </xf>
    <xf numFmtId="0" fontId="13" fillId="3" borderId="9" xfId="3" applyFill="1" applyBorder="1" applyAlignment="1">
      <alignment horizontal="left" vertical="center" wrapText="1"/>
    </xf>
    <xf numFmtId="0" fontId="13" fillId="3" borderId="0" xfId="3" applyFill="1" applyAlignment="1">
      <alignment horizontal="left" vertical="center" wrapText="1"/>
    </xf>
    <xf numFmtId="0" fontId="13" fillId="3" borderId="5" xfId="3" applyFill="1" applyBorder="1" applyAlignment="1">
      <alignment horizontal="left" vertical="center" wrapText="1"/>
    </xf>
    <xf numFmtId="0" fontId="13" fillId="3" borderId="7" xfId="3" applyFill="1" applyBorder="1" applyAlignment="1">
      <alignment horizontal="left" vertical="center" wrapText="1"/>
    </xf>
    <xf numFmtId="0" fontId="13" fillId="3" borderId="14" xfId="3" applyFill="1" applyBorder="1" applyAlignment="1">
      <alignment horizontal="left" vertical="center" wrapText="1"/>
    </xf>
    <xf numFmtId="0" fontId="13" fillId="3" borderId="10" xfId="3" applyFill="1" applyBorder="1" applyAlignment="1">
      <alignment horizontal="left" vertical="center" wrapText="1"/>
    </xf>
    <xf numFmtId="0" fontId="13" fillId="0" borderId="0" xfId="3" applyAlignment="1">
      <alignment horizontal="left" vertical="center"/>
    </xf>
    <xf numFmtId="0" fontId="13" fillId="0" borderId="5" xfId="3" applyBorder="1" applyAlignment="1">
      <alignment horizontal="left" vertical="center"/>
    </xf>
    <xf numFmtId="0" fontId="13" fillId="0" borderId="14" xfId="3" applyBorder="1" applyAlignment="1">
      <alignment horizontal="left" vertical="center"/>
    </xf>
    <xf numFmtId="0" fontId="13" fillId="3" borderId="8" xfId="3" applyFill="1" applyBorder="1" applyAlignment="1">
      <alignment horizontal="left" vertical="center"/>
    </xf>
    <xf numFmtId="0" fontId="13" fillId="3" borderId="30" xfId="3" applyFill="1" applyBorder="1" applyAlignment="1">
      <alignment horizontal="left" vertical="center"/>
    </xf>
    <xf numFmtId="0" fontId="13" fillId="3" borderId="4" xfId="3" applyFill="1" applyBorder="1" applyAlignment="1">
      <alignment horizontal="left" vertical="center"/>
    </xf>
    <xf numFmtId="0" fontId="13" fillId="2" borderId="12" xfId="3" applyFill="1" applyBorder="1" applyAlignment="1" applyProtection="1">
      <alignment horizontal="center" vertical="center"/>
      <protection locked="0"/>
    </xf>
    <xf numFmtId="0" fontId="13" fillId="3" borderId="30" xfId="3" applyFill="1" applyBorder="1" applyAlignment="1">
      <alignment horizontal="center" vertical="center"/>
    </xf>
    <xf numFmtId="0" fontId="13" fillId="3" borderId="8" xfId="3" applyFill="1" applyBorder="1" applyAlignment="1">
      <alignment horizontal="center" vertical="center"/>
    </xf>
    <xf numFmtId="0" fontId="13" fillId="3" borderId="7" xfId="3" applyFill="1" applyBorder="1" applyAlignment="1">
      <alignment horizontal="center" vertical="center"/>
    </xf>
    <xf numFmtId="0" fontId="22" fillId="3" borderId="8" xfId="3" applyFont="1" applyFill="1" applyBorder="1" applyAlignment="1">
      <alignment horizontal="left" vertical="center" wrapText="1"/>
    </xf>
    <xf numFmtId="0" fontId="13" fillId="0" borderId="30" xfId="3" applyBorder="1" applyAlignment="1">
      <alignment horizontal="left" vertical="center"/>
    </xf>
    <xf numFmtId="0" fontId="13" fillId="3" borderId="11" xfId="3" applyFill="1" applyBorder="1" applyAlignment="1">
      <alignment vertical="center" wrapText="1"/>
    </xf>
    <xf numFmtId="0" fontId="13" fillId="3" borderId="12" xfId="3" applyFill="1" applyBorder="1" applyAlignment="1">
      <alignment vertical="center" wrapText="1"/>
    </xf>
    <xf numFmtId="0" fontId="13" fillId="3" borderId="13" xfId="3" applyFill="1" applyBorder="1" applyAlignment="1">
      <alignment vertical="center" wrapText="1"/>
    </xf>
    <xf numFmtId="38" fontId="19" fillId="3" borderId="6" xfId="4" applyFont="1" applyFill="1" applyBorder="1" applyAlignment="1" applyProtection="1">
      <alignment vertical="center"/>
    </xf>
    <xf numFmtId="38" fontId="20" fillId="3" borderId="6" xfId="4" applyFont="1" applyFill="1" applyBorder="1" applyAlignment="1" applyProtection="1">
      <alignment horizontal="center" vertical="center" shrinkToFit="1"/>
    </xf>
    <xf numFmtId="38" fontId="13" fillId="0" borderId="6" xfId="3" applyNumberFormat="1" applyBorder="1" applyAlignment="1">
      <alignment horizontal="center" vertical="center"/>
    </xf>
    <xf numFmtId="0" fontId="13" fillId="0" borderId="6" xfId="3" applyBorder="1" applyAlignment="1">
      <alignment horizontal="center" vertical="center"/>
    </xf>
    <xf numFmtId="38" fontId="20" fillId="0" borderId="11" xfId="4" applyFont="1" applyFill="1" applyBorder="1" applyAlignment="1" applyProtection="1">
      <alignment horizontal="center" vertical="center" wrapText="1"/>
    </xf>
    <xf numFmtId="38" fontId="20" fillId="0" borderId="12" xfId="4" applyFont="1" applyFill="1" applyBorder="1" applyAlignment="1" applyProtection="1">
      <alignment horizontal="center" vertical="center"/>
    </xf>
    <xf numFmtId="38" fontId="19" fillId="3" borderId="11" xfId="4" applyFont="1" applyFill="1" applyBorder="1" applyAlignment="1" applyProtection="1">
      <alignment horizontal="center" vertical="center"/>
    </xf>
    <xf numFmtId="38" fontId="19" fillId="3" borderId="12" xfId="4" applyFont="1" applyFill="1" applyBorder="1" applyAlignment="1" applyProtection="1">
      <alignment horizontal="center" vertical="center"/>
    </xf>
    <xf numFmtId="38" fontId="20" fillId="2" borderId="12" xfId="4" applyFont="1" applyFill="1" applyBorder="1" applyAlignment="1" applyProtection="1">
      <alignment horizontal="center" vertical="center"/>
      <protection locked="0"/>
    </xf>
    <xf numFmtId="177" fontId="20" fillId="3" borderId="12" xfId="4" applyNumberFormat="1" applyFont="1" applyFill="1" applyBorder="1" applyAlignment="1" applyProtection="1">
      <alignment horizontal="center" vertical="center"/>
    </xf>
    <xf numFmtId="38" fontId="20" fillId="0" borderId="13" xfId="4" applyFont="1" applyFill="1" applyBorder="1" applyAlignment="1" applyProtection="1">
      <alignment horizontal="center" vertical="center"/>
    </xf>
    <xf numFmtId="38" fontId="19" fillId="2" borderId="11" xfId="4" applyFont="1" applyFill="1" applyBorder="1" applyAlignment="1" applyProtection="1">
      <alignment vertical="center"/>
      <protection locked="0"/>
    </xf>
    <xf numFmtId="38" fontId="19" fillId="2" borderId="33" xfId="4" applyFont="1" applyFill="1" applyBorder="1" applyAlignment="1" applyProtection="1">
      <alignment vertical="center"/>
      <protection locked="0"/>
    </xf>
    <xf numFmtId="0" fontId="20" fillId="2" borderId="32" xfId="4" applyNumberFormat="1" applyFont="1" applyFill="1" applyBorder="1" applyAlignment="1" applyProtection="1">
      <alignment horizontal="center" vertical="center"/>
      <protection locked="0"/>
    </xf>
    <xf numFmtId="0" fontId="20" fillId="2" borderId="33" xfId="4" applyNumberFormat="1" applyFont="1" applyFill="1" applyBorder="1" applyAlignment="1" applyProtection="1">
      <alignment horizontal="center" vertical="center"/>
      <protection locked="0"/>
    </xf>
    <xf numFmtId="38" fontId="20" fillId="2" borderId="33" xfId="4" applyFont="1" applyFill="1" applyBorder="1" applyAlignment="1" applyProtection="1">
      <alignment horizontal="center" vertical="center"/>
      <protection locked="0"/>
    </xf>
    <xf numFmtId="38" fontId="20" fillId="3" borderId="12" xfId="4" applyFont="1" applyFill="1" applyBorder="1" applyAlignment="1" applyProtection="1">
      <alignment horizontal="center" vertical="center"/>
    </xf>
    <xf numFmtId="38" fontId="20" fillId="3" borderId="13" xfId="4" applyFont="1" applyFill="1" applyBorder="1" applyAlignment="1" applyProtection="1">
      <alignment horizontal="center" vertical="center"/>
    </xf>
    <xf numFmtId="178" fontId="20" fillId="0" borderId="12" xfId="4" applyNumberFormat="1" applyFont="1" applyFill="1" applyBorder="1" applyAlignment="1" applyProtection="1">
      <alignment horizontal="center" vertical="center"/>
    </xf>
    <xf numFmtId="178" fontId="20" fillId="0" borderId="13" xfId="4" applyNumberFormat="1" applyFont="1" applyFill="1" applyBorder="1" applyAlignment="1" applyProtection="1">
      <alignment horizontal="center" vertical="center"/>
    </xf>
    <xf numFmtId="38" fontId="20" fillId="3" borderId="12" xfId="4" applyFont="1" applyFill="1" applyBorder="1" applyAlignment="1" applyProtection="1">
      <alignment horizontal="right" vertical="center"/>
    </xf>
    <xf numFmtId="0" fontId="13" fillId="3" borderId="14" xfId="3" applyFill="1" applyBorder="1" applyAlignment="1">
      <alignment horizontal="center" vertical="center"/>
    </xf>
    <xf numFmtId="0" fontId="13" fillId="3" borderId="14" xfId="3" applyFill="1" applyBorder="1" applyAlignment="1">
      <alignment horizontal="left" vertical="center"/>
    </xf>
    <xf numFmtId="0" fontId="13" fillId="3" borderId="8" xfId="3" applyFill="1" applyBorder="1" applyAlignment="1">
      <alignment horizontal="center" vertical="center" wrapText="1"/>
    </xf>
    <xf numFmtId="0" fontId="13" fillId="3" borderId="30" xfId="3" applyFill="1" applyBorder="1" applyAlignment="1">
      <alignment horizontal="center" vertical="center" wrapText="1"/>
    </xf>
    <xf numFmtId="0" fontId="13" fillId="3" borderId="4" xfId="3" applyFill="1" applyBorder="1" applyAlignment="1">
      <alignment horizontal="center" vertical="center" wrapText="1"/>
    </xf>
    <xf numFmtId="0" fontId="13" fillId="3" borderId="9" xfId="3" applyFill="1" applyBorder="1" applyAlignment="1">
      <alignment horizontal="center" vertical="center" wrapText="1"/>
    </xf>
    <xf numFmtId="0" fontId="13" fillId="3" borderId="0" xfId="3" applyFill="1" applyAlignment="1">
      <alignment horizontal="center" vertical="center" wrapText="1"/>
    </xf>
    <xf numFmtId="0" fontId="13" fillId="3" borderId="5" xfId="3" applyFill="1" applyBorder="1" applyAlignment="1">
      <alignment horizontal="center" vertical="center" wrapText="1"/>
    </xf>
    <xf numFmtId="0" fontId="13" fillId="3" borderId="7" xfId="3" applyFill="1" applyBorder="1" applyAlignment="1">
      <alignment horizontal="center" vertical="center" wrapText="1"/>
    </xf>
    <xf numFmtId="0" fontId="13" fillId="3" borderId="14" xfId="3" applyFill="1" applyBorder="1" applyAlignment="1">
      <alignment horizontal="center" vertical="center" wrapText="1"/>
    </xf>
    <xf numFmtId="0" fontId="13" fillId="3" borderId="10" xfId="3" applyFill="1" applyBorder="1" applyAlignment="1">
      <alignment horizontal="center" vertical="center" wrapText="1"/>
    </xf>
    <xf numFmtId="49" fontId="13" fillId="3" borderId="11" xfId="3" applyNumberFormat="1" applyFill="1" applyBorder="1" applyAlignment="1">
      <alignment horizontal="center" vertical="center"/>
    </xf>
    <xf numFmtId="49" fontId="13" fillId="3" borderId="12" xfId="3" applyNumberFormat="1" applyFill="1" applyBorder="1" applyAlignment="1">
      <alignment horizontal="center" vertical="center"/>
    </xf>
    <xf numFmtId="49" fontId="18" fillId="3" borderId="31" xfId="3" applyNumberFormat="1" applyFont="1" applyFill="1" applyBorder="1" applyAlignment="1">
      <alignment horizontal="center" vertical="center"/>
    </xf>
    <xf numFmtId="49" fontId="18" fillId="3" borderId="32" xfId="3" applyNumberFormat="1" applyFont="1" applyFill="1" applyBorder="1" applyAlignment="1">
      <alignment horizontal="center" vertical="center"/>
    </xf>
    <xf numFmtId="49" fontId="18" fillId="3" borderId="33" xfId="3" applyNumberFormat="1" applyFont="1" applyFill="1" applyBorder="1" applyAlignment="1">
      <alignment horizontal="center" vertical="center"/>
    </xf>
    <xf numFmtId="49" fontId="13" fillId="3" borderId="32" xfId="3" applyNumberFormat="1" applyFill="1" applyBorder="1" applyAlignment="1">
      <alignment horizontal="center" vertical="center"/>
    </xf>
    <xf numFmtId="49" fontId="13" fillId="3" borderId="33" xfId="3" applyNumberFormat="1" applyFill="1" applyBorder="1" applyAlignment="1">
      <alignment horizontal="center" vertical="center"/>
    </xf>
    <xf numFmtId="49" fontId="13" fillId="3" borderId="1" xfId="3" applyNumberFormat="1" applyFill="1" applyBorder="1" applyAlignment="1">
      <alignment horizontal="center" vertical="center"/>
    </xf>
    <xf numFmtId="49" fontId="13" fillId="3" borderId="2" xfId="3" applyNumberFormat="1" applyFill="1" applyBorder="1" applyAlignment="1">
      <alignment horizontal="center" vertical="center"/>
    </xf>
    <xf numFmtId="49" fontId="13" fillId="3" borderId="3" xfId="3" applyNumberFormat="1" applyFill="1" applyBorder="1" applyAlignment="1">
      <alignment horizontal="center" vertical="center"/>
    </xf>
    <xf numFmtId="0" fontId="27" fillId="3" borderId="0" xfId="5" applyFont="1" applyFill="1" applyAlignment="1">
      <alignment horizontal="center" vertical="center"/>
    </xf>
    <xf numFmtId="0" fontId="29" fillId="0" borderId="78" xfId="5" applyFont="1" applyBorder="1" applyAlignment="1">
      <alignment horizontal="center" vertical="center"/>
    </xf>
    <xf numFmtId="0" fontId="29" fillId="0" borderId="79" xfId="5" applyFont="1" applyBorder="1" applyAlignment="1">
      <alignment horizontal="center" vertical="center"/>
    </xf>
    <xf numFmtId="0" fontId="29" fillId="0" borderId="80" xfId="5" applyFont="1" applyBorder="1" applyAlignment="1">
      <alignment horizontal="center" vertical="center"/>
    </xf>
    <xf numFmtId="179" fontId="13" fillId="3" borderId="14" xfId="5" applyNumberFormat="1" applyFill="1" applyBorder="1" applyAlignment="1">
      <alignment horizontal="center" vertical="center"/>
    </xf>
    <xf numFmtId="0" fontId="31" fillId="3" borderId="0" xfId="5" applyFont="1" applyFill="1" applyAlignment="1">
      <alignment horizontal="center" vertical="top"/>
    </xf>
    <xf numFmtId="0" fontId="29" fillId="0" borderId="37" xfId="5" applyFont="1" applyBorder="1" applyAlignment="1">
      <alignment horizontal="center" vertical="center"/>
    </xf>
    <xf numFmtId="0" fontId="33" fillId="3" borderId="6" xfId="5" applyFont="1" applyFill="1" applyBorder="1" applyAlignment="1">
      <alignment horizontal="center" vertical="center"/>
    </xf>
    <xf numFmtId="183" fontId="33" fillId="2" borderId="11" xfId="5" applyNumberFormat="1" applyFont="1" applyFill="1" applyBorder="1" applyAlignment="1" applyProtection="1">
      <alignment horizontal="center" vertical="center"/>
      <protection locked="0"/>
    </xf>
    <xf numFmtId="183" fontId="33" fillId="2" borderId="12" xfId="5" applyNumberFormat="1" applyFont="1" applyFill="1" applyBorder="1" applyAlignment="1" applyProtection="1">
      <alignment horizontal="center" vertical="center"/>
      <protection locked="0"/>
    </xf>
    <xf numFmtId="183" fontId="33" fillId="2" borderId="13" xfId="5" applyNumberFormat="1" applyFont="1" applyFill="1" applyBorder="1" applyAlignment="1" applyProtection="1">
      <alignment horizontal="center" vertical="center"/>
      <protection locked="0"/>
    </xf>
    <xf numFmtId="0" fontId="33" fillId="3" borderId="11" xfId="5" applyFont="1" applyFill="1" applyBorder="1" applyAlignment="1">
      <alignment horizontal="center" vertical="center"/>
    </xf>
    <xf numFmtId="0" fontId="33" fillId="3" borderId="13" xfId="5" applyFont="1" applyFill="1" applyBorder="1" applyAlignment="1">
      <alignment horizontal="center" vertical="center"/>
    </xf>
    <xf numFmtId="0" fontId="33" fillId="3" borderId="12" xfId="5" applyFont="1" applyFill="1" applyBorder="1" applyAlignment="1">
      <alignment horizontal="center" vertical="center"/>
    </xf>
    <xf numFmtId="183" fontId="33" fillId="2" borderId="6" xfId="5" applyNumberFormat="1" applyFont="1" applyFill="1" applyBorder="1" applyAlignment="1" applyProtection="1">
      <alignment horizontal="center" vertical="center"/>
      <protection locked="0"/>
    </xf>
    <xf numFmtId="183" fontId="33" fillId="3" borderId="6" xfId="5" applyNumberFormat="1" applyFont="1" applyFill="1" applyBorder="1" applyAlignment="1">
      <alignment horizontal="center" vertical="center"/>
    </xf>
    <xf numFmtId="183" fontId="33" fillId="3" borderId="11" xfId="5" applyNumberFormat="1" applyFont="1" applyFill="1" applyBorder="1" applyAlignment="1">
      <alignment horizontal="center" vertical="center"/>
    </xf>
    <xf numFmtId="183" fontId="33" fillId="3" borderId="12" xfId="5" applyNumberFormat="1" applyFont="1" applyFill="1" applyBorder="1" applyAlignment="1">
      <alignment horizontal="center" vertical="center"/>
    </xf>
    <xf numFmtId="183" fontId="33" fillId="3" borderId="13" xfId="5" applyNumberFormat="1" applyFont="1" applyFill="1" applyBorder="1" applyAlignment="1">
      <alignment horizontal="center" vertical="center"/>
    </xf>
    <xf numFmtId="0" fontId="28" fillId="4" borderId="51" xfId="5" applyFont="1" applyFill="1" applyBorder="1" applyAlignment="1">
      <alignment horizontal="center" vertical="center"/>
    </xf>
    <xf numFmtId="0" fontId="28" fillId="4" borderId="52" xfId="5" applyFont="1" applyFill="1" applyBorder="1" applyAlignment="1">
      <alignment horizontal="center" vertical="center"/>
    </xf>
    <xf numFmtId="0" fontId="28" fillId="0" borderId="51" xfId="5" applyFont="1" applyBorder="1" applyAlignment="1">
      <alignment horizontal="center" vertical="center" wrapText="1"/>
    </xf>
    <xf numFmtId="0" fontId="28" fillId="0" borderId="53" xfId="5" applyFont="1" applyBorder="1" applyAlignment="1">
      <alignment horizontal="center" vertical="center" wrapText="1"/>
    </xf>
    <xf numFmtId="0" fontId="28" fillId="0" borderId="52" xfId="5" applyFont="1" applyBorder="1" applyAlignment="1">
      <alignment horizontal="center" vertical="center" wrapText="1"/>
    </xf>
    <xf numFmtId="0" fontId="30" fillId="0" borderId="8" xfId="5" applyFont="1" applyBorder="1" applyAlignment="1">
      <alignment horizontal="left" vertical="center" wrapText="1"/>
    </xf>
    <xf numFmtId="0" fontId="30" fillId="0" borderId="12" xfId="5" applyFont="1" applyBorder="1" applyAlignment="1">
      <alignment horizontal="left" vertical="center" wrapText="1"/>
    </xf>
    <xf numFmtId="0" fontId="30" fillId="0" borderId="13" xfId="5" applyFont="1" applyBorder="1" applyAlignment="1">
      <alignment horizontal="left" vertical="center" wrapText="1"/>
    </xf>
    <xf numFmtId="0" fontId="30" fillId="0" borderId="14" xfId="5" applyFont="1" applyBorder="1" applyAlignment="1">
      <alignment horizontal="left" vertical="center" wrapText="1"/>
    </xf>
    <xf numFmtId="0" fontId="30" fillId="0" borderId="10" xfId="5" applyFont="1" applyBorder="1" applyAlignment="1">
      <alignment horizontal="left" vertical="center" wrapText="1"/>
    </xf>
    <xf numFmtId="0" fontId="33" fillId="3" borderId="8" xfId="5" applyFont="1" applyFill="1" applyBorder="1" applyAlignment="1">
      <alignment horizontal="center" vertical="center"/>
    </xf>
    <xf numFmtId="0" fontId="33" fillId="3" borderId="4" xfId="5" applyFont="1" applyFill="1" applyBorder="1" applyAlignment="1">
      <alignment horizontal="center" vertical="center"/>
    </xf>
    <xf numFmtId="0" fontId="33" fillId="3" borderId="9" xfId="5" applyFont="1" applyFill="1" applyBorder="1" applyAlignment="1">
      <alignment horizontal="center" vertical="center"/>
    </xf>
    <xf numFmtId="0" fontId="33" fillId="3" borderId="5" xfId="5" applyFont="1" applyFill="1" applyBorder="1" applyAlignment="1">
      <alignment horizontal="center" vertical="center"/>
    </xf>
    <xf numFmtId="0" fontId="33" fillId="3" borderId="30" xfId="5" applyFont="1" applyFill="1" applyBorder="1" applyAlignment="1">
      <alignment horizontal="center" vertical="center"/>
    </xf>
    <xf numFmtId="0" fontId="33" fillId="3" borderId="0" xfId="5" applyFont="1" applyFill="1" applyAlignment="1">
      <alignment horizontal="center" vertical="center"/>
    </xf>
    <xf numFmtId="0" fontId="33" fillId="3" borderId="1" xfId="5" applyFont="1" applyFill="1" applyBorder="1" applyAlignment="1">
      <alignment horizontal="center" vertical="center"/>
    </xf>
    <xf numFmtId="0" fontId="33" fillId="3" borderId="43" xfId="5" applyFont="1" applyFill="1" applyBorder="1" applyAlignment="1">
      <alignment horizontal="center" vertical="center" wrapText="1"/>
    </xf>
    <xf numFmtId="0" fontId="33" fillId="3" borderId="44" xfId="5" applyFont="1" applyFill="1" applyBorder="1" applyAlignment="1">
      <alignment horizontal="center" vertical="center" wrapText="1"/>
    </xf>
    <xf numFmtId="0" fontId="33" fillId="3" borderId="47" xfId="5" applyFont="1" applyFill="1" applyBorder="1" applyAlignment="1">
      <alignment horizontal="center" vertical="center" wrapText="1"/>
    </xf>
    <xf numFmtId="0" fontId="33" fillId="3" borderId="48" xfId="5" applyFont="1" applyFill="1" applyBorder="1" applyAlignment="1">
      <alignment horizontal="center" vertical="center" wrapText="1"/>
    </xf>
    <xf numFmtId="181" fontId="33" fillId="3" borderId="45" xfId="5" applyNumberFormat="1" applyFont="1" applyFill="1" applyBorder="1" applyAlignment="1">
      <alignment horizontal="center" vertical="center"/>
    </xf>
    <xf numFmtId="181" fontId="33" fillId="3" borderId="46" xfId="5" applyNumberFormat="1" applyFont="1" applyFill="1" applyBorder="1" applyAlignment="1">
      <alignment horizontal="center" vertical="center"/>
    </xf>
    <xf numFmtId="181" fontId="33" fillId="3" borderId="49" xfId="5" applyNumberFormat="1" applyFont="1" applyFill="1" applyBorder="1" applyAlignment="1">
      <alignment horizontal="center" vertical="center"/>
    </xf>
    <xf numFmtId="181" fontId="33" fillId="3" borderId="50" xfId="5" applyNumberFormat="1" applyFont="1" applyFill="1" applyBorder="1" applyAlignment="1">
      <alignment horizontal="center" vertical="center"/>
    </xf>
    <xf numFmtId="183" fontId="33" fillId="3" borderId="6" xfId="6" applyNumberFormat="1" applyFont="1" applyFill="1" applyBorder="1" applyAlignment="1" applyProtection="1">
      <alignment horizontal="center" vertical="center"/>
    </xf>
    <xf numFmtId="0" fontId="32" fillId="3" borderId="0" xfId="5" applyFont="1" applyFill="1" applyAlignment="1">
      <alignment horizontal="left" vertical="center"/>
    </xf>
    <xf numFmtId="0" fontId="30" fillId="0" borderId="56" xfId="5" applyFont="1" applyBorder="1" applyAlignment="1">
      <alignment horizontal="left" vertical="center" wrapText="1"/>
    </xf>
    <xf numFmtId="0" fontId="32" fillId="4" borderId="51" xfId="5" applyFont="1" applyFill="1" applyBorder="1" applyAlignment="1">
      <alignment horizontal="center" vertical="center" wrapText="1"/>
    </xf>
    <xf numFmtId="0" fontId="32" fillId="4" borderId="52" xfId="5" applyFont="1" applyFill="1" applyBorder="1" applyAlignment="1">
      <alignment horizontal="center" vertical="center" wrapText="1"/>
    </xf>
    <xf numFmtId="0" fontId="28" fillId="0" borderId="51" xfId="5" applyFont="1" applyBorder="1" applyAlignment="1">
      <alignment horizontal="left" vertical="center" wrapText="1"/>
    </xf>
    <xf numFmtId="0" fontId="28" fillId="0" borderId="53" xfId="5" applyFont="1" applyBorder="1" applyAlignment="1">
      <alignment horizontal="left" vertical="center" wrapText="1"/>
    </xf>
    <xf numFmtId="0" fontId="28" fillId="0" borderId="52" xfId="5" applyFont="1" applyBorder="1" applyAlignment="1">
      <alignment horizontal="left" vertical="center" wrapText="1"/>
    </xf>
    <xf numFmtId="0" fontId="38" fillId="5" borderId="8" xfId="5" applyFont="1" applyFill="1" applyBorder="1" applyAlignment="1">
      <alignment horizontal="center" vertical="center" wrapText="1"/>
    </xf>
    <xf numFmtId="0" fontId="38" fillId="5" borderId="30" xfId="5" applyFont="1" applyFill="1" applyBorder="1" applyAlignment="1">
      <alignment horizontal="center" vertical="center" wrapText="1"/>
    </xf>
    <xf numFmtId="0" fontId="38" fillId="5" borderId="4" xfId="5" applyFont="1" applyFill="1" applyBorder="1" applyAlignment="1">
      <alignment horizontal="center" vertical="center" wrapText="1"/>
    </xf>
    <xf numFmtId="0" fontId="30" fillId="5" borderId="8" xfId="5" applyFont="1" applyFill="1" applyBorder="1" applyAlignment="1">
      <alignment horizontal="center" vertical="center"/>
    </xf>
    <xf numFmtId="0" fontId="30" fillId="5" borderId="30" xfId="5" applyFont="1" applyFill="1" applyBorder="1" applyAlignment="1">
      <alignment horizontal="center" vertical="center"/>
    </xf>
    <xf numFmtId="0" fontId="30" fillId="5" borderId="0" xfId="5" applyFont="1" applyFill="1" applyAlignment="1">
      <alignment horizontal="center" vertical="center"/>
    </xf>
    <xf numFmtId="0" fontId="30" fillId="5" borderId="5" xfId="5" applyFont="1" applyFill="1" applyBorder="1" applyAlignment="1">
      <alignment horizontal="center" vertical="center"/>
    </xf>
    <xf numFmtId="0" fontId="30" fillId="0" borderId="9" xfId="5" applyFont="1" applyBorder="1" applyAlignment="1">
      <alignment horizontal="left" vertical="center" wrapText="1"/>
    </xf>
    <xf numFmtId="0" fontId="30" fillId="0" borderId="30" xfId="5" applyFont="1" applyBorder="1" applyAlignment="1">
      <alignment horizontal="left" vertical="center" wrapText="1"/>
    </xf>
    <xf numFmtId="0" fontId="30" fillId="0" borderId="4" xfId="5" applyFont="1" applyBorder="1" applyAlignment="1">
      <alignment horizontal="left" vertical="center" wrapText="1"/>
    </xf>
    <xf numFmtId="0" fontId="30" fillId="0" borderId="7" xfId="5" applyFont="1" applyBorder="1" applyAlignment="1">
      <alignment horizontal="center" vertical="center" wrapText="1"/>
    </xf>
    <xf numFmtId="0" fontId="30" fillId="0" borderId="12" xfId="5" applyFont="1" applyBorder="1" applyAlignment="1">
      <alignment horizontal="center" vertical="center" wrapText="1"/>
    </xf>
    <xf numFmtId="0" fontId="30" fillId="2" borderId="51" xfId="5" applyFont="1" applyFill="1" applyBorder="1" applyAlignment="1" applyProtection="1">
      <alignment horizontal="center" vertical="center" shrinkToFit="1"/>
      <protection locked="0"/>
    </xf>
    <xf numFmtId="0" fontId="30" fillId="2" borderId="53" xfId="5" applyFont="1" applyFill="1" applyBorder="1" applyAlignment="1" applyProtection="1">
      <alignment horizontal="center" vertical="center" shrinkToFit="1"/>
      <protection locked="0"/>
    </xf>
    <xf numFmtId="0" fontId="30" fillId="2" borderId="52" xfId="5" applyFont="1" applyFill="1" applyBorder="1" applyAlignment="1" applyProtection="1">
      <alignment horizontal="center" vertical="center" shrinkToFit="1"/>
      <protection locked="0"/>
    </xf>
    <xf numFmtId="0" fontId="33" fillId="0" borderId="0" xfId="5" applyFont="1" applyAlignment="1">
      <alignment horizontal="left" vertical="center" wrapText="1"/>
    </xf>
    <xf numFmtId="0" fontId="28" fillId="3" borderId="51" xfId="5" applyFont="1" applyFill="1" applyBorder="1" applyAlignment="1">
      <alignment horizontal="left" vertical="center" shrinkToFit="1"/>
    </xf>
    <xf numFmtId="0" fontId="28" fillId="3" borderId="53" xfId="5" applyFont="1" applyFill="1" applyBorder="1" applyAlignment="1">
      <alignment horizontal="left" vertical="center" shrinkToFit="1"/>
    </xf>
    <xf numFmtId="0" fontId="28" fillId="3" borderId="52" xfId="5" applyFont="1" applyFill="1" applyBorder="1" applyAlignment="1">
      <alignment horizontal="left" vertical="center" shrinkToFit="1"/>
    </xf>
    <xf numFmtId="0" fontId="38" fillId="3" borderId="58" xfId="5" applyFont="1" applyFill="1" applyBorder="1" applyAlignment="1">
      <alignment horizontal="left" vertical="center" wrapText="1"/>
    </xf>
    <xf numFmtId="0" fontId="38" fillId="3" borderId="0" xfId="5" applyFont="1" applyFill="1" applyAlignment="1">
      <alignment horizontal="left" vertical="center" wrapText="1"/>
    </xf>
    <xf numFmtId="0" fontId="37" fillId="3" borderId="0" xfId="5" applyFont="1" applyFill="1" applyAlignment="1">
      <alignment horizontal="center" vertical="center"/>
    </xf>
    <xf numFmtId="0" fontId="20" fillId="3" borderId="0" xfId="5" applyFont="1" applyFill="1" applyAlignment="1">
      <alignment horizontal="center" vertical="center"/>
    </xf>
    <xf numFmtId="0" fontId="37" fillId="2" borderId="51" xfId="5" applyFont="1" applyFill="1" applyBorder="1" applyAlignment="1" applyProtection="1">
      <alignment horizontal="center" vertical="center"/>
      <protection locked="0"/>
    </xf>
    <xf numFmtId="0" fontId="20" fillId="2" borderId="52" xfId="5" applyFont="1" applyFill="1" applyBorder="1" applyAlignment="1" applyProtection="1">
      <alignment horizontal="center" vertical="center"/>
      <protection locked="0"/>
    </xf>
    <xf numFmtId="0" fontId="37" fillId="2" borderId="0" xfId="5" applyFont="1" applyFill="1" applyAlignment="1" applyProtection="1">
      <alignment horizontal="center" vertical="center" shrinkToFit="1"/>
      <protection locked="0"/>
    </xf>
    <xf numFmtId="0" fontId="30" fillId="3" borderId="12" xfId="5" applyFont="1" applyFill="1" applyBorder="1" applyAlignment="1">
      <alignment horizontal="left" vertical="center" wrapText="1"/>
    </xf>
    <xf numFmtId="0" fontId="30" fillId="3" borderId="13" xfId="5" applyFont="1" applyFill="1" applyBorder="1" applyAlignment="1">
      <alignment horizontal="left" vertical="center" wrapText="1"/>
    </xf>
    <xf numFmtId="0" fontId="30" fillId="0" borderId="6" xfId="5" applyFont="1" applyBorder="1" applyAlignment="1">
      <alignment horizontal="center" vertical="center"/>
    </xf>
    <xf numFmtId="0" fontId="30" fillId="3" borderId="12" xfId="5" applyFont="1" applyFill="1" applyBorder="1" applyAlignment="1">
      <alignment horizontal="left" vertical="center"/>
    </xf>
    <xf numFmtId="0" fontId="30" fillId="3" borderId="13" xfId="5" applyFont="1" applyFill="1" applyBorder="1" applyAlignment="1">
      <alignment horizontal="left" vertical="center"/>
    </xf>
    <xf numFmtId="0" fontId="30" fillId="0" borderId="6" xfId="5" applyFont="1" applyBorder="1" applyAlignment="1">
      <alignment horizontal="left" vertical="center" wrapText="1"/>
    </xf>
    <xf numFmtId="0" fontId="30" fillId="0" borderId="6" xfId="5" applyFont="1" applyBorder="1" applyAlignment="1">
      <alignment horizontal="left" vertical="center"/>
    </xf>
    <xf numFmtId="0" fontId="18" fillId="0" borderId="0" xfId="5" applyFont="1" applyAlignment="1">
      <alignment horizontal="center" vertical="center" wrapText="1"/>
    </xf>
    <xf numFmtId="0" fontId="34" fillId="6" borderId="11" xfId="5" applyFont="1" applyFill="1" applyBorder="1" applyAlignment="1">
      <alignment horizontal="left" vertical="center"/>
    </xf>
    <xf numFmtId="0" fontId="34" fillId="6" borderId="12" xfId="5" applyFont="1" applyFill="1" applyBorder="1" applyAlignment="1">
      <alignment horizontal="left" vertical="center"/>
    </xf>
    <xf numFmtId="0" fontId="34" fillId="6" borderId="13" xfId="5" applyFont="1" applyFill="1" applyBorder="1" applyAlignment="1">
      <alignment horizontal="left" vertical="center"/>
    </xf>
    <xf numFmtId="0" fontId="34" fillId="0" borderId="59" xfId="5" quotePrefix="1" applyFont="1" applyBorder="1" applyAlignment="1">
      <alignment horizontal="left" vertical="center"/>
    </xf>
    <xf numFmtId="0" fontId="34" fillId="0" borderId="60" xfId="5" quotePrefix="1" applyFont="1" applyBorder="1" applyAlignment="1">
      <alignment horizontal="left" vertical="center"/>
    </xf>
    <xf numFmtId="0" fontId="45" fillId="4" borderId="6" xfId="5" applyFont="1" applyFill="1" applyBorder="1" applyAlignment="1">
      <alignment horizontal="center" vertical="center"/>
    </xf>
    <xf numFmtId="0" fontId="34" fillId="0" borderId="61" xfId="5" quotePrefix="1" applyFont="1" applyBorder="1" applyAlignment="1">
      <alignment horizontal="left" vertical="center"/>
    </xf>
    <xf numFmtId="0" fontId="34" fillId="0" borderId="62" xfId="5" quotePrefix="1" applyFont="1" applyBorder="1" applyAlignment="1">
      <alignment horizontal="left" vertical="center"/>
    </xf>
    <xf numFmtId="0" fontId="37" fillId="3" borderId="0" xfId="5" applyFont="1" applyFill="1" applyAlignment="1">
      <alignment horizontal="center" vertical="center" wrapText="1"/>
    </xf>
    <xf numFmtId="0" fontId="42" fillId="3" borderId="0" xfId="5" applyFont="1" applyFill="1" applyAlignment="1">
      <alignment horizontal="center" vertical="center"/>
    </xf>
    <xf numFmtId="0" fontId="37" fillId="2" borderId="0" xfId="5" applyFont="1" applyFill="1" applyAlignment="1" applyProtection="1">
      <alignment vertical="center" shrinkToFit="1"/>
      <protection locked="0"/>
    </xf>
    <xf numFmtId="0" fontId="42" fillId="3" borderId="0" xfId="5" applyFont="1" applyFill="1" applyAlignment="1">
      <alignment horizontal="center" vertical="center" shrinkToFit="1"/>
    </xf>
    <xf numFmtId="0" fontId="40" fillId="0" borderId="0" xfId="5" applyFont="1" applyAlignment="1">
      <alignment horizontal="left" vertical="center" wrapText="1"/>
    </xf>
    <xf numFmtId="0" fontId="46" fillId="3" borderId="0" xfId="5" applyFont="1" applyFill="1" applyAlignment="1">
      <alignment horizontal="center" vertical="center"/>
    </xf>
    <xf numFmtId="38" fontId="34" fillId="3" borderId="0" xfId="6" applyFont="1" applyFill="1" applyBorder="1" applyAlignment="1" applyProtection="1">
      <alignment horizontal="right" vertical="center" wrapText="1"/>
    </xf>
    <xf numFmtId="38" fontId="34" fillId="3" borderId="0" xfId="6" applyFont="1" applyFill="1" applyBorder="1" applyAlignment="1" applyProtection="1">
      <alignment horizontal="center" vertical="center" wrapText="1"/>
    </xf>
    <xf numFmtId="0" fontId="34" fillId="3" borderId="0" xfId="5" applyFont="1" applyFill="1" applyAlignment="1">
      <alignment horizontal="center" vertical="center" wrapText="1"/>
    </xf>
    <xf numFmtId="0" fontId="3" fillId="0" borderId="19" xfId="0" quotePrefix="1" applyFont="1" applyBorder="1" applyAlignment="1">
      <alignment horizontal="center"/>
    </xf>
    <xf numFmtId="0" fontId="3" fillId="0" borderId="21" xfId="0" quotePrefix="1" applyFont="1" applyBorder="1" applyAlignment="1">
      <alignment horizontal="center"/>
    </xf>
    <xf numFmtId="0" fontId="3" fillId="0" borderId="17" xfId="0" applyFont="1" applyBorder="1" applyAlignment="1">
      <alignment horizontal="center"/>
    </xf>
    <xf numFmtId="0" fontId="3" fillId="0" borderId="18"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xf>
    <xf numFmtId="0" fontId="3" fillId="0" borderId="0" xfId="0" applyFont="1" applyAlignment="1">
      <alignment horizontal="left" shrinkToFit="1"/>
    </xf>
    <xf numFmtId="0" fontId="3" fillId="0" borderId="22" xfId="0" applyFont="1" applyBorder="1" applyAlignment="1">
      <alignment horizontal="center"/>
    </xf>
    <xf numFmtId="0" fontId="3" fillId="0" borderId="23" xfId="0" applyFont="1" applyBorder="1" applyAlignment="1">
      <alignment horizontal="center"/>
    </xf>
    <xf numFmtId="0" fontId="3" fillId="0" borderId="19" xfId="0" applyFont="1" applyBorder="1" applyAlignment="1">
      <alignment horizontal="center"/>
    </xf>
    <xf numFmtId="0" fontId="3" fillId="0" borderId="21" xfId="0" applyFont="1" applyBorder="1" applyAlignment="1">
      <alignment horizontal="center"/>
    </xf>
    <xf numFmtId="0" fontId="3" fillId="0" borderId="15" xfId="0" quotePrefix="1" applyFont="1" applyBorder="1" applyAlignment="1">
      <alignment horizontal="center"/>
    </xf>
    <xf numFmtId="0" fontId="3" fillId="0" borderId="0" xfId="0" applyFont="1" applyAlignment="1">
      <alignment horizontal="left"/>
    </xf>
    <xf numFmtId="0" fontId="3" fillId="0" borderId="0" xfId="0" quotePrefix="1" applyFont="1" applyAlignment="1">
      <alignment horizontal="left"/>
    </xf>
    <xf numFmtId="0" fontId="3" fillId="0" borderId="6" xfId="0" applyFont="1" applyBorder="1" applyAlignment="1">
      <alignment horizontal="center"/>
    </xf>
    <xf numFmtId="0" fontId="8" fillId="0" borderId="8" xfId="0" applyFont="1" applyBorder="1" applyAlignment="1">
      <alignment horizontal="center"/>
    </xf>
    <xf numFmtId="0" fontId="8" fillId="0" borderId="4" xfId="0" applyFont="1" applyBorder="1" applyAlignment="1">
      <alignment horizontal="center"/>
    </xf>
    <xf numFmtId="0" fontId="3" fillId="0" borderId="9" xfId="0" applyFont="1" applyBorder="1" applyAlignment="1">
      <alignment horizontal="center"/>
    </xf>
    <xf numFmtId="0" fontId="3" fillId="0" borderId="5" xfId="0" applyFont="1" applyBorder="1" applyAlignment="1">
      <alignment horizontal="center"/>
    </xf>
    <xf numFmtId="0" fontId="0" fillId="0" borderId="7" xfId="0" applyBorder="1" applyAlignment="1">
      <alignment horizontal="left"/>
    </xf>
    <xf numFmtId="0" fontId="0" fillId="0" borderId="10" xfId="0" applyBorder="1" applyAlignment="1">
      <alignment horizontal="left"/>
    </xf>
    <xf numFmtId="0" fontId="0" fillId="0" borderId="6" xfId="0" applyBorder="1" applyAlignment="1">
      <alignment horizontal="center" vertical="center"/>
    </xf>
    <xf numFmtId="0" fontId="0" fillId="0" borderId="11" xfId="0" applyBorder="1" applyAlignment="1">
      <alignment horizontal="center" vertical="center" shrinkToFit="1"/>
    </xf>
    <xf numFmtId="0" fontId="0" fillId="0" borderId="30" xfId="0" applyBorder="1" applyAlignment="1">
      <alignment horizontal="center" vertical="center" shrinkToFit="1"/>
    </xf>
    <xf numFmtId="0" fontId="0" fillId="0" borderId="11" xfId="0" applyBorder="1" applyAlignment="1">
      <alignment horizontal="center" vertical="center"/>
    </xf>
    <xf numFmtId="0" fontId="0" fillId="0" borderId="12" xfId="0" applyBorder="1" applyAlignment="1">
      <alignment horizontal="center" vertical="center"/>
    </xf>
    <xf numFmtId="176" fontId="0" fillId="0" borderId="1" xfId="0" applyNumberFormat="1" applyBorder="1" applyAlignment="1">
      <alignment horizontal="center" vertical="center"/>
    </xf>
    <xf numFmtId="176" fontId="0" fillId="0" borderId="3" xfId="0" applyNumberFormat="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8" xfId="0" applyBorder="1" applyAlignment="1">
      <alignment horizontal="center" vertical="center" textRotation="255"/>
    </xf>
    <xf numFmtId="0" fontId="0" fillId="0" borderId="9" xfId="0" applyBorder="1" applyAlignment="1">
      <alignment horizontal="center" vertical="center" textRotation="255"/>
    </xf>
    <xf numFmtId="0" fontId="0" fillId="0" borderId="7" xfId="0" applyBorder="1" applyAlignment="1">
      <alignment horizontal="center" vertical="center" textRotation="255"/>
    </xf>
    <xf numFmtId="0" fontId="0" fillId="0" borderId="8" xfId="0" applyBorder="1" applyAlignment="1">
      <alignment horizontal="center" vertical="center" wrapText="1"/>
    </xf>
    <xf numFmtId="0" fontId="0" fillId="0" borderId="7" xfId="0" applyBorder="1" applyAlignment="1">
      <alignment horizontal="center" vertical="center" wrapText="1"/>
    </xf>
    <xf numFmtId="176" fontId="0" fillId="0" borderId="1" xfId="0" applyNumberFormat="1" applyBorder="1" applyAlignment="1">
      <alignment vertical="center"/>
    </xf>
    <xf numFmtId="176" fontId="0" fillId="0" borderId="3" xfId="0" applyNumberForma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xf>
    <xf numFmtId="0" fontId="16" fillId="3" borderId="0" xfId="5" applyFont="1" applyFill="1" applyAlignment="1">
      <alignment horizontal="center" vertical="center" wrapText="1" shrinkToFit="1"/>
    </xf>
    <xf numFmtId="0" fontId="30" fillId="3" borderId="6" xfId="5" applyFont="1" applyFill="1" applyBorder="1" applyAlignment="1">
      <alignment horizontal="center" vertical="center" wrapText="1"/>
    </xf>
    <xf numFmtId="0" fontId="30" fillId="2" borderId="13" xfId="5" applyFont="1" applyFill="1" applyBorder="1" applyAlignment="1" applyProtection="1">
      <alignment horizontal="center" vertical="center"/>
      <protection locked="0"/>
    </xf>
    <xf numFmtId="0" fontId="30" fillId="2" borderId="6" xfId="5" applyFont="1" applyFill="1" applyBorder="1" applyAlignment="1" applyProtection="1">
      <alignment horizontal="center" vertical="center"/>
      <protection locked="0"/>
    </xf>
    <xf numFmtId="0" fontId="30" fillId="3" borderId="6" xfId="5" applyFont="1" applyFill="1" applyBorder="1" applyAlignment="1">
      <alignment horizontal="center" vertical="center"/>
    </xf>
    <xf numFmtId="0" fontId="30" fillId="0" borderId="8" xfId="5" applyFont="1" applyBorder="1" applyAlignment="1">
      <alignment horizontal="left" vertical="center"/>
    </xf>
    <xf numFmtId="181" fontId="30" fillId="0" borderId="1" xfId="5" quotePrefix="1" applyNumberFormat="1" applyFont="1" applyBorder="1" applyAlignment="1">
      <alignment horizontal="right" vertical="center"/>
    </xf>
    <xf numFmtId="0" fontId="34" fillId="0" borderId="13" xfId="5" applyFont="1" applyBorder="1" applyAlignment="1">
      <alignment horizontal="center" vertical="center"/>
    </xf>
    <xf numFmtId="0" fontId="28" fillId="0" borderId="51" xfId="5" applyFont="1" applyBorder="1" applyAlignment="1">
      <alignment horizontal="left" vertical="center"/>
    </xf>
    <xf numFmtId="0" fontId="28" fillId="0" borderId="25" xfId="5" applyFont="1" applyBorder="1" applyAlignment="1">
      <alignment horizontal="left" vertical="center"/>
    </xf>
    <xf numFmtId="181" fontId="30" fillId="2" borderId="6" xfId="5" applyNumberFormat="1" applyFont="1" applyFill="1" applyBorder="1" applyProtection="1">
      <alignment vertical="center"/>
      <protection locked="0"/>
    </xf>
    <xf numFmtId="0" fontId="30" fillId="0" borderId="13" xfId="5" applyFont="1" applyBorder="1" applyAlignment="1">
      <alignment horizontal="center" vertical="center"/>
    </xf>
    <xf numFmtId="0" fontId="30" fillId="3" borderId="8" xfId="5" applyFont="1" applyFill="1" applyBorder="1" applyAlignment="1">
      <alignment horizontal="left" vertical="center" wrapText="1" shrinkToFit="1"/>
    </xf>
    <xf numFmtId="181" fontId="30" fillId="0" borderId="6" xfId="5" applyNumberFormat="1" applyFont="1" applyBorder="1">
      <alignment vertical="center"/>
    </xf>
    <xf numFmtId="0" fontId="18" fillId="3" borderId="63" xfId="5" applyFont="1" applyFill="1" applyBorder="1" applyAlignment="1">
      <alignment horizontal="left" vertical="center"/>
    </xf>
    <xf numFmtId="0" fontId="18" fillId="3" borderId="64" xfId="5" applyFont="1" applyFill="1" applyBorder="1" applyAlignment="1">
      <alignment horizontal="left" vertical="center"/>
    </xf>
    <xf numFmtId="181" fontId="30" fillId="2" borderId="13" xfId="5" applyNumberFormat="1" applyFont="1" applyFill="1" applyBorder="1" applyProtection="1">
      <alignment vertical="center"/>
      <protection locked="0"/>
    </xf>
    <xf numFmtId="0" fontId="33" fillId="3" borderId="64" xfId="5" applyFont="1" applyFill="1" applyBorder="1" applyAlignment="1">
      <alignment horizontal="left" vertical="center"/>
    </xf>
    <xf numFmtId="0" fontId="18" fillId="3" borderId="65" xfId="5" applyFont="1" applyFill="1" applyBorder="1" applyAlignment="1">
      <alignment horizontal="left" vertical="center"/>
    </xf>
    <xf numFmtId="0" fontId="28" fillId="3" borderId="51" xfId="5" applyFont="1" applyFill="1" applyBorder="1" applyAlignment="1">
      <alignment horizontal="left" vertical="center" wrapText="1"/>
    </xf>
    <xf numFmtId="0" fontId="30" fillId="3" borderId="11" xfId="5" applyFont="1" applyFill="1" applyBorder="1" applyAlignment="1">
      <alignment horizontal="center" vertical="center"/>
    </xf>
    <xf numFmtId="0" fontId="40" fillId="2" borderId="11" xfId="5" applyFont="1" applyFill="1" applyBorder="1" applyAlignment="1" applyProtection="1">
      <alignment horizontal="center" vertical="center" shrinkToFit="1"/>
      <protection locked="0"/>
    </xf>
    <xf numFmtId="0" fontId="28" fillId="4" borderId="66" xfId="5" applyFont="1" applyFill="1" applyBorder="1" applyAlignment="1">
      <alignment horizontal="center" vertical="center"/>
    </xf>
    <xf numFmtId="0" fontId="28" fillId="4" borderId="67" xfId="5" applyFont="1" applyFill="1" applyBorder="1" applyAlignment="1">
      <alignment horizontal="center" vertical="center"/>
    </xf>
    <xf numFmtId="0" fontId="40" fillId="0" borderId="11" xfId="5" applyFont="1" applyBorder="1" applyAlignment="1">
      <alignment horizontal="left" vertical="center" wrapText="1"/>
    </xf>
    <xf numFmtId="0" fontId="28" fillId="0" borderId="51" xfId="5" applyFont="1" applyBorder="1" applyAlignment="1">
      <alignment horizontal="left" vertical="center" shrinkToFit="1"/>
    </xf>
    <xf numFmtId="0" fontId="28" fillId="0" borderId="53" xfId="5" applyFont="1" applyBorder="1" applyAlignment="1">
      <alignment horizontal="left" vertical="center" shrinkToFit="1"/>
    </xf>
    <xf numFmtId="0" fontId="28" fillId="0" borderId="52" xfId="5" applyFont="1" applyBorder="1" applyAlignment="1">
      <alignment horizontal="left" vertical="center" shrinkToFit="1"/>
    </xf>
    <xf numFmtId="0" fontId="40" fillId="3" borderId="0" xfId="5" applyFont="1" applyFill="1" applyAlignment="1">
      <alignment horizontal="left" vertical="top" wrapText="1"/>
    </xf>
    <xf numFmtId="0" fontId="33" fillId="0" borderId="68" xfId="5" applyFont="1" applyBorder="1" applyAlignment="1">
      <alignment horizontal="left" vertical="center" wrapText="1"/>
    </xf>
    <xf numFmtId="0" fontId="33" fillId="0" borderId="12" xfId="5" applyFont="1" applyBorder="1" applyAlignment="1">
      <alignment horizontal="left" vertical="center" wrapText="1"/>
    </xf>
    <xf numFmtId="0" fontId="33" fillId="0" borderId="13" xfId="5" applyFont="1" applyBorder="1" applyAlignment="1">
      <alignment horizontal="left" vertical="center" wrapText="1"/>
    </xf>
    <xf numFmtId="0" fontId="40" fillId="0" borderId="11" xfId="5" applyFont="1" applyBorder="1" applyAlignment="1">
      <alignment horizontal="left" vertical="top" wrapText="1"/>
    </xf>
    <xf numFmtId="0" fontId="40" fillId="0" borderId="6" xfId="5" applyFont="1" applyBorder="1" applyAlignment="1">
      <alignment horizontal="left" vertical="top" wrapText="1"/>
    </xf>
    <xf numFmtId="0" fontId="32" fillId="0" borderId="69" xfId="5" applyFont="1" applyBorder="1" applyAlignment="1">
      <alignment horizontal="left" vertical="center"/>
    </xf>
    <xf numFmtId="0" fontId="40" fillId="3" borderId="57" xfId="5" applyFont="1" applyFill="1" applyBorder="1" applyAlignment="1">
      <alignment horizontal="left" vertical="top" wrapText="1"/>
    </xf>
    <xf numFmtId="0" fontId="43" fillId="3" borderId="0" xfId="5" applyFont="1" applyFill="1" applyAlignment="1">
      <alignment horizontal="left" vertical="center" wrapText="1"/>
    </xf>
    <xf numFmtId="0" fontId="37" fillId="2" borderId="25" xfId="5" applyFont="1" applyFill="1" applyBorder="1" applyAlignment="1" applyProtection="1">
      <alignment horizontal="center" vertical="center"/>
      <protection locked="0"/>
    </xf>
    <xf numFmtId="0" fontId="37" fillId="2" borderId="0" xfId="5" applyFont="1" applyFill="1" applyAlignment="1" applyProtection="1">
      <alignment horizontal="left" vertical="center" shrinkToFit="1"/>
      <protection locked="0"/>
    </xf>
    <xf numFmtId="0" fontId="18" fillId="0" borderId="7" xfId="5" quotePrefix="1" applyFont="1" applyBorder="1" applyAlignment="1">
      <alignment horizontal="left" vertical="center"/>
    </xf>
    <xf numFmtId="0" fontId="34" fillId="6" borderId="6" xfId="5" applyFont="1" applyFill="1" applyBorder="1" applyAlignment="1">
      <alignment horizontal="left" vertical="center"/>
    </xf>
    <xf numFmtId="0" fontId="18" fillId="0" borderId="76" xfId="5" applyFont="1" applyBorder="1" applyAlignment="1">
      <alignment horizontal="left" vertical="center"/>
    </xf>
    <xf numFmtId="0" fontId="33" fillId="0" borderId="65" xfId="5" applyFont="1" applyBorder="1" applyAlignment="1">
      <alignment horizontal="left" vertical="center"/>
    </xf>
    <xf numFmtId="0" fontId="18" fillId="0" borderId="7" xfId="5" applyFont="1" applyBorder="1" applyAlignment="1">
      <alignment horizontal="left" vertical="center"/>
    </xf>
    <xf numFmtId="0" fontId="40" fillId="3" borderId="0" xfId="5" applyFont="1" applyFill="1">
      <alignment vertical="center"/>
    </xf>
    <xf numFmtId="49" fontId="33" fillId="3" borderId="0" xfId="5" applyNumberFormat="1" applyFont="1" applyFill="1">
      <alignment vertical="center"/>
    </xf>
    <xf numFmtId="49" fontId="40" fillId="3" borderId="0" xfId="5" applyNumberFormat="1" applyFont="1" applyFill="1">
      <alignment vertical="center"/>
    </xf>
  </cellXfs>
  <cellStyles count="7">
    <cellStyle name="Excel Built-in Normal" xfId="2" xr:uid="{00000000-0005-0000-0000-000000000000}"/>
    <cellStyle name="桁区切り" xfId="1" builtinId="6"/>
    <cellStyle name="桁区切り 2" xfId="4" xr:uid="{B80789BE-58BC-4DCD-B2C4-EE258DB67D40}"/>
    <cellStyle name="桁区切り 3" xfId="6" xr:uid="{F9F2851C-FB19-4339-98E5-39015108D191}"/>
    <cellStyle name="標準" xfId="0" builtinId="0"/>
    <cellStyle name="標準 2" xfId="3" xr:uid="{48CC71E6-02FD-4716-9D29-0E5179D4AB6C}"/>
    <cellStyle name="標準 3" xfId="5" xr:uid="{FDA083FC-A527-4C6F-BEAA-452CE972108F}"/>
  </cellStyles>
  <dxfs count="14">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fmlaLink="$BA$93" lockText="1" noThreeD="1"/>
</file>

<file path=xl/ctrlProps/ctrlProp2.xml><?xml version="1.0" encoding="utf-8"?>
<formControlPr xmlns="http://schemas.microsoft.com/office/spreadsheetml/2009/9/main" objectType="CheckBox" fmlaLink="$BA$93" lockText="1" noThreeD="1"/>
</file>

<file path=xl/drawings/drawing1.xml><?xml version="1.0" encoding="utf-8"?>
<xdr:wsDr xmlns:xdr="http://schemas.openxmlformats.org/drawingml/2006/spreadsheetDrawing" xmlns:a="http://schemas.openxmlformats.org/drawingml/2006/main">
  <xdr:twoCellAnchor>
    <xdr:from>
      <xdr:col>5</xdr:col>
      <xdr:colOff>314325</xdr:colOff>
      <xdr:row>0</xdr:row>
      <xdr:rowOff>161925</xdr:rowOff>
    </xdr:from>
    <xdr:to>
      <xdr:col>11</xdr:col>
      <xdr:colOff>142875</xdr:colOff>
      <xdr:row>8</xdr:row>
      <xdr:rowOff>95250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6953250" y="161925"/>
          <a:ext cx="3943350" cy="19145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令和７年度の予算書をもとに転記してください。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なお、左記のＡ列はあくまで記載例です。貴法人の予算書から、勘定科目をそのまま転記していただいて差し支えありません。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201525</xdr:colOff>
      <xdr:row>0</xdr:row>
      <xdr:rowOff>74543</xdr:rowOff>
    </xdr:from>
    <xdr:to>
      <xdr:col>46</xdr:col>
      <xdr:colOff>6376</xdr:colOff>
      <xdr:row>7</xdr:row>
      <xdr:rowOff>49694</xdr:rowOff>
    </xdr:to>
    <xdr:grpSp>
      <xdr:nvGrpSpPr>
        <xdr:cNvPr id="2" name="グループ化 1">
          <a:extLst>
            <a:ext uri="{FF2B5EF4-FFF2-40B4-BE49-F238E27FC236}">
              <a16:creationId xmlns:a16="http://schemas.microsoft.com/office/drawing/2014/main" id="{BD36DD27-459D-4D48-8CFA-6BC21370326E}"/>
            </a:ext>
          </a:extLst>
        </xdr:cNvPr>
        <xdr:cNvGrpSpPr/>
      </xdr:nvGrpSpPr>
      <xdr:grpSpPr>
        <a:xfrm>
          <a:off x="7009829" y="74543"/>
          <a:ext cx="3979286" cy="1250673"/>
          <a:chOff x="6400731" y="2513069"/>
          <a:chExt cx="5636228" cy="1370551"/>
        </a:xfrm>
      </xdr:grpSpPr>
      <xdr:sp macro="" textlink="">
        <xdr:nvSpPr>
          <xdr:cNvPr id="3" name="正方形/長方形 2">
            <a:extLst>
              <a:ext uri="{FF2B5EF4-FFF2-40B4-BE49-F238E27FC236}">
                <a16:creationId xmlns:a16="http://schemas.microsoft.com/office/drawing/2014/main" id="{E4AD4198-2EFE-ABC5-3460-7744416F1295}"/>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179A4529-335E-2623-D929-DD29EDC9245A}"/>
              </a:ext>
            </a:extLst>
          </xdr:cNvPr>
          <xdr:cNvSpPr/>
        </xdr:nvSpPr>
        <xdr:spPr bwMode="auto">
          <a:xfrm flipV="1">
            <a:off x="6563334" y="3288534"/>
            <a:ext cx="623735" cy="27792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0</xdr:colOff>
      <xdr:row>1</xdr:row>
      <xdr:rowOff>0</xdr:rowOff>
    </xdr:from>
    <xdr:to>
      <xdr:col>20</xdr:col>
      <xdr:colOff>593912</xdr:colOff>
      <xdr:row>12</xdr:row>
      <xdr:rowOff>78442</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10880912" y="324971"/>
          <a:ext cx="3328147" cy="327211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入居者数を記入してください。</a:t>
          </a:r>
        </a:p>
        <a:p>
          <a:pPr algn="l"/>
          <a:r>
            <a:rPr kumimoji="1" lang="ja-JP" altLang="en-US" sz="1600">
              <a:latin typeface="ＭＳ ゴシック" panose="020B0609070205080204" pitchFamily="49" charset="-128"/>
              <a:ea typeface="ＭＳ ゴシック" panose="020B0609070205080204" pitchFamily="49" charset="-128"/>
            </a:rPr>
            <a:t>当初交付申請時：１年分の見込み</a:t>
          </a:r>
        </a:p>
        <a:p>
          <a:pPr algn="l"/>
          <a:r>
            <a:rPr kumimoji="1" lang="ja-JP" altLang="en-US" sz="1600">
              <a:latin typeface="ＭＳ ゴシック" panose="020B0609070205080204" pitchFamily="49" charset="-128"/>
              <a:ea typeface="ＭＳ ゴシック" panose="020B0609070205080204" pitchFamily="49" charset="-128"/>
            </a:rPr>
            <a:t>変更交付申請時：１月まで実績、２月～３月は見込み</a:t>
          </a:r>
        </a:p>
        <a:p>
          <a:pPr algn="l"/>
          <a:r>
            <a:rPr kumimoji="1" lang="ja-JP" altLang="en-US" sz="1600">
              <a:latin typeface="ＭＳ ゴシック" panose="020B0609070205080204" pitchFamily="49" charset="-128"/>
              <a:ea typeface="ＭＳ ゴシック" panose="020B0609070205080204" pitchFamily="49" charset="-128"/>
            </a:rPr>
            <a:t>実績報告（変更）時：すべて実績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123825</xdr:colOff>
      <xdr:row>0</xdr:row>
      <xdr:rowOff>57150</xdr:rowOff>
    </xdr:from>
    <xdr:to>
      <xdr:col>14</xdr:col>
      <xdr:colOff>22972</xdr:colOff>
      <xdr:row>12</xdr:row>
      <xdr:rowOff>239806</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7429500" y="57150"/>
          <a:ext cx="3328147" cy="3059206"/>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このシートは、「階層別、月別利用人員内訳」及び「単価積算内訳」もとに自動計算されるように設定しているので、定員以外の記入は不要です。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209549</xdr:colOff>
      <xdr:row>0</xdr:row>
      <xdr:rowOff>152400</xdr:rowOff>
    </xdr:from>
    <xdr:to>
      <xdr:col>14</xdr:col>
      <xdr:colOff>463825</xdr:colOff>
      <xdr:row>2</xdr:row>
      <xdr:rowOff>707571</xdr:rowOff>
    </xdr:to>
    <xdr:sp macro="" textlink="">
      <xdr:nvSpPr>
        <xdr:cNvPr id="4" name="正方形/長方形 3">
          <a:extLst>
            <a:ext uri="{FF2B5EF4-FFF2-40B4-BE49-F238E27FC236}">
              <a16:creationId xmlns:a16="http://schemas.microsoft.com/office/drawing/2014/main" id="{E601DA52-856D-495E-AA2A-B766832ABC70}"/>
            </a:ext>
          </a:extLst>
        </xdr:cNvPr>
        <xdr:cNvSpPr/>
      </xdr:nvSpPr>
      <xdr:spPr bwMode="auto">
        <a:xfrm>
          <a:off x="9176656" y="152400"/>
          <a:ext cx="3656062" cy="1875064"/>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サービスの提供に要する費用基本額は、令和</a:t>
          </a:r>
          <a:r>
            <a:rPr kumimoji="1" lang="en-US" altLang="ja-JP" sz="1600">
              <a:latin typeface="ＭＳ ゴシック" panose="020B0609070205080204" pitchFamily="49" charset="-128"/>
              <a:ea typeface="ＭＳ ゴシック" panose="020B0609070205080204" pitchFamily="49" charset="-128"/>
            </a:rPr>
            <a:t>6</a:t>
          </a:r>
          <a:r>
            <a:rPr kumimoji="1" lang="ja-JP" altLang="en-US" sz="1600">
              <a:latin typeface="ＭＳ ゴシック" panose="020B0609070205080204" pitchFamily="49" charset="-128"/>
              <a:ea typeface="ＭＳ ゴシック" panose="020B0609070205080204" pitchFamily="49" charset="-128"/>
            </a:rPr>
            <a:t>年</a:t>
          </a:r>
          <a:r>
            <a:rPr kumimoji="1" lang="en-US" altLang="ja-JP" sz="1600">
              <a:latin typeface="ＭＳ ゴシック" panose="020B0609070205080204" pitchFamily="49" charset="-128"/>
              <a:ea typeface="ＭＳ ゴシック" panose="020B0609070205080204" pitchFamily="49" charset="-128"/>
            </a:rPr>
            <a:t>12</a:t>
          </a:r>
          <a:r>
            <a:rPr kumimoji="1" lang="ja-JP" altLang="en-US" sz="1600">
              <a:latin typeface="ＭＳ ゴシック" panose="020B0609070205080204" pitchFamily="49" charset="-128"/>
              <a:ea typeface="ＭＳ ゴシック" panose="020B0609070205080204" pitchFamily="49" charset="-128"/>
            </a:rPr>
            <a:t>月</a:t>
          </a:r>
          <a:r>
            <a:rPr kumimoji="1" lang="en-US" altLang="ja-JP" sz="1600">
              <a:latin typeface="ＭＳ ゴシック" panose="020B0609070205080204" pitchFamily="49" charset="-128"/>
              <a:ea typeface="ＭＳ ゴシック" panose="020B0609070205080204" pitchFamily="49" charset="-128"/>
            </a:rPr>
            <a:t>2</a:t>
          </a:r>
          <a:r>
            <a:rPr kumimoji="1" lang="ja-JP" altLang="en-US" sz="1600">
              <a:latin typeface="ＭＳ ゴシック" panose="020B0609070205080204" pitchFamily="49" charset="-128"/>
              <a:ea typeface="ＭＳ ゴシック" panose="020B0609070205080204" pitchFamily="49" charset="-128"/>
            </a:rPr>
            <a:t>日付け高福第</a:t>
          </a:r>
          <a:r>
            <a:rPr kumimoji="1" lang="en-US" altLang="ja-JP" sz="1600">
              <a:latin typeface="ＭＳ ゴシック" panose="020B0609070205080204" pitchFamily="49" charset="-128"/>
              <a:ea typeface="ＭＳ ゴシック" panose="020B0609070205080204" pitchFamily="49" charset="-128"/>
            </a:rPr>
            <a:t>804</a:t>
          </a:r>
          <a:r>
            <a:rPr kumimoji="1" lang="ja-JP" altLang="en-US" sz="1600">
              <a:latin typeface="ＭＳ ゴシック" panose="020B0609070205080204" pitchFamily="49" charset="-128"/>
              <a:ea typeface="ＭＳ ゴシック" panose="020B0609070205080204" pitchFamily="49" charset="-128"/>
            </a:rPr>
            <a:t>号で通知した金額を記入してください。</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166686</xdr:colOff>
      <xdr:row>1</xdr:row>
      <xdr:rowOff>11907</xdr:rowOff>
    </xdr:from>
    <xdr:to>
      <xdr:col>11</xdr:col>
      <xdr:colOff>59531</xdr:colOff>
      <xdr:row>7</xdr:row>
      <xdr:rowOff>95249</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bwMode="auto">
        <a:xfrm>
          <a:off x="7870030" y="321470"/>
          <a:ext cx="4036220" cy="1940717"/>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令和７年度の決算書をもとに転記してください。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なお、左記のＡ列はあくまで記載例です。貴法人の予算書から、勘定科目をそのまま転記していただいて差し支えありません。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36</xdr:col>
      <xdr:colOff>104377</xdr:colOff>
      <xdr:row>0</xdr:row>
      <xdr:rowOff>85397</xdr:rowOff>
    </xdr:from>
    <xdr:to>
      <xdr:col>43</xdr:col>
      <xdr:colOff>198782</xdr:colOff>
      <xdr:row>8</xdr:row>
      <xdr:rowOff>198784</xdr:rowOff>
    </xdr:to>
    <xdr:grpSp>
      <xdr:nvGrpSpPr>
        <xdr:cNvPr id="2" name="グループ化 1">
          <a:extLst>
            <a:ext uri="{FF2B5EF4-FFF2-40B4-BE49-F238E27FC236}">
              <a16:creationId xmlns:a16="http://schemas.microsoft.com/office/drawing/2014/main" id="{A70FBBD9-EFB5-418F-B486-13292F606693}"/>
            </a:ext>
          </a:extLst>
        </xdr:cNvPr>
        <xdr:cNvGrpSpPr/>
      </xdr:nvGrpSpPr>
      <xdr:grpSpPr>
        <a:xfrm>
          <a:off x="7484181" y="85397"/>
          <a:ext cx="4533884" cy="1314365"/>
          <a:chOff x="7573289" y="1290913"/>
          <a:chExt cx="5253033" cy="1816125"/>
        </a:xfrm>
      </xdr:grpSpPr>
      <xdr:sp macro="" textlink="">
        <xdr:nvSpPr>
          <xdr:cNvPr id="3" name="正方形/長方形 2">
            <a:extLst>
              <a:ext uri="{FF2B5EF4-FFF2-40B4-BE49-F238E27FC236}">
                <a16:creationId xmlns:a16="http://schemas.microsoft.com/office/drawing/2014/main" id="{97264B99-A71F-76D2-B8C8-04473CFAE59D}"/>
              </a:ext>
            </a:extLst>
          </xdr:cNvPr>
          <xdr:cNvSpPr/>
        </xdr:nvSpPr>
        <xdr:spPr bwMode="auto">
          <a:xfrm>
            <a:off x="7573289" y="1290913"/>
            <a:ext cx="5253033" cy="181612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1FE23E78-9302-AC76-1C11-933555514928}"/>
              </a:ext>
            </a:extLst>
          </xdr:cNvPr>
          <xdr:cNvSpPr/>
        </xdr:nvSpPr>
        <xdr:spPr bwMode="auto">
          <a:xfrm>
            <a:off x="7750333" y="2222767"/>
            <a:ext cx="719238" cy="488570"/>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1</xdr:col>
          <xdr:colOff>190500</xdr:colOff>
          <xdr:row>22</xdr:row>
          <xdr:rowOff>304800</xdr:rowOff>
        </xdr:from>
        <xdr:to>
          <xdr:col>2</xdr:col>
          <xdr:colOff>19050</xdr:colOff>
          <xdr:row>24</xdr:row>
          <xdr:rowOff>152400</xdr:rowOff>
        </xdr:to>
        <xdr:sp macro="" textlink="">
          <xdr:nvSpPr>
            <xdr:cNvPr id="29697" name="Check Box 1" hidden="1">
              <a:extLst>
                <a:ext uri="{63B3BB69-23CF-44E3-9099-C40C66FF867C}">
                  <a14:compatExt spid="_x0000_s29697"/>
                </a:ext>
                <a:ext uri="{FF2B5EF4-FFF2-40B4-BE49-F238E27FC236}">
                  <a16:creationId xmlns:a16="http://schemas.microsoft.com/office/drawing/2014/main" id="{00000000-0008-0000-0C00-000001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0</xdr:rowOff>
        </xdr:from>
        <xdr:to>
          <xdr:col>2</xdr:col>
          <xdr:colOff>19050</xdr:colOff>
          <xdr:row>30</xdr:row>
          <xdr:rowOff>57150</xdr:rowOff>
        </xdr:to>
        <xdr:sp macro="" textlink="">
          <xdr:nvSpPr>
            <xdr:cNvPr id="29698" name="Check Box 2" hidden="1">
              <a:extLst>
                <a:ext uri="{63B3BB69-23CF-44E3-9099-C40C66FF867C}">
                  <a14:compatExt spid="_x0000_s29698"/>
                </a:ext>
                <a:ext uri="{FF2B5EF4-FFF2-40B4-BE49-F238E27FC236}">
                  <a16:creationId xmlns:a16="http://schemas.microsoft.com/office/drawing/2014/main" id="{00000000-0008-0000-0C00-000002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306000/WorkingDocLib/03%20&#27861;&#20196;&#12521;&#12452;&#12531;/14%20&#27861;&#20196;&#31561;/&#9733;&#20966;&#36935;&#25913;&#21892;&#21152;&#31639;/240801~&#21462;&#24471;&#20419;&#36914;&#12289;&#35201;&#20214;&#32233;&#21644;&#31561;/241220R7&#21152;&#31639;&#36890;&#30693;/250128%20&#21029;&#32025;&#27096;&#24335;&#65303;&#26696;&#65288;&#20877;&#30330;&#20986;&#26178;&#12414;&#12391;&#20445;&#30041;&#65289;/&#12304;&#35352;&#20837;&#20363;&#12305;&#21029;&#32025;&#27096;&#24335;&#65303;&#65288;&#21152;&#31639;&#26410;&#31639;&#23450;&#20107;&#26989;&#32773;&#29992;&#12539;&#35336;&#30011;&#26360;&#12539;&#23455;&#32318;&#22577;&#21578;&#26360;&#65289;.xlsx" TargetMode="External"/><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0"/>
  <sheetViews>
    <sheetView tabSelected="1" view="pageBreakPreview" zoomScaleNormal="100" zoomScaleSheetLayoutView="100" workbookViewId="0">
      <selection activeCell="G3" sqref="G3:H3"/>
    </sheetView>
  </sheetViews>
  <sheetFormatPr defaultColWidth="9" defaultRowHeight="14.25"/>
  <cols>
    <col min="1" max="1" width="16.875" style="1" customWidth="1"/>
    <col min="2" max="2" width="15" style="1" customWidth="1"/>
    <col min="3" max="3" width="16.25" style="1" customWidth="1"/>
    <col min="4" max="4" width="16.125" style="1" customWidth="1"/>
    <col min="5" max="5" width="16.25" style="1" customWidth="1"/>
    <col min="6" max="6" width="15" style="1" customWidth="1"/>
    <col min="7" max="7" width="15.375" style="1" customWidth="1"/>
    <col min="8" max="8" width="16" style="1" customWidth="1"/>
    <col min="9" max="9" width="12.25" style="1" bestFit="1" customWidth="1"/>
    <col min="10" max="16384" width="9" style="1"/>
  </cols>
  <sheetData>
    <row r="1" spans="1:9">
      <c r="A1" s="1" t="s">
        <v>0</v>
      </c>
      <c r="I1" s="1" t="s">
        <v>378</v>
      </c>
    </row>
    <row r="2" spans="1:9">
      <c r="A2" s="255" t="s">
        <v>136</v>
      </c>
      <c r="B2" s="255"/>
      <c r="C2" s="255"/>
      <c r="D2" s="255"/>
      <c r="E2" s="255"/>
      <c r="F2" s="255"/>
      <c r="G2" s="255"/>
      <c r="H2" s="255"/>
    </row>
    <row r="3" spans="1:9">
      <c r="A3" s="43" t="s">
        <v>153</v>
      </c>
      <c r="F3" s="1" t="s">
        <v>1</v>
      </c>
      <c r="G3" s="256" t="s">
        <v>361</v>
      </c>
      <c r="H3" s="256"/>
      <c r="I3" s="43"/>
    </row>
    <row r="4" spans="1:9" ht="18.75" customHeight="1">
      <c r="A4" s="2" t="s">
        <v>2</v>
      </c>
      <c r="B4" s="35" t="s">
        <v>137</v>
      </c>
      <c r="C4" s="35" t="s">
        <v>137</v>
      </c>
      <c r="D4" s="35" t="s">
        <v>137</v>
      </c>
      <c r="E4" s="2" t="s">
        <v>5</v>
      </c>
      <c r="F4" s="26" t="s">
        <v>109</v>
      </c>
      <c r="G4" s="26" t="s">
        <v>109</v>
      </c>
      <c r="H4" s="2" t="s">
        <v>327</v>
      </c>
      <c r="I4" s="44"/>
    </row>
    <row r="5" spans="1:9" ht="18.75" customHeight="1">
      <c r="A5" s="4"/>
      <c r="B5" s="37" t="s">
        <v>138</v>
      </c>
      <c r="C5" s="37" t="s">
        <v>138</v>
      </c>
      <c r="D5" s="37" t="s">
        <v>138</v>
      </c>
      <c r="E5" s="4"/>
      <c r="F5" s="25"/>
      <c r="G5" s="25"/>
      <c r="H5" s="37" t="s">
        <v>360</v>
      </c>
    </row>
    <row r="6" spans="1:9">
      <c r="A6" s="3"/>
      <c r="B6" s="4" t="s">
        <v>8</v>
      </c>
      <c r="C6" s="4" t="s">
        <v>9</v>
      </c>
      <c r="D6" s="4" t="s">
        <v>139</v>
      </c>
      <c r="E6" s="4" t="s">
        <v>10</v>
      </c>
      <c r="F6" s="25" t="s">
        <v>110</v>
      </c>
      <c r="G6" s="25" t="s">
        <v>111</v>
      </c>
      <c r="H6" s="202" t="s">
        <v>328</v>
      </c>
    </row>
    <row r="7" spans="1:9">
      <c r="A7" s="5" t="s">
        <v>11</v>
      </c>
      <c r="B7" s="5" t="s">
        <v>12</v>
      </c>
      <c r="C7" s="5" t="s">
        <v>13</v>
      </c>
      <c r="D7" s="5" t="s">
        <v>14</v>
      </c>
      <c r="E7" s="5" t="s">
        <v>15</v>
      </c>
      <c r="F7" s="5" t="s">
        <v>16</v>
      </c>
      <c r="G7" s="5" t="s">
        <v>17</v>
      </c>
      <c r="H7" s="203" t="s">
        <v>329</v>
      </c>
    </row>
    <row r="8" spans="1:9" ht="184.5" customHeight="1">
      <c r="A8" s="58">
        <v>100000000</v>
      </c>
      <c r="B8" s="58">
        <v>60000000</v>
      </c>
      <c r="C8" s="51">
        <f>'基準額内訳(一般入居者)'!E29+'環境改善加算・計画書（当初申請・変更申請）'!AA19</f>
        <v>49326632</v>
      </c>
      <c r="D8" s="51">
        <f>'基準額内訳(一般入居者)'!F29</f>
        <v>7901000</v>
      </c>
      <c r="E8" s="51">
        <f>MIN(B8,C8)-D8</f>
        <v>41425632</v>
      </c>
      <c r="F8" s="51">
        <f>E8</f>
        <v>41425632</v>
      </c>
      <c r="G8" s="51">
        <f>F8</f>
        <v>41425632</v>
      </c>
      <c r="H8" s="129" t="str">
        <f>TEXT('環境改善加算・計画書（当初申請・変更申請）'!AA19,"#,##0")</f>
        <v>113,400</v>
      </c>
    </row>
    <row r="9" spans="1:9" ht="28.5" customHeight="1">
      <c r="A9" s="1" t="s">
        <v>168</v>
      </c>
    </row>
    <row r="10" spans="1:9">
      <c r="A10" s="1" t="s">
        <v>169</v>
      </c>
    </row>
  </sheetData>
  <sheetProtection algorithmName="SHA-512" hashValue="GhJDT4pYf1Pe0aI24FBMFQnnCP9nPtg6qk7DmZeHZqRbPtXoFVRvfvvg0NLDhk8/QXkNDK4K8r5Z808IQgnXuQ==" saltValue="i5jTVGHxUvjJusnkP7Z9Zg==" spinCount="100000" sheet="1" selectLockedCells="1"/>
  <mergeCells count="2">
    <mergeCell ref="A2:H2"/>
    <mergeCell ref="G3:H3"/>
  </mergeCells>
  <phoneticPr fontId="2"/>
  <pageMargins left="0.78700000000000003" right="0.78700000000000003" top="0.98399999999999999" bottom="0.98399999999999999" header="0.51200000000000001" footer="0.51200000000000001"/>
  <pageSetup paperSize="9" scale="94" fitToHeight="0"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I10"/>
  <sheetViews>
    <sheetView view="pageBreakPreview" zoomScale="90" zoomScaleNormal="100" zoomScaleSheetLayoutView="90" workbookViewId="0">
      <selection activeCell="H3" sqref="H3:I3"/>
    </sheetView>
  </sheetViews>
  <sheetFormatPr defaultColWidth="9" defaultRowHeight="14.25"/>
  <cols>
    <col min="1" max="1" width="18" style="1" customWidth="1"/>
    <col min="2" max="2" width="16" style="1" customWidth="1"/>
    <col min="3" max="4" width="15.25" style="1" customWidth="1"/>
    <col min="5" max="5" width="16.375" style="1" customWidth="1"/>
    <col min="6" max="6" width="14.625" style="1" customWidth="1"/>
    <col min="7" max="7" width="16" style="1" customWidth="1"/>
    <col min="8" max="8" width="13.875" style="1" customWidth="1"/>
    <col min="9" max="9" width="16.125" style="1" bestFit="1" customWidth="1"/>
    <col min="10" max="16384" width="9" style="1"/>
  </cols>
  <sheetData>
    <row r="1" spans="1:9" ht="24.95" customHeight="1">
      <c r="A1" s="1" t="s">
        <v>0</v>
      </c>
    </row>
    <row r="2" spans="1:9" ht="24.95" customHeight="1">
      <c r="A2" s="488" t="s">
        <v>149</v>
      </c>
      <c r="B2" s="488"/>
      <c r="C2" s="488"/>
      <c r="D2" s="488"/>
      <c r="E2" s="488"/>
      <c r="F2" s="488"/>
      <c r="G2" s="488"/>
      <c r="H2" s="488"/>
      <c r="I2" s="488"/>
    </row>
    <row r="3" spans="1:9" ht="24.95" customHeight="1">
      <c r="A3" t="s">
        <v>154</v>
      </c>
      <c r="G3" s="1" t="s">
        <v>1</v>
      </c>
      <c r="H3" s="256"/>
      <c r="I3" s="256"/>
    </row>
    <row r="4" spans="1:9" ht="24.95" customHeight="1">
      <c r="A4" s="2" t="s">
        <v>2</v>
      </c>
      <c r="B4" s="2" t="s">
        <v>3</v>
      </c>
      <c r="C4" s="2" t="s">
        <v>3</v>
      </c>
      <c r="D4" s="2" t="s">
        <v>4</v>
      </c>
      <c r="E4" s="2" t="s">
        <v>102</v>
      </c>
      <c r="F4" s="2" t="s">
        <v>6</v>
      </c>
      <c r="G4" s="2" t="s">
        <v>6</v>
      </c>
      <c r="H4" s="2" t="s">
        <v>115</v>
      </c>
      <c r="I4" s="7"/>
    </row>
    <row r="5" spans="1:9" ht="24.95" customHeight="1">
      <c r="A5" s="3"/>
      <c r="B5" s="4" t="s">
        <v>113</v>
      </c>
      <c r="C5" s="4" t="s">
        <v>9</v>
      </c>
      <c r="D5" s="4" t="s">
        <v>103</v>
      </c>
      <c r="E5" s="4" t="s">
        <v>10</v>
      </c>
      <c r="F5" s="4" t="s">
        <v>104</v>
      </c>
      <c r="G5" s="4" t="s">
        <v>114</v>
      </c>
      <c r="H5" s="4" t="s">
        <v>105</v>
      </c>
      <c r="I5" s="25" t="s">
        <v>116</v>
      </c>
    </row>
    <row r="6" spans="1:9" ht="24.95" customHeight="1">
      <c r="A6" s="5" t="s">
        <v>11</v>
      </c>
      <c r="B6" s="5" t="s">
        <v>12</v>
      </c>
      <c r="C6" s="5" t="s">
        <v>13</v>
      </c>
      <c r="D6" s="5" t="s">
        <v>14</v>
      </c>
      <c r="E6" s="5" t="s">
        <v>15</v>
      </c>
      <c r="F6" s="5" t="s">
        <v>16</v>
      </c>
      <c r="G6" s="5" t="s">
        <v>17</v>
      </c>
      <c r="H6" s="5" t="s">
        <v>106</v>
      </c>
      <c r="I6" s="9" t="s">
        <v>107</v>
      </c>
    </row>
    <row r="7" spans="1:9" ht="195.75" customHeight="1">
      <c r="A7" s="61"/>
      <c r="B7" s="61"/>
      <c r="C7" s="59">
        <f>'基準額内訳(一般入居者)'!E29+'環境改善加算・報告書（実績報告）'!Z9</f>
        <v>49213232</v>
      </c>
      <c r="D7" s="59">
        <f>'基準額内訳(一般入居者)'!F29</f>
        <v>7901000</v>
      </c>
      <c r="E7" s="59">
        <f>MIN(B7,C7)-D7</f>
        <v>41312232</v>
      </c>
      <c r="F7" s="59">
        <f>E7</f>
        <v>41312232</v>
      </c>
      <c r="G7" s="59">
        <f>F7</f>
        <v>41312232</v>
      </c>
      <c r="H7" s="61"/>
      <c r="I7" s="60">
        <f>H7-G7</f>
        <v>-41312232</v>
      </c>
    </row>
    <row r="8" spans="1:9" ht="24.95" customHeight="1">
      <c r="A8" s="1" t="s">
        <v>168</v>
      </c>
    </row>
    <row r="9" spans="1:9" ht="24.95" customHeight="1">
      <c r="A9" s="1" t="s">
        <v>177</v>
      </c>
    </row>
    <row r="10" spans="1:9" ht="24.95" customHeight="1"/>
  </sheetData>
  <sheetProtection algorithmName="SHA-512" hashValue="jn6ppsZUPtVlcvC24cRYGOADEqRd9c/5FXiWbW4ZTW+jQKtFDPejC0AlP5n7DVS3z7ZmEo/Uz8uMvg2mBeuJbA==" saltValue="1x9MmT2PHrIX2YGSCPR3iA==" spinCount="100000" sheet="1" selectLockedCells="1"/>
  <mergeCells count="2">
    <mergeCell ref="A2:I2"/>
    <mergeCell ref="H3:I3"/>
  </mergeCells>
  <phoneticPr fontId="2"/>
  <pageMargins left="0.78700000000000003" right="0.78700000000000003" top="0.98399999999999999" bottom="0.98399999999999999" header="0.51200000000000001" footer="0.51200000000000001"/>
  <pageSetup paperSize="9" scale="87"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E42"/>
  <sheetViews>
    <sheetView view="pageBreakPreview" zoomScale="80" zoomScaleNormal="85" zoomScaleSheetLayoutView="80" workbookViewId="0">
      <selection activeCell="A8" sqref="A8"/>
    </sheetView>
  </sheetViews>
  <sheetFormatPr defaultRowHeight="13.5"/>
  <cols>
    <col min="1" max="1" width="23.125" customWidth="1"/>
    <col min="2" max="2" width="23" customWidth="1"/>
    <col min="3" max="3" width="22.75" customWidth="1"/>
    <col min="4" max="4" width="20.625" customWidth="1"/>
    <col min="5" max="5" width="11.5" customWidth="1"/>
  </cols>
  <sheetData>
    <row r="1" spans="1:5" ht="24.95" customHeight="1">
      <c r="A1" s="1" t="s">
        <v>18</v>
      </c>
      <c r="B1" s="1"/>
      <c r="C1" s="1"/>
      <c r="D1" s="1"/>
    </row>
    <row r="2" spans="1:5" ht="24.95" customHeight="1">
      <c r="A2" s="24"/>
      <c r="B2" s="29" t="s">
        <v>117</v>
      </c>
      <c r="C2" s="30" t="s">
        <v>118</v>
      </c>
      <c r="D2" s="1"/>
    </row>
    <row r="3" spans="1:5" ht="24.95" customHeight="1">
      <c r="A3" s="1" t="s">
        <v>20</v>
      </c>
      <c r="B3" s="1"/>
      <c r="C3" s="1" t="s">
        <v>1</v>
      </c>
      <c r="D3" s="77">
        <f>'精算書（実績報告）'!H3</f>
        <v>0</v>
      </c>
    </row>
    <row r="4" spans="1:5" ht="24.95" customHeight="1">
      <c r="A4" s="1" t="s">
        <v>21</v>
      </c>
      <c r="B4" s="1"/>
      <c r="E4" t="s">
        <v>155</v>
      </c>
    </row>
    <row r="5" spans="1:5" ht="24.95" customHeight="1">
      <c r="A5" s="2" t="s">
        <v>22</v>
      </c>
      <c r="B5" s="2" t="s">
        <v>2</v>
      </c>
      <c r="C5" s="2" t="s">
        <v>140</v>
      </c>
      <c r="D5" s="2" t="s">
        <v>7</v>
      </c>
    </row>
    <row r="6" spans="1:5" ht="24.95" customHeight="1">
      <c r="A6" s="4"/>
      <c r="B6" s="4"/>
      <c r="C6" s="4" t="s">
        <v>141</v>
      </c>
      <c r="D6" s="4"/>
    </row>
    <row r="7" spans="1:5" ht="24.95" customHeight="1">
      <c r="A7" s="6"/>
      <c r="B7" s="6"/>
      <c r="C7" s="9" t="s">
        <v>23</v>
      </c>
      <c r="D7" s="6"/>
    </row>
    <row r="8" spans="1:5" ht="24.95" customHeight="1">
      <c r="A8" s="7" t="s">
        <v>24</v>
      </c>
      <c r="B8" s="11" t="s">
        <v>108</v>
      </c>
      <c r="C8" s="10" t="s">
        <v>108</v>
      </c>
      <c r="D8" s="7"/>
    </row>
    <row r="9" spans="1:5" ht="24.95" customHeight="1">
      <c r="A9" s="3" t="s">
        <v>26</v>
      </c>
      <c r="B9" s="3"/>
      <c r="C9" s="3"/>
      <c r="D9" s="3"/>
    </row>
    <row r="10" spans="1:5" ht="24.95" customHeight="1">
      <c r="A10" s="3" t="s">
        <v>27</v>
      </c>
      <c r="B10" s="3"/>
      <c r="C10" s="3"/>
      <c r="D10" s="3"/>
    </row>
    <row r="11" spans="1:5" ht="24.95" customHeight="1">
      <c r="A11" s="3" t="s">
        <v>28</v>
      </c>
      <c r="B11" s="3"/>
      <c r="C11" s="3"/>
      <c r="D11" s="3"/>
    </row>
    <row r="12" spans="1:5" ht="24.95" customHeight="1">
      <c r="A12" s="3" t="s">
        <v>29</v>
      </c>
      <c r="B12" s="3"/>
      <c r="C12" s="3"/>
      <c r="D12" s="3"/>
    </row>
    <row r="13" spans="1:5" ht="24.95" customHeight="1">
      <c r="A13" s="3" t="s">
        <v>29</v>
      </c>
      <c r="B13" s="3"/>
      <c r="C13" s="3"/>
      <c r="D13" s="3"/>
    </row>
    <row r="14" spans="1:5" ht="24.95" customHeight="1">
      <c r="A14" s="3" t="s">
        <v>30</v>
      </c>
      <c r="B14" s="3"/>
      <c r="C14" s="3"/>
      <c r="D14" s="3"/>
    </row>
    <row r="15" spans="1:5" ht="24.95" customHeight="1">
      <c r="A15" s="3" t="s">
        <v>31</v>
      </c>
      <c r="B15" s="3"/>
      <c r="C15" s="3"/>
      <c r="D15" s="3"/>
    </row>
    <row r="16" spans="1:5" ht="24.95" customHeight="1">
      <c r="A16" s="3" t="s">
        <v>29</v>
      </c>
      <c r="B16" s="3"/>
      <c r="C16" s="3"/>
      <c r="D16" s="3"/>
    </row>
    <row r="17" spans="1:4" ht="24.95" customHeight="1">
      <c r="A17" s="3" t="s">
        <v>29</v>
      </c>
      <c r="B17" s="3"/>
      <c r="C17" s="3"/>
      <c r="D17" s="3"/>
    </row>
    <row r="18" spans="1:4" ht="24.95" customHeight="1">
      <c r="A18" s="3" t="s">
        <v>32</v>
      </c>
      <c r="B18" s="3"/>
      <c r="C18" s="3"/>
      <c r="D18" s="3"/>
    </row>
    <row r="19" spans="1:4" ht="24.95" customHeight="1">
      <c r="A19" s="3" t="s">
        <v>29</v>
      </c>
      <c r="B19" s="3"/>
      <c r="C19" s="3"/>
      <c r="D19" s="3"/>
    </row>
    <row r="20" spans="1:4" ht="24.95" customHeight="1">
      <c r="A20" s="3" t="s">
        <v>29</v>
      </c>
      <c r="B20" s="3"/>
      <c r="C20" s="3"/>
      <c r="D20" s="3"/>
    </row>
    <row r="21" spans="1:4" ht="24.95" customHeight="1">
      <c r="A21" s="3" t="s">
        <v>33</v>
      </c>
      <c r="B21" s="3"/>
      <c r="C21" s="3"/>
      <c r="D21" s="3"/>
    </row>
    <row r="22" spans="1:4" ht="24.95" customHeight="1">
      <c r="A22" s="3"/>
      <c r="B22" s="3"/>
      <c r="C22" s="3"/>
      <c r="D22" s="3"/>
    </row>
    <row r="23" spans="1:4" ht="24.95" customHeight="1">
      <c r="A23" s="3" t="s">
        <v>34</v>
      </c>
      <c r="B23" s="3"/>
      <c r="C23" s="3"/>
      <c r="D23" s="3"/>
    </row>
    <row r="24" spans="1:4" ht="24.95" customHeight="1">
      <c r="A24" s="3" t="s">
        <v>35</v>
      </c>
      <c r="B24" s="3"/>
      <c r="C24" s="3"/>
      <c r="D24" s="3"/>
    </row>
    <row r="25" spans="1:4" ht="24.95" customHeight="1">
      <c r="A25" s="3" t="s">
        <v>31</v>
      </c>
      <c r="B25" s="3"/>
      <c r="C25" s="3"/>
      <c r="D25" s="3"/>
    </row>
    <row r="26" spans="1:4" ht="24.95" customHeight="1">
      <c r="A26" s="3" t="s">
        <v>29</v>
      </c>
      <c r="B26" s="3"/>
      <c r="C26" s="3"/>
      <c r="D26" s="3"/>
    </row>
    <row r="27" spans="1:4" ht="24.95" customHeight="1">
      <c r="A27" s="3" t="s">
        <v>29</v>
      </c>
      <c r="B27" s="3"/>
      <c r="C27" s="3"/>
      <c r="D27" s="3"/>
    </row>
    <row r="28" spans="1:4" ht="24.95" customHeight="1">
      <c r="A28" s="3" t="s">
        <v>36</v>
      </c>
      <c r="B28" s="3"/>
      <c r="C28" s="3"/>
      <c r="D28" s="3"/>
    </row>
    <row r="29" spans="1:4" ht="24.95" customHeight="1">
      <c r="A29" s="3" t="s">
        <v>29</v>
      </c>
      <c r="B29" s="3"/>
      <c r="C29" s="3"/>
      <c r="D29" s="3"/>
    </row>
    <row r="30" spans="1:4" ht="24.95" customHeight="1">
      <c r="A30" s="3" t="s">
        <v>29</v>
      </c>
      <c r="B30" s="3"/>
      <c r="C30" s="3"/>
      <c r="D30" s="3"/>
    </row>
    <row r="31" spans="1:4" ht="24.95" customHeight="1">
      <c r="A31" s="3" t="s">
        <v>33</v>
      </c>
      <c r="B31" s="3"/>
      <c r="C31" s="3"/>
      <c r="D31" s="3"/>
    </row>
    <row r="32" spans="1:4" ht="24.95" customHeight="1">
      <c r="A32" s="6"/>
      <c r="B32" s="6"/>
      <c r="C32" s="6"/>
      <c r="D32" s="6"/>
    </row>
    <row r="33" spans="1:4" ht="24.95" customHeight="1">
      <c r="A33" s="17" t="s">
        <v>120</v>
      </c>
      <c r="B33" s="14"/>
      <c r="C33" s="14"/>
      <c r="D33" s="14"/>
    </row>
    <row r="34" spans="1:4" ht="24.95" customHeight="1">
      <c r="A34" s="1" t="s">
        <v>156</v>
      </c>
      <c r="B34" s="1"/>
      <c r="C34" s="1"/>
      <c r="D34" s="1"/>
    </row>
    <row r="35" spans="1:4" ht="24.95" customHeight="1">
      <c r="A35" s="1" t="s">
        <v>157</v>
      </c>
      <c r="B35" s="1"/>
      <c r="C35" s="1"/>
      <c r="D35" s="1"/>
    </row>
    <row r="36" spans="1:4" ht="24.95" customHeight="1">
      <c r="A36" s="1" t="s">
        <v>178</v>
      </c>
      <c r="B36" s="1"/>
      <c r="C36" s="1"/>
      <c r="D36" s="1"/>
    </row>
    <row r="37" spans="1:4" ht="24.95" customHeight="1">
      <c r="A37" s="1" t="s">
        <v>159</v>
      </c>
      <c r="B37" s="1"/>
      <c r="C37" s="1"/>
      <c r="D37" s="1"/>
    </row>
    <row r="38" spans="1:4" ht="24.95" customHeight="1">
      <c r="A38" s="1" t="s">
        <v>158</v>
      </c>
      <c r="B38" s="1"/>
      <c r="C38" s="1"/>
      <c r="D38" s="1"/>
    </row>
    <row r="39" spans="1:4" ht="24.95" customHeight="1">
      <c r="A39" s="1" t="s">
        <v>179</v>
      </c>
      <c r="B39" s="1"/>
      <c r="C39" s="1"/>
      <c r="D39" s="1"/>
    </row>
    <row r="40" spans="1:4" ht="24.95" customHeight="1"/>
    <row r="41" spans="1:4" ht="24.95" customHeight="1"/>
    <row r="42" spans="1:4" ht="24.95" customHeight="1"/>
  </sheetData>
  <phoneticPr fontId="2"/>
  <pageMargins left="1.1811023622047245" right="0.78740157480314965" top="0.98425196850393704" bottom="0.98425196850393704" header="0.51181102362204722" footer="0.51181102362204722"/>
  <pageSetup paperSize="9" scale="66" fitToWidth="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98045-1B78-4740-B6B5-2A913D7080F8}">
  <sheetPr>
    <tabColor rgb="FFFFC000"/>
  </sheetPr>
  <dimension ref="A1:AD39"/>
  <sheetViews>
    <sheetView showZeros="0" view="pageBreakPreview" zoomScaleNormal="100" zoomScaleSheetLayoutView="100" workbookViewId="0">
      <selection activeCell="H6" sqref="H6:I6"/>
    </sheetView>
  </sheetViews>
  <sheetFormatPr defaultColWidth="8.75" defaultRowHeight="13.5"/>
  <cols>
    <col min="1" max="6" width="4.125" style="100" customWidth="1"/>
    <col min="7" max="7" width="2.875" style="100" customWidth="1"/>
    <col min="8" max="9" width="10.25" style="100" customWidth="1"/>
    <col min="10" max="13" width="4.125" style="100" customWidth="1"/>
    <col min="14" max="14" width="5.25" style="100" bestFit="1" customWidth="1"/>
    <col min="15" max="23" width="4.125" style="100" customWidth="1"/>
    <col min="24" max="24" width="3.375" style="100" customWidth="1"/>
    <col min="25" max="26" width="8.75" style="100"/>
    <col min="27" max="27" width="12" style="100" bestFit="1" customWidth="1"/>
    <col min="28" max="16384" width="8.75" style="100"/>
  </cols>
  <sheetData>
    <row r="1" spans="1:30" s="96" customFormat="1" ht="20.100000000000001" customHeight="1">
      <c r="A1" s="93" t="s">
        <v>253</v>
      </c>
      <c r="B1" s="94"/>
      <c r="C1" s="94"/>
      <c r="D1" s="94"/>
      <c r="E1" s="94"/>
      <c r="F1" s="95"/>
      <c r="G1" s="94"/>
      <c r="H1" s="94"/>
      <c r="I1" s="94"/>
      <c r="J1" s="94"/>
      <c r="K1" s="94"/>
      <c r="L1" s="94"/>
      <c r="M1" s="94"/>
      <c r="N1" s="94"/>
      <c r="O1" s="94"/>
      <c r="P1" s="94"/>
      <c r="Q1" s="94"/>
      <c r="R1" s="94"/>
      <c r="S1" s="94"/>
      <c r="T1" s="94"/>
      <c r="U1" s="94"/>
      <c r="V1" s="94"/>
      <c r="W1" s="94"/>
      <c r="X1" s="94"/>
    </row>
    <row r="2" spans="1:30" ht="21.75" customHeight="1">
      <c r="A2" s="97"/>
      <c r="B2" s="98"/>
      <c r="C2" s="98"/>
      <c r="D2" s="98"/>
      <c r="E2" s="98"/>
      <c r="F2" s="98"/>
      <c r="G2" s="98"/>
      <c r="H2" s="98"/>
      <c r="I2" s="98"/>
      <c r="J2" s="98"/>
      <c r="K2" s="98"/>
      <c r="L2" s="98"/>
      <c r="M2" s="98"/>
      <c r="N2" s="98"/>
      <c r="O2" s="98"/>
      <c r="P2" s="98"/>
      <c r="Q2" s="98"/>
      <c r="R2" s="98"/>
      <c r="S2" s="98"/>
      <c r="T2" s="98"/>
      <c r="U2" s="98"/>
      <c r="V2" s="98"/>
      <c r="W2" s="98"/>
      <c r="X2" s="99"/>
      <c r="AA2" s="96" t="s">
        <v>199</v>
      </c>
      <c r="AB2" s="100" t="s">
        <v>185</v>
      </c>
      <c r="AC2" s="100">
        <v>0.03</v>
      </c>
      <c r="AD2" s="100">
        <f>AC2+1</f>
        <v>1.03</v>
      </c>
    </row>
    <row r="3" spans="1:30" ht="21.75" customHeight="1">
      <c r="A3" s="97"/>
      <c r="B3" s="98"/>
      <c r="C3" s="98"/>
      <c r="D3" s="98"/>
      <c r="E3" s="98"/>
      <c r="F3" s="98"/>
      <c r="G3" s="98"/>
      <c r="H3" s="98"/>
      <c r="I3" s="98"/>
      <c r="J3" s="98"/>
      <c r="K3" s="98"/>
      <c r="L3" s="98"/>
      <c r="M3" s="98"/>
      <c r="N3" s="98"/>
      <c r="O3" s="98"/>
      <c r="P3" s="320" t="s">
        <v>200</v>
      </c>
      <c r="Q3" s="320"/>
      <c r="R3" s="321">
        <f>'精算書（実績報告）'!H3</f>
        <v>0</v>
      </c>
      <c r="S3" s="321"/>
      <c r="T3" s="321"/>
      <c r="U3" s="321"/>
      <c r="V3" s="321"/>
      <c r="W3" s="321"/>
      <c r="X3" s="99"/>
      <c r="AA3" s="100" t="s">
        <v>201</v>
      </c>
      <c r="AB3" s="100" t="s">
        <v>186</v>
      </c>
      <c r="AC3" s="100">
        <v>0.05</v>
      </c>
      <c r="AD3" s="100">
        <f t="shared" ref="AD3:AD9" si="0">AC3+1</f>
        <v>1.05</v>
      </c>
    </row>
    <row r="4" spans="1:30" ht="21.75" customHeight="1">
      <c r="A4" s="97"/>
      <c r="B4" s="98"/>
      <c r="C4" s="98"/>
      <c r="D4" s="98"/>
      <c r="E4" s="98"/>
      <c r="F4" s="98"/>
      <c r="G4" s="98"/>
      <c r="H4" s="98"/>
      <c r="I4" s="98"/>
      <c r="J4" s="98"/>
      <c r="K4" s="98"/>
      <c r="L4" s="98"/>
      <c r="M4" s="98"/>
      <c r="N4" s="98"/>
      <c r="O4" s="98"/>
      <c r="P4" s="101"/>
      <c r="Q4" s="101"/>
      <c r="R4" s="101"/>
      <c r="S4" s="101"/>
      <c r="T4" s="101"/>
      <c r="U4" s="101"/>
      <c r="V4" s="101"/>
      <c r="W4" s="101"/>
      <c r="X4" s="99"/>
      <c r="AA4" s="100" t="s">
        <v>202</v>
      </c>
      <c r="AB4" s="100" t="s">
        <v>187</v>
      </c>
      <c r="AC4" s="100">
        <v>7.0000000000000007E-2</v>
      </c>
      <c r="AD4" s="100">
        <f t="shared" si="0"/>
        <v>1.07</v>
      </c>
    </row>
    <row r="5" spans="1:30" ht="21.75" customHeight="1">
      <c r="A5" s="272" t="s">
        <v>203</v>
      </c>
      <c r="B5" s="322" t="s">
        <v>254</v>
      </c>
      <c r="C5" s="323"/>
      <c r="D5" s="323"/>
      <c r="E5" s="323"/>
      <c r="F5" s="323"/>
      <c r="G5" s="324"/>
      <c r="H5" s="331" t="s">
        <v>205</v>
      </c>
      <c r="I5" s="332"/>
      <c r="J5" s="333" t="s">
        <v>206</v>
      </c>
      <c r="K5" s="333"/>
      <c r="L5" s="333"/>
      <c r="M5" s="334" t="s">
        <v>207</v>
      </c>
      <c r="N5" s="335"/>
      <c r="O5" s="336" t="s">
        <v>208</v>
      </c>
      <c r="P5" s="332"/>
      <c r="Q5" s="337"/>
      <c r="R5" s="336" t="s">
        <v>209</v>
      </c>
      <c r="S5" s="332"/>
      <c r="T5" s="332"/>
      <c r="U5" s="332"/>
      <c r="V5" s="332"/>
      <c r="W5" s="103"/>
      <c r="X5" s="98"/>
      <c r="AA5" s="100" t="s">
        <v>210</v>
      </c>
      <c r="AB5" s="100" t="s">
        <v>189</v>
      </c>
      <c r="AC5" s="100">
        <v>0.09</v>
      </c>
      <c r="AD5" s="100">
        <f t="shared" si="0"/>
        <v>1.0900000000000001</v>
      </c>
    </row>
    <row r="6" spans="1:30" ht="21.75" customHeight="1">
      <c r="A6" s="273"/>
      <c r="B6" s="325"/>
      <c r="C6" s="326"/>
      <c r="D6" s="326"/>
      <c r="E6" s="326"/>
      <c r="F6" s="326"/>
      <c r="G6" s="327"/>
      <c r="H6" s="310"/>
      <c r="I6" s="311"/>
      <c r="J6" s="312"/>
      <c r="K6" s="313"/>
      <c r="L6" s="104" t="s">
        <v>211</v>
      </c>
      <c r="M6" s="87"/>
      <c r="N6" s="105" t="s">
        <v>212</v>
      </c>
      <c r="O6" s="102" t="s">
        <v>213</v>
      </c>
      <c r="P6" s="307"/>
      <c r="Q6" s="314"/>
      <c r="R6" s="106" t="s">
        <v>214</v>
      </c>
      <c r="S6" s="315">
        <f>J6*M6*P6</f>
        <v>0</v>
      </c>
      <c r="T6" s="315"/>
      <c r="U6" s="315"/>
      <c r="V6" s="316"/>
      <c r="W6" s="338" t="s">
        <v>215</v>
      </c>
      <c r="X6" s="98"/>
      <c r="AA6" s="100" t="s">
        <v>216</v>
      </c>
      <c r="AB6" s="100" t="s">
        <v>190</v>
      </c>
      <c r="AC6" s="100">
        <v>0.11</v>
      </c>
      <c r="AD6" s="100">
        <f t="shared" si="0"/>
        <v>1.1100000000000001</v>
      </c>
    </row>
    <row r="7" spans="1:30" ht="21.75" customHeight="1">
      <c r="A7" s="273"/>
      <c r="B7" s="325"/>
      <c r="C7" s="326"/>
      <c r="D7" s="326"/>
      <c r="E7" s="326"/>
      <c r="F7" s="326"/>
      <c r="G7" s="327"/>
      <c r="H7" s="310"/>
      <c r="I7" s="311"/>
      <c r="J7" s="312"/>
      <c r="K7" s="313"/>
      <c r="L7" s="104" t="s">
        <v>211</v>
      </c>
      <c r="M7" s="87"/>
      <c r="N7" s="105" t="s">
        <v>212</v>
      </c>
      <c r="O7" s="102" t="s">
        <v>213</v>
      </c>
      <c r="P7" s="307"/>
      <c r="Q7" s="314"/>
      <c r="R7" s="106" t="s">
        <v>214</v>
      </c>
      <c r="S7" s="315">
        <f t="shared" ref="S7:S17" si="1">J7*M7*P7</f>
        <v>0</v>
      </c>
      <c r="T7" s="315"/>
      <c r="U7" s="315"/>
      <c r="V7" s="316"/>
      <c r="W7" s="339"/>
      <c r="X7" s="98"/>
      <c r="AA7" s="100" t="s">
        <v>217</v>
      </c>
      <c r="AB7" s="100" t="s">
        <v>192</v>
      </c>
      <c r="AC7" s="100">
        <v>0.13</v>
      </c>
      <c r="AD7" s="100">
        <f t="shared" si="0"/>
        <v>1.1299999999999999</v>
      </c>
    </row>
    <row r="8" spans="1:30" ht="21.75" customHeight="1">
      <c r="A8" s="273"/>
      <c r="B8" s="325"/>
      <c r="C8" s="326"/>
      <c r="D8" s="326"/>
      <c r="E8" s="326"/>
      <c r="F8" s="326"/>
      <c r="G8" s="327"/>
      <c r="H8" s="310"/>
      <c r="I8" s="311"/>
      <c r="J8" s="312"/>
      <c r="K8" s="313"/>
      <c r="L8" s="104" t="s">
        <v>211</v>
      </c>
      <c r="M8" s="87"/>
      <c r="N8" s="105" t="s">
        <v>212</v>
      </c>
      <c r="O8" s="102" t="s">
        <v>213</v>
      </c>
      <c r="P8" s="307"/>
      <c r="Q8" s="314"/>
      <c r="R8" s="106" t="s">
        <v>214</v>
      </c>
      <c r="S8" s="315">
        <f t="shared" si="1"/>
        <v>0</v>
      </c>
      <c r="T8" s="315"/>
      <c r="U8" s="315"/>
      <c r="V8" s="316"/>
      <c r="W8" s="339"/>
      <c r="X8" s="98"/>
      <c r="AA8" s="100" t="s">
        <v>218</v>
      </c>
      <c r="AB8" s="100" t="s">
        <v>193</v>
      </c>
      <c r="AC8" s="100">
        <v>0.15</v>
      </c>
      <c r="AD8" s="100">
        <f t="shared" si="0"/>
        <v>1.1499999999999999</v>
      </c>
    </row>
    <row r="9" spans="1:30" ht="21.75" customHeight="1">
      <c r="A9" s="273"/>
      <c r="B9" s="325"/>
      <c r="C9" s="326"/>
      <c r="D9" s="326"/>
      <c r="E9" s="326"/>
      <c r="F9" s="326"/>
      <c r="G9" s="327"/>
      <c r="H9" s="310"/>
      <c r="I9" s="311"/>
      <c r="J9" s="312"/>
      <c r="K9" s="313"/>
      <c r="L9" s="104" t="s">
        <v>211</v>
      </c>
      <c r="M9" s="87"/>
      <c r="N9" s="105" t="s">
        <v>212</v>
      </c>
      <c r="O9" s="102" t="s">
        <v>213</v>
      </c>
      <c r="P9" s="307"/>
      <c r="Q9" s="314"/>
      <c r="R9" s="106" t="s">
        <v>214</v>
      </c>
      <c r="S9" s="315">
        <f t="shared" si="1"/>
        <v>0</v>
      </c>
      <c r="T9" s="315"/>
      <c r="U9" s="315"/>
      <c r="V9" s="316"/>
      <c r="W9" s="339"/>
      <c r="X9" s="98"/>
      <c r="AB9" s="100" t="s">
        <v>194</v>
      </c>
      <c r="AC9" s="100">
        <v>0.16</v>
      </c>
      <c r="AD9" s="100">
        <f t="shared" si="0"/>
        <v>1.1599999999999999</v>
      </c>
    </row>
    <row r="10" spans="1:30" ht="21.75" customHeight="1">
      <c r="A10" s="273"/>
      <c r="B10" s="325"/>
      <c r="C10" s="326"/>
      <c r="D10" s="326"/>
      <c r="E10" s="326"/>
      <c r="F10" s="326"/>
      <c r="G10" s="327"/>
      <c r="H10" s="310"/>
      <c r="I10" s="311"/>
      <c r="J10" s="312"/>
      <c r="K10" s="313"/>
      <c r="L10" s="104" t="s">
        <v>211</v>
      </c>
      <c r="M10" s="87"/>
      <c r="N10" s="105" t="s">
        <v>212</v>
      </c>
      <c r="O10" s="102" t="s">
        <v>213</v>
      </c>
      <c r="P10" s="307"/>
      <c r="Q10" s="314"/>
      <c r="R10" s="106" t="s">
        <v>214</v>
      </c>
      <c r="S10" s="315">
        <f t="shared" si="1"/>
        <v>0</v>
      </c>
      <c r="T10" s="315"/>
      <c r="U10" s="315"/>
      <c r="V10" s="316"/>
      <c r="W10" s="339"/>
      <c r="X10" s="98"/>
    </row>
    <row r="11" spans="1:30" ht="21.75" customHeight="1">
      <c r="A11" s="273"/>
      <c r="B11" s="325"/>
      <c r="C11" s="326"/>
      <c r="D11" s="326"/>
      <c r="E11" s="326"/>
      <c r="F11" s="326"/>
      <c r="G11" s="327"/>
      <c r="H11" s="310"/>
      <c r="I11" s="311"/>
      <c r="J11" s="312"/>
      <c r="K11" s="313"/>
      <c r="L11" s="104" t="s">
        <v>211</v>
      </c>
      <c r="M11" s="87"/>
      <c r="N11" s="105" t="s">
        <v>212</v>
      </c>
      <c r="O11" s="102" t="s">
        <v>213</v>
      </c>
      <c r="P11" s="307"/>
      <c r="Q11" s="314"/>
      <c r="R11" s="106" t="s">
        <v>214</v>
      </c>
      <c r="S11" s="315">
        <f t="shared" si="1"/>
        <v>0</v>
      </c>
      <c r="T11" s="315"/>
      <c r="U11" s="315"/>
      <c r="V11" s="316"/>
      <c r="W11" s="339"/>
      <c r="X11" s="98"/>
    </row>
    <row r="12" spans="1:30" ht="21.75" customHeight="1">
      <c r="A12" s="273"/>
      <c r="B12" s="325"/>
      <c r="C12" s="326"/>
      <c r="D12" s="326"/>
      <c r="E12" s="326"/>
      <c r="F12" s="326"/>
      <c r="G12" s="327"/>
      <c r="H12" s="310"/>
      <c r="I12" s="311"/>
      <c r="J12" s="312"/>
      <c r="K12" s="313"/>
      <c r="L12" s="104" t="s">
        <v>211</v>
      </c>
      <c r="M12" s="87"/>
      <c r="N12" s="105" t="s">
        <v>212</v>
      </c>
      <c r="O12" s="102" t="s">
        <v>213</v>
      </c>
      <c r="P12" s="307"/>
      <c r="Q12" s="314"/>
      <c r="R12" s="106" t="s">
        <v>214</v>
      </c>
      <c r="S12" s="315">
        <f t="shared" si="1"/>
        <v>0</v>
      </c>
      <c r="T12" s="315"/>
      <c r="U12" s="315"/>
      <c r="V12" s="316"/>
      <c r="W12" s="339"/>
      <c r="X12" s="98"/>
    </row>
    <row r="13" spans="1:30" ht="21.75" customHeight="1">
      <c r="A13" s="273"/>
      <c r="B13" s="325"/>
      <c r="C13" s="326"/>
      <c r="D13" s="326"/>
      <c r="E13" s="326"/>
      <c r="F13" s="326"/>
      <c r="G13" s="327"/>
      <c r="H13" s="310"/>
      <c r="I13" s="311"/>
      <c r="J13" s="312"/>
      <c r="K13" s="313"/>
      <c r="L13" s="104" t="s">
        <v>211</v>
      </c>
      <c r="M13" s="87"/>
      <c r="N13" s="105" t="s">
        <v>212</v>
      </c>
      <c r="O13" s="102" t="s">
        <v>213</v>
      </c>
      <c r="P13" s="307"/>
      <c r="Q13" s="314"/>
      <c r="R13" s="106" t="s">
        <v>214</v>
      </c>
      <c r="S13" s="315">
        <f t="shared" si="1"/>
        <v>0</v>
      </c>
      <c r="T13" s="315"/>
      <c r="U13" s="315"/>
      <c r="V13" s="316"/>
      <c r="W13" s="339"/>
      <c r="X13" s="98"/>
    </row>
    <row r="14" spans="1:30" ht="21.75" customHeight="1">
      <c r="A14" s="273"/>
      <c r="B14" s="325"/>
      <c r="C14" s="326"/>
      <c r="D14" s="326"/>
      <c r="E14" s="326"/>
      <c r="F14" s="326"/>
      <c r="G14" s="327"/>
      <c r="H14" s="310"/>
      <c r="I14" s="311"/>
      <c r="J14" s="312"/>
      <c r="K14" s="313"/>
      <c r="L14" s="104" t="s">
        <v>211</v>
      </c>
      <c r="M14" s="87"/>
      <c r="N14" s="105" t="s">
        <v>212</v>
      </c>
      <c r="O14" s="102" t="s">
        <v>213</v>
      </c>
      <c r="P14" s="307"/>
      <c r="Q14" s="314"/>
      <c r="R14" s="106" t="s">
        <v>214</v>
      </c>
      <c r="S14" s="315">
        <f t="shared" si="1"/>
        <v>0</v>
      </c>
      <c r="T14" s="315"/>
      <c r="U14" s="315"/>
      <c r="V14" s="316"/>
      <c r="W14" s="339"/>
      <c r="X14" s="98"/>
    </row>
    <row r="15" spans="1:30" ht="21.75" customHeight="1">
      <c r="A15" s="273"/>
      <c r="B15" s="325"/>
      <c r="C15" s="326"/>
      <c r="D15" s="326"/>
      <c r="E15" s="326"/>
      <c r="F15" s="326"/>
      <c r="G15" s="327"/>
      <c r="H15" s="310"/>
      <c r="I15" s="311"/>
      <c r="J15" s="312"/>
      <c r="K15" s="313"/>
      <c r="L15" s="104" t="s">
        <v>211</v>
      </c>
      <c r="M15" s="87"/>
      <c r="N15" s="105" t="s">
        <v>212</v>
      </c>
      <c r="O15" s="102" t="s">
        <v>213</v>
      </c>
      <c r="P15" s="307"/>
      <c r="Q15" s="314"/>
      <c r="R15" s="106" t="s">
        <v>214</v>
      </c>
      <c r="S15" s="315">
        <f t="shared" si="1"/>
        <v>0</v>
      </c>
      <c r="T15" s="315"/>
      <c r="U15" s="315"/>
      <c r="V15" s="316"/>
      <c r="W15" s="339"/>
      <c r="X15" s="98"/>
    </row>
    <row r="16" spans="1:30" ht="21.75" customHeight="1">
      <c r="A16" s="273"/>
      <c r="B16" s="325"/>
      <c r="C16" s="326"/>
      <c r="D16" s="326"/>
      <c r="E16" s="326"/>
      <c r="F16" s="326"/>
      <c r="G16" s="327"/>
      <c r="H16" s="310"/>
      <c r="I16" s="311"/>
      <c r="J16" s="312"/>
      <c r="K16" s="313"/>
      <c r="L16" s="104" t="s">
        <v>211</v>
      </c>
      <c r="M16" s="87"/>
      <c r="N16" s="105" t="s">
        <v>212</v>
      </c>
      <c r="O16" s="102" t="s">
        <v>213</v>
      </c>
      <c r="P16" s="307"/>
      <c r="Q16" s="314"/>
      <c r="R16" s="106" t="s">
        <v>214</v>
      </c>
      <c r="S16" s="315">
        <f t="shared" si="1"/>
        <v>0</v>
      </c>
      <c r="T16" s="315"/>
      <c r="U16" s="315"/>
      <c r="V16" s="316"/>
      <c r="W16" s="339"/>
      <c r="X16" s="98"/>
    </row>
    <row r="17" spans="1:24" ht="21.75" customHeight="1">
      <c r="A17" s="273"/>
      <c r="B17" s="325"/>
      <c r="C17" s="326"/>
      <c r="D17" s="326"/>
      <c r="E17" s="326"/>
      <c r="F17" s="326"/>
      <c r="G17" s="327"/>
      <c r="H17" s="310"/>
      <c r="I17" s="311"/>
      <c r="J17" s="312"/>
      <c r="K17" s="313"/>
      <c r="L17" s="104" t="s">
        <v>211</v>
      </c>
      <c r="M17" s="87"/>
      <c r="N17" s="105" t="s">
        <v>212</v>
      </c>
      <c r="O17" s="102" t="s">
        <v>213</v>
      </c>
      <c r="P17" s="307"/>
      <c r="Q17" s="314"/>
      <c r="R17" s="106" t="s">
        <v>214</v>
      </c>
      <c r="S17" s="315">
        <f t="shared" si="1"/>
        <v>0</v>
      </c>
      <c r="T17" s="315"/>
      <c r="U17" s="315"/>
      <c r="V17" s="316"/>
      <c r="W17" s="339"/>
      <c r="X17" s="98"/>
    </row>
    <row r="18" spans="1:24" ht="21.75" customHeight="1">
      <c r="A18" s="274"/>
      <c r="B18" s="328"/>
      <c r="C18" s="329"/>
      <c r="D18" s="329"/>
      <c r="E18" s="329"/>
      <c r="F18" s="329"/>
      <c r="G18" s="330"/>
      <c r="H18" s="107"/>
      <c r="I18" s="108"/>
      <c r="J18" s="319" t="s">
        <v>219</v>
      </c>
      <c r="K18" s="319"/>
      <c r="L18" s="319"/>
      <c r="M18" s="319"/>
      <c r="N18" s="319"/>
      <c r="O18" s="319"/>
      <c r="P18" s="319"/>
      <c r="Q18" s="319"/>
      <c r="R18" s="315">
        <f>SUM(S6:V17)</f>
        <v>0</v>
      </c>
      <c r="S18" s="315"/>
      <c r="T18" s="315"/>
      <c r="U18" s="315"/>
      <c r="V18" s="316"/>
      <c r="W18" s="340"/>
      <c r="X18" s="98"/>
    </row>
    <row r="19" spans="1:24" ht="39.6" customHeight="1">
      <c r="A19" s="109" t="s">
        <v>220</v>
      </c>
      <c r="B19" s="296" t="s">
        <v>221</v>
      </c>
      <c r="C19" s="297"/>
      <c r="D19" s="297"/>
      <c r="E19" s="297"/>
      <c r="F19" s="297"/>
      <c r="G19" s="298"/>
      <c r="H19" s="305">
        <f>M19*R19*V19</f>
        <v>0</v>
      </c>
      <c r="I19" s="306"/>
      <c r="J19" s="110" t="s">
        <v>215</v>
      </c>
      <c r="K19" s="111" t="s">
        <v>222</v>
      </c>
      <c r="L19" s="112" t="s">
        <v>208</v>
      </c>
      <c r="M19" s="307"/>
      <c r="N19" s="307"/>
      <c r="O19" s="110" t="s">
        <v>213</v>
      </c>
      <c r="P19" s="113" t="s">
        <v>223</v>
      </c>
      <c r="Q19" s="114" t="str">
        <f>'単価積算内訳 '!C6</f>
        <v>A</v>
      </c>
      <c r="R19" s="308">
        <f>VLOOKUP(Q19,AB2:AD9,3,FALSE)</f>
        <v>1.1599999999999999</v>
      </c>
      <c r="S19" s="308"/>
      <c r="T19" s="115" t="s">
        <v>213</v>
      </c>
      <c r="U19" s="116" t="s">
        <v>224</v>
      </c>
      <c r="V19" s="304">
        <f>'(ケア一般)階層別、月別利用人員内訳'!O24</f>
        <v>578</v>
      </c>
      <c r="W19" s="309"/>
      <c r="X19" s="98"/>
    </row>
    <row r="20" spans="1:24" ht="39.6" customHeight="1">
      <c r="A20" s="117" t="s">
        <v>225</v>
      </c>
      <c r="B20" s="296" t="s">
        <v>255</v>
      </c>
      <c r="C20" s="297"/>
      <c r="D20" s="297"/>
      <c r="E20" s="297"/>
      <c r="F20" s="297"/>
      <c r="G20" s="298"/>
      <c r="H20" s="128" t="s">
        <v>256</v>
      </c>
      <c r="I20" s="299">
        <f>R18</f>
        <v>0</v>
      </c>
      <c r="J20" s="299"/>
      <c r="K20" s="300" t="s">
        <v>228</v>
      </c>
      <c r="L20" s="300"/>
      <c r="M20" s="301">
        <f>H19</f>
        <v>0</v>
      </c>
      <c r="N20" s="302"/>
      <c r="O20" s="302"/>
      <c r="P20" s="302"/>
      <c r="Q20" s="303" t="s">
        <v>229</v>
      </c>
      <c r="R20" s="304"/>
      <c r="S20" s="317">
        <f>I20-M20</f>
        <v>0</v>
      </c>
      <c r="T20" s="317"/>
      <c r="U20" s="317"/>
      <c r="V20" s="317"/>
      <c r="W20" s="318"/>
      <c r="X20" s="98"/>
    </row>
    <row r="21" spans="1:24" ht="21.75" customHeight="1">
      <c r="A21" s="292" t="s">
        <v>230</v>
      </c>
      <c r="B21" s="294" t="s">
        <v>231</v>
      </c>
      <c r="C21" s="276"/>
      <c r="D21" s="276"/>
      <c r="E21" s="276"/>
      <c r="F21" s="276"/>
      <c r="G21" s="277"/>
      <c r="H21" s="88" t="s">
        <v>232</v>
      </c>
      <c r="I21" s="295" t="s">
        <v>233</v>
      </c>
      <c r="J21" s="295"/>
      <c r="K21" s="88" t="s">
        <v>232</v>
      </c>
      <c r="L21" s="295" t="s">
        <v>234</v>
      </c>
      <c r="M21" s="295"/>
      <c r="N21" s="295"/>
      <c r="O21" s="295"/>
      <c r="P21" s="295"/>
      <c r="Q21" s="88" t="s">
        <v>232</v>
      </c>
      <c r="R21" s="295" t="s">
        <v>235</v>
      </c>
      <c r="S21" s="295"/>
      <c r="T21" s="295"/>
      <c r="U21" s="295"/>
      <c r="V21" s="295"/>
      <c r="W21" s="120"/>
      <c r="X21" s="99"/>
    </row>
    <row r="22" spans="1:24" ht="21.75" customHeight="1">
      <c r="A22" s="293"/>
      <c r="B22" s="281"/>
      <c r="C22" s="282"/>
      <c r="D22" s="282"/>
      <c r="E22" s="282"/>
      <c r="F22" s="282"/>
      <c r="G22" s="283"/>
      <c r="H22" s="89" t="s">
        <v>232</v>
      </c>
      <c r="I22" s="286" t="s">
        <v>236</v>
      </c>
      <c r="J22" s="286"/>
      <c r="K22" s="89" t="s">
        <v>232</v>
      </c>
      <c r="L22" s="286" t="s">
        <v>237</v>
      </c>
      <c r="M22" s="286"/>
      <c r="N22" s="286"/>
      <c r="O22" s="286"/>
      <c r="P22" s="258" t="s">
        <v>258</v>
      </c>
      <c r="Q22" s="258"/>
      <c r="R22" s="258"/>
      <c r="S22" s="258"/>
      <c r="T22" s="258"/>
      <c r="U22" s="258"/>
      <c r="V22" s="258"/>
      <c r="W22" s="259"/>
      <c r="X22" s="99"/>
    </row>
    <row r="23" spans="1:24" ht="21.75" customHeight="1">
      <c r="A23" s="119" t="s">
        <v>239</v>
      </c>
      <c r="B23" s="287" t="s">
        <v>240</v>
      </c>
      <c r="C23" s="288"/>
      <c r="D23" s="288"/>
      <c r="E23" s="288"/>
      <c r="F23" s="288"/>
      <c r="G23" s="289"/>
      <c r="H23" s="287" t="s">
        <v>241</v>
      </c>
      <c r="I23" s="288"/>
      <c r="J23" s="88"/>
      <c r="K23" s="121" t="s">
        <v>242</v>
      </c>
      <c r="L23" s="290"/>
      <c r="M23" s="290"/>
      <c r="N23" s="290"/>
      <c r="O23" s="121" t="s">
        <v>243</v>
      </c>
      <c r="P23" s="291" t="s">
        <v>244</v>
      </c>
      <c r="Q23" s="291"/>
      <c r="R23" s="288" t="s">
        <v>241</v>
      </c>
      <c r="S23" s="288"/>
      <c r="T23" s="88"/>
      <c r="U23" s="121" t="s">
        <v>242</v>
      </c>
      <c r="V23" s="88"/>
      <c r="W23" s="122" t="s">
        <v>243</v>
      </c>
      <c r="X23" s="99"/>
    </row>
    <row r="24" spans="1:24" ht="21.75" customHeight="1">
      <c r="A24" s="272" t="s">
        <v>245</v>
      </c>
      <c r="B24" s="275" t="s">
        <v>246</v>
      </c>
      <c r="C24" s="276"/>
      <c r="D24" s="276"/>
      <c r="E24" s="276"/>
      <c r="F24" s="276"/>
      <c r="G24" s="277"/>
      <c r="H24" s="123" t="s">
        <v>247</v>
      </c>
      <c r="I24" s="124"/>
      <c r="J24" s="124"/>
      <c r="K24" s="124"/>
      <c r="L24" s="124"/>
      <c r="M24" s="124"/>
      <c r="N24" s="124"/>
      <c r="O24" s="124"/>
      <c r="P24" s="124"/>
      <c r="Q24" s="124"/>
      <c r="R24" s="124"/>
      <c r="S24" s="124"/>
      <c r="T24" s="124"/>
      <c r="U24" s="124"/>
      <c r="V24" s="124"/>
      <c r="W24" s="125"/>
      <c r="X24" s="99"/>
    </row>
    <row r="25" spans="1:24" ht="21.75" customHeight="1">
      <c r="A25" s="273"/>
      <c r="B25" s="278"/>
      <c r="C25" s="279"/>
      <c r="D25" s="279"/>
      <c r="E25" s="279"/>
      <c r="F25" s="279"/>
      <c r="G25" s="280"/>
      <c r="H25" s="91" t="s">
        <v>232</v>
      </c>
      <c r="I25" s="284" t="s">
        <v>248</v>
      </c>
      <c r="J25" s="284"/>
      <c r="K25" s="284"/>
      <c r="L25" s="284"/>
      <c r="M25" s="284"/>
      <c r="N25" s="284"/>
      <c r="O25" s="284"/>
      <c r="P25" s="284"/>
      <c r="Q25" s="90" t="s">
        <v>232</v>
      </c>
      <c r="R25" s="284" t="s">
        <v>249</v>
      </c>
      <c r="S25" s="284"/>
      <c r="T25" s="284"/>
      <c r="U25" s="284"/>
      <c r="V25" s="284"/>
      <c r="W25" s="285"/>
      <c r="X25" s="99"/>
    </row>
    <row r="26" spans="1:24" ht="21.75" customHeight="1">
      <c r="A26" s="273"/>
      <c r="B26" s="281"/>
      <c r="C26" s="282"/>
      <c r="D26" s="282"/>
      <c r="E26" s="282"/>
      <c r="F26" s="282"/>
      <c r="G26" s="283"/>
      <c r="H26" s="92" t="s">
        <v>232</v>
      </c>
      <c r="I26" s="286" t="s">
        <v>237</v>
      </c>
      <c r="J26" s="286"/>
      <c r="K26" s="258" t="s">
        <v>257</v>
      </c>
      <c r="L26" s="258"/>
      <c r="M26" s="258"/>
      <c r="N26" s="258"/>
      <c r="O26" s="258"/>
      <c r="P26" s="258"/>
      <c r="Q26" s="258"/>
      <c r="R26" s="258"/>
      <c r="S26" s="258"/>
      <c r="T26" s="258"/>
      <c r="U26" s="258"/>
      <c r="V26" s="258"/>
      <c r="W26" s="259"/>
      <c r="X26" s="99"/>
    </row>
    <row r="27" spans="1:24" ht="21.75" customHeight="1">
      <c r="A27" s="273"/>
      <c r="B27" s="260"/>
      <c r="C27" s="261"/>
      <c r="D27" s="261"/>
      <c r="E27" s="261"/>
      <c r="F27" s="261"/>
      <c r="G27" s="261"/>
      <c r="H27" s="261"/>
      <c r="I27" s="261"/>
      <c r="J27" s="261"/>
      <c r="K27" s="261"/>
      <c r="L27" s="261"/>
      <c r="M27" s="261"/>
      <c r="N27" s="261"/>
      <c r="O27" s="261"/>
      <c r="P27" s="261"/>
      <c r="Q27" s="261"/>
      <c r="R27" s="261"/>
      <c r="S27" s="261"/>
      <c r="T27" s="261"/>
      <c r="U27" s="261"/>
      <c r="V27" s="261"/>
      <c r="W27" s="262"/>
      <c r="X27" s="99"/>
    </row>
    <row r="28" spans="1:24" ht="21.75" customHeight="1">
      <c r="A28" s="273"/>
      <c r="B28" s="263"/>
      <c r="C28" s="264"/>
      <c r="D28" s="264"/>
      <c r="E28" s="264"/>
      <c r="F28" s="264"/>
      <c r="G28" s="264"/>
      <c r="H28" s="264"/>
      <c r="I28" s="264"/>
      <c r="J28" s="264"/>
      <c r="K28" s="264"/>
      <c r="L28" s="264"/>
      <c r="M28" s="264"/>
      <c r="N28" s="264"/>
      <c r="O28" s="264"/>
      <c r="P28" s="264"/>
      <c r="Q28" s="264"/>
      <c r="R28" s="264"/>
      <c r="S28" s="264"/>
      <c r="T28" s="264"/>
      <c r="U28" s="264"/>
      <c r="V28" s="264"/>
      <c r="W28" s="265"/>
      <c r="X28" s="99"/>
    </row>
    <row r="29" spans="1:24" ht="21.75" customHeight="1">
      <c r="A29" s="273"/>
      <c r="B29" s="263"/>
      <c r="C29" s="264"/>
      <c r="D29" s="264"/>
      <c r="E29" s="264"/>
      <c r="F29" s="264"/>
      <c r="G29" s="264"/>
      <c r="H29" s="264"/>
      <c r="I29" s="264"/>
      <c r="J29" s="264"/>
      <c r="K29" s="264"/>
      <c r="L29" s="264"/>
      <c r="M29" s="264"/>
      <c r="N29" s="264"/>
      <c r="O29" s="264"/>
      <c r="P29" s="264"/>
      <c r="Q29" s="264"/>
      <c r="R29" s="264"/>
      <c r="S29" s="264"/>
      <c r="T29" s="264"/>
      <c r="U29" s="264"/>
      <c r="V29" s="264"/>
      <c r="W29" s="265"/>
      <c r="X29" s="99"/>
    </row>
    <row r="30" spans="1:24" ht="21.75" customHeight="1">
      <c r="A30" s="273"/>
      <c r="B30" s="263"/>
      <c r="C30" s="264"/>
      <c r="D30" s="264"/>
      <c r="E30" s="264"/>
      <c r="F30" s="264"/>
      <c r="G30" s="264"/>
      <c r="H30" s="264"/>
      <c r="I30" s="264"/>
      <c r="J30" s="264"/>
      <c r="K30" s="264"/>
      <c r="L30" s="264"/>
      <c r="M30" s="264"/>
      <c r="N30" s="264"/>
      <c r="O30" s="264"/>
      <c r="P30" s="264"/>
      <c r="Q30" s="264"/>
      <c r="R30" s="264"/>
      <c r="S30" s="264"/>
      <c r="T30" s="264"/>
      <c r="U30" s="264"/>
      <c r="V30" s="264"/>
      <c r="W30" s="265"/>
      <c r="X30" s="99"/>
    </row>
    <row r="31" spans="1:24" ht="21.75" customHeight="1">
      <c r="A31" s="273"/>
      <c r="B31" s="263"/>
      <c r="C31" s="264"/>
      <c r="D31" s="264"/>
      <c r="E31" s="264"/>
      <c r="F31" s="264"/>
      <c r="G31" s="264"/>
      <c r="H31" s="264"/>
      <c r="I31" s="264"/>
      <c r="J31" s="264"/>
      <c r="K31" s="264"/>
      <c r="L31" s="264"/>
      <c r="M31" s="264"/>
      <c r="N31" s="264"/>
      <c r="O31" s="264"/>
      <c r="P31" s="264"/>
      <c r="Q31" s="264"/>
      <c r="R31" s="264"/>
      <c r="S31" s="264"/>
      <c r="T31" s="264"/>
      <c r="U31" s="264"/>
      <c r="V31" s="264"/>
      <c r="W31" s="265"/>
      <c r="X31" s="99"/>
    </row>
    <row r="32" spans="1:24" ht="21.75" customHeight="1">
      <c r="A32" s="274"/>
      <c r="B32" s="266"/>
      <c r="C32" s="267"/>
      <c r="D32" s="267"/>
      <c r="E32" s="267"/>
      <c r="F32" s="267"/>
      <c r="G32" s="267"/>
      <c r="H32" s="267"/>
      <c r="I32" s="267"/>
      <c r="J32" s="267"/>
      <c r="K32" s="267"/>
      <c r="L32" s="267"/>
      <c r="M32" s="267"/>
      <c r="N32" s="267"/>
      <c r="O32" s="267"/>
      <c r="P32" s="267"/>
      <c r="Q32" s="267"/>
      <c r="R32" s="267"/>
      <c r="S32" s="267"/>
      <c r="T32" s="267"/>
      <c r="U32" s="267"/>
      <c r="V32" s="267"/>
      <c r="W32" s="268"/>
      <c r="X32" s="99"/>
    </row>
    <row r="33" spans="1:24" ht="12.95" customHeight="1">
      <c r="A33" s="269" t="s">
        <v>250</v>
      </c>
      <c r="B33" s="269"/>
      <c r="C33" s="269"/>
      <c r="D33" s="269"/>
      <c r="E33" s="269"/>
      <c r="F33" s="269"/>
      <c r="G33" s="269"/>
      <c r="H33" s="269"/>
      <c r="I33" s="269"/>
      <c r="J33" s="269"/>
      <c r="K33" s="269"/>
      <c r="L33" s="269"/>
      <c r="M33" s="269"/>
      <c r="N33" s="269"/>
      <c r="O33" s="269"/>
      <c r="P33" s="269"/>
      <c r="Q33" s="269"/>
      <c r="R33" s="269"/>
      <c r="S33" s="269"/>
      <c r="T33" s="269"/>
      <c r="U33" s="269"/>
      <c r="V33" s="269"/>
      <c r="W33" s="269"/>
      <c r="X33" s="98"/>
    </row>
    <row r="34" spans="1:24" ht="11.45" customHeight="1">
      <c r="A34" s="270" t="s">
        <v>259</v>
      </c>
      <c r="B34" s="270"/>
      <c r="C34" s="270"/>
      <c r="D34" s="270"/>
      <c r="E34" s="270"/>
      <c r="F34" s="270"/>
      <c r="G34" s="270"/>
      <c r="H34" s="270"/>
      <c r="I34" s="270"/>
      <c r="J34" s="270"/>
      <c r="K34" s="270"/>
      <c r="L34" s="270"/>
      <c r="M34" s="270"/>
      <c r="N34" s="270"/>
      <c r="O34" s="270"/>
      <c r="P34" s="270"/>
      <c r="Q34" s="270"/>
      <c r="R34" s="270"/>
      <c r="S34" s="270"/>
      <c r="T34" s="270"/>
      <c r="U34" s="270"/>
      <c r="V34" s="270"/>
      <c r="W34" s="270"/>
      <c r="X34" s="98"/>
    </row>
    <row r="35" spans="1:24" ht="12.6" customHeight="1">
      <c r="A35" s="270"/>
      <c r="B35" s="270"/>
      <c r="C35" s="270"/>
      <c r="D35" s="270"/>
      <c r="E35" s="270"/>
      <c r="F35" s="270"/>
      <c r="G35" s="270"/>
      <c r="H35" s="270"/>
      <c r="I35" s="270"/>
      <c r="J35" s="270"/>
      <c r="K35" s="270"/>
      <c r="L35" s="270"/>
      <c r="M35" s="270"/>
      <c r="N35" s="270"/>
      <c r="O35" s="270"/>
      <c r="P35" s="270"/>
      <c r="Q35" s="270"/>
      <c r="R35" s="270"/>
      <c r="S35" s="270"/>
      <c r="T35" s="270"/>
      <c r="U35" s="270"/>
      <c r="V35" s="270"/>
      <c r="W35" s="270"/>
      <c r="X35" s="98"/>
    </row>
    <row r="36" spans="1:24" ht="44.45" customHeight="1">
      <c r="A36" s="270"/>
      <c r="B36" s="270"/>
      <c r="C36" s="270"/>
      <c r="D36" s="270"/>
      <c r="E36" s="270"/>
      <c r="F36" s="270"/>
      <c r="G36" s="270"/>
      <c r="H36" s="270"/>
      <c r="I36" s="270"/>
      <c r="J36" s="270"/>
      <c r="K36" s="270"/>
      <c r="L36" s="270"/>
      <c r="M36" s="270"/>
      <c r="N36" s="270"/>
      <c r="O36" s="270"/>
      <c r="P36" s="270"/>
      <c r="Q36" s="270"/>
      <c r="R36" s="270"/>
      <c r="S36" s="270"/>
      <c r="T36" s="270"/>
      <c r="U36" s="270"/>
      <c r="V36" s="270"/>
      <c r="W36" s="270"/>
      <c r="X36" s="98"/>
    </row>
    <row r="37" spans="1:24" ht="33.6" customHeight="1">
      <c r="A37" s="271" t="s">
        <v>251</v>
      </c>
      <c r="B37" s="271"/>
      <c r="C37" s="271"/>
      <c r="D37" s="271"/>
      <c r="E37" s="271"/>
      <c r="F37" s="271"/>
      <c r="G37" s="271"/>
      <c r="H37" s="271"/>
      <c r="I37" s="271"/>
      <c r="J37" s="271"/>
      <c r="K37" s="271"/>
      <c r="L37" s="271"/>
      <c r="M37" s="271"/>
      <c r="N37" s="271"/>
      <c r="O37" s="271"/>
      <c r="P37" s="271"/>
      <c r="Q37" s="271"/>
      <c r="R37" s="271"/>
      <c r="S37" s="271"/>
      <c r="T37" s="271"/>
      <c r="U37" s="271"/>
      <c r="V37" s="271"/>
      <c r="W37" s="271"/>
      <c r="X37" s="98"/>
    </row>
    <row r="38" spans="1:24" ht="15" customHeight="1">
      <c r="A38" s="127" t="s">
        <v>252</v>
      </c>
      <c r="B38" s="126"/>
      <c r="C38" s="126"/>
      <c r="D38" s="126"/>
      <c r="E38" s="126"/>
      <c r="F38" s="126"/>
      <c r="G38" s="126"/>
      <c r="H38" s="126"/>
      <c r="I38" s="126"/>
      <c r="J38" s="126"/>
      <c r="K38" s="126"/>
      <c r="L38" s="126"/>
      <c r="M38" s="126"/>
      <c r="N38" s="126"/>
      <c r="O38" s="126"/>
      <c r="P38" s="126"/>
      <c r="Q38" s="126"/>
      <c r="R38" s="126"/>
      <c r="S38" s="126"/>
      <c r="T38" s="126"/>
      <c r="U38" s="126"/>
      <c r="V38" s="126"/>
      <c r="W38" s="126"/>
      <c r="X38" s="98"/>
    </row>
    <row r="39" spans="1:24">
      <c r="A39" s="99"/>
      <c r="B39" s="99"/>
      <c r="C39" s="99"/>
      <c r="D39" s="99"/>
      <c r="E39" s="99"/>
      <c r="F39" s="99"/>
      <c r="G39" s="99"/>
      <c r="H39" s="99"/>
      <c r="I39" s="99"/>
      <c r="J39" s="99"/>
      <c r="K39" s="99"/>
      <c r="L39" s="99"/>
      <c r="M39" s="99"/>
      <c r="N39" s="99"/>
      <c r="O39" s="99"/>
      <c r="P39" s="99"/>
      <c r="Q39" s="99"/>
      <c r="R39" s="99"/>
      <c r="S39" s="99"/>
      <c r="T39" s="99"/>
      <c r="U39" s="99"/>
      <c r="V39" s="99"/>
      <c r="W39" s="99"/>
      <c r="X39" s="99"/>
    </row>
  </sheetData>
  <sheetProtection algorithmName="SHA-512" hashValue="O52gBK3kciWm103fffzyvu8kt0BSMcK8BVpMf3XsPOhSiXmzwAqY8PUv8vNfHlzW2pnuACgqKIgyhXJHqVTYBw==" saltValue="FiQd6kTJVhbqoEu0wosk3A==" spinCount="100000" sheet="1" objects="1" scenarios="1"/>
  <mergeCells count="94">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 ref="P7:Q7"/>
    <mergeCell ref="S7:V7"/>
    <mergeCell ref="H8:I8"/>
    <mergeCell ref="J8:K8"/>
    <mergeCell ref="P8:Q8"/>
    <mergeCell ref="S8:V8"/>
    <mergeCell ref="H9:I9"/>
    <mergeCell ref="J9:K9"/>
    <mergeCell ref="P9:Q9"/>
    <mergeCell ref="S9:V9"/>
    <mergeCell ref="H10:I10"/>
    <mergeCell ref="J10:K10"/>
    <mergeCell ref="P10:Q10"/>
    <mergeCell ref="S10:V10"/>
    <mergeCell ref="H11:I11"/>
    <mergeCell ref="J11:K11"/>
    <mergeCell ref="P11:Q11"/>
    <mergeCell ref="S11:V11"/>
    <mergeCell ref="H12:I12"/>
    <mergeCell ref="J12:K12"/>
    <mergeCell ref="P12:Q12"/>
    <mergeCell ref="S12:V12"/>
    <mergeCell ref="H13:I13"/>
    <mergeCell ref="J13:K13"/>
    <mergeCell ref="P13:Q13"/>
    <mergeCell ref="S13:V13"/>
    <mergeCell ref="H14:I14"/>
    <mergeCell ref="J14:K14"/>
    <mergeCell ref="P14:Q14"/>
    <mergeCell ref="S14:V14"/>
    <mergeCell ref="H15:I15"/>
    <mergeCell ref="J15:K15"/>
    <mergeCell ref="P15:Q15"/>
    <mergeCell ref="S15:V15"/>
    <mergeCell ref="H16:I16"/>
    <mergeCell ref="J16:K16"/>
    <mergeCell ref="P16:Q16"/>
    <mergeCell ref="S16:V16"/>
    <mergeCell ref="H17:I17"/>
    <mergeCell ref="J17:K17"/>
    <mergeCell ref="P17:Q17"/>
    <mergeCell ref="S17:V17"/>
    <mergeCell ref="S20:W20"/>
    <mergeCell ref="J18:Q18"/>
    <mergeCell ref="R18:V18"/>
    <mergeCell ref="B19:G19"/>
    <mergeCell ref="H19:I19"/>
    <mergeCell ref="M19:N19"/>
    <mergeCell ref="R19:S19"/>
    <mergeCell ref="V19:W19"/>
    <mergeCell ref="B20:G20"/>
    <mergeCell ref="I20:J20"/>
    <mergeCell ref="K20:L20"/>
    <mergeCell ref="M20:P20"/>
    <mergeCell ref="Q20:R20"/>
    <mergeCell ref="A21:A22"/>
    <mergeCell ref="B21:G22"/>
    <mergeCell ref="I21:J21"/>
    <mergeCell ref="L21:P21"/>
    <mergeCell ref="R21:V21"/>
    <mergeCell ref="I22:J22"/>
    <mergeCell ref="L22:O22"/>
    <mergeCell ref="P22:W22"/>
    <mergeCell ref="B23:G23"/>
    <mergeCell ref="H23:I23"/>
    <mergeCell ref="L23:N23"/>
    <mergeCell ref="P23:Q23"/>
    <mergeCell ref="R23:S23"/>
    <mergeCell ref="K26:W26"/>
    <mergeCell ref="B27:W32"/>
    <mergeCell ref="A33:W33"/>
    <mergeCell ref="A34:W36"/>
    <mergeCell ref="A37:W37"/>
    <mergeCell ref="A24:A32"/>
    <mergeCell ref="B24:G26"/>
    <mergeCell ref="I25:P25"/>
    <mergeCell ref="R25:W25"/>
    <mergeCell ref="I26:J26"/>
  </mergeCells>
  <phoneticPr fontId="2"/>
  <dataValidations count="1">
    <dataValidation type="list" allowBlank="1" showInputMessage="1" showErrorMessage="1" sqref="H6:I17" xr:uid="{A7AD0449-CDAE-43DE-955D-1B531B711C07}">
      <formula1>$AA$1:$AA$8</formula1>
    </dataValidation>
  </dataValidations>
  <pageMargins left="0.7" right="0.7" top="0.75" bottom="0.75" header="0.3" footer="0.3"/>
  <pageSetup paperSize="9" scale="83"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6CBB3-7387-4FC3-86ED-8C4B3072E6E6}">
  <sheetPr>
    <tabColor rgb="FFFFC000"/>
  </sheetPr>
  <dimension ref="A1:AU90"/>
  <sheetViews>
    <sheetView view="pageBreakPreview" zoomScale="115" zoomScaleNormal="120" zoomScaleSheetLayoutView="115" workbookViewId="0">
      <selection activeCell="Z9" sqref="Z9:AF9"/>
    </sheetView>
  </sheetViews>
  <sheetFormatPr defaultColWidth="9" defaultRowHeight="13.5"/>
  <cols>
    <col min="1" max="1" width="2.5" style="139" customWidth="1"/>
    <col min="2" max="3" width="2.75" style="139" customWidth="1"/>
    <col min="4" max="4" width="3.5" style="139" customWidth="1"/>
    <col min="5" max="6" width="2.75" style="139" customWidth="1"/>
    <col min="7" max="11" width="2.5" style="139" customWidth="1"/>
    <col min="12" max="13" width="3" style="139" customWidth="1"/>
    <col min="14" max="24" width="2.5" style="139" customWidth="1"/>
    <col min="25" max="25" width="5.875" style="139" customWidth="1"/>
    <col min="26" max="34" width="2.5" style="139" customWidth="1"/>
    <col min="35" max="35" width="3" style="139" customWidth="1"/>
    <col min="36" max="36" width="2.5" style="139" customWidth="1"/>
    <col min="37" max="37" width="4.125" style="139" customWidth="1"/>
    <col min="38" max="46" width="9" style="139"/>
    <col min="47" max="47" width="13.25" style="139" customWidth="1"/>
    <col min="48" max="16384" width="9" style="139"/>
  </cols>
  <sheetData>
    <row r="1" spans="1:47" ht="20.25" customHeight="1">
      <c r="A1" s="130"/>
      <c r="B1" s="131"/>
      <c r="C1" s="131"/>
      <c r="D1" s="131"/>
      <c r="E1" s="131"/>
      <c r="F1" s="131"/>
      <c r="G1" s="131"/>
      <c r="H1" s="131"/>
      <c r="I1" s="131"/>
      <c r="J1" s="131"/>
      <c r="K1" s="131"/>
      <c r="L1" s="131"/>
      <c r="M1" s="131"/>
      <c r="N1" s="131"/>
      <c r="O1" s="131"/>
      <c r="P1" s="131"/>
      <c r="Q1" s="131"/>
      <c r="R1" s="131"/>
      <c r="S1" s="131"/>
      <c r="T1" s="131"/>
      <c r="U1" s="131"/>
      <c r="V1" s="131"/>
      <c r="W1" s="132"/>
      <c r="X1" s="132"/>
      <c r="Y1" s="132"/>
      <c r="Z1" s="341"/>
      <c r="AA1" s="341"/>
      <c r="AB1" s="341"/>
      <c r="AC1" s="341"/>
      <c r="AD1" s="341"/>
      <c r="AE1" s="341"/>
      <c r="AF1" s="341"/>
      <c r="AG1" s="341"/>
      <c r="AH1" s="341"/>
      <c r="AI1" s="341"/>
      <c r="AJ1" s="130"/>
    </row>
    <row r="2" spans="1:47" ht="6.75" customHeight="1">
      <c r="A2" s="204"/>
      <c r="B2" s="132"/>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row>
    <row r="3" spans="1:47" ht="15" customHeight="1">
      <c r="A3" s="204"/>
      <c r="B3" s="132"/>
      <c r="C3" s="132"/>
      <c r="D3" s="132"/>
      <c r="E3" s="132"/>
      <c r="F3" s="132"/>
      <c r="G3" s="132"/>
      <c r="H3" s="132"/>
      <c r="I3" s="132"/>
      <c r="J3" s="132"/>
      <c r="K3" s="132"/>
      <c r="L3" s="132"/>
      <c r="M3" s="132"/>
      <c r="N3" s="132"/>
      <c r="O3" s="132"/>
      <c r="P3" s="132"/>
      <c r="Q3" s="132"/>
      <c r="R3" s="132"/>
      <c r="S3" s="132"/>
      <c r="T3" s="132"/>
      <c r="U3" s="132"/>
      <c r="V3" s="132"/>
      <c r="W3" s="132"/>
      <c r="X3" s="132"/>
      <c r="Y3" s="144" t="s">
        <v>261</v>
      </c>
      <c r="Z3" s="345">
        <f>'精算書（実績報告）'!H3</f>
        <v>0</v>
      </c>
      <c r="AA3" s="345"/>
      <c r="AB3" s="345"/>
      <c r="AC3" s="345"/>
      <c r="AD3" s="345"/>
      <c r="AE3" s="345"/>
      <c r="AF3" s="345"/>
      <c r="AG3" s="345"/>
      <c r="AH3" s="345"/>
      <c r="AI3" s="345"/>
      <c r="AJ3" s="345"/>
    </row>
    <row r="4" spans="1:47" ht="6.75" customHeight="1">
      <c r="A4" s="204"/>
      <c r="B4" s="132"/>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row>
    <row r="5" spans="1:47" ht="14.25">
      <c r="A5" s="489" t="s">
        <v>330</v>
      </c>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c r="AF5" s="489"/>
      <c r="AG5" s="489"/>
      <c r="AH5" s="489"/>
      <c r="AI5" s="489"/>
      <c r="AJ5" s="489"/>
    </row>
    <row r="6" spans="1:47" ht="4.5" customHeight="1">
      <c r="A6" s="132"/>
      <c r="B6" s="132"/>
      <c r="C6" s="132"/>
      <c r="D6" s="132"/>
      <c r="E6" s="132"/>
      <c r="F6" s="132"/>
      <c r="G6" s="132"/>
      <c r="H6" s="132"/>
      <c r="I6" s="132"/>
      <c r="J6" s="132"/>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row>
    <row r="7" spans="1:47">
      <c r="A7" s="205" t="s">
        <v>331</v>
      </c>
      <c r="B7" s="132"/>
      <c r="C7" s="132"/>
      <c r="D7" s="132"/>
      <c r="E7" s="132"/>
      <c r="F7" s="132"/>
      <c r="G7" s="132"/>
      <c r="H7" s="132"/>
      <c r="I7" s="132"/>
      <c r="J7" s="132"/>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row>
    <row r="8" spans="1:47">
      <c r="A8" s="163" t="s">
        <v>332</v>
      </c>
      <c r="B8" s="132"/>
      <c r="C8" s="132"/>
      <c r="D8" s="132"/>
      <c r="E8" s="132"/>
      <c r="F8" s="132"/>
      <c r="G8" s="132"/>
      <c r="H8" s="132"/>
      <c r="I8" s="132"/>
      <c r="J8" s="132"/>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row>
    <row r="9" spans="1:47" s="151" customFormat="1" ht="22.5" customHeight="1">
      <c r="A9" s="206"/>
      <c r="B9" s="206"/>
      <c r="C9" s="206"/>
      <c r="D9" s="206"/>
      <c r="E9" s="206"/>
      <c r="F9" s="206"/>
      <c r="G9" s="206"/>
      <c r="H9" s="206"/>
      <c r="I9" s="206"/>
      <c r="J9" s="206"/>
      <c r="K9" s="206"/>
      <c r="L9" s="206"/>
      <c r="M9" s="490" t="s">
        <v>333</v>
      </c>
      <c r="N9" s="490"/>
      <c r="O9" s="490"/>
      <c r="P9" s="490"/>
      <c r="Q9" s="490"/>
      <c r="R9" s="490"/>
      <c r="S9" s="490"/>
      <c r="T9" s="490"/>
      <c r="U9" s="490"/>
      <c r="V9" s="490"/>
      <c r="W9" s="490"/>
      <c r="X9" s="490"/>
      <c r="Y9" s="490"/>
      <c r="Z9" s="491"/>
      <c r="AA9" s="492"/>
      <c r="AB9" s="492"/>
      <c r="AC9" s="492"/>
      <c r="AD9" s="492"/>
      <c r="AE9" s="492"/>
      <c r="AF9" s="492"/>
      <c r="AG9" s="493" t="s">
        <v>215</v>
      </c>
      <c r="AH9" s="493"/>
      <c r="AI9" s="160"/>
      <c r="AJ9" s="160"/>
      <c r="AS9" s="157"/>
    </row>
    <row r="10" spans="1:47" s="151" customFormat="1" ht="7.5" customHeight="1">
      <c r="A10" s="165"/>
      <c r="B10" s="165"/>
      <c r="C10" s="165"/>
      <c r="D10" s="165"/>
      <c r="E10" s="165"/>
      <c r="F10" s="165"/>
      <c r="G10" s="165"/>
      <c r="H10" s="165"/>
      <c r="I10" s="165"/>
      <c r="J10" s="165"/>
      <c r="K10" s="207"/>
      <c r="L10" s="207"/>
      <c r="M10" s="207"/>
      <c r="N10" s="207"/>
      <c r="O10" s="207"/>
      <c r="P10" s="207"/>
      <c r="Q10" s="207"/>
      <c r="R10" s="207"/>
      <c r="S10" s="207"/>
      <c r="T10" s="207"/>
      <c r="U10" s="207"/>
      <c r="V10" s="165"/>
      <c r="W10" s="165"/>
      <c r="X10" s="165"/>
      <c r="Y10" s="165"/>
      <c r="Z10" s="207"/>
      <c r="AA10" s="207"/>
      <c r="AB10" s="207"/>
      <c r="AC10" s="207"/>
      <c r="AD10" s="207"/>
      <c r="AE10" s="207"/>
      <c r="AF10" s="207"/>
      <c r="AG10" s="207"/>
      <c r="AH10" s="207"/>
      <c r="AI10" s="207"/>
      <c r="AJ10" s="207"/>
      <c r="AT10" s="157"/>
    </row>
    <row r="11" spans="1:47" s="151" customFormat="1" ht="14.25" thickBot="1">
      <c r="A11" s="208" t="s">
        <v>334</v>
      </c>
      <c r="B11" s="165"/>
      <c r="C11" s="165"/>
      <c r="D11" s="165"/>
      <c r="E11" s="165"/>
      <c r="F11" s="166"/>
      <c r="G11" s="165"/>
      <c r="H11" s="165"/>
      <c r="I11" s="165"/>
      <c r="J11" s="165"/>
      <c r="K11" s="207"/>
      <c r="L11" s="209"/>
      <c r="M11" s="166"/>
      <c r="N11" s="207"/>
      <c r="O11" s="207"/>
      <c r="P11" s="207"/>
      <c r="Q11" s="207"/>
      <c r="R11" s="207"/>
      <c r="S11" s="207"/>
      <c r="T11" s="207"/>
      <c r="U11" s="207"/>
      <c r="V11" s="165"/>
      <c r="W11" s="165"/>
      <c r="X11" s="165"/>
      <c r="Y11" s="165"/>
      <c r="Z11" s="207"/>
      <c r="AA11" s="207"/>
      <c r="AB11" s="207"/>
      <c r="AC11" s="207"/>
      <c r="AD11" s="207"/>
      <c r="AE11" s="207"/>
      <c r="AF11" s="207"/>
      <c r="AG11" s="207"/>
      <c r="AH11" s="207"/>
      <c r="AI11" s="207"/>
      <c r="AJ11" s="207"/>
      <c r="AT11" s="157"/>
    </row>
    <row r="12" spans="1:47" ht="19.5" customHeight="1" thickBot="1">
      <c r="A12" s="494" t="s">
        <v>335</v>
      </c>
      <c r="B12" s="494"/>
      <c r="C12" s="494"/>
      <c r="D12" s="494"/>
      <c r="E12" s="494"/>
      <c r="F12" s="494"/>
      <c r="G12" s="494"/>
      <c r="H12" s="494"/>
      <c r="I12" s="494"/>
      <c r="J12" s="494"/>
      <c r="K12" s="494"/>
      <c r="L12" s="494"/>
      <c r="M12" s="494"/>
      <c r="N12" s="494"/>
      <c r="O12" s="494"/>
      <c r="P12" s="494"/>
      <c r="Q12" s="494"/>
      <c r="R12" s="494"/>
      <c r="S12" s="494"/>
      <c r="T12" s="494"/>
      <c r="U12" s="494"/>
      <c r="V12" s="494"/>
      <c r="W12" s="494"/>
      <c r="X12" s="494"/>
      <c r="Y12" s="494"/>
      <c r="Z12" s="495">
        <f>Z9</f>
        <v>0</v>
      </c>
      <c r="AA12" s="495"/>
      <c r="AB12" s="495"/>
      <c r="AC12" s="495"/>
      <c r="AD12" s="495"/>
      <c r="AE12" s="495"/>
      <c r="AF12" s="495"/>
      <c r="AG12" s="496" t="s">
        <v>215</v>
      </c>
      <c r="AH12" s="496"/>
      <c r="AI12" s="210" t="str">
        <f>IF(Z9="", "", IF(SUM(Z13:AF14)&gt;=Z12, "○", "×"))</f>
        <v/>
      </c>
      <c r="AJ12" s="211"/>
      <c r="AK12" s="497" t="s">
        <v>336</v>
      </c>
      <c r="AL12" s="497"/>
      <c r="AM12" s="497"/>
      <c r="AN12" s="497"/>
      <c r="AO12" s="497"/>
      <c r="AP12" s="497"/>
      <c r="AQ12" s="497"/>
      <c r="AR12" s="497"/>
      <c r="AS12" s="497"/>
      <c r="AT12" s="497"/>
      <c r="AU12" s="498"/>
    </row>
    <row r="13" spans="1:47" ht="19.5" customHeight="1">
      <c r="A13" s="494" t="s">
        <v>337</v>
      </c>
      <c r="B13" s="494"/>
      <c r="C13" s="494"/>
      <c r="D13" s="494"/>
      <c r="E13" s="494"/>
      <c r="F13" s="494"/>
      <c r="G13" s="494"/>
      <c r="H13" s="494"/>
      <c r="I13" s="494"/>
      <c r="J13" s="494"/>
      <c r="K13" s="494"/>
      <c r="L13" s="494"/>
      <c r="M13" s="494"/>
      <c r="N13" s="494"/>
      <c r="O13" s="494"/>
      <c r="P13" s="494"/>
      <c r="Q13" s="494"/>
      <c r="R13" s="494"/>
      <c r="S13" s="494"/>
      <c r="T13" s="494"/>
      <c r="U13" s="494"/>
      <c r="V13" s="494"/>
      <c r="W13" s="494"/>
      <c r="X13" s="494"/>
      <c r="Y13" s="494"/>
      <c r="Z13" s="499"/>
      <c r="AA13" s="499"/>
      <c r="AB13" s="499"/>
      <c r="AC13" s="499"/>
      <c r="AD13" s="499"/>
      <c r="AE13" s="499"/>
      <c r="AF13" s="499"/>
      <c r="AG13" s="500" t="s">
        <v>215</v>
      </c>
      <c r="AH13" s="500"/>
      <c r="AI13" s="132"/>
      <c r="AJ13" s="132"/>
    </row>
    <row r="14" spans="1:47" ht="19.5" customHeight="1">
      <c r="A14" s="501" t="s">
        <v>338</v>
      </c>
      <c r="B14" s="501"/>
      <c r="C14" s="501"/>
      <c r="D14" s="501"/>
      <c r="E14" s="501"/>
      <c r="F14" s="501"/>
      <c r="G14" s="501"/>
      <c r="H14" s="501"/>
      <c r="I14" s="501"/>
      <c r="J14" s="501"/>
      <c r="K14" s="501"/>
      <c r="L14" s="501"/>
      <c r="M14" s="501"/>
      <c r="N14" s="501"/>
      <c r="O14" s="501"/>
      <c r="P14" s="501"/>
      <c r="Q14" s="501"/>
      <c r="R14" s="501"/>
      <c r="S14" s="501"/>
      <c r="T14" s="501"/>
      <c r="U14" s="501"/>
      <c r="V14" s="501"/>
      <c r="W14" s="501"/>
      <c r="X14" s="501"/>
      <c r="Y14" s="501"/>
      <c r="Z14" s="502">
        <f>SUM(Z15:AF17)</f>
        <v>0</v>
      </c>
      <c r="AA14" s="502"/>
      <c r="AB14" s="502"/>
      <c r="AC14" s="502"/>
      <c r="AD14" s="502"/>
      <c r="AE14" s="502"/>
      <c r="AF14" s="502"/>
      <c r="AG14" s="500" t="s">
        <v>215</v>
      </c>
      <c r="AH14" s="500"/>
      <c r="AI14" s="212"/>
      <c r="AJ14" s="212"/>
      <c r="AK14" s="213"/>
      <c r="AL14" s="213"/>
      <c r="AT14" s="162"/>
    </row>
    <row r="15" spans="1:47" ht="19.5" customHeight="1">
      <c r="A15" s="214"/>
      <c r="B15" s="215"/>
      <c r="C15" s="215"/>
      <c r="D15" s="215"/>
      <c r="E15" s="215"/>
      <c r="F15" s="215"/>
      <c r="G15" s="215"/>
      <c r="H15" s="215"/>
      <c r="I15" s="215"/>
      <c r="J15" s="215"/>
      <c r="K15" s="215"/>
      <c r="L15" s="503" t="s">
        <v>339</v>
      </c>
      <c r="M15" s="503"/>
      <c r="N15" s="503"/>
      <c r="O15" s="503"/>
      <c r="P15" s="503"/>
      <c r="Q15" s="503"/>
      <c r="R15" s="503"/>
      <c r="S15" s="503"/>
      <c r="T15" s="503"/>
      <c r="U15" s="503"/>
      <c r="V15" s="503"/>
      <c r="W15" s="503"/>
      <c r="X15" s="503"/>
      <c r="Y15" s="504"/>
      <c r="Z15" s="499"/>
      <c r="AA15" s="505"/>
      <c r="AB15" s="505"/>
      <c r="AC15" s="505"/>
      <c r="AD15" s="505"/>
      <c r="AE15" s="505"/>
      <c r="AF15" s="505"/>
      <c r="AG15" s="500" t="s">
        <v>215</v>
      </c>
      <c r="AH15" s="500"/>
      <c r="AI15" s="212"/>
      <c r="AJ15" s="212"/>
      <c r="AK15" s="213"/>
      <c r="AL15" s="213"/>
      <c r="AP15" s="216"/>
      <c r="AT15" s="162"/>
    </row>
    <row r="16" spans="1:47" ht="19.5" customHeight="1">
      <c r="A16" s="214"/>
      <c r="B16" s="215"/>
      <c r="C16" s="215"/>
      <c r="D16" s="215"/>
      <c r="E16" s="215"/>
      <c r="F16" s="215"/>
      <c r="G16" s="215"/>
      <c r="H16" s="215"/>
      <c r="I16" s="215"/>
      <c r="J16" s="215"/>
      <c r="K16" s="215"/>
      <c r="L16" s="506" t="s">
        <v>340</v>
      </c>
      <c r="M16" s="506"/>
      <c r="N16" s="506"/>
      <c r="O16" s="506"/>
      <c r="P16" s="506"/>
      <c r="Q16" s="506"/>
      <c r="R16" s="506"/>
      <c r="S16" s="506"/>
      <c r="T16" s="506"/>
      <c r="U16" s="506"/>
      <c r="V16" s="506"/>
      <c r="W16" s="506"/>
      <c r="X16" s="506"/>
      <c r="Y16" s="506"/>
      <c r="Z16" s="499"/>
      <c r="AA16" s="499"/>
      <c r="AB16" s="499"/>
      <c r="AC16" s="499"/>
      <c r="AD16" s="499"/>
      <c r="AE16" s="499"/>
      <c r="AF16" s="499"/>
      <c r="AG16" s="500" t="s">
        <v>215</v>
      </c>
      <c r="AH16" s="500"/>
      <c r="AI16" s="212"/>
      <c r="AJ16" s="212"/>
      <c r="AK16" s="213"/>
      <c r="AL16" s="213"/>
      <c r="AT16" s="162"/>
    </row>
    <row r="17" spans="1:47" ht="19.5" customHeight="1">
      <c r="A17" s="217"/>
      <c r="B17" s="218"/>
      <c r="C17" s="218"/>
      <c r="D17" s="218"/>
      <c r="E17" s="218"/>
      <c r="F17" s="218"/>
      <c r="G17" s="218"/>
      <c r="H17" s="218"/>
      <c r="I17" s="218"/>
      <c r="J17" s="218"/>
      <c r="K17" s="218"/>
      <c r="L17" s="507" t="s">
        <v>341</v>
      </c>
      <c r="M17" s="507"/>
      <c r="N17" s="507"/>
      <c r="O17" s="507"/>
      <c r="P17" s="507"/>
      <c r="Q17" s="507"/>
      <c r="R17" s="507"/>
      <c r="S17" s="507"/>
      <c r="T17" s="507"/>
      <c r="U17" s="507"/>
      <c r="V17" s="507"/>
      <c r="W17" s="507"/>
      <c r="X17" s="507"/>
      <c r="Y17" s="507"/>
      <c r="Z17" s="499"/>
      <c r="AA17" s="499"/>
      <c r="AB17" s="499"/>
      <c r="AC17" s="499"/>
      <c r="AD17" s="499"/>
      <c r="AE17" s="499"/>
      <c r="AF17" s="499"/>
      <c r="AG17" s="500" t="s">
        <v>215</v>
      </c>
      <c r="AH17" s="500"/>
      <c r="AI17" s="212"/>
      <c r="AJ17" s="212"/>
      <c r="AK17" s="213"/>
      <c r="AL17" s="213"/>
      <c r="AT17" s="162"/>
    </row>
    <row r="18" spans="1:47" ht="16.899999999999999" customHeight="1" thickBot="1">
      <c r="A18" s="163" t="s">
        <v>342</v>
      </c>
      <c r="B18" s="219"/>
      <c r="C18" s="220"/>
      <c r="D18" s="220"/>
      <c r="E18" s="220"/>
      <c r="F18" s="220"/>
      <c r="G18" s="220"/>
      <c r="H18" s="220"/>
      <c r="I18" s="220"/>
      <c r="J18" s="220"/>
      <c r="K18" s="220"/>
      <c r="L18" s="220"/>
      <c r="M18" s="220"/>
      <c r="N18" s="220"/>
      <c r="O18" s="220"/>
      <c r="P18" s="220"/>
      <c r="Q18" s="220"/>
      <c r="R18" s="220"/>
      <c r="S18" s="220"/>
      <c r="T18" s="220"/>
      <c r="U18" s="220"/>
      <c r="V18" s="220"/>
      <c r="W18" s="220"/>
      <c r="X18" s="220"/>
      <c r="Y18" s="220"/>
      <c r="Z18" s="221"/>
      <c r="AA18" s="220"/>
      <c r="AB18" s="220"/>
      <c r="AC18" s="220"/>
      <c r="AD18" s="220"/>
      <c r="AE18" s="220"/>
      <c r="AF18" s="220"/>
      <c r="AG18" s="220"/>
      <c r="AH18" s="220"/>
      <c r="AI18" s="220"/>
      <c r="AJ18" s="212"/>
      <c r="AK18" s="213"/>
      <c r="AL18" s="213"/>
      <c r="AT18" s="162"/>
    </row>
    <row r="19" spans="1:47" ht="19.5" customHeight="1" thickBot="1">
      <c r="A19" s="509" t="s">
        <v>343</v>
      </c>
      <c r="B19" s="509"/>
      <c r="C19" s="509"/>
      <c r="D19" s="509"/>
      <c r="E19" s="509"/>
      <c r="F19" s="509"/>
      <c r="G19" s="509"/>
      <c r="H19" s="509"/>
      <c r="I19" s="509"/>
      <c r="J19" s="509"/>
      <c r="K19" s="509"/>
      <c r="L19" s="509"/>
      <c r="M19" s="510"/>
      <c r="N19" s="510"/>
      <c r="O19" s="510"/>
      <c r="P19" s="510"/>
      <c r="Q19" s="510"/>
      <c r="R19" s="510"/>
      <c r="S19" s="510"/>
      <c r="T19" s="510"/>
      <c r="U19" s="510"/>
      <c r="V19" s="510"/>
      <c r="W19" s="510"/>
      <c r="X19" s="510"/>
      <c r="Y19" s="510"/>
      <c r="Z19" s="510"/>
      <c r="AA19" s="510"/>
      <c r="AB19" s="510"/>
      <c r="AC19" s="510"/>
      <c r="AD19" s="510"/>
      <c r="AE19" s="510"/>
      <c r="AF19" s="510"/>
      <c r="AG19" s="510"/>
      <c r="AH19" s="510"/>
      <c r="AI19" s="511" t="str">
        <f>IF(Z9="", "", IF(AND(Z17&gt;0, A20=""), "×", "○"))</f>
        <v/>
      </c>
      <c r="AJ19" s="212"/>
      <c r="AK19" s="213"/>
      <c r="AL19" s="213"/>
      <c r="AT19" s="162"/>
    </row>
    <row r="20" spans="1:47" ht="31.15" customHeight="1" thickBot="1">
      <c r="A20" s="513"/>
      <c r="B20" s="513"/>
      <c r="C20" s="513"/>
      <c r="D20" s="513"/>
      <c r="E20" s="513"/>
      <c r="F20" s="513"/>
      <c r="G20" s="513"/>
      <c r="H20" s="513"/>
      <c r="I20" s="513"/>
      <c r="J20" s="513"/>
      <c r="K20" s="513"/>
      <c r="L20" s="513"/>
      <c r="M20" s="513"/>
      <c r="N20" s="513"/>
      <c r="O20" s="513"/>
      <c r="P20" s="513"/>
      <c r="Q20" s="513"/>
      <c r="R20" s="513"/>
      <c r="S20" s="513"/>
      <c r="T20" s="513"/>
      <c r="U20" s="513"/>
      <c r="V20" s="513"/>
      <c r="W20" s="513"/>
      <c r="X20" s="513"/>
      <c r="Y20" s="513"/>
      <c r="Z20" s="513"/>
      <c r="AA20" s="513"/>
      <c r="AB20" s="513"/>
      <c r="AC20" s="513"/>
      <c r="AD20" s="513"/>
      <c r="AE20" s="513"/>
      <c r="AF20" s="513"/>
      <c r="AG20" s="513"/>
      <c r="AH20" s="513"/>
      <c r="AI20" s="512"/>
      <c r="AJ20" s="211"/>
      <c r="AK20" s="514" t="s">
        <v>344</v>
      </c>
      <c r="AL20" s="515"/>
      <c r="AM20" s="515"/>
      <c r="AN20" s="515"/>
      <c r="AO20" s="515"/>
      <c r="AP20" s="515"/>
      <c r="AQ20" s="515"/>
      <c r="AR20" s="515"/>
      <c r="AS20" s="515"/>
      <c r="AT20" s="515"/>
      <c r="AU20" s="516"/>
    </row>
    <row r="21" spans="1:47" s="151" customFormat="1" ht="100.5" customHeight="1">
      <c r="A21" s="517" t="s">
        <v>345</v>
      </c>
      <c r="B21" s="517"/>
      <c r="C21" s="517"/>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207"/>
      <c r="AM21" s="222"/>
      <c r="AT21" s="157"/>
    </row>
    <row r="22" spans="1:47" s="151" customFormat="1" ht="7.5" customHeight="1">
      <c r="A22" s="223"/>
      <c r="B22" s="219"/>
      <c r="C22" s="219"/>
      <c r="D22" s="219"/>
      <c r="E22" s="219"/>
      <c r="F22" s="219"/>
      <c r="G22" s="219"/>
      <c r="H22" s="219"/>
      <c r="I22" s="219"/>
      <c r="J22" s="219"/>
      <c r="K22" s="219"/>
      <c r="L22" s="219"/>
      <c r="M22" s="219"/>
      <c r="N22" s="219"/>
      <c r="O22" s="219"/>
      <c r="P22" s="219"/>
      <c r="Q22" s="219"/>
      <c r="R22" s="219"/>
      <c r="S22" s="219"/>
      <c r="T22" s="219"/>
      <c r="U22" s="219"/>
      <c r="V22" s="219"/>
      <c r="W22" s="219"/>
      <c r="X22" s="219"/>
      <c r="Y22" s="219"/>
      <c r="Z22" s="219"/>
      <c r="AA22" s="219"/>
      <c r="AB22" s="219"/>
      <c r="AC22" s="219"/>
      <c r="AD22" s="219"/>
      <c r="AE22" s="219"/>
      <c r="AF22" s="219"/>
      <c r="AG22" s="219"/>
      <c r="AH22" s="219"/>
      <c r="AI22" s="219"/>
      <c r="AJ22" s="161"/>
    </row>
    <row r="23" spans="1:47" ht="15" customHeight="1" thickBot="1">
      <c r="A23" s="386" t="s">
        <v>346</v>
      </c>
      <c r="B23" s="386"/>
      <c r="C23" s="386"/>
      <c r="D23" s="386"/>
      <c r="E23" s="386"/>
      <c r="F23" s="386"/>
      <c r="G23" s="386"/>
      <c r="H23" s="386"/>
      <c r="I23" s="386"/>
      <c r="J23" s="386"/>
      <c r="K23" s="386"/>
      <c r="L23" s="386"/>
      <c r="M23" s="386"/>
      <c r="N23" s="386"/>
      <c r="O23" s="386"/>
      <c r="P23" s="386"/>
      <c r="Q23" s="386"/>
      <c r="R23" s="386"/>
      <c r="S23" s="386"/>
      <c r="T23" s="386"/>
      <c r="U23" s="386"/>
      <c r="V23" s="386"/>
      <c r="W23" s="386"/>
      <c r="X23" s="386"/>
      <c r="Y23" s="386"/>
      <c r="Z23" s="386"/>
      <c r="AA23" s="386"/>
      <c r="AB23" s="386"/>
      <c r="AC23" s="386"/>
      <c r="AD23" s="386"/>
      <c r="AE23" s="386"/>
      <c r="AF23" s="386"/>
      <c r="AG23" s="386"/>
      <c r="AH23" s="386"/>
      <c r="AI23" s="386"/>
      <c r="AJ23" s="386"/>
    </row>
    <row r="24" spans="1:47" ht="18.75" customHeight="1" thickBot="1">
      <c r="A24" s="253"/>
      <c r="B24" s="518" t="s">
        <v>347</v>
      </c>
      <c r="C24" s="519"/>
      <c r="D24" s="519"/>
      <c r="E24" s="519"/>
      <c r="F24" s="519"/>
      <c r="G24" s="519"/>
      <c r="H24" s="519"/>
      <c r="I24" s="519"/>
      <c r="J24" s="519"/>
      <c r="K24" s="519"/>
      <c r="L24" s="519"/>
      <c r="M24" s="519"/>
      <c r="N24" s="519"/>
      <c r="O24" s="519"/>
      <c r="P24" s="519"/>
      <c r="Q24" s="519"/>
      <c r="R24" s="519"/>
      <c r="S24" s="519"/>
      <c r="T24" s="519"/>
      <c r="U24" s="519"/>
      <c r="V24" s="519"/>
      <c r="W24" s="519"/>
      <c r="X24" s="519"/>
      <c r="Y24" s="519"/>
      <c r="Z24" s="519"/>
      <c r="AA24" s="519"/>
      <c r="AB24" s="519"/>
      <c r="AC24" s="519"/>
      <c r="AD24" s="519"/>
      <c r="AE24" s="519"/>
      <c r="AF24" s="519"/>
      <c r="AG24" s="519"/>
      <c r="AH24" s="520"/>
      <c r="AI24" s="210" t="str">
        <f>IF(Z13=0,"",IF(A24="","×","○"))</f>
        <v/>
      </c>
    </row>
    <row r="25" spans="1:47" ht="36.6" customHeight="1">
      <c r="A25" s="517" t="s">
        <v>348</v>
      </c>
      <c r="B25" s="517"/>
      <c r="C25" s="517"/>
      <c r="D25" s="517"/>
      <c r="E25" s="517"/>
      <c r="F25" s="517"/>
      <c r="G25" s="517"/>
      <c r="H25" s="517"/>
      <c r="I25" s="517"/>
      <c r="J25" s="517"/>
      <c r="K25" s="517"/>
      <c r="L25" s="517"/>
      <c r="M25" s="517"/>
      <c r="N25" s="517"/>
      <c r="O25" s="517"/>
      <c r="P25" s="517"/>
      <c r="Q25" s="517"/>
      <c r="R25" s="517"/>
      <c r="S25" s="517"/>
      <c r="T25" s="517"/>
      <c r="U25" s="517"/>
      <c r="V25" s="517"/>
      <c r="W25" s="517"/>
      <c r="X25" s="517"/>
      <c r="Y25" s="517"/>
      <c r="Z25" s="517"/>
      <c r="AA25" s="517"/>
      <c r="AB25" s="517"/>
      <c r="AC25" s="517"/>
      <c r="AD25" s="517"/>
      <c r="AE25" s="517"/>
      <c r="AF25" s="517"/>
      <c r="AG25" s="517"/>
      <c r="AH25" s="517"/>
      <c r="AI25" s="517"/>
      <c r="AJ25" s="204"/>
    </row>
    <row r="26" spans="1:47" ht="15" customHeight="1">
      <c r="A26" s="224" t="s">
        <v>349</v>
      </c>
      <c r="B26" s="220"/>
      <c r="C26" s="220"/>
      <c r="D26" s="220"/>
      <c r="E26" s="220"/>
      <c r="F26" s="220"/>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c r="AD26" s="220"/>
      <c r="AE26" s="220"/>
      <c r="AF26" s="220"/>
      <c r="AG26" s="220"/>
      <c r="AH26" s="220"/>
      <c r="AI26" s="220"/>
      <c r="AJ26" s="204"/>
    </row>
    <row r="27" spans="1:47" ht="19.899999999999999" customHeight="1">
      <c r="A27" s="521"/>
      <c r="B27" s="521"/>
      <c r="C27" s="521"/>
      <c r="D27" s="521"/>
      <c r="E27" s="521"/>
      <c r="F27" s="521"/>
      <c r="G27" s="521"/>
      <c r="H27" s="521"/>
      <c r="I27" s="521"/>
      <c r="J27" s="521"/>
      <c r="K27" s="521"/>
      <c r="L27" s="521"/>
      <c r="M27" s="521"/>
      <c r="N27" s="521"/>
      <c r="O27" s="521"/>
      <c r="P27" s="521"/>
      <c r="Q27" s="521"/>
      <c r="R27" s="521"/>
      <c r="S27" s="521"/>
      <c r="T27" s="521"/>
      <c r="U27" s="521"/>
      <c r="V27" s="521"/>
      <c r="W27" s="521"/>
      <c r="X27" s="521"/>
      <c r="Y27" s="521"/>
      <c r="Z27" s="521"/>
      <c r="AA27" s="521"/>
      <c r="AB27" s="521"/>
      <c r="AC27" s="521"/>
      <c r="AD27" s="521"/>
      <c r="AE27" s="521"/>
      <c r="AF27" s="521"/>
      <c r="AG27" s="521"/>
      <c r="AH27" s="521"/>
      <c r="AI27" s="522"/>
      <c r="AJ27" s="204"/>
    </row>
    <row r="28" spans="1:47" s="151" customFormat="1" ht="7.5" customHeight="1">
      <c r="A28" s="165"/>
      <c r="B28" s="166"/>
      <c r="C28" s="165"/>
      <c r="D28" s="165"/>
      <c r="E28" s="165"/>
      <c r="F28" s="165"/>
      <c r="G28" s="165"/>
      <c r="H28" s="165"/>
      <c r="I28" s="165"/>
      <c r="J28" s="165"/>
      <c r="K28" s="207"/>
      <c r="L28" s="207"/>
      <c r="M28" s="207"/>
      <c r="N28" s="207"/>
      <c r="O28" s="207"/>
      <c r="P28" s="207"/>
      <c r="Q28" s="207"/>
      <c r="R28" s="207"/>
      <c r="S28" s="225"/>
      <c r="T28" s="225"/>
      <c r="U28" s="225"/>
      <c r="V28" s="225"/>
      <c r="W28" s="225"/>
      <c r="X28" s="225"/>
      <c r="Y28" s="225"/>
      <c r="Z28" s="225"/>
      <c r="AA28" s="225"/>
      <c r="AB28" s="225"/>
      <c r="AC28" s="225"/>
      <c r="AD28" s="225"/>
      <c r="AE28" s="225"/>
      <c r="AF28" s="225"/>
      <c r="AG28" s="226"/>
      <c r="AH28" s="226"/>
      <c r="AI28" s="227"/>
      <c r="AJ28" s="227"/>
      <c r="AT28" s="157"/>
    </row>
    <row r="29" spans="1:47" s="151" customFormat="1" ht="7.5" customHeight="1" thickBot="1">
      <c r="A29" s="165"/>
      <c r="B29" s="166"/>
      <c r="C29" s="165"/>
      <c r="D29" s="165"/>
      <c r="E29" s="165"/>
      <c r="F29" s="165"/>
      <c r="G29" s="165"/>
      <c r="H29" s="165"/>
      <c r="I29" s="165"/>
      <c r="J29" s="165"/>
      <c r="K29" s="207"/>
      <c r="L29" s="207"/>
      <c r="M29" s="207"/>
      <c r="N29" s="207"/>
      <c r="O29" s="207"/>
      <c r="P29" s="207"/>
      <c r="Q29" s="207"/>
      <c r="R29" s="207"/>
      <c r="S29" s="225"/>
      <c r="T29" s="225"/>
      <c r="U29" s="225"/>
      <c r="V29" s="225"/>
      <c r="W29" s="225"/>
      <c r="X29" s="225"/>
      <c r="Y29" s="225"/>
      <c r="Z29" s="225"/>
      <c r="AA29" s="225"/>
      <c r="AB29" s="225"/>
      <c r="AC29" s="225"/>
      <c r="AD29" s="225"/>
      <c r="AE29" s="225"/>
      <c r="AF29" s="225"/>
      <c r="AG29" s="226"/>
      <c r="AH29" s="226"/>
      <c r="AI29" s="227"/>
      <c r="AJ29" s="227"/>
      <c r="AT29" s="157"/>
    </row>
    <row r="30" spans="1:47" ht="18.75" customHeight="1" thickBot="1">
      <c r="A30" s="523" t="s">
        <v>350</v>
      </c>
      <c r="B30" s="523"/>
      <c r="C30" s="523"/>
      <c r="D30" s="523"/>
      <c r="E30" s="523"/>
      <c r="F30" s="523"/>
      <c r="G30" s="523"/>
      <c r="H30" s="523"/>
      <c r="I30" s="523"/>
      <c r="J30" s="523"/>
      <c r="K30" s="523"/>
      <c r="L30" s="523"/>
      <c r="M30" s="523"/>
      <c r="N30" s="523"/>
      <c r="O30" s="523"/>
      <c r="P30" s="523"/>
      <c r="Q30" s="523"/>
      <c r="R30" s="523"/>
      <c r="S30" s="523"/>
      <c r="T30" s="523"/>
      <c r="U30" s="523"/>
      <c r="V30" s="523"/>
      <c r="W30" s="523"/>
      <c r="X30" s="523"/>
      <c r="Y30" s="523"/>
      <c r="Z30" s="523"/>
      <c r="AA30" s="523"/>
      <c r="AB30" s="523"/>
      <c r="AC30" s="523"/>
      <c r="AD30" s="523"/>
      <c r="AE30" s="523"/>
      <c r="AF30" s="523"/>
      <c r="AG30" s="523"/>
      <c r="AH30" s="523"/>
      <c r="AI30" s="210" t="str">
        <f>IF(Z9="", "", IF(AND(B32="✓",AND(G34&lt;&gt;"",J34&lt;&gt;"",Q34&lt;&gt;"",S35&lt;&gt;"",Z35&lt;&gt;"")),"○","×"))</f>
        <v/>
      </c>
      <c r="AJ30" s="170"/>
      <c r="AK30" s="508" t="s">
        <v>311</v>
      </c>
      <c r="AL30" s="508"/>
      <c r="AM30" s="508"/>
      <c r="AN30" s="508"/>
      <c r="AO30" s="508"/>
      <c r="AP30" s="508"/>
      <c r="AQ30" s="508"/>
      <c r="AR30" s="508"/>
      <c r="AS30" s="508"/>
      <c r="AT30" s="508"/>
      <c r="AU30" s="508"/>
    </row>
    <row r="31" spans="1:47" ht="6.75" customHeight="1" thickBot="1">
      <c r="A31" s="228"/>
      <c r="B31" s="229"/>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30"/>
      <c r="AJ31" s="132"/>
      <c r="AT31" s="162"/>
    </row>
    <row r="32" spans="1:47" ht="29.45" customHeight="1" thickBot="1">
      <c r="A32" s="231" t="s">
        <v>351</v>
      </c>
      <c r="B32" s="253"/>
      <c r="C32" s="232"/>
      <c r="D32" s="525" t="s">
        <v>352</v>
      </c>
      <c r="E32" s="525"/>
      <c r="F32" s="525"/>
      <c r="G32" s="525"/>
      <c r="H32" s="525"/>
      <c r="I32" s="525"/>
      <c r="J32" s="525"/>
      <c r="K32" s="525"/>
      <c r="L32" s="525"/>
      <c r="M32" s="525"/>
      <c r="N32" s="525"/>
      <c r="O32" s="525"/>
      <c r="P32" s="525"/>
      <c r="Q32" s="525"/>
      <c r="R32" s="525"/>
      <c r="S32" s="525"/>
      <c r="T32" s="525"/>
      <c r="U32" s="525"/>
      <c r="V32" s="525"/>
      <c r="W32" s="525"/>
      <c r="X32" s="525"/>
      <c r="Y32" s="525"/>
      <c r="Z32" s="525"/>
      <c r="AA32" s="525"/>
      <c r="AB32" s="525"/>
      <c r="AC32" s="525"/>
      <c r="AD32" s="525"/>
      <c r="AE32" s="525"/>
      <c r="AF32" s="525"/>
      <c r="AG32" s="525"/>
      <c r="AH32" s="525"/>
      <c r="AI32" s="233"/>
      <c r="AJ32" s="232"/>
    </row>
    <row r="33" spans="1:36" ht="7.5" customHeight="1" thickBot="1">
      <c r="A33" s="231"/>
      <c r="B33" s="204"/>
      <c r="C33" s="232"/>
      <c r="D33" s="232"/>
      <c r="E33" s="232"/>
      <c r="F33" s="232"/>
      <c r="G33" s="232"/>
      <c r="H33" s="232"/>
      <c r="I33" s="232"/>
      <c r="J33" s="232"/>
      <c r="K33" s="232"/>
      <c r="L33" s="232"/>
      <c r="M33" s="232"/>
      <c r="N33" s="232"/>
      <c r="O33" s="232"/>
      <c r="P33" s="232"/>
      <c r="Q33" s="232"/>
      <c r="R33" s="232"/>
      <c r="S33" s="232"/>
      <c r="T33" s="232"/>
      <c r="U33" s="232"/>
      <c r="V33" s="232"/>
      <c r="W33" s="232"/>
      <c r="X33" s="232"/>
      <c r="Y33" s="232"/>
      <c r="Z33" s="232"/>
      <c r="AA33" s="232"/>
      <c r="AB33" s="232"/>
      <c r="AC33" s="232"/>
      <c r="AD33" s="232"/>
      <c r="AE33" s="232"/>
      <c r="AF33" s="232"/>
      <c r="AG33" s="232"/>
      <c r="AH33" s="232"/>
      <c r="AI33" s="233"/>
      <c r="AJ33" s="232"/>
    </row>
    <row r="34" spans="1:36" s="169" customFormat="1" ht="13.9" customHeight="1" thickBot="1">
      <c r="A34" s="234"/>
      <c r="B34" s="185" t="s">
        <v>313</v>
      </c>
      <c r="C34" s="185"/>
      <c r="D34" s="414">
        <v>7</v>
      </c>
      <c r="E34" s="414"/>
      <c r="F34" s="185" t="s">
        <v>314</v>
      </c>
      <c r="G34" s="416"/>
      <c r="H34" s="526"/>
      <c r="I34" s="185" t="s">
        <v>315</v>
      </c>
      <c r="J34" s="416"/>
      <c r="K34" s="526"/>
      <c r="L34" s="185" t="s">
        <v>316</v>
      </c>
      <c r="M34" s="167"/>
      <c r="N34" s="414" t="s">
        <v>317</v>
      </c>
      <c r="O34" s="414"/>
      <c r="P34" s="414"/>
      <c r="Q34" s="527"/>
      <c r="R34" s="527"/>
      <c r="S34" s="527"/>
      <c r="T34" s="527"/>
      <c r="U34" s="527"/>
      <c r="V34" s="527"/>
      <c r="W34" s="527"/>
      <c r="X34" s="527"/>
      <c r="Y34" s="527"/>
      <c r="Z34" s="527"/>
      <c r="AA34" s="527"/>
      <c r="AB34" s="527"/>
      <c r="AC34" s="527"/>
      <c r="AD34" s="527"/>
      <c r="AE34" s="527"/>
      <c r="AF34" s="527"/>
      <c r="AG34" s="527"/>
      <c r="AH34" s="527"/>
      <c r="AI34" s="235"/>
      <c r="AJ34" s="236"/>
    </row>
    <row r="35" spans="1:36" s="169" customFormat="1" ht="15.6" customHeight="1">
      <c r="A35" s="234"/>
      <c r="B35" s="186"/>
      <c r="C35" s="185"/>
      <c r="D35" s="185"/>
      <c r="E35" s="185"/>
      <c r="F35" s="185"/>
      <c r="G35" s="185"/>
      <c r="H35" s="185"/>
      <c r="I35" s="185"/>
      <c r="J35" s="185"/>
      <c r="K35" s="185"/>
      <c r="L35" s="185"/>
      <c r="M35" s="185"/>
      <c r="N35" s="435" t="s">
        <v>318</v>
      </c>
      <c r="O35" s="435"/>
      <c r="P35" s="435"/>
      <c r="Q35" s="436" t="s">
        <v>319</v>
      </c>
      <c r="R35" s="436"/>
      <c r="S35" s="437"/>
      <c r="T35" s="437"/>
      <c r="U35" s="437"/>
      <c r="V35" s="437"/>
      <c r="W35" s="437"/>
      <c r="X35" s="438" t="s">
        <v>320</v>
      </c>
      <c r="Y35" s="438"/>
      <c r="Z35" s="437"/>
      <c r="AA35" s="437"/>
      <c r="AB35" s="437"/>
      <c r="AC35" s="437"/>
      <c r="AD35" s="437"/>
      <c r="AE35" s="437"/>
      <c r="AF35" s="437"/>
      <c r="AG35" s="437"/>
      <c r="AH35" s="437"/>
      <c r="AI35" s="237"/>
      <c r="AJ35" s="236"/>
    </row>
    <row r="36" spans="1:36" ht="7.5" customHeight="1" thickBot="1">
      <c r="A36" s="238"/>
      <c r="B36" s="239"/>
      <c r="C36" s="240"/>
      <c r="D36" s="240"/>
      <c r="E36" s="240"/>
      <c r="F36" s="240"/>
      <c r="G36" s="240"/>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1"/>
      <c r="AJ36" s="132"/>
    </row>
    <row r="37" spans="1:36" ht="10.15" customHeight="1">
      <c r="A37" s="524" t="s">
        <v>353</v>
      </c>
      <c r="B37" s="524"/>
      <c r="C37" s="524"/>
      <c r="D37" s="524"/>
      <c r="E37" s="524"/>
      <c r="F37" s="524"/>
      <c r="G37" s="524"/>
      <c r="H37" s="524"/>
      <c r="I37" s="524"/>
      <c r="J37" s="524"/>
      <c r="K37" s="524"/>
      <c r="L37" s="524"/>
      <c r="M37" s="524"/>
      <c r="N37" s="524"/>
      <c r="O37" s="524"/>
      <c r="P37" s="524"/>
      <c r="Q37" s="524"/>
      <c r="R37" s="524"/>
      <c r="S37" s="524"/>
      <c r="T37" s="524"/>
      <c r="U37" s="524"/>
      <c r="V37" s="524"/>
      <c r="W37" s="524"/>
      <c r="X37" s="524"/>
      <c r="Y37" s="524"/>
      <c r="Z37" s="524"/>
      <c r="AA37" s="524"/>
      <c r="AB37" s="524"/>
      <c r="AC37" s="524"/>
      <c r="AD37" s="524"/>
      <c r="AE37" s="524"/>
      <c r="AF37" s="524"/>
      <c r="AG37" s="524"/>
      <c r="AH37" s="524"/>
      <c r="AI37" s="524"/>
      <c r="AJ37" s="193"/>
    </row>
    <row r="38" spans="1:36" ht="6.75" customHeight="1">
      <c r="A38" s="198"/>
      <c r="B38" s="198"/>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198"/>
      <c r="AB38" s="198"/>
      <c r="AC38" s="198"/>
      <c r="AD38" s="198"/>
      <c r="AE38" s="198"/>
      <c r="AF38" s="198"/>
      <c r="AG38" s="198"/>
      <c r="AH38" s="198"/>
      <c r="AI38" s="198"/>
      <c r="AJ38" s="198"/>
    </row>
    <row r="39" spans="1:36" ht="14.25">
      <c r="A39" s="196" t="s">
        <v>322</v>
      </c>
      <c r="B39" s="195"/>
      <c r="C39" s="166"/>
      <c r="D39" s="166"/>
      <c r="E39" s="130"/>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row>
    <row r="40" spans="1:36">
      <c r="A40" s="166" t="s">
        <v>323</v>
      </c>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row>
    <row r="41" spans="1:36" ht="4.1500000000000004" customHeight="1">
      <c r="A41" s="130"/>
      <c r="B41" s="195"/>
      <c r="C41" s="132"/>
      <c r="D41" s="132"/>
      <c r="E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row>
    <row r="42" spans="1:36">
      <c r="A42" s="427" t="s">
        <v>334</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I42" s="427"/>
      <c r="AJ42" s="529"/>
    </row>
    <row r="43" spans="1:36">
      <c r="A43" s="242" t="s">
        <v>220</v>
      </c>
      <c r="B43" s="530" t="s">
        <v>354</v>
      </c>
      <c r="C43" s="530"/>
      <c r="D43" s="530"/>
      <c r="E43" s="530"/>
      <c r="F43" s="530"/>
      <c r="G43" s="530"/>
      <c r="H43" s="530"/>
      <c r="I43" s="530"/>
      <c r="J43" s="530"/>
      <c r="K43" s="530"/>
      <c r="L43" s="530"/>
      <c r="M43" s="530"/>
      <c r="N43" s="530"/>
      <c r="O43" s="530"/>
      <c r="P43" s="530"/>
      <c r="Q43" s="530"/>
      <c r="R43" s="530"/>
      <c r="S43" s="530"/>
      <c r="T43" s="530"/>
      <c r="U43" s="530"/>
      <c r="V43" s="530"/>
      <c r="W43" s="530"/>
      <c r="X43" s="530"/>
      <c r="Y43" s="530"/>
      <c r="Z43" s="530"/>
      <c r="AA43" s="530"/>
      <c r="AB43" s="530"/>
      <c r="AC43" s="530"/>
      <c r="AD43" s="530"/>
      <c r="AE43" s="530"/>
      <c r="AF43" s="530"/>
      <c r="AG43" s="530"/>
      <c r="AH43" s="530"/>
      <c r="AI43" s="530"/>
      <c r="AJ43" s="243" t="str">
        <f>AI12</f>
        <v/>
      </c>
    </row>
    <row r="44" spans="1:36">
      <c r="A44" s="244" t="s">
        <v>225</v>
      </c>
      <c r="B44" s="531" t="s">
        <v>355</v>
      </c>
      <c r="C44" s="531"/>
      <c r="D44" s="531"/>
      <c r="E44" s="531"/>
      <c r="F44" s="531"/>
      <c r="G44" s="531"/>
      <c r="H44" s="531"/>
      <c r="I44" s="531"/>
      <c r="J44" s="531"/>
      <c r="K44" s="531"/>
      <c r="L44" s="531"/>
      <c r="M44" s="531"/>
      <c r="N44" s="531"/>
      <c r="O44" s="531"/>
      <c r="P44" s="531"/>
      <c r="Q44" s="531"/>
      <c r="R44" s="531"/>
      <c r="S44" s="531"/>
      <c r="T44" s="531"/>
      <c r="U44" s="531"/>
      <c r="V44" s="531"/>
      <c r="W44" s="531"/>
      <c r="X44" s="531"/>
      <c r="Y44" s="531"/>
      <c r="Z44" s="531"/>
      <c r="AA44" s="531"/>
      <c r="AB44" s="531"/>
      <c r="AC44" s="531"/>
      <c r="AD44" s="531"/>
      <c r="AE44" s="531"/>
      <c r="AF44" s="531"/>
      <c r="AG44" s="531"/>
      <c r="AH44" s="531"/>
      <c r="AI44" s="531"/>
      <c r="AJ44" s="245" t="str">
        <f>AI19</f>
        <v/>
      </c>
    </row>
    <row r="45" spans="1:36" ht="10.15" customHeight="1">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row>
    <row r="46" spans="1:36">
      <c r="A46" s="427" t="s">
        <v>356</v>
      </c>
      <c r="B46" s="427"/>
      <c r="C46" s="427"/>
      <c r="D46" s="427"/>
      <c r="E46" s="427"/>
      <c r="F46" s="427"/>
      <c r="G46" s="427"/>
      <c r="H46" s="427"/>
      <c r="I46" s="427"/>
      <c r="J46" s="427"/>
      <c r="K46" s="427"/>
      <c r="L46" s="427"/>
      <c r="M46" s="427"/>
      <c r="N46" s="427"/>
      <c r="O46" s="427"/>
      <c r="P46" s="427"/>
      <c r="Q46" s="427"/>
      <c r="R46" s="427"/>
      <c r="S46" s="427"/>
      <c r="T46" s="427"/>
      <c r="U46" s="427"/>
      <c r="V46" s="427"/>
      <c r="W46" s="427"/>
      <c r="X46" s="427"/>
      <c r="Y46" s="427"/>
      <c r="Z46" s="427"/>
      <c r="AA46" s="427"/>
      <c r="AB46" s="427"/>
      <c r="AC46" s="427"/>
      <c r="AD46" s="427"/>
      <c r="AE46" s="427"/>
      <c r="AF46" s="427"/>
      <c r="AG46" s="427"/>
      <c r="AH46" s="427"/>
      <c r="AI46" s="427"/>
      <c r="AJ46" s="529"/>
    </row>
    <row r="47" spans="1:36">
      <c r="A47" s="532" t="s">
        <v>357</v>
      </c>
      <c r="B47" s="532"/>
      <c r="C47" s="532"/>
      <c r="D47" s="532"/>
      <c r="E47" s="532"/>
      <c r="F47" s="532"/>
      <c r="G47" s="532"/>
      <c r="H47" s="532"/>
      <c r="I47" s="532"/>
      <c r="J47" s="532"/>
      <c r="K47" s="532"/>
      <c r="L47" s="532"/>
      <c r="M47" s="532"/>
      <c r="N47" s="532"/>
      <c r="O47" s="532"/>
      <c r="P47" s="532"/>
      <c r="Q47" s="532"/>
      <c r="R47" s="532"/>
      <c r="S47" s="532"/>
      <c r="T47" s="532"/>
      <c r="U47" s="532"/>
      <c r="V47" s="532"/>
      <c r="W47" s="532"/>
      <c r="X47" s="532"/>
      <c r="Y47" s="532"/>
      <c r="Z47" s="532"/>
      <c r="AA47" s="532"/>
      <c r="AB47" s="532"/>
      <c r="AC47" s="532"/>
      <c r="AD47" s="532"/>
      <c r="AE47" s="532"/>
      <c r="AF47" s="532"/>
      <c r="AG47" s="532"/>
      <c r="AH47" s="532"/>
      <c r="AI47" s="532"/>
      <c r="AJ47" s="243" t="str">
        <f>AI24</f>
        <v/>
      </c>
    </row>
    <row r="48" spans="1:36" ht="10.15" customHeight="1">
      <c r="A48" s="247"/>
      <c r="B48" s="247"/>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8"/>
    </row>
    <row r="49" spans="1:36">
      <c r="A49" s="427" t="s">
        <v>358</v>
      </c>
      <c r="B49" s="427"/>
      <c r="C49" s="427"/>
      <c r="D49" s="427"/>
      <c r="E49" s="427"/>
      <c r="F49" s="427"/>
      <c r="G49" s="427"/>
      <c r="H49" s="427"/>
      <c r="I49" s="427"/>
      <c r="J49" s="427"/>
      <c r="K49" s="427"/>
      <c r="L49" s="427"/>
      <c r="M49" s="427"/>
      <c r="N49" s="427"/>
      <c r="O49" s="427"/>
      <c r="P49" s="427"/>
      <c r="Q49" s="427"/>
      <c r="R49" s="427"/>
      <c r="S49" s="427"/>
      <c r="T49" s="427"/>
      <c r="U49" s="427"/>
      <c r="V49" s="427"/>
      <c r="W49" s="427"/>
      <c r="X49" s="427"/>
      <c r="Y49" s="427"/>
      <c r="Z49" s="427"/>
      <c r="AA49" s="427"/>
      <c r="AB49" s="427"/>
      <c r="AC49" s="427"/>
      <c r="AD49" s="427"/>
      <c r="AE49" s="427"/>
      <c r="AF49" s="427"/>
      <c r="AG49" s="427"/>
      <c r="AH49" s="427"/>
      <c r="AI49" s="427"/>
      <c r="AJ49" s="529"/>
    </row>
    <row r="50" spans="1:36">
      <c r="A50" s="528" t="s">
        <v>359</v>
      </c>
      <c r="B50" s="528"/>
      <c r="C50" s="528"/>
      <c r="D50" s="528"/>
      <c r="E50" s="528"/>
      <c r="F50" s="528"/>
      <c r="G50" s="528"/>
      <c r="H50" s="528"/>
      <c r="I50" s="528"/>
      <c r="J50" s="528"/>
      <c r="K50" s="528"/>
      <c r="L50" s="528"/>
      <c r="M50" s="528"/>
      <c r="N50" s="528"/>
      <c r="O50" s="528"/>
      <c r="P50" s="528"/>
      <c r="Q50" s="528"/>
      <c r="R50" s="528"/>
      <c r="S50" s="528"/>
      <c r="T50" s="528"/>
      <c r="U50" s="528"/>
      <c r="V50" s="528"/>
      <c r="W50" s="528"/>
      <c r="X50" s="528"/>
      <c r="Y50" s="528"/>
      <c r="Z50" s="528"/>
      <c r="AA50" s="528"/>
      <c r="AB50" s="528"/>
      <c r="AC50" s="528"/>
      <c r="AD50" s="528"/>
      <c r="AE50" s="528"/>
      <c r="AF50" s="528"/>
      <c r="AG50" s="528"/>
      <c r="AH50" s="528"/>
      <c r="AI50" s="528"/>
      <c r="AJ50" s="243" t="str">
        <f>AI30</f>
        <v/>
      </c>
    </row>
    <row r="51" spans="1:36">
      <c r="A51" s="249"/>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row>
    <row r="52" spans="1:36">
      <c r="A52" s="249"/>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row>
    <row r="53" spans="1:36">
      <c r="A53" s="249"/>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row>
    <row r="54" spans="1:36">
      <c r="A54" s="249"/>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row>
    <row r="55" spans="1:36">
      <c r="A55" s="249"/>
      <c r="B55" s="249"/>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row>
    <row r="56" spans="1:36">
      <c r="A56" s="249"/>
      <c r="B56" s="249"/>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row>
    <row r="57" spans="1:36">
      <c r="A57" s="249"/>
      <c r="B57" s="249"/>
      <c r="C57" s="249"/>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row>
    <row r="58" spans="1:36">
      <c r="A58" s="249"/>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row>
    <row r="59" spans="1:36">
      <c r="A59" s="249"/>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row>
    <row r="60" spans="1:36">
      <c r="A60" s="249"/>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row>
    <row r="61" spans="1:36">
      <c r="A61" s="249"/>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row>
    <row r="62" spans="1:36">
      <c r="A62" s="249"/>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row>
    <row r="63" spans="1:36">
      <c r="A63" s="249"/>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row>
    <row r="64" spans="1:36">
      <c r="A64" s="249"/>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row>
    <row r="65" spans="1:36">
      <c r="A65" s="249"/>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row>
    <row r="66" spans="1:36">
      <c r="A66" s="249"/>
      <c r="B66" s="249"/>
      <c r="C66" s="249"/>
      <c r="D66" s="249"/>
      <c r="E66" s="249"/>
      <c r="F66" s="249"/>
      <c r="G66" s="249"/>
      <c r="H66" s="249"/>
      <c r="I66" s="249"/>
      <c r="J66" s="249"/>
      <c r="K66" s="249"/>
      <c r="L66" s="249"/>
      <c r="M66" s="249"/>
      <c r="N66" s="249"/>
      <c r="O66" s="249"/>
      <c r="P66" s="249"/>
      <c r="Q66" s="249"/>
      <c r="R66" s="249"/>
      <c r="S66" s="249"/>
      <c r="T66" s="249"/>
      <c r="U66" s="249"/>
      <c r="V66" s="249"/>
      <c r="W66" s="249"/>
      <c r="X66" s="249"/>
      <c r="Y66" s="249"/>
      <c r="Z66" s="249"/>
      <c r="AA66" s="249"/>
      <c r="AB66" s="249"/>
      <c r="AC66" s="249"/>
      <c r="AD66" s="249"/>
      <c r="AE66" s="249"/>
      <c r="AF66" s="249"/>
      <c r="AG66" s="249"/>
      <c r="AH66" s="249"/>
      <c r="AI66" s="249"/>
      <c r="AJ66" s="249"/>
    </row>
    <row r="67" spans="1:36">
      <c r="A67" s="249"/>
      <c r="B67" s="249"/>
      <c r="C67" s="249"/>
      <c r="D67" s="249"/>
      <c r="E67" s="249"/>
      <c r="F67" s="249"/>
      <c r="G67" s="249"/>
      <c r="H67" s="249"/>
      <c r="I67" s="249"/>
      <c r="J67" s="249"/>
      <c r="K67" s="249"/>
      <c r="L67" s="249"/>
      <c r="M67" s="249"/>
      <c r="N67" s="249"/>
      <c r="O67" s="249"/>
      <c r="P67" s="249"/>
      <c r="Q67" s="249"/>
      <c r="R67" s="249"/>
      <c r="S67" s="249"/>
      <c r="T67" s="249"/>
      <c r="U67" s="249"/>
      <c r="V67" s="249"/>
      <c r="W67" s="249"/>
      <c r="X67" s="249"/>
      <c r="Y67" s="249"/>
      <c r="Z67" s="249"/>
      <c r="AA67" s="249"/>
      <c r="AB67" s="249"/>
      <c r="AC67" s="249"/>
      <c r="AD67" s="249"/>
      <c r="AE67" s="249"/>
      <c r="AF67" s="249"/>
      <c r="AG67" s="249"/>
      <c r="AH67" s="249"/>
      <c r="AI67" s="249"/>
      <c r="AJ67" s="249"/>
    </row>
    <row r="68" spans="1:36">
      <c r="A68" s="249"/>
      <c r="B68" s="249"/>
      <c r="C68" s="249"/>
      <c r="D68" s="249"/>
      <c r="E68" s="249"/>
      <c r="F68" s="249"/>
      <c r="G68" s="249"/>
      <c r="H68" s="249"/>
      <c r="I68" s="249"/>
      <c r="J68" s="249"/>
      <c r="K68" s="249"/>
      <c r="L68" s="249"/>
      <c r="M68" s="249"/>
      <c r="N68" s="249"/>
      <c r="O68" s="249"/>
      <c r="P68" s="249"/>
      <c r="Q68" s="249"/>
      <c r="R68" s="249"/>
      <c r="S68" s="249"/>
      <c r="T68" s="249"/>
      <c r="U68" s="249"/>
      <c r="V68" s="249"/>
      <c r="W68" s="249"/>
      <c r="X68" s="249"/>
      <c r="Y68" s="249"/>
      <c r="Z68" s="249"/>
      <c r="AA68" s="249"/>
      <c r="AB68" s="249"/>
      <c r="AC68" s="249"/>
      <c r="AD68" s="249"/>
      <c r="AE68" s="249"/>
      <c r="AF68" s="249"/>
      <c r="AG68" s="249"/>
      <c r="AH68" s="249"/>
      <c r="AI68" s="249"/>
      <c r="AJ68" s="249"/>
    </row>
    <row r="69" spans="1:36">
      <c r="A69" s="249"/>
      <c r="B69" s="249"/>
      <c r="C69" s="249"/>
      <c r="D69" s="249"/>
      <c r="E69" s="249"/>
      <c r="F69" s="249"/>
      <c r="G69" s="249"/>
      <c r="H69" s="249"/>
      <c r="I69" s="249"/>
      <c r="J69" s="249"/>
      <c r="K69" s="249"/>
      <c r="L69" s="249"/>
      <c r="M69" s="249"/>
      <c r="N69" s="249"/>
      <c r="O69" s="249"/>
      <c r="P69" s="249"/>
      <c r="Q69" s="249"/>
      <c r="R69" s="249"/>
      <c r="S69" s="249"/>
      <c r="T69" s="249"/>
      <c r="U69" s="249"/>
      <c r="V69" s="249"/>
      <c r="W69" s="249"/>
      <c r="X69" s="249"/>
      <c r="Y69" s="249"/>
      <c r="Z69" s="249"/>
      <c r="AA69" s="249"/>
      <c r="AB69" s="249"/>
      <c r="AC69" s="249"/>
      <c r="AD69" s="249"/>
      <c r="AE69" s="249"/>
      <c r="AF69" s="249"/>
      <c r="AG69" s="249"/>
      <c r="AH69" s="249"/>
      <c r="AI69" s="249"/>
      <c r="AJ69" s="249"/>
    </row>
    <row r="70" spans="1:36">
      <c r="A70" s="249"/>
      <c r="B70" s="249"/>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row>
    <row r="71" spans="1:36">
      <c r="A71" s="249"/>
      <c r="B71" s="249"/>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49"/>
      <c r="AE71" s="249"/>
      <c r="AF71" s="249"/>
      <c r="AG71" s="249"/>
      <c r="AH71" s="249"/>
      <c r="AI71" s="249"/>
      <c r="AJ71" s="249"/>
    </row>
    <row r="72" spans="1:36">
      <c r="A72" s="249"/>
      <c r="B72" s="249"/>
      <c r="C72" s="249"/>
      <c r="D72" s="249"/>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49"/>
      <c r="AC72" s="249"/>
      <c r="AD72" s="249"/>
      <c r="AE72" s="249"/>
      <c r="AF72" s="249"/>
      <c r="AG72" s="249"/>
      <c r="AH72" s="249"/>
      <c r="AI72" s="249"/>
      <c r="AJ72" s="249"/>
    </row>
    <row r="73" spans="1:36">
      <c r="A73" s="249"/>
      <c r="B73" s="249"/>
      <c r="C73" s="249"/>
      <c r="D73" s="249"/>
      <c r="E73" s="249"/>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c r="AD73" s="249"/>
      <c r="AE73" s="249"/>
      <c r="AF73" s="249"/>
      <c r="AG73" s="249"/>
      <c r="AH73" s="249"/>
      <c r="AI73" s="249"/>
      <c r="AJ73" s="249"/>
    </row>
    <row r="74" spans="1:36">
      <c r="A74" s="249"/>
      <c r="B74" s="249"/>
      <c r="C74" s="249"/>
      <c r="D74" s="249"/>
      <c r="E74" s="249"/>
      <c r="F74" s="249"/>
      <c r="G74" s="249"/>
      <c r="H74" s="249"/>
      <c r="I74" s="249"/>
      <c r="J74" s="249"/>
      <c r="K74" s="249"/>
      <c r="L74" s="249"/>
      <c r="M74" s="249"/>
      <c r="N74" s="249"/>
      <c r="O74" s="249"/>
      <c r="P74" s="249"/>
      <c r="Q74" s="249"/>
      <c r="R74" s="249"/>
      <c r="S74" s="249"/>
      <c r="T74" s="249"/>
      <c r="U74" s="249"/>
      <c r="V74" s="249"/>
      <c r="W74" s="249"/>
      <c r="X74" s="249"/>
      <c r="Y74" s="249"/>
      <c r="Z74" s="249"/>
      <c r="AA74" s="249"/>
      <c r="AB74" s="249"/>
      <c r="AC74" s="249"/>
      <c r="AD74" s="249"/>
      <c r="AE74" s="249"/>
      <c r="AF74" s="249"/>
      <c r="AG74" s="249"/>
      <c r="AH74" s="249"/>
      <c r="AI74" s="249"/>
      <c r="AJ74" s="249"/>
    </row>
    <row r="75" spans="1:36">
      <c r="A75" s="249"/>
      <c r="B75" s="249"/>
      <c r="C75" s="249"/>
      <c r="D75" s="249"/>
      <c r="E75" s="249"/>
      <c r="F75" s="249"/>
      <c r="G75" s="249"/>
      <c r="H75" s="249"/>
      <c r="I75" s="249"/>
      <c r="J75" s="249"/>
      <c r="K75" s="249"/>
      <c r="L75" s="249"/>
      <c r="M75" s="249"/>
      <c r="N75" s="249"/>
      <c r="O75" s="249"/>
      <c r="P75" s="249"/>
      <c r="Q75" s="249"/>
      <c r="R75" s="249"/>
      <c r="S75" s="249"/>
      <c r="T75" s="249"/>
      <c r="U75" s="249"/>
      <c r="V75" s="249"/>
      <c r="W75" s="249"/>
      <c r="X75" s="249"/>
      <c r="Y75" s="249"/>
      <c r="Z75" s="249"/>
      <c r="AA75" s="249"/>
      <c r="AB75" s="249"/>
      <c r="AC75" s="249"/>
      <c r="AD75" s="249"/>
      <c r="AE75" s="249"/>
      <c r="AF75" s="249"/>
      <c r="AG75" s="249"/>
      <c r="AH75" s="249"/>
      <c r="AI75" s="249"/>
      <c r="AJ75" s="249"/>
    </row>
    <row r="76" spans="1:36">
      <c r="A76" s="249"/>
      <c r="B76" s="249"/>
      <c r="C76" s="249"/>
      <c r="D76" s="249"/>
      <c r="E76" s="249"/>
      <c r="F76" s="249"/>
      <c r="G76" s="249"/>
      <c r="H76" s="249"/>
      <c r="I76" s="249"/>
      <c r="J76" s="249"/>
      <c r="K76" s="249"/>
      <c r="L76" s="249"/>
      <c r="M76" s="249"/>
      <c r="N76" s="249"/>
      <c r="O76" s="249"/>
      <c r="P76" s="249"/>
      <c r="Q76" s="249"/>
      <c r="R76" s="249"/>
      <c r="S76" s="249"/>
      <c r="T76" s="249"/>
      <c r="U76" s="249"/>
      <c r="V76" s="249"/>
      <c r="W76" s="249"/>
      <c r="X76" s="249"/>
      <c r="Y76" s="249"/>
      <c r="Z76" s="249"/>
      <c r="AA76" s="249"/>
      <c r="AB76" s="249"/>
      <c r="AC76" s="249"/>
      <c r="AD76" s="249"/>
      <c r="AE76" s="249"/>
      <c r="AF76" s="249"/>
      <c r="AG76" s="249"/>
      <c r="AH76" s="249"/>
      <c r="AI76" s="249"/>
      <c r="AJ76" s="249"/>
    </row>
    <row r="77" spans="1:36">
      <c r="A77" s="249"/>
      <c r="B77" s="249"/>
      <c r="C77" s="249"/>
      <c r="D77" s="249"/>
      <c r="E77" s="249"/>
      <c r="F77" s="249"/>
      <c r="G77" s="249"/>
      <c r="H77" s="249"/>
      <c r="I77" s="249"/>
      <c r="J77" s="249"/>
      <c r="K77" s="249"/>
      <c r="L77" s="249"/>
      <c r="M77" s="249"/>
      <c r="N77" s="249"/>
      <c r="O77" s="249"/>
      <c r="P77" s="249"/>
      <c r="Q77" s="249"/>
      <c r="R77" s="249"/>
      <c r="S77" s="249"/>
      <c r="T77" s="249"/>
      <c r="U77" s="249"/>
      <c r="V77" s="249"/>
      <c r="W77" s="249"/>
      <c r="X77" s="249"/>
      <c r="Y77" s="249"/>
      <c r="Z77" s="249"/>
      <c r="AA77" s="249"/>
      <c r="AB77" s="249"/>
      <c r="AC77" s="249"/>
      <c r="AD77" s="249"/>
      <c r="AE77" s="249"/>
      <c r="AF77" s="249"/>
      <c r="AG77" s="249"/>
      <c r="AH77" s="249"/>
      <c r="AI77" s="249"/>
      <c r="AJ77" s="249"/>
    </row>
    <row r="78" spans="1:36">
      <c r="A78" s="249"/>
      <c r="B78" s="249"/>
      <c r="C78" s="249"/>
      <c r="D78" s="249"/>
      <c r="E78" s="249"/>
      <c r="F78" s="249"/>
      <c r="G78" s="249"/>
      <c r="H78" s="249"/>
      <c r="I78" s="249"/>
      <c r="J78" s="249"/>
      <c r="K78" s="249"/>
      <c r="L78" s="249"/>
      <c r="M78" s="249"/>
      <c r="N78" s="249"/>
      <c r="O78" s="249"/>
      <c r="P78" s="249"/>
      <c r="Q78" s="249"/>
      <c r="R78" s="249"/>
      <c r="S78" s="249"/>
      <c r="T78" s="249"/>
      <c r="U78" s="249"/>
      <c r="V78" s="249"/>
      <c r="W78" s="249"/>
      <c r="X78" s="249"/>
      <c r="Y78" s="249"/>
      <c r="Z78" s="249"/>
      <c r="AA78" s="249"/>
      <c r="AB78" s="249"/>
      <c r="AC78" s="249"/>
      <c r="AD78" s="249"/>
      <c r="AE78" s="249"/>
      <c r="AF78" s="249"/>
      <c r="AG78" s="249"/>
      <c r="AH78" s="249"/>
      <c r="AI78" s="249"/>
      <c r="AJ78" s="249"/>
    </row>
    <row r="79" spans="1:36">
      <c r="A79" s="249"/>
      <c r="B79" s="249"/>
      <c r="C79" s="249"/>
      <c r="D79" s="249"/>
      <c r="E79" s="249"/>
      <c r="F79" s="249"/>
      <c r="G79" s="249"/>
      <c r="H79" s="249"/>
      <c r="I79" s="249"/>
      <c r="J79" s="249"/>
      <c r="K79" s="249"/>
      <c r="L79" s="249"/>
      <c r="M79" s="249"/>
      <c r="N79" s="249"/>
      <c r="O79" s="249"/>
      <c r="P79" s="249"/>
      <c r="Q79" s="249"/>
      <c r="R79" s="249"/>
      <c r="S79" s="249"/>
      <c r="T79" s="249"/>
      <c r="U79" s="249"/>
      <c r="V79" s="249"/>
      <c r="W79" s="249"/>
      <c r="X79" s="249"/>
      <c r="Y79" s="249"/>
      <c r="Z79" s="249"/>
      <c r="AA79" s="249"/>
      <c r="AB79" s="249"/>
      <c r="AC79" s="249"/>
      <c r="AD79" s="249"/>
      <c r="AE79" s="249"/>
      <c r="AF79" s="249"/>
      <c r="AG79" s="249"/>
      <c r="AH79" s="249"/>
      <c r="AI79" s="249"/>
      <c r="AJ79" s="249"/>
    </row>
    <row r="80" spans="1:36">
      <c r="A80" s="249"/>
      <c r="B80" s="249"/>
      <c r="C80" s="249"/>
      <c r="D80" s="249"/>
      <c r="E80" s="249"/>
      <c r="F80" s="249"/>
      <c r="G80" s="249"/>
      <c r="H80" s="249"/>
      <c r="I80" s="249"/>
      <c r="J80" s="249"/>
      <c r="K80" s="249"/>
      <c r="L80" s="249"/>
      <c r="M80" s="249"/>
      <c r="N80" s="249"/>
      <c r="O80" s="249"/>
      <c r="P80" s="249"/>
      <c r="Q80" s="249"/>
      <c r="R80" s="249"/>
      <c r="S80" s="249"/>
      <c r="T80" s="249"/>
      <c r="U80" s="249"/>
      <c r="V80" s="249"/>
      <c r="W80" s="249"/>
      <c r="X80" s="249"/>
      <c r="Y80" s="249"/>
      <c r="Z80" s="249"/>
      <c r="AA80" s="249"/>
      <c r="AB80" s="249"/>
      <c r="AC80" s="249"/>
      <c r="AD80" s="249"/>
      <c r="AE80" s="249"/>
      <c r="AF80" s="249"/>
      <c r="AG80" s="249"/>
      <c r="AH80" s="249"/>
      <c r="AI80" s="249"/>
      <c r="AJ80" s="249"/>
    </row>
    <row r="81" spans="1:36">
      <c r="A81" s="249"/>
      <c r="B81" s="249"/>
      <c r="C81" s="249"/>
      <c r="D81" s="249"/>
      <c r="E81" s="249"/>
      <c r="F81" s="249"/>
      <c r="G81" s="249"/>
      <c r="H81" s="249"/>
      <c r="I81" s="249"/>
      <c r="J81" s="249"/>
      <c r="K81" s="249"/>
      <c r="L81" s="249"/>
      <c r="M81" s="249"/>
      <c r="N81" s="249"/>
      <c r="O81" s="249"/>
      <c r="P81" s="249"/>
      <c r="Q81" s="249"/>
      <c r="R81" s="249"/>
      <c r="S81" s="249"/>
      <c r="T81" s="249"/>
      <c r="U81" s="249"/>
      <c r="V81" s="249"/>
      <c r="W81" s="249"/>
      <c r="X81" s="249"/>
      <c r="Y81" s="249"/>
      <c r="Z81" s="249"/>
      <c r="AA81" s="249"/>
      <c r="AB81" s="249"/>
      <c r="AC81" s="249"/>
      <c r="AD81" s="249"/>
      <c r="AE81" s="249"/>
      <c r="AF81" s="249"/>
      <c r="AG81" s="249"/>
      <c r="AH81" s="249"/>
      <c r="AI81" s="249"/>
      <c r="AJ81" s="249"/>
    </row>
    <row r="82" spans="1:36">
      <c r="A82" s="249"/>
      <c r="B82" s="249"/>
      <c r="C82" s="249"/>
      <c r="D82" s="249"/>
      <c r="E82" s="249"/>
      <c r="F82" s="249"/>
      <c r="G82" s="249"/>
      <c r="H82" s="249"/>
      <c r="I82" s="249"/>
      <c r="J82" s="249"/>
      <c r="K82" s="249"/>
      <c r="L82" s="249"/>
      <c r="M82" s="249"/>
      <c r="N82" s="249"/>
      <c r="O82" s="249"/>
      <c r="P82" s="249"/>
      <c r="Q82" s="249"/>
      <c r="R82" s="249"/>
      <c r="S82" s="249"/>
      <c r="T82" s="249"/>
      <c r="U82" s="249"/>
      <c r="V82" s="249"/>
      <c r="W82" s="249"/>
      <c r="X82" s="249"/>
      <c r="Y82" s="249"/>
      <c r="Z82" s="249"/>
      <c r="AA82" s="249"/>
      <c r="AB82" s="249"/>
      <c r="AC82" s="249"/>
      <c r="AD82" s="249"/>
      <c r="AE82" s="249"/>
      <c r="AF82" s="249"/>
      <c r="AG82" s="249"/>
      <c r="AH82" s="249"/>
      <c r="AI82" s="249"/>
      <c r="AJ82" s="249"/>
    </row>
    <row r="83" spans="1:36">
      <c r="A83" s="249"/>
      <c r="B83" s="249"/>
      <c r="C83" s="249"/>
      <c r="D83" s="249"/>
      <c r="E83" s="249"/>
      <c r="F83" s="249"/>
      <c r="G83" s="249"/>
      <c r="H83" s="249"/>
      <c r="I83" s="249"/>
      <c r="J83" s="249"/>
      <c r="K83" s="249"/>
      <c r="L83" s="249"/>
      <c r="M83" s="249"/>
      <c r="N83" s="249"/>
      <c r="O83" s="249"/>
      <c r="P83" s="249"/>
      <c r="Q83" s="249"/>
      <c r="R83" s="249"/>
      <c r="S83" s="249"/>
      <c r="T83" s="249"/>
      <c r="U83" s="249"/>
      <c r="V83" s="249"/>
      <c r="W83" s="249"/>
      <c r="X83" s="249"/>
      <c r="Y83" s="249"/>
      <c r="Z83" s="249"/>
      <c r="AA83" s="249"/>
      <c r="AB83" s="249"/>
      <c r="AC83" s="249"/>
      <c r="AD83" s="249"/>
      <c r="AE83" s="249"/>
      <c r="AF83" s="249"/>
      <c r="AG83" s="249"/>
      <c r="AH83" s="249"/>
      <c r="AI83" s="249"/>
      <c r="AJ83" s="249"/>
    </row>
    <row r="84" spans="1:36">
      <c r="A84" s="249"/>
      <c r="B84" s="249"/>
      <c r="C84" s="249"/>
      <c r="D84" s="249"/>
      <c r="E84" s="249"/>
      <c r="F84" s="249"/>
      <c r="G84" s="249"/>
      <c r="H84" s="249"/>
      <c r="I84" s="249"/>
      <c r="J84" s="249"/>
      <c r="K84" s="249"/>
      <c r="L84" s="249"/>
      <c r="M84" s="249"/>
      <c r="N84" s="249"/>
      <c r="O84" s="249"/>
      <c r="P84" s="249"/>
      <c r="Q84" s="249"/>
      <c r="R84" s="249"/>
      <c r="S84" s="249"/>
      <c r="T84" s="249"/>
      <c r="U84" s="249"/>
      <c r="V84" s="249"/>
      <c r="W84" s="249"/>
      <c r="X84" s="249"/>
      <c r="Y84" s="249"/>
      <c r="Z84" s="249"/>
      <c r="AA84" s="249"/>
      <c r="AB84" s="249"/>
      <c r="AC84" s="249"/>
      <c r="AD84" s="249"/>
      <c r="AE84" s="249"/>
      <c r="AF84" s="249"/>
      <c r="AG84" s="249"/>
      <c r="AH84" s="249"/>
      <c r="AI84" s="249"/>
      <c r="AJ84" s="249"/>
    </row>
    <row r="85" spans="1:36">
      <c r="A85" s="249"/>
      <c r="B85" s="249"/>
      <c r="C85" s="249"/>
      <c r="D85" s="249"/>
      <c r="E85" s="249"/>
      <c r="F85" s="249"/>
      <c r="G85" s="249"/>
      <c r="H85" s="249"/>
      <c r="I85" s="249"/>
      <c r="J85" s="249"/>
      <c r="K85" s="249"/>
      <c r="L85" s="249"/>
      <c r="M85" s="249"/>
      <c r="N85" s="249"/>
      <c r="O85" s="249"/>
      <c r="P85" s="249"/>
      <c r="Q85" s="249"/>
      <c r="R85" s="249"/>
      <c r="S85" s="249"/>
      <c r="T85" s="249"/>
      <c r="U85" s="249"/>
      <c r="V85" s="249"/>
      <c r="W85" s="249"/>
      <c r="X85" s="249"/>
      <c r="Y85" s="249"/>
      <c r="Z85" s="249"/>
      <c r="AA85" s="249"/>
      <c r="AB85" s="249"/>
      <c r="AC85" s="249"/>
      <c r="AD85" s="249"/>
      <c r="AE85" s="249"/>
      <c r="AF85" s="249"/>
      <c r="AG85" s="249"/>
      <c r="AH85" s="249"/>
      <c r="AI85" s="249"/>
      <c r="AJ85" s="249"/>
    </row>
    <row r="86" spans="1:36">
      <c r="A86" s="249"/>
      <c r="B86" s="249"/>
      <c r="C86" s="249"/>
      <c r="D86" s="249"/>
      <c r="E86" s="249"/>
      <c r="F86" s="249"/>
      <c r="G86" s="249"/>
      <c r="H86" s="249"/>
      <c r="I86" s="249"/>
      <c r="J86" s="249"/>
      <c r="K86" s="249"/>
      <c r="L86" s="249"/>
      <c r="M86" s="249"/>
      <c r="N86" s="249"/>
      <c r="O86" s="249"/>
      <c r="P86" s="249"/>
      <c r="Q86" s="249"/>
      <c r="R86" s="249"/>
      <c r="S86" s="249"/>
      <c r="T86" s="249"/>
      <c r="U86" s="249"/>
      <c r="V86" s="249"/>
      <c r="W86" s="249"/>
      <c r="X86" s="249"/>
      <c r="Y86" s="249"/>
      <c r="Z86" s="249"/>
      <c r="AA86" s="249"/>
      <c r="AB86" s="249"/>
      <c r="AC86" s="249"/>
      <c r="AD86" s="249"/>
      <c r="AE86" s="249"/>
      <c r="AF86" s="249"/>
      <c r="AG86" s="249"/>
      <c r="AH86" s="249"/>
      <c r="AI86" s="249"/>
      <c r="AJ86" s="249"/>
    </row>
    <row r="87" spans="1:36">
      <c r="A87" s="249"/>
      <c r="B87" s="249"/>
      <c r="C87" s="249"/>
      <c r="D87" s="249"/>
      <c r="E87" s="249"/>
      <c r="F87" s="249"/>
      <c r="G87" s="249"/>
      <c r="H87" s="249"/>
      <c r="I87" s="249"/>
      <c r="J87" s="249"/>
      <c r="K87" s="249"/>
      <c r="L87" s="249"/>
      <c r="M87" s="249"/>
      <c r="N87" s="249"/>
      <c r="O87" s="249"/>
      <c r="P87" s="249"/>
      <c r="Q87" s="249"/>
      <c r="R87" s="249"/>
      <c r="S87" s="249"/>
      <c r="T87" s="249"/>
      <c r="U87" s="249"/>
      <c r="V87" s="249"/>
      <c r="W87" s="249"/>
      <c r="X87" s="249"/>
      <c r="Y87" s="249"/>
      <c r="Z87" s="249"/>
      <c r="AA87" s="249"/>
      <c r="AB87" s="249"/>
      <c r="AC87" s="249"/>
      <c r="AD87" s="249"/>
      <c r="AE87" s="249"/>
      <c r="AF87" s="249"/>
      <c r="AG87" s="249"/>
      <c r="AH87" s="249"/>
      <c r="AI87" s="249"/>
      <c r="AJ87" s="249"/>
    </row>
    <row r="88" spans="1:36">
      <c r="A88" s="249"/>
      <c r="B88" s="249"/>
      <c r="C88" s="249"/>
      <c r="D88" s="249"/>
      <c r="E88" s="249"/>
      <c r="F88" s="249"/>
      <c r="G88" s="249"/>
      <c r="H88" s="249"/>
      <c r="I88" s="249"/>
      <c r="J88" s="249"/>
      <c r="K88" s="249"/>
      <c r="L88" s="249"/>
      <c r="M88" s="249"/>
      <c r="N88" s="249"/>
      <c r="O88" s="249"/>
      <c r="P88" s="249"/>
      <c r="Q88" s="249"/>
      <c r="R88" s="249"/>
      <c r="S88" s="249"/>
      <c r="T88" s="249"/>
      <c r="U88" s="249"/>
      <c r="V88" s="249"/>
      <c r="W88" s="249"/>
      <c r="X88" s="249"/>
      <c r="Y88" s="249"/>
      <c r="Z88" s="249"/>
      <c r="AA88" s="249"/>
      <c r="AB88" s="249"/>
      <c r="AC88" s="249"/>
      <c r="AD88" s="249"/>
      <c r="AE88" s="249"/>
      <c r="AF88" s="249"/>
      <c r="AG88" s="249"/>
      <c r="AH88" s="249"/>
      <c r="AI88" s="249"/>
      <c r="AJ88" s="249"/>
    </row>
    <row r="89" spans="1:36">
      <c r="A89" s="249"/>
      <c r="B89" s="249"/>
      <c r="C89" s="249"/>
      <c r="D89" s="249"/>
      <c r="E89" s="249"/>
      <c r="F89" s="249"/>
      <c r="G89" s="249"/>
      <c r="H89" s="249"/>
      <c r="I89" s="249"/>
      <c r="J89" s="249"/>
      <c r="K89" s="249"/>
      <c r="L89" s="249"/>
      <c r="M89" s="249"/>
      <c r="N89" s="249"/>
      <c r="O89" s="249"/>
      <c r="P89" s="249"/>
      <c r="Q89" s="249"/>
      <c r="R89" s="249"/>
      <c r="S89" s="249"/>
      <c r="T89" s="249"/>
      <c r="U89" s="249"/>
      <c r="V89" s="249"/>
      <c r="W89" s="249"/>
      <c r="X89" s="249"/>
      <c r="Y89" s="249"/>
      <c r="Z89" s="249"/>
      <c r="AA89" s="249"/>
      <c r="AB89" s="249"/>
      <c r="AC89" s="249"/>
      <c r="AD89" s="249"/>
      <c r="AE89" s="249"/>
      <c r="AF89" s="249"/>
      <c r="AG89" s="249"/>
      <c r="AH89" s="249"/>
      <c r="AI89" s="249"/>
      <c r="AJ89" s="249"/>
    </row>
    <row r="90" spans="1:36">
      <c r="B90" s="249"/>
    </row>
  </sheetData>
  <sheetProtection algorithmName="SHA-512" hashValue="ZGE3Nd4z7ThGK3QkmzJS2dGTDJU+lf9DXlxkUvjtt0BB+BGhBrz1uvoGlMDcms1LdNKCUMo4VlNY/oAmcTRCHQ==" saltValue="2YD6gkg97abgLEHIfyOxCA==" spinCount="100000" sheet="1" autoFilter="0"/>
  <mergeCells count="57">
    <mergeCell ref="A50:AI50"/>
    <mergeCell ref="A42:AJ42"/>
    <mergeCell ref="B43:AI43"/>
    <mergeCell ref="B44:AI44"/>
    <mergeCell ref="A46:AJ46"/>
    <mergeCell ref="A47:AI47"/>
    <mergeCell ref="A49:AJ49"/>
    <mergeCell ref="A37:AI37"/>
    <mergeCell ref="D32:AH32"/>
    <mergeCell ref="D34:E34"/>
    <mergeCell ref="G34:H34"/>
    <mergeCell ref="J34:K34"/>
    <mergeCell ref="N34:P34"/>
    <mergeCell ref="Q34:AH34"/>
    <mergeCell ref="N35:P35"/>
    <mergeCell ref="Q35:R35"/>
    <mergeCell ref="S35:W35"/>
    <mergeCell ref="X35:Y35"/>
    <mergeCell ref="Z35:AH35"/>
    <mergeCell ref="AK30:AU30"/>
    <mergeCell ref="A19:L19"/>
    <mergeCell ref="M19:AH19"/>
    <mergeCell ref="AI19:AI20"/>
    <mergeCell ref="A20:AH20"/>
    <mergeCell ref="AK20:AU20"/>
    <mergeCell ref="A21:AI21"/>
    <mergeCell ref="A23:AJ23"/>
    <mergeCell ref="B24:AH24"/>
    <mergeCell ref="A25:AI25"/>
    <mergeCell ref="A27:AI27"/>
    <mergeCell ref="A30:AH30"/>
    <mergeCell ref="L16:Y16"/>
    <mergeCell ref="Z16:AF16"/>
    <mergeCell ref="AG16:AH16"/>
    <mergeCell ref="L17:Y17"/>
    <mergeCell ref="Z17:AF17"/>
    <mergeCell ref="AG17:AH17"/>
    <mergeCell ref="A14:Y14"/>
    <mergeCell ref="Z14:AF14"/>
    <mergeCell ref="AG14:AH14"/>
    <mergeCell ref="L15:Y15"/>
    <mergeCell ref="Z15:AF15"/>
    <mergeCell ref="AG15:AH15"/>
    <mergeCell ref="A12:Y12"/>
    <mergeCell ref="Z12:AF12"/>
    <mergeCell ref="AG12:AH12"/>
    <mergeCell ref="AK12:AU12"/>
    <mergeCell ref="A13:Y13"/>
    <mergeCell ref="Z13:AF13"/>
    <mergeCell ref="AG13:AH13"/>
    <mergeCell ref="Z1:AB1"/>
    <mergeCell ref="AC1:AI1"/>
    <mergeCell ref="Z3:AJ3"/>
    <mergeCell ref="A5:AJ5"/>
    <mergeCell ref="M9:Y9"/>
    <mergeCell ref="Z9:AF9"/>
    <mergeCell ref="AG9:AH9"/>
  </mergeCells>
  <phoneticPr fontId="2"/>
  <conditionalFormatting sqref="AK12:AU12">
    <cfRule type="expression" dxfId="5" priority="2">
      <formula>OR($AI$12="", $AI$12="○")</formula>
    </cfRule>
  </conditionalFormatting>
  <conditionalFormatting sqref="AK20:AU20">
    <cfRule type="expression" dxfId="4" priority="3">
      <formula>OR($AI$19="○", $AI$19="")</formula>
    </cfRule>
  </conditionalFormatting>
  <conditionalFormatting sqref="AK30:AU30">
    <cfRule type="expression" dxfId="3" priority="1">
      <formula>$AI$30=""</formula>
    </cfRule>
  </conditionalFormatting>
  <dataValidations count="4">
    <dataValidation type="list" allowBlank="1" showInputMessage="1" showErrorMessage="1" sqref="A24" xr:uid="{15F8F4C5-AEAB-48A1-9B9E-7CD442025F81}">
      <formula1>"✓"</formula1>
    </dataValidation>
    <dataValidation type="list" allowBlank="1" showInputMessage="1" showErrorMessage="1" sqref="M19:AH19" xr:uid="{4C844F56-6A9B-4EF8-8703-254BF1D0D019}">
      <formula1>"⑰業務内容の明確化と職員間の適切な役割分担の取組,⑱介護職員等の業務の洗い出しや棚卸しなど、現場の課題の見える化,㉓業務改善活動の体制構築（委員会やプロジェクトチームの立ち上げ又は外部の研修会の活動等）"</formula1>
    </dataValidation>
    <dataValidation imeMode="halfAlpha" allowBlank="1" showInputMessage="1" showErrorMessage="1" sqref="N11:U11 Z10:AJ11 AJ21 K10:U10 D34:E34 G34:H34 K11 J34:K34 K28:R29" xr:uid="{C9D5842F-723E-4F8B-9473-83CE332ECD82}"/>
    <dataValidation imeMode="hiragana" allowBlank="1" showInputMessage="1" showErrorMessage="1" sqref="S35" xr:uid="{E088DADD-657F-42FD-991B-93C0A347FAFC}"/>
  </dataValidations>
  <printOptions horizontalCentered="1"/>
  <pageMargins left="0.55118110236220474" right="0.55118110236220474" top="0.82677165354330717" bottom="0.23622047244094491" header="0.51181102362204722" footer="0.35433070866141736"/>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Check Box 1">
              <controlPr defaultSize="0" autoFill="0" autoLine="0" autoPict="0">
                <anchor moveWithCells="1">
                  <from>
                    <xdr:col>1</xdr:col>
                    <xdr:colOff>190500</xdr:colOff>
                    <xdr:row>22</xdr:row>
                    <xdr:rowOff>304800</xdr:rowOff>
                  </from>
                  <to>
                    <xdr:col>2</xdr:col>
                    <xdr:colOff>19050</xdr:colOff>
                    <xdr:row>24</xdr:row>
                    <xdr:rowOff>152400</xdr:rowOff>
                  </to>
                </anchor>
              </controlPr>
            </control>
          </mc:Choice>
        </mc:AlternateContent>
        <mc:AlternateContent xmlns:mc="http://schemas.openxmlformats.org/markup-compatibility/2006">
          <mc:Choice Requires="x14">
            <control shapeId="29698" r:id="rId5" name="Check Box 2">
              <controlPr defaultSize="0" autoFill="0" autoLine="0" autoPict="0">
                <anchor moveWithCells="1">
                  <from>
                    <xdr:col>1</xdr:col>
                    <xdr:colOff>190500</xdr:colOff>
                    <xdr:row>28</xdr:row>
                    <xdr:rowOff>0</xdr:rowOff>
                  </from>
                  <to>
                    <xdr:col>2</xdr:col>
                    <xdr:colOff>19050</xdr:colOff>
                    <xdr:row>30</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view="pageBreakPreview" zoomScaleNormal="100" zoomScaleSheetLayoutView="100" workbookViewId="0">
      <selection activeCell="J11" sqref="J11"/>
    </sheetView>
  </sheetViews>
  <sheetFormatPr defaultColWidth="9" defaultRowHeight="14.25"/>
  <cols>
    <col min="1" max="1" width="18.25" style="1" customWidth="1"/>
    <col min="2" max="2" width="22.125" style="1" customWidth="1"/>
    <col min="3" max="3" width="18.25" style="1" customWidth="1"/>
    <col min="4" max="4" width="18.75" style="1" customWidth="1"/>
    <col min="5" max="5" width="9.75" style="1" customWidth="1"/>
    <col min="6" max="16384" width="9" style="1"/>
  </cols>
  <sheetData>
    <row r="1" spans="1:5" ht="20.100000000000001" customHeight="1">
      <c r="A1" s="1" t="s">
        <v>18</v>
      </c>
    </row>
    <row r="2" spans="1:5" ht="20.100000000000001" customHeight="1">
      <c r="A2" s="257" t="s">
        <v>19</v>
      </c>
      <c r="B2" s="257"/>
      <c r="C2" s="257"/>
      <c r="D2" s="257"/>
    </row>
    <row r="3" spans="1:5" ht="20.100000000000001" customHeight="1">
      <c r="A3" s="1" t="s">
        <v>20</v>
      </c>
    </row>
    <row r="4" spans="1:5" ht="20.100000000000001" customHeight="1">
      <c r="A4" s="1" t="s">
        <v>21</v>
      </c>
      <c r="C4" s="1" t="s">
        <v>1</v>
      </c>
      <c r="D4" s="1" t="str">
        <f>'別表１（当初申請、変更申請)'!G3</f>
        <v>さいたまっちの里</v>
      </c>
      <c r="E4" s="45" t="s">
        <v>152</v>
      </c>
    </row>
    <row r="5" spans="1:5" ht="20.100000000000001" customHeight="1">
      <c r="A5" s="8" t="s">
        <v>38</v>
      </c>
      <c r="B5" s="2" t="s">
        <v>2</v>
      </c>
      <c r="C5" s="35" t="s">
        <v>140</v>
      </c>
      <c r="D5" s="2" t="s">
        <v>7</v>
      </c>
    </row>
    <row r="6" spans="1:5" ht="20.100000000000001" customHeight="1">
      <c r="A6" s="38"/>
      <c r="B6" s="4"/>
      <c r="C6" s="37" t="s">
        <v>141</v>
      </c>
      <c r="D6" s="4"/>
    </row>
    <row r="7" spans="1:5" ht="20.100000000000001" customHeight="1">
      <c r="A7" s="9"/>
      <c r="B7" s="9"/>
      <c r="C7" s="36" t="s">
        <v>23</v>
      </c>
      <c r="D7" s="9"/>
    </row>
    <row r="8" spans="1:5" ht="20.100000000000001" customHeight="1">
      <c r="A8" s="7" t="s">
        <v>24</v>
      </c>
      <c r="B8" s="10" t="s">
        <v>37</v>
      </c>
      <c r="C8" s="11" t="s">
        <v>25</v>
      </c>
      <c r="D8" s="12"/>
    </row>
    <row r="9" spans="1:5" ht="20.100000000000001" customHeight="1">
      <c r="A9" s="3" t="s">
        <v>26</v>
      </c>
      <c r="B9" s="3"/>
      <c r="C9" s="3"/>
      <c r="D9" s="13"/>
    </row>
    <row r="10" spans="1:5" ht="20.100000000000001" customHeight="1">
      <c r="A10" s="3" t="s">
        <v>27</v>
      </c>
      <c r="B10" s="3"/>
      <c r="C10" s="3"/>
      <c r="D10" s="13"/>
    </row>
    <row r="11" spans="1:5" ht="20.100000000000001" customHeight="1">
      <c r="A11" s="3" t="s">
        <v>28</v>
      </c>
      <c r="B11" s="3"/>
      <c r="C11" s="3"/>
      <c r="D11" s="13"/>
    </row>
    <row r="12" spans="1:5" ht="20.100000000000001" customHeight="1">
      <c r="A12" s="3" t="s">
        <v>29</v>
      </c>
      <c r="B12" s="3"/>
      <c r="C12" s="3"/>
      <c r="D12" s="13"/>
    </row>
    <row r="13" spans="1:5" ht="20.100000000000001" customHeight="1">
      <c r="A13" s="3" t="s">
        <v>29</v>
      </c>
      <c r="B13" s="3"/>
      <c r="C13" s="3"/>
      <c r="D13" s="13"/>
    </row>
    <row r="14" spans="1:5" ht="20.100000000000001" customHeight="1">
      <c r="A14" s="3" t="s">
        <v>30</v>
      </c>
      <c r="B14" s="3"/>
      <c r="C14" s="3"/>
      <c r="D14" s="13"/>
    </row>
    <row r="15" spans="1:5" ht="20.100000000000001" customHeight="1">
      <c r="A15" s="3" t="s">
        <v>31</v>
      </c>
      <c r="B15" s="3"/>
      <c r="C15" s="3"/>
      <c r="D15" s="13"/>
    </row>
    <row r="16" spans="1:5" ht="20.100000000000001" customHeight="1">
      <c r="A16" s="3" t="s">
        <v>29</v>
      </c>
      <c r="B16" s="3"/>
      <c r="C16" s="3"/>
      <c r="D16" s="13"/>
    </row>
    <row r="17" spans="1:4" ht="20.100000000000001" customHeight="1">
      <c r="A17" s="3" t="s">
        <v>29</v>
      </c>
      <c r="B17" s="3"/>
      <c r="C17" s="3"/>
      <c r="D17" s="13"/>
    </row>
    <row r="18" spans="1:4" ht="20.100000000000001" customHeight="1">
      <c r="A18" s="3" t="s">
        <v>32</v>
      </c>
      <c r="B18" s="3"/>
      <c r="C18" s="3"/>
      <c r="D18" s="13"/>
    </row>
    <row r="19" spans="1:4" ht="20.100000000000001" customHeight="1">
      <c r="A19" s="3" t="s">
        <v>29</v>
      </c>
      <c r="B19" s="3"/>
      <c r="C19" s="3"/>
      <c r="D19" s="13"/>
    </row>
    <row r="20" spans="1:4" ht="20.100000000000001" customHeight="1">
      <c r="A20" s="3" t="s">
        <v>29</v>
      </c>
      <c r="B20" s="3"/>
      <c r="C20" s="3"/>
      <c r="D20" s="13"/>
    </row>
    <row r="21" spans="1:4" ht="20.100000000000001" customHeight="1">
      <c r="A21" s="3" t="s">
        <v>33</v>
      </c>
      <c r="B21" s="3"/>
      <c r="C21" s="3"/>
      <c r="D21" s="13"/>
    </row>
    <row r="22" spans="1:4" ht="20.100000000000001" customHeight="1">
      <c r="A22" s="3"/>
      <c r="B22" s="3"/>
      <c r="C22" s="3"/>
      <c r="D22" s="13"/>
    </row>
    <row r="23" spans="1:4" ht="20.100000000000001" customHeight="1">
      <c r="A23" s="3" t="s">
        <v>34</v>
      </c>
      <c r="B23" s="3"/>
      <c r="C23" s="3"/>
      <c r="D23" s="13"/>
    </row>
    <row r="24" spans="1:4" ht="20.100000000000001" customHeight="1">
      <c r="A24" s="3" t="s">
        <v>35</v>
      </c>
      <c r="B24" s="3"/>
      <c r="C24" s="3"/>
      <c r="D24" s="13"/>
    </row>
    <row r="25" spans="1:4" ht="20.100000000000001" customHeight="1">
      <c r="A25" s="3" t="s">
        <v>31</v>
      </c>
      <c r="B25" s="3"/>
      <c r="C25" s="3"/>
      <c r="D25" s="13"/>
    </row>
    <row r="26" spans="1:4" ht="20.100000000000001" customHeight="1">
      <c r="A26" s="3" t="s">
        <v>29</v>
      </c>
      <c r="B26" s="3"/>
      <c r="C26" s="3"/>
      <c r="D26" s="13"/>
    </row>
    <row r="27" spans="1:4" ht="20.100000000000001" customHeight="1">
      <c r="A27" s="3" t="s">
        <v>29</v>
      </c>
      <c r="B27" s="3"/>
      <c r="C27" s="3"/>
      <c r="D27" s="13"/>
    </row>
    <row r="28" spans="1:4" ht="20.100000000000001" customHeight="1">
      <c r="A28" s="3" t="s">
        <v>36</v>
      </c>
      <c r="B28" s="3"/>
      <c r="C28" s="3"/>
      <c r="D28" s="13"/>
    </row>
    <row r="29" spans="1:4" ht="20.100000000000001" customHeight="1">
      <c r="A29" s="3" t="s">
        <v>29</v>
      </c>
      <c r="B29" s="3"/>
      <c r="C29" s="3"/>
      <c r="D29" s="13"/>
    </row>
    <row r="30" spans="1:4" ht="20.100000000000001" customHeight="1">
      <c r="A30" s="3" t="s">
        <v>29</v>
      </c>
      <c r="B30" s="3"/>
      <c r="C30" s="3"/>
      <c r="D30" s="13"/>
    </row>
    <row r="31" spans="1:4" ht="20.100000000000001" customHeight="1">
      <c r="A31" s="3" t="s">
        <v>33</v>
      </c>
      <c r="B31" s="3"/>
      <c r="C31" s="3"/>
      <c r="D31" s="13"/>
    </row>
    <row r="32" spans="1:4" ht="20.100000000000001" customHeight="1">
      <c r="A32" s="6"/>
      <c r="B32" s="6"/>
      <c r="C32" s="15"/>
      <c r="D32" s="3"/>
    </row>
    <row r="33" spans="1:4" ht="20.100000000000001" customHeight="1">
      <c r="A33" s="14" t="s">
        <v>121</v>
      </c>
      <c r="B33" s="14"/>
      <c r="C33" s="14"/>
      <c r="D33" s="14"/>
    </row>
    <row r="34" spans="1:4" customFormat="1" ht="13.5">
      <c r="A34" t="s">
        <v>142</v>
      </c>
    </row>
    <row r="35" spans="1:4" customFormat="1" ht="13.5">
      <c r="A35" t="s">
        <v>145</v>
      </c>
    </row>
    <row r="36" spans="1:4" customFormat="1" ht="13.5">
      <c r="A36" t="s">
        <v>170</v>
      </c>
    </row>
    <row r="37" spans="1:4" customFormat="1" ht="13.5">
      <c r="A37" t="s">
        <v>143</v>
      </c>
    </row>
    <row r="38" spans="1:4" customFormat="1" ht="13.5">
      <c r="A38" t="s">
        <v>144</v>
      </c>
    </row>
    <row r="39" spans="1:4" customFormat="1" ht="13.5">
      <c r="A39" t="s">
        <v>171</v>
      </c>
    </row>
  </sheetData>
  <mergeCells count="1">
    <mergeCell ref="A2:D2"/>
  </mergeCells>
  <phoneticPr fontId="2"/>
  <pageMargins left="0.78700000000000003" right="0.78700000000000003" top="0.98399999999999999" bottom="0.98399999999999999" header="0.51200000000000001" footer="0.51200000000000001"/>
  <pageSetup paperSize="9" scale="98"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E40A1-B0EE-4512-822B-229C4516D040}">
  <dimension ref="A1:AD39"/>
  <sheetViews>
    <sheetView showZeros="0" view="pageBreakPreview" topLeftCell="B1" zoomScaleNormal="100" zoomScaleSheetLayoutView="100" workbookViewId="0">
      <selection activeCell="H6" sqref="H6:I6"/>
    </sheetView>
  </sheetViews>
  <sheetFormatPr defaultColWidth="8.75" defaultRowHeight="13.5"/>
  <cols>
    <col min="1" max="6" width="4.125" style="100" customWidth="1"/>
    <col min="7" max="7" width="2.75" style="100" customWidth="1"/>
    <col min="8" max="9" width="10.25" style="100" customWidth="1"/>
    <col min="10" max="13" width="4.125" style="100" customWidth="1"/>
    <col min="14" max="14" width="5.25" style="100" bestFit="1" customWidth="1"/>
    <col min="15" max="23" width="4.125" style="100" customWidth="1"/>
    <col min="24" max="24" width="3.375" style="100" customWidth="1"/>
    <col min="25" max="26" width="8.75" style="100"/>
    <col min="27" max="27" width="12" style="100" bestFit="1" customWidth="1"/>
    <col min="28" max="16384" width="8.75" style="100"/>
  </cols>
  <sheetData>
    <row r="1" spans="1:30" s="96" customFormat="1" ht="20.100000000000001" customHeight="1">
      <c r="A1" s="93" t="s">
        <v>198</v>
      </c>
      <c r="B1" s="94"/>
      <c r="C1" s="94"/>
      <c r="D1" s="94"/>
      <c r="E1" s="94"/>
      <c r="F1" s="95"/>
      <c r="G1" s="94"/>
      <c r="H1" s="94"/>
      <c r="I1" s="94"/>
      <c r="J1" s="94"/>
      <c r="K1" s="94"/>
      <c r="L1" s="94"/>
      <c r="M1" s="94"/>
      <c r="N1" s="94"/>
      <c r="O1" s="94"/>
      <c r="P1" s="94"/>
      <c r="Q1" s="94"/>
      <c r="R1" s="94"/>
      <c r="S1" s="94"/>
      <c r="T1" s="94"/>
      <c r="U1" s="94"/>
      <c r="V1" s="94"/>
      <c r="W1" s="94"/>
      <c r="X1" s="94"/>
    </row>
    <row r="2" spans="1:30" ht="21.75" customHeight="1">
      <c r="A2" s="97"/>
      <c r="B2" s="98"/>
      <c r="C2" s="98"/>
      <c r="D2" s="98"/>
      <c r="E2" s="98"/>
      <c r="F2" s="98"/>
      <c r="G2" s="98"/>
      <c r="H2" s="98"/>
      <c r="I2" s="98"/>
      <c r="J2" s="98"/>
      <c r="K2" s="98"/>
      <c r="L2" s="98"/>
      <c r="M2" s="98"/>
      <c r="N2" s="98"/>
      <c r="O2" s="98"/>
      <c r="P2" s="98"/>
      <c r="Q2" s="98"/>
      <c r="R2" s="98"/>
      <c r="S2" s="98"/>
      <c r="T2" s="98"/>
      <c r="U2" s="98"/>
      <c r="V2" s="98"/>
      <c r="W2" s="98"/>
      <c r="X2" s="99"/>
      <c r="AA2" s="96" t="s">
        <v>199</v>
      </c>
      <c r="AB2" s="100" t="s">
        <v>185</v>
      </c>
      <c r="AC2" s="100">
        <v>0.03</v>
      </c>
      <c r="AD2" s="100">
        <f>AC2+1</f>
        <v>1.03</v>
      </c>
    </row>
    <row r="3" spans="1:30" ht="21.75" customHeight="1">
      <c r="A3" s="97"/>
      <c r="B3" s="98"/>
      <c r="C3" s="98"/>
      <c r="D3" s="98"/>
      <c r="E3" s="98"/>
      <c r="F3" s="98"/>
      <c r="G3" s="98"/>
      <c r="H3" s="98"/>
      <c r="I3" s="98"/>
      <c r="J3" s="98"/>
      <c r="K3" s="98"/>
      <c r="L3" s="98"/>
      <c r="M3" s="98"/>
      <c r="N3" s="98"/>
      <c r="O3" s="98"/>
      <c r="P3" s="320" t="s">
        <v>200</v>
      </c>
      <c r="Q3" s="320"/>
      <c r="R3" s="321" t="str">
        <f>'別表１（当初申請、変更申請)'!G3</f>
        <v>さいたまっちの里</v>
      </c>
      <c r="S3" s="321"/>
      <c r="T3" s="321"/>
      <c r="U3" s="321"/>
      <c r="V3" s="321"/>
      <c r="W3" s="321"/>
      <c r="X3" s="99"/>
      <c r="AA3" s="100" t="s">
        <v>201</v>
      </c>
      <c r="AB3" s="100" t="s">
        <v>186</v>
      </c>
      <c r="AC3" s="100">
        <v>0.05</v>
      </c>
      <c r="AD3" s="100">
        <f t="shared" ref="AD3:AD9" si="0">AC3+1</f>
        <v>1.05</v>
      </c>
    </row>
    <row r="4" spans="1:30" ht="21.75" customHeight="1">
      <c r="A4" s="97"/>
      <c r="B4" s="98"/>
      <c r="C4" s="98"/>
      <c r="D4" s="98"/>
      <c r="E4" s="98"/>
      <c r="F4" s="98"/>
      <c r="G4" s="98"/>
      <c r="H4" s="98"/>
      <c r="I4" s="98"/>
      <c r="J4" s="98"/>
      <c r="K4" s="98"/>
      <c r="L4" s="98"/>
      <c r="M4" s="98"/>
      <c r="N4" s="98"/>
      <c r="O4" s="98"/>
      <c r="P4" s="101"/>
      <c r="Q4" s="101"/>
      <c r="R4" s="101"/>
      <c r="S4" s="101"/>
      <c r="T4" s="101"/>
      <c r="U4" s="101"/>
      <c r="V4" s="101"/>
      <c r="W4" s="101"/>
      <c r="X4" s="99"/>
      <c r="AA4" s="100" t="s">
        <v>202</v>
      </c>
      <c r="AB4" s="100" t="s">
        <v>187</v>
      </c>
      <c r="AC4" s="100">
        <v>7.0000000000000007E-2</v>
      </c>
      <c r="AD4" s="100">
        <f t="shared" si="0"/>
        <v>1.07</v>
      </c>
    </row>
    <row r="5" spans="1:30" ht="21.75" customHeight="1">
      <c r="A5" s="272" t="s">
        <v>203</v>
      </c>
      <c r="B5" s="322" t="s">
        <v>204</v>
      </c>
      <c r="C5" s="323"/>
      <c r="D5" s="323"/>
      <c r="E5" s="323"/>
      <c r="F5" s="323"/>
      <c r="G5" s="324"/>
      <c r="H5" s="331" t="s">
        <v>205</v>
      </c>
      <c r="I5" s="332"/>
      <c r="J5" s="333" t="s">
        <v>206</v>
      </c>
      <c r="K5" s="333"/>
      <c r="L5" s="333"/>
      <c r="M5" s="334" t="s">
        <v>207</v>
      </c>
      <c r="N5" s="335"/>
      <c r="O5" s="336" t="s">
        <v>208</v>
      </c>
      <c r="P5" s="332"/>
      <c r="Q5" s="337"/>
      <c r="R5" s="336" t="s">
        <v>209</v>
      </c>
      <c r="S5" s="332"/>
      <c r="T5" s="332"/>
      <c r="U5" s="332"/>
      <c r="V5" s="332"/>
      <c r="W5" s="103"/>
      <c r="X5" s="98"/>
      <c r="AA5" s="100" t="s">
        <v>210</v>
      </c>
      <c r="AB5" s="100" t="s">
        <v>189</v>
      </c>
      <c r="AC5" s="100">
        <v>0.09</v>
      </c>
      <c r="AD5" s="100">
        <f t="shared" si="0"/>
        <v>1.0900000000000001</v>
      </c>
    </row>
    <row r="6" spans="1:30" ht="21.75" customHeight="1">
      <c r="A6" s="273"/>
      <c r="B6" s="325"/>
      <c r="C6" s="326"/>
      <c r="D6" s="326"/>
      <c r="E6" s="326"/>
      <c r="F6" s="326"/>
      <c r="G6" s="327"/>
      <c r="H6" s="310" t="s">
        <v>199</v>
      </c>
      <c r="I6" s="311"/>
      <c r="J6" s="312">
        <v>1</v>
      </c>
      <c r="K6" s="313"/>
      <c r="L6" s="104" t="s">
        <v>211</v>
      </c>
      <c r="M6" s="87" t="s">
        <v>362</v>
      </c>
      <c r="N6" s="105" t="s">
        <v>212</v>
      </c>
      <c r="O6" s="102" t="s">
        <v>213</v>
      </c>
      <c r="P6" s="307">
        <v>8000</v>
      </c>
      <c r="Q6" s="314"/>
      <c r="R6" s="106" t="s">
        <v>214</v>
      </c>
      <c r="S6" s="315">
        <f>J6*M6*P6</f>
        <v>96000</v>
      </c>
      <c r="T6" s="315"/>
      <c r="U6" s="315"/>
      <c r="V6" s="316"/>
      <c r="W6" s="338" t="s">
        <v>215</v>
      </c>
      <c r="X6" s="98"/>
      <c r="AA6" s="100" t="s">
        <v>216</v>
      </c>
      <c r="AB6" s="100" t="s">
        <v>190</v>
      </c>
      <c r="AC6" s="100">
        <v>0.11</v>
      </c>
      <c r="AD6" s="100">
        <f t="shared" si="0"/>
        <v>1.1100000000000001</v>
      </c>
    </row>
    <row r="7" spans="1:30" ht="21.75" customHeight="1">
      <c r="A7" s="273"/>
      <c r="B7" s="325"/>
      <c r="C7" s="326"/>
      <c r="D7" s="326"/>
      <c r="E7" s="326"/>
      <c r="F7" s="326"/>
      <c r="G7" s="327"/>
      <c r="H7" s="310" t="s">
        <v>201</v>
      </c>
      <c r="I7" s="311"/>
      <c r="J7" s="312">
        <v>1</v>
      </c>
      <c r="K7" s="313"/>
      <c r="L7" s="104" t="s">
        <v>211</v>
      </c>
      <c r="M7" s="87" t="s">
        <v>362</v>
      </c>
      <c r="N7" s="105" t="s">
        <v>212</v>
      </c>
      <c r="O7" s="102" t="s">
        <v>213</v>
      </c>
      <c r="P7" s="307">
        <v>8000</v>
      </c>
      <c r="Q7" s="314"/>
      <c r="R7" s="106" t="s">
        <v>214</v>
      </c>
      <c r="S7" s="315">
        <f t="shared" ref="S7:S17" si="1">J7*M7*P7</f>
        <v>96000</v>
      </c>
      <c r="T7" s="315"/>
      <c r="U7" s="315"/>
      <c r="V7" s="316"/>
      <c r="W7" s="339"/>
      <c r="X7" s="98"/>
      <c r="AA7" s="100" t="s">
        <v>217</v>
      </c>
      <c r="AB7" s="100" t="s">
        <v>192</v>
      </c>
      <c r="AC7" s="100">
        <v>0.13</v>
      </c>
      <c r="AD7" s="100">
        <f t="shared" si="0"/>
        <v>1.1299999999999999</v>
      </c>
    </row>
    <row r="8" spans="1:30" ht="21.75" customHeight="1">
      <c r="A8" s="273"/>
      <c r="B8" s="325"/>
      <c r="C8" s="326"/>
      <c r="D8" s="326"/>
      <c r="E8" s="326"/>
      <c r="F8" s="326"/>
      <c r="G8" s="327"/>
      <c r="H8" s="310" t="s">
        <v>202</v>
      </c>
      <c r="I8" s="311"/>
      <c r="J8" s="312">
        <v>3</v>
      </c>
      <c r="K8" s="313"/>
      <c r="L8" s="104" t="s">
        <v>211</v>
      </c>
      <c r="M8" s="87" t="s">
        <v>362</v>
      </c>
      <c r="N8" s="105" t="s">
        <v>212</v>
      </c>
      <c r="O8" s="102" t="s">
        <v>213</v>
      </c>
      <c r="P8" s="307">
        <v>15000</v>
      </c>
      <c r="Q8" s="314"/>
      <c r="R8" s="106" t="s">
        <v>214</v>
      </c>
      <c r="S8" s="315">
        <f t="shared" si="1"/>
        <v>540000</v>
      </c>
      <c r="T8" s="315"/>
      <c r="U8" s="315"/>
      <c r="V8" s="316"/>
      <c r="W8" s="339"/>
      <c r="X8" s="98"/>
      <c r="AA8" s="100" t="s">
        <v>218</v>
      </c>
      <c r="AB8" s="100" t="s">
        <v>193</v>
      </c>
      <c r="AC8" s="100">
        <v>0.15</v>
      </c>
      <c r="AD8" s="100">
        <f t="shared" si="0"/>
        <v>1.1499999999999999</v>
      </c>
    </row>
    <row r="9" spans="1:30" ht="21.75" customHeight="1">
      <c r="A9" s="273"/>
      <c r="B9" s="325"/>
      <c r="C9" s="326"/>
      <c r="D9" s="326"/>
      <c r="E9" s="326"/>
      <c r="F9" s="326"/>
      <c r="G9" s="327"/>
      <c r="H9" s="310" t="s">
        <v>210</v>
      </c>
      <c r="I9" s="311"/>
      <c r="J9" s="312">
        <v>1</v>
      </c>
      <c r="K9" s="313"/>
      <c r="L9" s="104" t="s">
        <v>211</v>
      </c>
      <c r="M9" s="87" t="s">
        <v>362</v>
      </c>
      <c r="N9" s="105" t="s">
        <v>212</v>
      </c>
      <c r="O9" s="102" t="s">
        <v>213</v>
      </c>
      <c r="P9" s="307">
        <v>8000</v>
      </c>
      <c r="Q9" s="314"/>
      <c r="R9" s="106" t="s">
        <v>214</v>
      </c>
      <c r="S9" s="315">
        <f t="shared" si="1"/>
        <v>96000</v>
      </c>
      <c r="T9" s="315"/>
      <c r="U9" s="315"/>
      <c r="V9" s="316"/>
      <c r="W9" s="339"/>
      <c r="X9" s="98"/>
      <c r="AB9" s="100" t="s">
        <v>194</v>
      </c>
      <c r="AC9" s="100">
        <v>0.16</v>
      </c>
      <c r="AD9" s="100">
        <f t="shared" si="0"/>
        <v>1.1599999999999999</v>
      </c>
    </row>
    <row r="10" spans="1:30" ht="21.75" customHeight="1">
      <c r="A10" s="273"/>
      <c r="B10" s="325"/>
      <c r="C10" s="326"/>
      <c r="D10" s="326"/>
      <c r="E10" s="326"/>
      <c r="F10" s="326"/>
      <c r="G10" s="327"/>
      <c r="H10" s="310" t="s">
        <v>216</v>
      </c>
      <c r="I10" s="311"/>
      <c r="J10" s="312">
        <v>2</v>
      </c>
      <c r="K10" s="313"/>
      <c r="L10" s="104" t="s">
        <v>211</v>
      </c>
      <c r="M10" s="87" t="s">
        <v>362</v>
      </c>
      <c r="N10" s="105" t="s">
        <v>212</v>
      </c>
      <c r="O10" s="102" t="s">
        <v>213</v>
      </c>
      <c r="P10" s="307">
        <v>8000</v>
      </c>
      <c r="Q10" s="314"/>
      <c r="R10" s="106" t="s">
        <v>214</v>
      </c>
      <c r="S10" s="315">
        <f t="shared" si="1"/>
        <v>192000</v>
      </c>
      <c r="T10" s="315"/>
      <c r="U10" s="315"/>
      <c r="V10" s="316"/>
      <c r="W10" s="339"/>
      <c r="X10" s="98"/>
    </row>
    <row r="11" spans="1:30" ht="21.75" customHeight="1">
      <c r="A11" s="273"/>
      <c r="B11" s="325"/>
      <c r="C11" s="326"/>
      <c r="D11" s="326"/>
      <c r="E11" s="326"/>
      <c r="F11" s="326"/>
      <c r="G11" s="327"/>
      <c r="H11" s="310"/>
      <c r="I11" s="311"/>
      <c r="J11" s="312"/>
      <c r="K11" s="313"/>
      <c r="L11" s="104" t="s">
        <v>211</v>
      </c>
      <c r="M11" s="87"/>
      <c r="N11" s="105" t="s">
        <v>212</v>
      </c>
      <c r="O11" s="102" t="s">
        <v>213</v>
      </c>
      <c r="P11" s="307"/>
      <c r="Q11" s="314"/>
      <c r="R11" s="106" t="s">
        <v>214</v>
      </c>
      <c r="S11" s="315">
        <f t="shared" si="1"/>
        <v>0</v>
      </c>
      <c r="T11" s="315"/>
      <c r="U11" s="315"/>
      <c r="V11" s="316"/>
      <c r="W11" s="339"/>
      <c r="X11" s="98"/>
    </row>
    <row r="12" spans="1:30" ht="21.75" customHeight="1">
      <c r="A12" s="273"/>
      <c r="B12" s="325"/>
      <c r="C12" s="326"/>
      <c r="D12" s="326"/>
      <c r="E12" s="326"/>
      <c r="F12" s="326"/>
      <c r="G12" s="327"/>
      <c r="H12" s="310"/>
      <c r="I12" s="311"/>
      <c r="J12" s="312"/>
      <c r="K12" s="313"/>
      <c r="L12" s="104" t="s">
        <v>211</v>
      </c>
      <c r="M12" s="87"/>
      <c r="N12" s="105" t="s">
        <v>212</v>
      </c>
      <c r="O12" s="102" t="s">
        <v>213</v>
      </c>
      <c r="P12" s="307"/>
      <c r="Q12" s="314"/>
      <c r="R12" s="106" t="s">
        <v>214</v>
      </c>
      <c r="S12" s="315">
        <f t="shared" si="1"/>
        <v>0</v>
      </c>
      <c r="T12" s="315"/>
      <c r="U12" s="315"/>
      <c r="V12" s="316"/>
      <c r="W12" s="339"/>
      <c r="X12" s="98"/>
    </row>
    <row r="13" spans="1:30" ht="21.75" customHeight="1">
      <c r="A13" s="273"/>
      <c r="B13" s="325"/>
      <c r="C13" s="326"/>
      <c r="D13" s="326"/>
      <c r="E13" s="326"/>
      <c r="F13" s="326"/>
      <c r="G13" s="327"/>
      <c r="H13" s="310"/>
      <c r="I13" s="311"/>
      <c r="J13" s="312"/>
      <c r="K13" s="313"/>
      <c r="L13" s="104" t="s">
        <v>211</v>
      </c>
      <c r="M13" s="87"/>
      <c r="N13" s="105" t="s">
        <v>212</v>
      </c>
      <c r="O13" s="102" t="s">
        <v>213</v>
      </c>
      <c r="P13" s="307"/>
      <c r="Q13" s="314"/>
      <c r="R13" s="106" t="s">
        <v>214</v>
      </c>
      <c r="S13" s="315">
        <f t="shared" si="1"/>
        <v>0</v>
      </c>
      <c r="T13" s="315"/>
      <c r="U13" s="315"/>
      <c r="V13" s="316"/>
      <c r="W13" s="339"/>
      <c r="X13" s="98"/>
    </row>
    <row r="14" spans="1:30" ht="21.75" customHeight="1">
      <c r="A14" s="273"/>
      <c r="B14" s="325"/>
      <c r="C14" s="326"/>
      <c r="D14" s="326"/>
      <c r="E14" s="326"/>
      <c r="F14" s="326"/>
      <c r="G14" s="327"/>
      <c r="H14" s="310"/>
      <c r="I14" s="311"/>
      <c r="J14" s="312"/>
      <c r="K14" s="313"/>
      <c r="L14" s="104" t="s">
        <v>211</v>
      </c>
      <c r="M14" s="87"/>
      <c r="N14" s="105" t="s">
        <v>212</v>
      </c>
      <c r="O14" s="102" t="s">
        <v>213</v>
      </c>
      <c r="P14" s="307"/>
      <c r="Q14" s="314"/>
      <c r="R14" s="106" t="s">
        <v>214</v>
      </c>
      <c r="S14" s="315">
        <f t="shared" si="1"/>
        <v>0</v>
      </c>
      <c r="T14" s="315"/>
      <c r="U14" s="315"/>
      <c r="V14" s="316"/>
      <c r="W14" s="339"/>
      <c r="X14" s="98"/>
    </row>
    <row r="15" spans="1:30" ht="21.75" customHeight="1">
      <c r="A15" s="273"/>
      <c r="B15" s="325"/>
      <c r="C15" s="326"/>
      <c r="D15" s="326"/>
      <c r="E15" s="326"/>
      <c r="F15" s="326"/>
      <c r="G15" s="327"/>
      <c r="H15" s="310"/>
      <c r="I15" s="311"/>
      <c r="J15" s="312"/>
      <c r="K15" s="313"/>
      <c r="L15" s="104" t="s">
        <v>211</v>
      </c>
      <c r="M15" s="87"/>
      <c r="N15" s="105" t="s">
        <v>212</v>
      </c>
      <c r="O15" s="102" t="s">
        <v>213</v>
      </c>
      <c r="P15" s="307"/>
      <c r="Q15" s="314"/>
      <c r="R15" s="106" t="s">
        <v>214</v>
      </c>
      <c r="S15" s="315">
        <f t="shared" si="1"/>
        <v>0</v>
      </c>
      <c r="T15" s="315"/>
      <c r="U15" s="315"/>
      <c r="V15" s="316"/>
      <c r="W15" s="339"/>
      <c r="X15" s="98"/>
    </row>
    <row r="16" spans="1:30" ht="21.75" customHeight="1">
      <c r="A16" s="273"/>
      <c r="B16" s="325"/>
      <c r="C16" s="326"/>
      <c r="D16" s="326"/>
      <c r="E16" s="326"/>
      <c r="F16" s="326"/>
      <c r="G16" s="327"/>
      <c r="H16" s="310"/>
      <c r="I16" s="311"/>
      <c r="J16" s="312"/>
      <c r="K16" s="313"/>
      <c r="L16" s="104" t="s">
        <v>211</v>
      </c>
      <c r="M16" s="87"/>
      <c r="N16" s="105" t="s">
        <v>212</v>
      </c>
      <c r="O16" s="102" t="s">
        <v>213</v>
      </c>
      <c r="P16" s="307"/>
      <c r="Q16" s="314"/>
      <c r="R16" s="106" t="s">
        <v>214</v>
      </c>
      <c r="S16" s="315">
        <f t="shared" si="1"/>
        <v>0</v>
      </c>
      <c r="T16" s="315"/>
      <c r="U16" s="315"/>
      <c r="V16" s="316"/>
      <c r="W16" s="339"/>
      <c r="X16" s="98"/>
    </row>
    <row r="17" spans="1:24" ht="21.75" customHeight="1">
      <c r="A17" s="273"/>
      <c r="B17" s="325"/>
      <c r="C17" s="326"/>
      <c r="D17" s="326"/>
      <c r="E17" s="326"/>
      <c r="F17" s="326"/>
      <c r="G17" s="327"/>
      <c r="H17" s="310"/>
      <c r="I17" s="311"/>
      <c r="J17" s="312"/>
      <c r="K17" s="313"/>
      <c r="L17" s="104" t="s">
        <v>211</v>
      </c>
      <c r="M17" s="87"/>
      <c r="N17" s="105" t="s">
        <v>212</v>
      </c>
      <c r="O17" s="102" t="s">
        <v>213</v>
      </c>
      <c r="P17" s="307"/>
      <c r="Q17" s="314"/>
      <c r="R17" s="106" t="s">
        <v>214</v>
      </c>
      <c r="S17" s="315">
        <f t="shared" si="1"/>
        <v>0</v>
      </c>
      <c r="T17" s="315"/>
      <c r="U17" s="315"/>
      <c r="V17" s="316"/>
      <c r="W17" s="339"/>
      <c r="X17" s="98"/>
    </row>
    <row r="18" spans="1:24" ht="21.75" customHeight="1">
      <c r="A18" s="274"/>
      <c r="B18" s="328"/>
      <c r="C18" s="329"/>
      <c r="D18" s="329"/>
      <c r="E18" s="329"/>
      <c r="F18" s="329"/>
      <c r="G18" s="330"/>
      <c r="H18" s="107"/>
      <c r="I18" s="108"/>
      <c r="J18" s="319" t="s">
        <v>219</v>
      </c>
      <c r="K18" s="319"/>
      <c r="L18" s="319"/>
      <c r="M18" s="319"/>
      <c r="N18" s="319"/>
      <c r="O18" s="319"/>
      <c r="P18" s="319"/>
      <c r="Q18" s="319"/>
      <c r="R18" s="315">
        <f>SUM(S6:V17)</f>
        <v>1020000</v>
      </c>
      <c r="S18" s="315"/>
      <c r="T18" s="315"/>
      <c r="U18" s="315"/>
      <c r="V18" s="316"/>
      <c r="W18" s="340"/>
      <c r="X18" s="98"/>
    </row>
    <row r="19" spans="1:24" ht="39.6" customHeight="1">
      <c r="A19" s="109" t="s">
        <v>220</v>
      </c>
      <c r="B19" s="296" t="s">
        <v>221</v>
      </c>
      <c r="C19" s="297"/>
      <c r="D19" s="297"/>
      <c r="E19" s="297"/>
      <c r="F19" s="297"/>
      <c r="G19" s="298"/>
      <c r="H19" s="305">
        <f>M19*R19*V19</f>
        <v>1005719.9999999999</v>
      </c>
      <c r="I19" s="306"/>
      <c r="J19" s="110" t="s">
        <v>215</v>
      </c>
      <c r="K19" s="111" t="s">
        <v>222</v>
      </c>
      <c r="L19" s="112" t="s">
        <v>208</v>
      </c>
      <c r="M19" s="307">
        <v>1500</v>
      </c>
      <c r="N19" s="307"/>
      <c r="O19" s="110" t="s">
        <v>213</v>
      </c>
      <c r="P19" s="113" t="s">
        <v>223</v>
      </c>
      <c r="Q19" s="114" t="str">
        <f>'単価積算内訳 '!C6</f>
        <v>A</v>
      </c>
      <c r="R19" s="308">
        <f>VLOOKUP(Q19,AB2:AD9,3,FALSE)</f>
        <v>1.1599999999999999</v>
      </c>
      <c r="S19" s="308"/>
      <c r="T19" s="115" t="s">
        <v>213</v>
      </c>
      <c r="U19" s="116" t="s">
        <v>224</v>
      </c>
      <c r="V19" s="304">
        <f>'(ケア一般)階層別、月別利用人員内訳'!O24</f>
        <v>578</v>
      </c>
      <c r="W19" s="309"/>
      <c r="X19" s="98"/>
    </row>
    <row r="20" spans="1:24" ht="39.6" customHeight="1">
      <c r="A20" s="117" t="s">
        <v>225</v>
      </c>
      <c r="B20" s="296" t="s">
        <v>226</v>
      </c>
      <c r="C20" s="297"/>
      <c r="D20" s="297"/>
      <c r="E20" s="297"/>
      <c r="F20" s="297"/>
      <c r="G20" s="298"/>
      <c r="H20" s="118" t="s">
        <v>227</v>
      </c>
      <c r="I20" s="299">
        <f>R18</f>
        <v>1020000</v>
      </c>
      <c r="J20" s="299"/>
      <c r="K20" s="300" t="s">
        <v>228</v>
      </c>
      <c r="L20" s="300"/>
      <c r="M20" s="301">
        <f>H19</f>
        <v>1005719.9999999999</v>
      </c>
      <c r="N20" s="302"/>
      <c r="O20" s="302"/>
      <c r="P20" s="302"/>
      <c r="Q20" s="303" t="s">
        <v>229</v>
      </c>
      <c r="R20" s="304"/>
      <c r="S20" s="317">
        <f>I20-M20</f>
        <v>14280.000000000116</v>
      </c>
      <c r="T20" s="317"/>
      <c r="U20" s="317"/>
      <c r="V20" s="317"/>
      <c r="W20" s="318"/>
      <c r="X20" s="98"/>
    </row>
    <row r="21" spans="1:24" ht="21.75" customHeight="1">
      <c r="A21" s="292" t="s">
        <v>230</v>
      </c>
      <c r="B21" s="294" t="s">
        <v>231</v>
      </c>
      <c r="C21" s="276"/>
      <c r="D21" s="276"/>
      <c r="E21" s="276"/>
      <c r="F21" s="276"/>
      <c r="G21" s="277"/>
      <c r="H21" s="88" t="s">
        <v>363</v>
      </c>
      <c r="I21" s="295" t="s">
        <v>233</v>
      </c>
      <c r="J21" s="295"/>
      <c r="K21" s="88" t="s">
        <v>232</v>
      </c>
      <c r="L21" s="295" t="s">
        <v>234</v>
      </c>
      <c r="M21" s="295"/>
      <c r="N21" s="295"/>
      <c r="O21" s="295"/>
      <c r="P21" s="295"/>
      <c r="Q21" s="88" t="s">
        <v>232</v>
      </c>
      <c r="R21" s="295" t="s">
        <v>235</v>
      </c>
      <c r="S21" s="295"/>
      <c r="T21" s="295"/>
      <c r="U21" s="295"/>
      <c r="V21" s="295"/>
      <c r="W21" s="120"/>
      <c r="X21" s="99"/>
    </row>
    <row r="22" spans="1:24" ht="21.75" customHeight="1">
      <c r="A22" s="293"/>
      <c r="B22" s="281"/>
      <c r="C22" s="282"/>
      <c r="D22" s="282"/>
      <c r="E22" s="282"/>
      <c r="F22" s="282"/>
      <c r="G22" s="283"/>
      <c r="H22" s="89" t="s">
        <v>363</v>
      </c>
      <c r="I22" s="286" t="s">
        <v>236</v>
      </c>
      <c r="J22" s="286"/>
      <c r="K22" s="89" t="s">
        <v>232</v>
      </c>
      <c r="L22" s="286" t="s">
        <v>237</v>
      </c>
      <c r="M22" s="286"/>
      <c r="N22" s="286"/>
      <c r="O22" s="286"/>
      <c r="P22" s="258" t="s">
        <v>238</v>
      </c>
      <c r="Q22" s="258"/>
      <c r="R22" s="258"/>
      <c r="S22" s="258"/>
      <c r="T22" s="258"/>
      <c r="U22" s="258"/>
      <c r="V22" s="258"/>
      <c r="W22" s="259"/>
      <c r="X22" s="99"/>
    </row>
    <row r="23" spans="1:24" ht="21.75" customHeight="1">
      <c r="A23" s="119" t="s">
        <v>239</v>
      </c>
      <c r="B23" s="287" t="s">
        <v>240</v>
      </c>
      <c r="C23" s="288"/>
      <c r="D23" s="288"/>
      <c r="E23" s="288"/>
      <c r="F23" s="288"/>
      <c r="G23" s="289"/>
      <c r="H23" s="287" t="s">
        <v>241</v>
      </c>
      <c r="I23" s="288"/>
      <c r="J23" s="88">
        <v>7</v>
      </c>
      <c r="K23" s="121" t="s">
        <v>242</v>
      </c>
      <c r="L23" s="290">
        <v>4</v>
      </c>
      <c r="M23" s="290"/>
      <c r="N23" s="290"/>
      <c r="O23" s="121" t="s">
        <v>243</v>
      </c>
      <c r="P23" s="291" t="s">
        <v>244</v>
      </c>
      <c r="Q23" s="291"/>
      <c r="R23" s="288" t="s">
        <v>241</v>
      </c>
      <c r="S23" s="288"/>
      <c r="T23" s="88">
        <v>8</v>
      </c>
      <c r="U23" s="121" t="s">
        <v>242</v>
      </c>
      <c r="V23" s="88">
        <v>3</v>
      </c>
      <c r="W23" s="122" t="s">
        <v>243</v>
      </c>
      <c r="X23" s="99"/>
    </row>
    <row r="24" spans="1:24" ht="21.75" customHeight="1">
      <c r="A24" s="272" t="s">
        <v>245</v>
      </c>
      <c r="B24" s="275" t="s">
        <v>246</v>
      </c>
      <c r="C24" s="276"/>
      <c r="D24" s="276"/>
      <c r="E24" s="276"/>
      <c r="F24" s="276"/>
      <c r="G24" s="277"/>
      <c r="H24" s="123" t="s">
        <v>247</v>
      </c>
      <c r="I24" s="124"/>
      <c r="J24" s="124"/>
      <c r="K24" s="124"/>
      <c r="L24" s="124"/>
      <c r="M24" s="124"/>
      <c r="N24" s="124"/>
      <c r="O24" s="124"/>
      <c r="P24" s="124"/>
      <c r="Q24" s="124"/>
      <c r="R24" s="124"/>
      <c r="S24" s="124"/>
      <c r="T24" s="124"/>
      <c r="U24" s="124"/>
      <c r="V24" s="124"/>
      <c r="W24" s="125"/>
      <c r="X24" s="99"/>
    </row>
    <row r="25" spans="1:24" ht="21.75" customHeight="1">
      <c r="A25" s="273"/>
      <c r="B25" s="278"/>
      <c r="C25" s="279"/>
      <c r="D25" s="279"/>
      <c r="E25" s="279"/>
      <c r="F25" s="279"/>
      <c r="G25" s="280"/>
      <c r="H25" s="91" t="s">
        <v>363</v>
      </c>
      <c r="I25" s="284" t="s">
        <v>248</v>
      </c>
      <c r="J25" s="284"/>
      <c r="K25" s="284"/>
      <c r="L25" s="284"/>
      <c r="M25" s="284"/>
      <c r="N25" s="284"/>
      <c r="O25" s="284"/>
      <c r="P25" s="284"/>
      <c r="Q25" s="90" t="s">
        <v>232</v>
      </c>
      <c r="R25" s="284" t="s">
        <v>249</v>
      </c>
      <c r="S25" s="284"/>
      <c r="T25" s="284"/>
      <c r="U25" s="284"/>
      <c r="V25" s="284"/>
      <c r="W25" s="285"/>
      <c r="X25" s="99"/>
    </row>
    <row r="26" spans="1:24" ht="21.75" customHeight="1">
      <c r="A26" s="273"/>
      <c r="B26" s="281"/>
      <c r="C26" s="282"/>
      <c r="D26" s="282"/>
      <c r="E26" s="282"/>
      <c r="F26" s="282"/>
      <c r="G26" s="283"/>
      <c r="H26" s="92" t="s">
        <v>232</v>
      </c>
      <c r="I26" s="286" t="s">
        <v>237</v>
      </c>
      <c r="J26" s="286"/>
      <c r="K26" s="258" t="s">
        <v>257</v>
      </c>
      <c r="L26" s="258"/>
      <c r="M26" s="258"/>
      <c r="N26" s="258"/>
      <c r="O26" s="258"/>
      <c r="P26" s="258"/>
      <c r="Q26" s="258"/>
      <c r="R26" s="258"/>
      <c r="S26" s="258"/>
      <c r="T26" s="258"/>
      <c r="U26" s="258"/>
      <c r="V26" s="258"/>
      <c r="W26" s="259"/>
      <c r="X26" s="99"/>
    </row>
    <row r="27" spans="1:24" ht="21.75" customHeight="1">
      <c r="A27" s="273"/>
      <c r="B27" s="260" t="s">
        <v>364</v>
      </c>
      <c r="C27" s="261"/>
      <c r="D27" s="261"/>
      <c r="E27" s="261"/>
      <c r="F27" s="261"/>
      <c r="G27" s="261"/>
      <c r="H27" s="261"/>
      <c r="I27" s="261"/>
      <c r="J27" s="261"/>
      <c r="K27" s="261"/>
      <c r="L27" s="261"/>
      <c r="M27" s="261"/>
      <c r="N27" s="261"/>
      <c r="O27" s="261"/>
      <c r="P27" s="261"/>
      <c r="Q27" s="261"/>
      <c r="R27" s="261"/>
      <c r="S27" s="261"/>
      <c r="T27" s="261"/>
      <c r="U27" s="261"/>
      <c r="V27" s="261"/>
      <c r="W27" s="262"/>
      <c r="X27" s="99"/>
    </row>
    <row r="28" spans="1:24" ht="21.75" customHeight="1">
      <c r="A28" s="273"/>
      <c r="B28" s="263"/>
      <c r="C28" s="264"/>
      <c r="D28" s="264"/>
      <c r="E28" s="264"/>
      <c r="F28" s="264"/>
      <c r="G28" s="264"/>
      <c r="H28" s="264"/>
      <c r="I28" s="264"/>
      <c r="J28" s="264"/>
      <c r="K28" s="264"/>
      <c r="L28" s="264"/>
      <c r="M28" s="264"/>
      <c r="N28" s="264"/>
      <c r="O28" s="264"/>
      <c r="P28" s="264"/>
      <c r="Q28" s="264"/>
      <c r="R28" s="264"/>
      <c r="S28" s="264"/>
      <c r="T28" s="264"/>
      <c r="U28" s="264"/>
      <c r="V28" s="264"/>
      <c r="W28" s="265"/>
      <c r="X28" s="99"/>
    </row>
    <row r="29" spans="1:24" ht="21.75" customHeight="1">
      <c r="A29" s="273"/>
      <c r="B29" s="263"/>
      <c r="C29" s="264"/>
      <c r="D29" s="264"/>
      <c r="E29" s="264"/>
      <c r="F29" s="264"/>
      <c r="G29" s="264"/>
      <c r="H29" s="264"/>
      <c r="I29" s="264"/>
      <c r="J29" s="264"/>
      <c r="K29" s="264"/>
      <c r="L29" s="264"/>
      <c r="M29" s="264"/>
      <c r="N29" s="264"/>
      <c r="O29" s="264"/>
      <c r="P29" s="264"/>
      <c r="Q29" s="264"/>
      <c r="R29" s="264"/>
      <c r="S29" s="264"/>
      <c r="T29" s="264"/>
      <c r="U29" s="264"/>
      <c r="V29" s="264"/>
      <c r="W29" s="265"/>
      <c r="X29" s="99"/>
    </row>
    <row r="30" spans="1:24" ht="21.75" customHeight="1">
      <c r="A30" s="273"/>
      <c r="B30" s="263"/>
      <c r="C30" s="264"/>
      <c r="D30" s="264"/>
      <c r="E30" s="264"/>
      <c r="F30" s="264"/>
      <c r="G30" s="264"/>
      <c r="H30" s="264"/>
      <c r="I30" s="264"/>
      <c r="J30" s="264"/>
      <c r="K30" s="264"/>
      <c r="L30" s="264"/>
      <c r="M30" s="264"/>
      <c r="N30" s="264"/>
      <c r="O30" s="264"/>
      <c r="P30" s="264"/>
      <c r="Q30" s="264"/>
      <c r="R30" s="264"/>
      <c r="S30" s="264"/>
      <c r="T30" s="264"/>
      <c r="U30" s="264"/>
      <c r="V30" s="264"/>
      <c r="W30" s="265"/>
      <c r="X30" s="99"/>
    </row>
    <row r="31" spans="1:24" ht="21.75" customHeight="1">
      <c r="A31" s="273"/>
      <c r="B31" s="263"/>
      <c r="C31" s="264"/>
      <c r="D31" s="264"/>
      <c r="E31" s="264"/>
      <c r="F31" s="264"/>
      <c r="G31" s="264"/>
      <c r="H31" s="264"/>
      <c r="I31" s="264"/>
      <c r="J31" s="264"/>
      <c r="K31" s="264"/>
      <c r="L31" s="264"/>
      <c r="M31" s="264"/>
      <c r="N31" s="264"/>
      <c r="O31" s="264"/>
      <c r="P31" s="264"/>
      <c r="Q31" s="264"/>
      <c r="R31" s="264"/>
      <c r="S31" s="264"/>
      <c r="T31" s="264"/>
      <c r="U31" s="264"/>
      <c r="V31" s="264"/>
      <c r="W31" s="265"/>
      <c r="X31" s="99"/>
    </row>
    <row r="32" spans="1:24" ht="21.75" customHeight="1">
      <c r="A32" s="274"/>
      <c r="B32" s="266"/>
      <c r="C32" s="267"/>
      <c r="D32" s="267"/>
      <c r="E32" s="267"/>
      <c r="F32" s="267"/>
      <c r="G32" s="267"/>
      <c r="H32" s="267"/>
      <c r="I32" s="267"/>
      <c r="J32" s="267"/>
      <c r="K32" s="267"/>
      <c r="L32" s="267"/>
      <c r="M32" s="267"/>
      <c r="N32" s="267"/>
      <c r="O32" s="267"/>
      <c r="P32" s="267"/>
      <c r="Q32" s="267"/>
      <c r="R32" s="267"/>
      <c r="S32" s="267"/>
      <c r="T32" s="267"/>
      <c r="U32" s="267"/>
      <c r="V32" s="267"/>
      <c r="W32" s="268"/>
      <c r="X32" s="99"/>
    </row>
    <row r="33" spans="1:24" ht="12.95" customHeight="1">
      <c r="A33" s="269" t="s">
        <v>250</v>
      </c>
      <c r="B33" s="269"/>
      <c r="C33" s="269"/>
      <c r="D33" s="269"/>
      <c r="E33" s="269"/>
      <c r="F33" s="269"/>
      <c r="G33" s="269"/>
      <c r="H33" s="269"/>
      <c r="I33" s="269"/>
      <c r="J33" s="269"/>
      <c r="K33" s="269"/>
      <c r="L33" s="269"/>
      <c r="M33" s="269"/>
      <c r="N33" s="269"/>
      <c r="O33" s="269"/>
      <c r="P33" s="269"/>
      <c r="Q33" s="269"/>
      <c r="R33" s="269"/>
      <c r="S33" s="269"/>
      <c r="T33" s="269"/>
      <c r="U33" s="269"/>
      <c r="V33" s="269"/>
      <c r="W33" s="269"/>
      <c r="X33" s="98"/>
    </row>
    <row r="34" spans="1:24" ht="11.45" customHeight="1">
      <c r="A34" s="270" t="s">
        <v>259</v>
      </c>
      <c r="B34" s="270"/>
      <c r="C34" s="270"/>
      <c r="D34" s="270"/>
      <c r="E34" s="270"/>
      <c r="F34" s="270"/>
      <c r="G34" s="270"/>
      <c r="H34" s="270"/>
      <c r="I34" s="270"/>
      <c r="J34" s="270"/>
      <c r="K34" s="270"/>
      <c r="L34" s="270"/>
      <c r="M34" s="270"/>
      <c r="N34" s="270"/>
      <c r="O34" s="270"/>
      <c r="P34" s="270"/>
      <c r="Q34" s="270"/>
      <c r="R34" s="270"/>
      <c r="S34" s="270"/>
      <c r="T34" s="270"/>
      <c r="U34" s="270"/>
      <c r="V34" s="270"/>
      <c r="W34" s="270"/>
      <c r="X34" s="98"/>
    </row>
    <row r="35" spans="1:24" ht="12.6" customHeight="1">
      <c r="A35" s="270"/>
      <c r="B35" s="270"/>
      <c r="C35" s="270"/>
      <c r="D35" s="270"/>
      <c r="E35" s="270"/>
      <c r="F35" s="270"/>
      <c r="G35" s="270"/>
      <c r="H35" s="270"/>
      <c r="I35" s="270"/>
      <c r="J35" s="270"/>
      <c r="K35" s="270"/>
      <c r="L35" s="270"/>
      <c r="M35" s="270"/>
      <c r="N35" s="270"/>
      <c r="O35" s="270"/>
      <c r="P35" s="270"/>
      <c r="Q35" s="270"/>
      <c r="R35" s="270"/>
      <c r="S35" s="270"/>
      <c r="T35" s="270"/>
      <c r="U35" s="270"/>
      <c r="V35" s="270"/>
      <c r="W35" s="270"/>
      <c r="X35" s="98"/>
    </row>
    <row r="36" spans="1:24" ht="44.45" customHeight="1">
      <c r="A36" s="270"/>
      <c r="B36" s="270"/>
      <c r="C36" s="270"/>
      <c r="D36" s="270"/>
      <c r="E36" s="270"/>
      <c r="F36" s="270"/>
      <c r="G36" s="270"/>
      <c r="H36" s="270"/>
      <c r="I36" s="270"/>
      <c r="J36" s="270"/>
      <c r="K36" s="270"/>
      <c r="L36" s="270"/>
      <c r="M36" s="270"/>
      <c r="N36" s="270"/>
      <c r="O36" s="270"/>
      <c r="P36" s="270"/>
      <c r="Q36" s="270"/>
      <c r="R36" s="270"/>
      <c r="S36" s="270"/>
      <c r="T36" s="270"/>
      <c r="U36" s="270"/>
      <c r="V36" s="270"/>
      <c r="W36" s="270"/>
      <c r="X36" s="98"/>
    </row>
    <row r="37" spans="1:24" ht="33.6" customHeight="1">
      <c r="A37" s="271" t="s">
        <v>251</v>
      </c>
      <c r="B37" s="271"/>
      <c r="C37" s="271"/>
      <c r="D37" s="271"/>
      <c r="E37" s="271"/>
      <c r="F37" s="271"/>
      <c r="G37" s="271"/>
      <c r="H37" s="271"/>
      <c r="I37" s="271"/>
      <c r="J37" s="271"/>
      <c r="K37" s="271"/>
      <c r="L37" s="271"/>
      <c r="M37" s="271"/>
      <c r="N37" s="271"/>
      <c r="O37" s="271"/>
      <c r="P37" s="271"/>
      <c r="Q37" s="271"/>
      <c r="R37" s="271"/>
      <c r="S37" s="271"/>
      <c r="T37" s="271"/>
      <c r="U37" s="271"/>
      <c r="V37" s="271"/>
      <c r="W37" s="271"/>
      <c r="X37" s="98"/>
    </row>
    <row r="38" spans="1:24" ht="15" customHeight="1">
      <c r="A38" s="127" t="s">
        <v>252</v>
      </c>
      <c r="B38" s="126"/>
      <c r="C38" s="126"/>
      <c r="D38" s="126"/>
      <c r="E38" s="126"/>
      <c r="F38" s="126"/>
      <c r="G38" s="126"/>
      <c r="H38" s="126"/>
      <c r="I38" s="126"/>
      <c r="J38" s="126"/>
      <c r="K38" s="126"/>
      <c r="L38" s="126"/>
      <c r="M38" s="126"/>
      <c r="N38" s="126"/>
      <c r="O38" s="126"/>
      <c r="P38" s="126"/>
      <c r="Q38" s="126"/>
      <c r="R38" s="126"/>
      <c r="S38" s="126"/>
      <c r="T38" s="126"/>
      <c r="U38" s="126"/>
      <c r="V38" s="126"/>
      <c r="W38" s="126"/>
      <c r="X38" s="98"/>
    </row>
    <row r="39" spans="1:24">
      <c r="A39" s="99"/>
      <c r="B39" s="99"/>
      <c r="C39" s="99"/>
      <c r="D39" s="99"/>
      <c r="E39" s="99"/>
      <c r="F39" s="99"/>
      <c r="G39" s="99"/>
      <c r="H39" s="99"/>
      <c r="I39" s="99"/>
      <c r="J39" s="99"/>
      <c r="K39" s="99"/>
      <c r="L39" s="99"/>
      <c r="M39" s="99"/>
      <c r="N39" s="99"/>
      <c r="O39" s="99"/>
      <c r="P39" s="99"/>
      <c r="Q39" s="99"/>
      <c r="R39" s="99"/>
      <c r="S39" s="99"/>
      <c r="T39" s="99"/>
      <c r="U39" s="99"/>
      <c r="V39" s="99"/>
      <c r="W39" s="99"/>
      <c r="X39" s="99"/>
    </row>
  </sheetData>
  <sheetProtection algorithmName="SHA-512" hashValue="sTEouwQ31KTaeFP5nHxr0WOoxT71i0eAwgaeI3eO5RjO+KpeY5sjYLlRunVDsGPmkfnjA5b+EocRNklRc0NbyQ==" saltValue="nZ9xxr2+QEcVixcuxKhgLQ==" spinCount="100000" sheet="1" objects="1" scenarios="1"/>
  <mergeCells count="94">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 ref="P7:Q7"/>
    <mergeCell ref="S7:V7"/>
    <mergeCell ref="H8:I8"/>
    <mergeCell ref="J8:K8"/>
    <mergeCell ref="P8:Q8"/>
    <mergeCell ref="S8:V8"/>
    <mergeCell ref="H9:I9"/>
    <mergeCell ref="J9:K9"/>
    <mergeCell ref="P9:Q9"/>
    <mergeCell ref="S9:V9"/>
    <mergeCell ref="H10:I10"/>
    <mergeCell ref="J10:K10"/>
    <mergeCell ref="P10:Q10"/>
    <mergeCell ref="S10:V10"/>
    <mergeCell ref="H11:I11"/>
    <mergeCell ref="J11:K11"/>
    <mergeCell ref="P11:Q11"/>
    <mergeCell ref="S11:V11"/>
    <mergeCell ref="H12:I12"/>
    <mergeCell ref="J12:K12"/>
    <mergeCell ref="P12:Q12"/>
    <mergeCell ref="S12:V12"/>
    <mergeCell ref="H13:I13"/>
    <mergeCell ref="J13:K13"/>
    <mergeCell ref="P13:Q13"/>
    <mergeCell ref="S13:V13"/>
    <mergeCell ref="H14:I14"/>
    <mergeCell ref="J14:K14"/>
    <mergeCell ref="P14:Q14"/>
    <mergeCell ref="S14:V14"/>
    <mergeCell ref="H15:I15"/>
    <mergeCell ref="J15:K15"/>
    <mergeCell ref="P15:Q15"/>
    <mergeCell ref="S15:V15"/>
    <mergeCell ref="H16:I16"/>
    <mergeCell ref="J16:K16"/>
    <mergeCell ref="P16:Q16"/>
    <mergeCell ref="S16:V16"/>
    <mergeCell ref="H17:I17"/>
    <mergeCell ref="J17:K17"/>
    <mergeCell ref="P17:Q17"/>
    <mergeCell ref="S17:V17"/>
    <mergeCell ref="S20:W20"/>
    <mergeCell ref="J18:Q18"/>
    <mergeCell ref="R18:V18"/>
    <mergeCell ref="B19:G19"/>
    <mergeCell ref="H19:I19"/>
    <mergeCell ref="M19:N19"/>
    <mergeCell ref="R19:S19"/>
    <mergeCell ref="V19:W19"/>
    <mergeCell ref="B20:G20"/>
    <mergeCell ref="I20:J20"/>
    <mergeCell ref="K20:L20"/>
    <mergeCell ref="M20:P20"/>
    <mergeCell ref="Q20:R20"/>
    <mergeCell ref="A21:A22"/>
    <mergeCell ref="B21:G22"/>
    <mergeCell ref="I21:J21"/>
    <mergeCell ref="L21:P21"/>
    <mergeCell ref="R21:V21"/>
    <mergeCell ref="I22:J22"/>
    <mergeCell ref="L22:O22"/>
    <mergeCell ref="P22:W22"/>
    <mergeCell ref="B23:G23"/>
    <mergeCell ref="H23:I23"/>
    <mergeCell ref="L23:N23"/>
    <mergeCell ref="P23:Q23"/>
    <mergeCell ref="R23:S23"/>
    <mergeCell ref="K26:W26"/>
    <mergeCell ref="B27:W32"/>
    <mergeCell ref="A33:W33"/>
    <mergeCell ref="A34:W36"/>
    <mergeCell ref="A37:W37"/>
    <mergeCell ref="A24:A32"/>
    <mergeCell ref="B24:G26"/>
    <mergeCell ref="I25:P25"/>
    <mergeCell ref="R25:W25"/>
    <mergeCell ref="I26:J26"/>
  </mergeCells>
  <phoneticPr fontId="2"/>
  <dataValidations count="1">
    <dataValidation type="list" allowBlank="1" showInputMessage="1" showErrorMessage="1" sqref="H6:I17" xr:uid="{920BF0FF-8217-4784-86E4-301D9CDAFB35}">
      <formula1>$AA$1:$AA$8</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61803-5FB0-457D-AFE3-2139A6EA6306}">
  <sheetPr>
    <pageSetUpPr fitToPage="1"/>
  </sheetPr>
  <dimension ref="A1:BC108"/>
  <sheetViews>
    <sheetView view="pageBreakPreview" zoomScale="115" zoomScaleNormal="91" zoomScaleSheetLayoutView="115" workbookViewId="0">
      <selection activeCell="H13" sqref="H13:J13"/>
    </sheetView>
  </sheetViews>
  <sheetFormatPr defaultColWidth="9" defaultRowHeight="13.5"/>
  <cols>
    <col min="1" max="1" width="3.375" style="139" bestFit="1" customWidth="1"/>
    <col min="2" max="2" width="4.375" style="139" customWidth="1"/>
    <col min="3" max="33" width="2.375" style="139" customWidth="1"/>
    <col min="34" max="34" width="4" style="139" customWidth="1"/>
    <col min="35" max="35" width="1.125" style="139" customWidth="1"/>
    <col min="36" max="36" width="2.375" style="139" customWidth="1"/>
    <col min="37" max="37" width="6.375" style="139" hidden="1" customWidth="1"/>
    <col min="38" max="40" width="9.125" style="139" hidden="1" customWidth="1"/>
    <col min="41" max="43" width="9.125" style="139" customWidth="1"/>
    <col min="44" max="44" width="9.375" style="139" bestFit="1" customWidth="1"/>
    <col min="45" max="46" width="9" style="139"/>
    <col min="47" max="47" width="4.625" style="139" customWidth="1"/>
    <col min="48" max="48" width="9" style="139"/>
    <col min="49" max="55" width="0" style="139" hidden="1" customWidth="1"/>
    <col min="56" max="16384" width="9" style="139"/>
  </cols>
  <sheetData>
    <row r="1" spans="1:55" ht="27" customHeight="1">
      <c r="A1" s="130"/>
      <c r="B1" s="131"/>
      <c r="C1" s="131"/>
      <c r="D1" s="131"/>
      <c r="E1" s="131"/>
      <c r="F1" s="131"/>
      <c r="G1" s="131"/>
      <c r="H1" s="131"/>
      <c r="I1" s="131"/>
      <c r="J1" s="131"/>
      <c r="K1" s="131"/>
      <c r="L1" s="131"/>
      <c r="M1" s="131"/>
      <c r="N1" s="131"/>
      <c r="O1" s="131"/>
      <c r="P1" s="131"/>
      <c r="Q1" s="131"/>
      <c r="R1" s="131"/>
      <c r="S1" s="131"/>
      <c r="T1" s="131"/>
      <c r="U1" s="131"/>
      <c r="V1" s="131"/>
      <c r="W1" s="132"/>
      <c r="X1" s="132"/>
      <c r="Y1" s="132"/>
      <c r="Z1" s="132"/>
      <c r="AA1" s="132"/>
      <c r="AB1" s="341"/>
      <c r="AC1" s="341"/>
      <c r="AD1" s="341"/>
      <c r="AE1" s="341"/>
      <c r="AF1" s="341"/>
      <c r="AG1" s="341"/>
      <c r="AH1" s="341"/>
      <c r="AI1" s="341"/>
      <c r="AJ1" s="132"/>
      <c r="AK1" s="134"/>
      <c r="AL1" s="135"/>
      <c r="AM1" s="135"/>
      <c r="AN1" s="135"/>
      <c r="AO1" s="135"/>
      <c r="AP1" s="135"/>
      <c r="AQ1" s="135"/>
      <c r="AR1" s="135"/>
      <c r="AS1" s="135"/>
      <c r="AT1" s="135"/>
      <c r="AU1" s="135"/>
      <c r="AV1" s="135"/>
      <c r="AW1" s="136"/>
      <c r="AX1" s="137"/>
      <c r="AY1" s="342" t="s">
        <v>260</v>
      </c>
      <c r="AZ1" s="343"/>
      <c r="BA1" s="343"/>
      <c r="BB1" s="343"/>
      <c r="BC1" s="344"/>
    </row>
    <row r="2" spans="1:55" ht="6.75" customHeight="1">
      <c r="A2" s="130"/>
      <c r="B2" s="131"/>
      <c r="C2" s="131"/>
      <c r="D2" s="131"/>
      <c r="E2" s="131"/>
      <c r="F2" s="131"/>
      <c r="G2" s="131"/>
      <c r="H2" s="131"/>
      <c r="I2" s="131"/>
      <c r="J2" s="131"/>
      <c r="K2" s="131"/>
      <c r="L2" s="131"/>
      <c r="M2" s="131"/>
      <c r="N2" s="131"/>
      <c r="O2" s="131"/>
      <c r="P2" s="131"/>
      <c r="Q2" s="131"/>
      <c r="R2" s="131"/>
      <c r="S2" s="131"/>
      <c r="T2" s="131"/>
      <c r="U2" s="131"/>
      <c r="V2" s="131"/>
      <c r="W2" s="132"/>
      <c r="X2" s="132"/>
      <c r="Y2" s="132"/>
      <c r="Z2" s="132"/>
      <c r="AA2" s="132"/>
      <c r="AB2" s="133"/>
      <c r="AC2" s="133"/>
      <c r="AD2" s="133"/>
      <c r="AE2" s="133"/>
      <c r="AF2" s="133"/>
      <c r="AG2" s="133"/>
      <c r="AH2" s="133"/>
      <c r="AI2" s="133"/>
      <c r="AJ2" s="132"/>
      <c r="AK2" s="140"/>
      <c r="AL2" s="141"/>
      <c r="AM2" s="141"/>
      <c r="AN2" s="141"/>
      <c r="AO2" s="141"/>
      <c r="AP2" s="141"/>
      <c r="AQ2" s="141"/>
      <c r="AR2" s="141"/>
      <c r="AS2" s="141"/>
      <c r="AT2" s="141"/>
      <c r="AU2" s="141"/>
      <c r="AV2" s="141"/>
      <c r="AW2" s="142"/>
      <c r="AX2" s="137"/>
      <c r="AY2" s="138"/>
      <c r="AZ2" s="138"/>
      <c r="BA2" s="138"/>
      <c r="BB2" s="138"/>
      <c r="BC2" s="138"/>
    </row>
    <row r="3" spans="1:55" ht="13.5" customHeight="1">
      <c r="A3" s="143"/>
      <c r="B3" s="131"/>
      <c r="C3" s="131"/>
      <c r="D3" s="131"/>
      <c r="E3" s="131"/>
      <c r="F3" s="131"/>
      <c r="G3" s="131"/>
      <c r="H3" s="131"/>
      <c r="I3" s="131"/>
      <c r="J3" s="131"/>
      <c r="K3" s="131"/>
      <c r="L3" s="131"/>
      <c r="M3" s="131"/>
      <c r="N3" s="131"/>
      <c r="O3" s="131"/>
      <c r="P3" s="131"/>
      <c r="Q3" s="131"/>
      <c r="R3" s="131"/>
      <c r="S3" s="131"/>
      <c r="T3" s="131"/>
      <c r="U3" s="131"/>
      <c r="V3" s="131"/>
      <c r="W3" s="132"/>
      <c r="X3" s="132"/>
      <c r="Y3" s="144" t="s">
        <v>261</v>
      </c>
      <c r="Z3" s="345" t="str">
        <f>'別表１（当初申請、変更申請)'!G3</f>
        <v>さいたまっちの里</v>
      </c>
      <c r="AA3" s="345"/>
      <c r="AB3" s="345"/>
      <c r="AC3" s="345"/>
      <c r="AD3" s="345"/>
      <c r="AE3" s="345"/>
      <c r="AF3" s="345"/>
      <c r="AG3" s="345"/>
      <c r="AH3" s="345"/>
      <c r="AI3" s="345"/>
      <c r="AJ3" s="345"/>
      <c r="AK3" s="145"/>
      <c r="AL3" s="141"/>
      <c r="AM3" s="141"/>
      <c r="AN3" s="141"/>
      <c r="AO3" s="141"/>
      <c r="AP3" s="141"/>
      <c r="AQ3" s="141"/>
      <c r="AR3" s="141"/>
      <c r="AS3" s="141"/>
      <c r="AT3" s="141"/>
      <c r="AU3" s="141"/>
      <c r="AV3" s="141"/>
      <c r="AW3" s="142"/>
      <c r="AX3" s="137"/>
      <c r="AY3" s="138"/>
      <c r="AZ3" s="138"/>
      <c r="BA3" s="138"/>
      <c r="BB3" s="138"/>
      <c r="BC3" s="138"/>
    </row>
    <row r="4" spans="1:55" ht="6.75" customHeight="1">
      <c r="A4" s="130"/>
      <c r="B4" s="131"/>
      <c r="C4" s="131"/>
      <c r="D4" s="131"/>
      <c r="E4" s="131"/>
      <c r="F4" s="131"/>
      <c r="G4" s="131"/>
      <c r="H4" s="131"/>
      <c r="I4" s="131"/>
      <c r="J4" s="131"/>
      <c r="K4" s="131"/>
      <c r="L4" s="131"/>
      <c r="M4" s="131"/>
      <c r="N4" s="131"/>
      <c r="O4" s="131"/>
      <c r="P4" s="131"/>
      <c r="Q4" s="131"/>
      <c r="R4" s="131"/>
      <c r="S4" s="131"/>
      <c r="T4" s="131"/>
      <c r="U4" s="131"/>
      <c r="V4" s="131"/>
      <c r="W4" s="132"/>
      <c r="X4" s="132"/>
      <c r="Y4" s="132"/>
      <c r="Z4" s="132"/>
      <c r="AA4" s="132"/>
      <c r="AB4" s="133"/>
      <c r="AC4" s="133"/>
      <c r="AD4" s="133"/>
      <c r="AE4" s="133"/>
      <c r="AF4" s="133"/>
      <c r="AG4" s="133"/>
      <c r="AH4" s="133"/>
      <c r="AI4" s="133"/>
      <c r="AJ4" s="132"/>
      <c r="AK4" s="145"/>
      <c r="AL4" s="141"/>
      <c r="AM4" s="141"/>
      <c r="AN4" s="141"/>
      <c r="AO4" s="141"/>
      <c r="AP4" s="141"/>
      <c r="AQ4" s="141"/>
      <c r="AR4" s="141"/>
      <c r="AS4" s="141"/>
      <c r="AT4" s="141"/>
      <c r="AU4" s="141"/>
      <c r="AV4" s="141"/>
      <c r="AW4" s="142"/>
      <c r="AX4" s="137"/>
      <c r="AY4" s="138"/>
      <c r="AZ4" s="138"/>
      <c r="BA4" s="138"/>
      <c r="BB4" s="138"/>
      <c r="BC4" s="138"/>
    </row>
    <row r="5" spans="1:55" ht="14.25" customHeight="1">
      <c r="A5" s="346" t="s">
        <v>262</v>
      </c>
      <c r="B5" s="346"/>
      <c r="C5" s="346"/>
      <c r="D5" s="346"/>
      <c r="E5" s="346"/>
      <c r="F5" s="346"/>
      <c r="G5" s="346"/>
      <c r="H5" s="346"/>
      <c r="I5" s="346"/>
      <c r="J5" s="346"/>
      <c r="K5" s="346"/>
      <c r="L5" s="346"/>
      <c r="M5" s="346"/>
      <c r="N5" s="346"/>
      <c r="O5" s="346"/>
      <c r="P5" s="346"/>
      <c r="Q5" s="346"/>
      <c r="R5" s="346"/>
      <c r="S5" s="346"/>
      <c r="T5" s="346"/>
      <c r="U5" s="346"/>
      <c r="V5" s="346"/>
      <c r="W5" s="346"/>
      <c r="X5" s="346"/>
      <c r="Y5" s="346"/>
      <c r="Z5" s="346"/>
      <c r="AA5" s="346"/>
      <c r="AB5" s="346"/>
      <c r="AC5" s="346"/>
      <c r="AD5" s="346"/>
      <c r="AE5" s="346"/>
      <c r="AF5" s="346"/>
      <c r="AG5" s="346"/>
      <c r="AH5" s="346"/>
      <c r="AI5" s="346"/>
      <c r="AJ5" s="346"/>
      <c r="AK5" s="145"/>
      <c r="AL5" s="141"/>
      <c r="AM5" s="141"/>
      <c r="AN5" s="141"/>
      <c r="AO5" s="141"/>
      <c r="AP5" s="141"/>
      <c r="AQ5" s="141"/>
      <c r="AR5" s="141"/>
      <c r="AS5" s="141"/>
      <c r="AT5" s="141"/>
      <c r="AU5" s="141"/>
      <c r="AV5" s="141"/>
      <c r="AW5" s="142"/>
      <c r="AX5" s="137"/>
      <c r="AY5" s="138"/>
      <c r="AZ5" s="138"/>
      <c r="BA5" s="138"/>
      <c r="BB5" s="138"/>
      <c r="BC5" s="138"/>
    </row>
    <row r="6" spans="1:55" ht="19.149999999999999" customHeight="1" thickBot="1">
      <c r="A6" s="146" t="s">
        <v>263</v>
      </c>
      <c r="B6" s="131"/>
      <c r="C6" s="131"/>
      <c r="D6" s="131"/>
      <c r="E6" s="131"/>
      <c r="F6" s="131"/>
      <c r="G6" s="131"/>
      <c r="H6" s="131"/>
      <c r="I6" s="131"/>
      <c r="J6" s="131"/>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47"/>
      <c r="AL6" s="148"/>
      <c r="AM6" s="148"/>
      <c r="AN6" s="148"/>
      <c r="AO6" s="148"/>
      <c r="AP6" s="148"/>
      <c r="AQ6" s="148"/>
      <c r="AR6" s="148"/>
      <c r="AS6" s="148"/>
      <c r="AT6" s="148"/>
      <c r="AU6" s="148"/>
      <c r="AV6" s="148"/>
      <c r="AW6" s="149"/>
      <c r="AY6" s="347"/>
      <c r="AZ6" s="347"/>
      <c r="BA6" s="347"/>
      <c r="BB6" s="347"/>
      <c r="BC6" s="347"/>
    </row>
    <row r="7" spans="1:55" s="151" customFormat="1" ht="13.5" customHeight="1">
      <c r="A7" s="533" t="s">
        <v>372</v>
      </c>
      <c r="B7" s="150"/>
      <c r="C7" s="150"/>
      <c r="D7" s="150"/>
      <c r="E7" s="150"/>
      <c r="F7" s="150"/>
      <c r="G7" s="150"/>
      <c r="H7" s="150"/>
      <c r="I7" s="150"/>
      <c r="J7" s="150"/>
      <c r="K7" s="150"/>
      <c r="L7" s="150"/>
      <c r="M7" s="150"/>
      <c r="N7" s="150"/>
      <c r="O7" s="150"/>
      <c r="P7" s="150"/>
      <c r="Q7" s="150"/>
      <c r="R7" s="150"/>
      <c r="S7" s="150"/>
      <c r="T7" s="150"/>
      <c r="U7" s="150"/>
      <c r="V7" s="150"/>
      <c r="W7" s="150"/>
      <c r="X7" s="150"/>
      <c r="Y7" s="150"/>
      <c r="Z7" s="150"/>
      <c r="AA7" s="150"/>
      <c r="AB7" s="150"/>
      <c r="AC7" s="150"/>
      <c r="AD7" s="150"/>
      <c r="AE7" s="150"/>
      <c r="AF7" s="150"/>
      <c r="AG7" s="150"/>
      <c r="AH7" s="150"/>
      <c r="AI7" s="150"/>
      <c r="AJ7" s="131"/>
    </row>
    <row r="8" spans="1:55" s="151" customFormat="1" ht="14.25" customHeight="1">
      <c r="A8" s="533" t="s">
        <v>373</v>
      </c>
      <c r="B8" s="534"/>
      <c r="C8" s="150"/>
      <c r="D8" s="150"/>
      <c r="E8" s="150"/>
      <c r="F8" s="150"/>
      <c r="G8" s="150"/>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31"/>
    </row>
    <row r="9" spans="1:55" s="151" customFormat="1" ht="14.25" customHeight="1">
      <c r="A9" s="254"/>
      <c r="B9" s="535" t="s">
        <v>374</v>
      </c>
      <c r="C9" s="533" t="s">
        <v>375</v>
      </c>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31"/>
    </row>
    <row r="10" spans="1:55" s="151" customFormat="1" ht="14.25" customHeight="1">
      <c r="A10" s="150"/>
      <c r="B10" s="535" t="s">
        <v>376</v>
      </c>
      <c r="C10" s="533" t="s">
        <v>377</v>
      </c>
      <c r="D10" s="150"/>
      <c r="E10" s="150"/>
      <c r="F10" s="150"/>
      <c r="G10" s="150"/>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31"/>
    </row>
    <row r="11" spans="1:55" s="151" customFormat="1" ht="14.25" customHeight="1">
      <c r="A11" s="150"/>
      <c r="B11" s="150"/>
      <c r="C11" s="254" t="s">
        <v>371</v>
      </c>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31"/>
    </row>
    <row r="12" spans="1:55" s="151" customFormat="1" ht="14.25" customHeight="1">
      <c r="B12" s="150"/>
      <c r="C12" s="150"/>
      <c r="D12" s="150"/>
      <c r="E12" s="150"/>
      <c r="F12" s="150"/>
      <c r="G12" s="150"/>
      <c r="H12" s="348" t="s">
        <v>264</v>
      </c>
      <c r="I12" s="348"/>
      <c r="J12" s="348"/>
      <c r="K12" s="352" t="s">
        <v>265</v>
      </c>
      <c r="L12" s="353"/>
      <c r="M12" s="352" t="s">
        <v>266</v>
      </c>
      <c r="N12" s="353"/>
      <c r="O12" s="352" t="s">
        <v>267</v>
      </c>
      <c r="P12" s="353"/>
      <c r="Q12" s="352" t="s">
        <v>268</v>
      </c>
      <c r="R12" s="353"/>
      <c r="S12" s="352" t="s">
        <v>269</v>
      </c>
      <c r="T12" s="353"/>
      <c r="U12" s="352" t="s">
        <v>270</v>
      </c>
      <c r="V12" s="353"/>
      <c r="W12" s="352" t="s">
        <v>271</v>
      </c>
      <c r="X12" s="353"/>
      <c r="Y12" s="352" t="s">
        <v>272</v>
      </c>
      <c r="Z12" s="354"/>
      <c r="AA12" s="348" t="s">
        <v>273</v>
      </c>
      <c r="AB12" s="348"/>
      <c r="AC12" s="348"/>
      <c r="AD12" s="348" t="s">
        <v>274</v>
      </c>
      <c r="AE12" s="348"/>
      <c r="AF12" s="348" t="s">
        <v>275</v>
      </c>
      <c r="AG12" s="348"/>
      <c r="AH12" s="348" t="s">
        <v>276</v>
      </c>
      <c r="AI12" s="348"/>
      <c r="AJ12" s="150"/>
      <c r="AK12" s="131"/>
    </row>
    <row r="13" spans="1:55" s="151" customFormat="1" ht="15" customHeight="1">
      <c r="A13" s="152" t="s">
        <v>277</v>
      </c>
      <c r="B13" s="348" t="s">
        <v>370</v>
      </c>
      <c r="C13" s="348"/>
      <c r="D13" s="348"/>
      <c r="E13" s="348"/>
      <c r="F13" s="348"/>
      <c r="G13" s="348"/>
      <c r="H13" s="349">
        <v>2.1</v>
      </c>
      <c r="I13" s="350"/>
      <c r="J13" s="351"/>
      <c r="K13" s="349">
        <v>2</v>
      </c>
      <c r="L13" s="351"/>
      <c r="M13" s="349">
        <v>2.2000000000000002</v>
      </c>
      <c r="N13" s="351"/>
      <c r="O13" s="349">
        <v>2</v>
      </c>
      <c r="P13" s="351"/>
      <c r="Q13" s="349">
        <v>2</v>
      </c>
      <c r="R13" s="351"/>
      <c r="S13" s="349">
        <v>2</v>
      </c>
      <c r="T13" s="351"/>
      <c r="U13" s="349">
        <v>2.1</v>
      </c>
      <c r="V13" s="351"/>
      <c r="W13" s="349">
        <v>2.2000000000000002</v>
      </c>
      <c r="X13" s="351"/>
      <c r="Y13" s="349">
        <v>2</v>
      </c>
      <c r="Z13" s="350"/>
      <c r="AA13" s="355">
        <v>2</v>
      </c>
      <c r="AB13" s="355"/>
      <c r="AC13" s="355"/>
      <c r="AD13" s="355">
        <v>2.2999999999999998</v>
      </c>
      <c r="AE13" s="355"/>
      <c r="AF13" s="355">
        <v>2</v>
      </c>
      <c r="AG13" s="355"/>
      <c r="AH13" s="356" t="s">
        <v>278</v>
      </c>
      <c r="AI13" s="356"/>
      <c r="AJ13" s="150"/>
      <c r="AK13" s="131"/>
    </row>
    <row r="14" spans="1:55" s="151" customFormat="1" ht="15" customHeight="1">
      <c r="A14" s="152" t="s">
        <v>279</v>
      </c>
      <c r="B14" s="348" t="s">
        <v>280</v>
      </c>
      <c r="C14" s="348"/>
      <c r="D14" s="348"/>
      <c r="E14" s="348"/>
      <c r="F14" s="348"/>
      <c r="G14" s="348"/>
      <c r="H14" s="349"/>
      <c r="I14" s="350"/>
      <c r="J14" s="351"/>
      <c r="K14" s="349"/>
      <c r="L14" s="351"/>
      <c r="M14" s="349"/>
      <c r="N14" s="351"/>
      <c r="O14" s="349"/>
      <c r="P14" s="351"/>
      <c r="Q14" s="349"/>
      <c r="R14" s="351"/>
      <c r="S14" s="349"/>
      <c r="T14" s="351"/>
      <c r="U14" s="349"/>
      <c r="V14" s="351"/>
      <c r="W14" s="349"/>
      <c r="X14" s="351"/>
      <c r="Y14" s="349"/>
      <c r="Z14" s="350"/>
      <c r="AA14" s="355"/>
      <c r="AB14" s="355"/>
      <c r="AC14" s="355"/>
      <c r="AD14" s="355"/>
      <c r="AE14" s="355"/>
      <c r="AF14" s="355"/>
      <c r="AG14" s="355"/>
      <c r="AH14" s="356" t="s">
        <v>278</v>
      </c>
      <c r="AI14" s="356"/>
      <c r="AJ14" s="150"/>
      <c r="AK14" s="131"/>
    </row>
    <row r="15" spans="1:55" s="151" customFormat="1" ht="15" customHeight="1">
      <c r="A15" s="152" t="s">
        <v>281</v>
      </c>
      <c r="B15" s="348" t="s">
        <v>282</v>
      </c>
      <c r="C15" s="348"/>
      <c r="D15" s="348"/>
      <c r="E15" s="348"/>
      <c r="F15" s="348"/>
      <c r="G15" s="348"/>
      <c r="H15" s="357">
        <f>H13-H14</f>
        <v>2.1</v>
      </c>
      <c r="I15" s="358"/>
      <c r="J15" s="359"/>
      <c r="K15" s="357">
        <f>K13-K14</f>
        <v>2</v>
      </c>
      <c r="L15" s="359"/>
      <c r="M15" s="357">
        <f>M13-M14</f>
        <v>2.2000000000000002</v>
      </c>
      <c r="N15" s="359"/>
      <c r="O15" s="357">
        <f>O13-O14</f>
        <v>2</v>
      </c>
      <c r="P15" s="359"/>
      <c r="Q15" s="357">
        <f>Q13-Q14</f>
        <v>2</v>
      </c>
      <c r="R15" s="359"/>
      <c r="S15" s="357">
        <f>S13-S14</f>
        <v>2</v>
      </c>
      <c r="T15" s="359"/>
      <c r="U15" s="357">
        <f>U13-U14</f>
        <v>2.1</v>
      </c>
      <c r="V15" s="359"/>
      <c r="W15" s="357">
        <f>W13-W14</f>
        <v>2.2000000000000002</v>
      </c>
      <c r="X15" s="359"/>
      <c r="Y15" s="357">
        <f>Y13-Y14</f>
        <v>2</v>
      </c>
      <c r="Z15" s="359"/>
      <c r="AA15" s="385">
        <f>AA13-AA14</f>
        <v>2</v>
      </c>
      <c r="AB15" s="385"/>
      <c r="AC15" s="385"/>
      <c r="AD15" s="357">
        <f>AD13-AD14</f>
        <v>2.2999999999999998</v>
      </c>
      <c r="AE15" s="359"/>
      <c r="AF15" s="357">
        <f>AF13-AF14</f>
        <v>2</v>
      </c>
      <c r="AG15" s="359"/>
      <c r="AH15" s="356">
        <f>SUM(H15:AG15)</f>
        <v>24.900000000000002</v>
      </c>
      <c r="AI15" s="356"/>
      <c r="AJ15" s="150"/>
      <c r="AK15" s="131"/>
    </row>
    <row r="16" spans="1:55" s="151" customFormat="1" ht="14.25" customHeight="1">
      <c r="A16" s="150"/>
      <c r="B16" s="150"/>
      <c r="C16" s="150"/>
      <c r="D16" s="150"/>
      <c r="E16" s="150"/>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31"/>
    </row>
    <row r="17" spans="1:48" s="151" customFormat="1" ht="14.25" customHeight="1">
      <c r="A17" s="150"/>
      <c r="B17" s="150"/>
      <c r="C17" s="150"/>
      <c r="D17" s="150"/>
      <c r="E17" s="150"/>
      <c r="F17" s="150"/>
      <c r="G17" s="150"/>
      <c r="H17" s="150"/>
      <c r="I17" s="150"/>
      <c r="J17" s="150"/>
      <c r="K17" s="150"/>
      <c r="L17" s="150"/>
      <c r="M17" s="150"/>
      <c r="N17" s="150"/>
      <c r="O17" s="150"/>
      <c r="P17" s="150"/>
      <c r="Q17" s="150"/>
      <c r="R17" s="370" t="s">
        <v>283</v>
      </c>
      <c r="S17" s="371"/>
      <c r="T17" s="370" t="s">
        <v>284</v>
      </c>
      <c r="U17" s="374"/>
      <c r="V17" s="374"/>
      <c r="W17" s="374"/>
      <c r="X17" s="374"/>
      <c r="Y17" s="374"/>
      <c r="Z17" s="371"/>
      <c r="AA17" s="353">
        <f>IF(AH15=0,"",ROUNDUP(AH15/12,1))</f>
        <v>2.1</v>
      </c>
      <c r="AB17" s="348"/>
      <c r="AC17" s="348"/>
      <c r="AD17" s="348"/>
      <c r="AE17" s="348"/>
      <c r="AF17" s="348"/>
      <c r="AG17" s="348"/>
      <c r="AH17" s="153"/>
      <c r="AI17" s="153"/>
      <c r="AJ17" s="131"/>
    </row>
    <row r="18" spans="1:48" s="151" customFormat="1" ht="14.25" customHeight="1" thickBot="1">
      <c r="A18" s="150"/>
      <c r="B18" s="150"/>
      <c r="C18" s="150"/>
      <c r="D18" s="150"/>
      <c r="E18" s="150"/>
      <c r="F18" s="150"/>
      <c r="G18" s="150"/>
      <c r="H18" s="150"/>
      <c r="I18" s="150"/>
      <c r="J18" s="150"/>
      <c r="K18" s="150"/>
      <c r="L18" s="150"/>
      <c r="M18" s="150"/>
      <c r="N18" s="150"/>
      <c r="O18" s="150"/>
      <c r="P18" s="150"/>
      <c r="Q18" s="154" t="s">
        <v>285</v>
      </c>
      <c r="R18" s="372"/>
      <c r="S18" s="373"/>
      <c r="T18" s="372"/>
      <c r="U18" s="375"/>
      <c r="V18" s="375"/>
      <c r="W18" s="375"/>
      <c r="X18" s="375"/>
      <c r="Y18" s="375"/>
      <c r="Z18" s="373"/>
      <c r="AA18" s="371"/>
      <c r="AB18" s="376"/>
      <c r="AC18" s="376"/>
      <c r="AD18" s="376"/>
      <c r="AE18" s="376"/>
      <c r="AF18" s="376"/>
      <c r="AG18" s="376"/>
      <c r="AH18" s="150" t="s">
        <v>286</v>
      </c>
      <c r="AI18" s="150"/>
      <c r="AJ18" s="131"/>
    </row>
    <row r="19" spans="1:48" s="151" customFormat="1" ht="14.25" customHeight="1" thickTop="1">
      <c r="A19" s="155"/>
      <c r="B19" s="155"/>
      <c r="C19" s="155"/>
      <c r="D19" s="155"/>
      <c r="E19" s="155"/>
      <c r="F19" s="155"/>
      <c r="G19" s="155"/>
      <c r="H19" s="155"/>
      <c r="I19" s="155"/>
      <c r="J19" s="155"/>
      <c r="K19" s="155"/>
      <c r="L19" s="155"/>
      <c r="M19" s="155"/>
      <c r="N19" s="155"/>
      <c r="O19" s="155"/>
      <c r="P19" s="155"/>
      <c r="Q19" s="155"/>
      <c r="R19" s="377" t="s">
        <v>287</v>
      </c>
      <c r="S19" s="378"/>
      <c r="T19" s="378"/>
      <c r="U19" s="378"/>
      <c r="V19" s="378"/>
      <c r="W19" s="378"/>
      <c r="X19" s="378"/>
      <c r="Y19" s="378"/>
      <c r="Z19" s="378"/>
      <c r="AA19" s="381">
        <f>IF(AH15=0,"",AA17*54000)</f>
        <v>113400</v>
      </c>
      <c r="AB19" s="381"/>
      <c r="AC19" s="381"/>
      <c r="AD19" s="381"/>
      <c r="AE19" s="381"/>
      <c r="AF19" s="381"/>
      <c r="AG19" s="382"/>
      <c r="AH19" s="150"/>
      <c r="AI19" s="150"/>
      <c r="AJ19" s="131"/>
    </row>
    <row r="20" spans="1:48" s="151" customFormat="1" ht="14.25" customHeight="1" thickBot="1">
      <c r="A20" s="155"/>
      <c r="B20" s="155"/>
      <c r="C20" s="155"/>
      <c r="D20" s="155"/>
      <c r="E20" s="155"/>
      <c r="F20" s="155"/>
      <c r="G20" s="155"/>
      <c r="H20" s="155"/>
      <c r="I20" s="155"/>
      <c r="J20" s="155"/>
      <c r="K20" s="155"/>
      <c r="L20" s="155"/>
      <c r="M20" s="155"/>
      <c r="N20" s="155"/>
      <c r="O20" s="155"/>
      <c r="P20" s="155"/>
      <c r="Q20" s="154" t="s">
        <v>288</v>
      </c>
      <c r="R20" s="379"/>
      <c r="S20" s="380"/>
      <c r="T20" s="380"/>
      <c r="U20" s="380"/>
      <c r="V20" s="380"/>
      <c r="W20" s="380"/>
      <c r="X20" s="380"/>
      <c r="Y20" s="380"/>
      <c r="Z20" s="380"/>
      <c r="AA20" s="383"/>
      <c r="AB20" s="383"/>
      <c r="AC20" s="383"/>
      <c r="AD20" s="383"/>
      <c r="AE20" s="383"/>
      <c r="AF20" s="383"/>
      <c r="AG20" s="384"/>
      <c r="AH20" s="156" t="s">
        <v>215</v>
      </c>
      <c r="AI20" s="156"/>
      <c r="AJ20" s="131"/>
      <c r="AT20" s="157"/>
      <c r="AU20" s="157"/>
    </row>
    <row r="21" spans="1:48" s="151" customFormat="1" ht="7.15" customHeight="1" thickTop="1" thickBot="1">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31"/>
      <c r="AT21" s="157"/>
      <c r="AU21" s="157"/>
    </row>
    <row r="22" spans="1:48" ht="23.45" customHeight="1" thickBot="1">
      <c r="A22" s="159" t="s">
        <v>289</v>
      </c>
      <c r="B22" s="160"/>
      <c r="C22" s="160"/>
      <c r="D22" s="160"/>
      <c r="E22" s="160"/>
      <c r="F22" s="160"/>
      <c r="G22" s="160"/>
      <c r="H22" s="160"/>
      <c r="I22" s="160"/>
      <c r="J22" s="160"/>
      <c r="K22" s="160"/>
      <c r="L22" s="160"/>
      <c r="M22" s="160"/>
      <c r="N22" s="160"/>
      <c r="O22" s="161"/>
      <c r="P22" s="161"/>
      <c r="Q22" s="161"/>
      <c r="R22" s="161"/>
      <c r="S22" s="161"/>
      <c r="T22" s="161"/>
      <c r="U22" s="160"/>
      <c r="V22" s="160"/>
      <c r="W22" s="160"/>
      <c r="X22" s="160"/>
      <c r="Y22" s="160"/>
      <c r="Z22" s="160"/>
      <c r="AA22" s="160"/>
      <c r="AB22" s="160"/>
      <c r="AC22" s="160"/>
      <c r="AD22" s="160"/>
      <c r="AE22" s="160"/>
      <c r="AF22" s="160"/>
      <c r="AG22" s="160"/>
      <c r="AH22" s="360" t="str">
        <f>IF(AA19="", "", IF(AND(OR(A24="✓", A25="✓", A26="✓"), OR(A28="✓",AND(A29="✓", M30&lt;&gt;""))), "○", "×"))</f>
        <v>○</v>
      </c>
      <c r="AI22" s="361"/>
      <c r="AK22" s="362" t="s">
        <v>290</v>
      </c>
      <c r="AL22" s="363"/>
      <c r="AM22" s="363"/>
      <c r="AN22" s="363"/>
      <c r="AO22" s="363"/>
      <c r="AP22" s="363"/>
      <c r="AQ22" s="363"/>
      <c r="AR22" s="363"/>
      <c r="AS22" s="363"/>
      <c r="AT22" s="363"/>
      <c r="AU22" s="363"/>
      <c r="AV22" s="364"/>
    </row>
    <row r="23" spans="1:48" ht="27.6" customHeight="1" thickBot="1">
      <c r="A23" s="365" t="s">
        <v>291</v>
      </c>
      <c r="B23" s="366"/>
      <c r="C23" s="366"/>
      <c r="D23" s="366"/>
      <c r="E23" s="366"/>
      <c r="F23" s="366"/>
      <c r="G23" s="366"/>
      <c r="H23" s="366"/>
      <c r="I23" s="366"/>
      <c r="J23" s="366"/>
      <c r="K23" s="366"/>
      <c r="L23" s="366"/>
      <c r="M23" s="366"/>
      <c r="N23" s="366"/>
      <c r="O23" s="366"/>
      <c r="P23" s="366"/>
      <c r="Q23" s="366"/>
      <c r="R23" s="366"/>
      <c r="S23" s="366"/>
      <c r="T23" s="366"/>
      <c r="U23" s="366"/>
      <c r="V23" s="366"/>
      <c r="W23" s="366"/>
      <c r="X23" s="366"/>
      <c r="Y23" s="366"/>
      <c r="Z23" s="366"/>
      <c r="AA23" s="366"/>
      <c r="AB23" s="366"/>
      <c r="AC23" s="366"/>
      <c r="AD23" s="366"/>
      <c r="AE23" s="366"/>
      <c r="AF23" s="366"/>
      <c r="AG23" s="366"/>
      <c r="AH23" s="366"/>
      <c r="AI23" s="367"/>
      <c r="AJ23" s="131"/>
      <c r="AR23" s="162"/>
    </row>
    <row r="24" spans="1:48" ht="19.899999999999999" customHeight="1">
      <c r="A24" s="250" t="s">
        <v>365</v>
      </c>
      <c r="B24" s="368" t="s">
        <v>292</v>
      </c>
      <c r="C24" s="368"/>
      <c r="D24" s="368"/>
      <c r="E24" s="368"/>
      <c r="F24" s="368"/>
      <c r="G24" s="368"/>
      <c r="H24" s="368"/>
      <c r="I24" s="368"/>
      <c r="J24" s="368"/>
      <c r="K24" s="368"/>
      <c r="L24" s="368"/>
      <c r="M24" s="368"/>
      <c r="N24" s="368"/>
      <c r="O24" s="368"/>
      <c r="P24" s="368"/>
      <c r="Q24" s="368"/>
      <c r="R24" s="368"/>
      <c r="S24" s="368"/>
      <c r="T24" s="368"/>
      <c r="U24" s="368"/>
      <c r="V24" s="368"/>
      <c r="W24" s="368"/>
      <c r="X24" s="368"/>
      <c r="Y24" s="368"/>
      <c r="Z24" s="368"/>
      <c r="AA24" s="368"/>
      <c r="AB24" s="368"/>
      <c r="AC24" s="368"/>
      <c r="AD24" s="368"/>
      <c r="AE24" s="368"/>
      <c r="AF24" s="368"/>
      <c r="AG24" s="368"/>
      <c r="AH24" s="368"/>
      <c r="AI24" s="369"/>
      <c r="AJ24" s="131"/>
      <c r="AR24" s="162"/>
    </row>
    <row r="25" spans="1:48" ht="19.899999999999999" customHeight="1">
      <c r="A25" s="251"/>
      <c r="B25" s="366" t="s">
        <v>293</v>
      </c>
      <c r="C25" s="366"/>
      <c r="D25" s="366"/>
      <c r="E25" s="366"/>
      <c r="F25" s="366"/>
      <c r="G25" s="366"/>
      <c r="H25" s="366"/>
      <c r="I25" s="366"/>
      <c r="J25" s="366"/>
      <c r="K25" s="366"/>
      <c r="L25" s="366"/>
      <c r="M25" s="366"/>
      <c r="N25" s="366"/>
      <c r="O25" s="366"/>
      <c r="P25" s="366"/>
      <c r="Q25" s="366"/>
      <c r="R25" s="366"/>
      <c r="S25" s="366"/>
      <c r="T25" s="366"/>
      <c r="U25" s="366"/>
      <c r="V25" s="366"/>
      <c r="W25" s="366"/>
      <c r="X25" s="366"/>
      <c r="Y25" s="366"/>
      <c r="Z25" s="366"/>
      <c r="AA25" s="366"/>
      <c r="AB25" s="366"/>
      <c r="AC25" s="366"/>
      <c r="AD25" s="366"/>
      <c r="AE25" s="366"/>
      <c r="AF25" s="366"/>
      <c r="AG25" s="366"/>
      <c r="AH25" s="366"/>
      <c r="AI25" s="367"/>
      <c r="AJ25" s="131"/>
      <c r="AR25" s="162"/>
    </row>
    <row r="26" spans="1:48" ht="19.899999999999999" customHeight="1" thickBot="1">
      <c r="A26" s="252"/>
      <c r="B26" s="366" t="s">
        <v>294</v>
      </c>
      <c r="C26" s="366"/>
      <c r="D26" s="366"/>
      <c r="E26" s="366"/>
      <c r="F26" s="366"/>
      <c r="G26" s="366"/>
      <c r="H26" s="366"/>
      <c r="I26" s="366"/>
      <c r="J26" s="366"/>
      <c r="K26" s="366"/>
      <c r="L26" s="366"/>
      <c r="M26" s="366"/>
      <c r="N26" s="366"/>
      <c r="O26" s="366"/>
      <c r="P26" s="366"/>
      <c r="Q26" s="366"/>
      <c r="R26" s="366"/>
      <c r="S26" s="366"/>
      <c r="T26" s="366"/>
      <c r="U26" s="366"/>
      <c r="V26" s="366"/>
      <c r="W26" s="366"/>
      <c r="X26" s="366"/>
      <c r="Y26" s="366"/>
      <c r="Z26" s="366"/>
      <c r="AA26" s="366"/>
      <c r="AB26" s="366"/>
      <c r="AC26" s="366"/>
      <c r="AD26" s="366"/>
      <c r="AE26" s="366"/>
      <c r="AF26" s="366"/>
      <c r="AG26" s="366"/>
      <c r="AH26" s="366"/>
      <c r="AI26" s="367"/>
      <c r="AJ26" s="131"/>
      <c r="AR26" s="162"/>
    </row>
    <row r="27" spans="1:48" ht="27.6" customHeight="1" thickBot="1">
      <c r="A27" s="400" t="s">
        <v>295</v>
      </c>
      <c r="B27" s="366"/>
      <c r="C27" s="366"/>
      <c r="D27" s="366"/>
      <c r="E27" s="366"/>
      <c r="F27" s="366"/>
      <c r="G27" s="366"/>
      <c r="H27" s="366"/>
      <c r="I27" s="366"/>
      <c r="J27" s="366"/>
      <c r="K27" s="366"/>
      <c r="L27" s="366"/>
      <c r="M27" s="366"/>
      <c r="N27" s="366"/>
      <c r="O27" s="366"/>
      <c r="P27" s="366"/>
      <c r="Q27" s="366"/>
      <c r="R27" s="366"/>
      <c r="S27" s="366"/>
      <c r="T27" s="366"/>
      <c r="U27" s="366"/>
      <c r="V27" s="366"/>
      <c r="W27" s="366"/>
      <c r="X27" s="366"/>
      <c r="Y27" s="366"/>
      <c r="Z27" s="366"/>
      <c r="AA27" s="366"/>
      <c r="AB27" s="366"/>
      <c r="AC27" s="366"/>
      <c r="AD27" s="366"/>
      <c r="AE27" s="366"/>
      <c r="AF27" s="366"/>
      <c r="AG27" s="366"/>
      <c r="AH27" s="366"/>
      <c r="AI27" s="367"/>
      <c r="AJ27" s="131"/>
      <c r="AR27" s="162"/>
    </row>
    <row r="28" spans="1:48" ht="19.899999999999999" customHeight="1">
      <c r="A28" s="250"/>
      <c r="B28" s="366" t="s">
        <v>296</v>
      </c>
      <c r="C28" s="366"/>
      <c r="D28" s="366"/>
      <c r="E28" s="366"/>
      <c r="F28" s="366"/>
      <c r="G28" s="366"/>
      <c r="H28" s="366"/>
      <c r="I28" s="366"/>
      <c r="J28" s="366"/>
      <c r="K28" s="366"/>
      <c r="L28" s="366"/>
      <c r="M28" s="366"/>
      <c r="N28" s="366"/>
      <c r="O28" s="366"/>
      <c r="P28" s="366"/>
      <c r="Q28" s="366"/>
      <c r="R28" s="366"/>
      <c r="S28" s="366"/>
      <c r="T28" s="366"/>
      <c r="U28" s="366"/>
      <c r="V28" s="366"/>
      <c r="W28" s="366"/>
      <c r="X28" s="366"/>
      <c r="Y28" s="366"/>
      <c r="Z28" s="366"/>
      <c r="AA28" s="366"/>
      <c r="AB28" s="366"/>
      <c r="AC28" s="366"/>
      <c r="AD28" s="366"/>
      <c r="AE28" s="366"/>
      <c r="AF28" s="366"/>
      <c r="AG28" s="366"/>
      <c r="AH28" s="366"/>
      <c r="AI28" s="367"/>
      <c r="AJ28" s="131"/>
      <c r="AR28" s="162"/>
    </row>
    <row r="29" spans="1:48" ht="19.899999999999999" customHeight="1" thickBot="1">
      <c r="A29" s="252" t="s">
        <v>365</v>
      </c>
      <c r="B29" s="401" t="s">
        <v>297</v>
      </c>
      <c r="C29" s="401"/>
      <c r="D29" s="401"/>
      <c r="E29" s="401"/>
      <c r="F29" s="401"/>
      <c r="G29" s="401"/>
      <c r="H29" s="401"/>
      <c r="I29" s="401"/>
      <c r="J29" s="401"/>
      <c r="K29" s="401"/>
      <c r="L29" s="401"/>
      <c r="M29" s="401"/>
      <c r="N29" s="401"/>
      <c r="O29" s="401"/>
      <c r="P29" s="401"/>
      <c r="Q29" s="401"/>
      <c r="R29" s="401"/>
      <c r="S29" s="401"/>
      <c r="T29" s="401"/>
      <c r="U29" s="401"/>
      <c r="V29" s="401"/>
      <c r="W29" s="401"/>
      <c r="X29" s="401"/>
      <c r="Y29" s="401"/>
      <c r="Z29" s="401"/>
      <c r="AA29" s="401"/>
      <c r="AB29" s="401"/>
      <c r="AC29" s="401"/>
      <c r="AD29" s="401"/>
      <c r="AE29" s="401"/>
      <c r="AF29" s="401"/>
      <c r="AG29" s="401"/>
      <c r="AH29" s="401"/>
      <c r="AI29" s="402"/>
      <c r="AJ29" s="131"/>
      <c r="AR29" s="162"/>
    </row>
    <row r="30" spans="1:48" ht="29.45" customHeight="1" thickBot="1">
      <c r="A30" s="403" t="s">
        <v>298</v>
      </c>
      <c r="B30" s="404"/>
      <c r="C30" s="404"/>
      <c r="D30" s="404"/>
      <c r="E30" s="404"/>
      <c r="F30" s="404"/>
      <c r="G30" s="404"/>
      <c r="H30" s="404"/>
      <c r="I30" s="404"/>
      <c r="J30" s="404"/>
      <c r="K30" s="404"/>
      <c r="L30" s="404"/>
      <c r="M30" s="405" t="s">
        <v>366</v>
      </c>
      <c r="N30" s="406"/>
      <c r="O30" s="406"/>
      <c r="P30" s="406"/>
      <c r="Q30" s="406"/>
      <c r="R30" s="406"/>
      <c r="S30" s="406"/>
      <c r="T30" s="406"/>
      <c r="U30" s="406"/>
      <c r="V30" s="406"/>
      <c r="W30" s="406"/>
      <c r="X30" s="406"/>
      <c r="Y30" s="406"/>
      <c r="Z30" s="406"/>
      <c r="AA30" s="406"/>
      <c r="AB30" s="406"/>
      <c r="AC30" s="406"/>
      <c r="AD30" s="406"/>
      <c r="AE30" s="406"/>
      <c r="AF30" s="406"/>
      <c r="AG30" s="406"/>
      <c r="AH30" s="406"/>
      <c r="AI30" s="407"/>
      <c r="AJ30" s="131"/>
      <c r="AR30" s="162"/>
    </row>
    <row r="31" spans="1:48" ht="107.45" customHeight="1">
      <c r="A31" s="408" t="s">
        <v>299</v>
      </c>
      <c r="B31" s="408"/>
      <c r="C31" s="408"/>
      <c r="D31" s="408"/>
      <c r="E31" s="408"/>
      <c r="F31" s="408"/>
      <c r="G31" s="408"/>
      <c r="H31" s="408"/>
      <c r="I31" s="408"/>
      <c r="J31" s="408"/>
      <c r="K31" s="408"/>
      <c r="L31" s="408"/>
      <c r="M31" s="408"/>
      <c r="N31" s="408"/>
      <c r="O31" s="408"/>
      <c r="P31" s="408"/>
      <c r="Q31" s="408"/>
      <c r="R31" s="408"/>
      <c r="S31" s="408"/>
      <c r="T31" s="408"/>
      <c r="U31" s="408"/>
      <c r="V31" s="408"/>
      <c r="W31" s="408"/>
      <c r="X31" s="408"/>
      <c r="Y31" s="408"/>
      <c r="Z31" s="408"/>
      <c r="AA31" s="408"/>
      <c r="AB31" s="408"/>
      <c r="AC31" s="408"/>
      <c r="AD31" s="408"/>
      <c r="AE31" s="408"/>
      <c r="AF31" s="408"/>
      <c r="AG31" s="408"/>
      <c r="AH31" s="408"/>
      <c r="AI31" s="408"/>
      <c r="AJ31" s="131"/>
      <c r="AR31" s="162"/>
    </row>
    <row r="32" spans="1:48" ht="3.6" customHeight="1">
      <c r="A32" s="163"/>
      <c r="B32" s="163"/>
      <c r="C32" s="163"/>
      <c r="D32" s="163"/>
      <c r="E32" s="163"/>
      <c r="F32" s="163"/>
      <c r="G32" s="163"/>
      <c r="H32" s="163"/>
      <c r="I32" s="163"/>
      <c r="J32" s="163"/>
      <c r="K32" s="163"/>
      <c r="L32" s="163"/>
      <c r="M32" s="163"/>
      <c r="N32" s="163"/>
      <c r="O32" s="163"/>
      <c r="P32" s="163"/>
      <c r="Q32" s="163"/>
      <c r="R32" s="163"/>
      <c r="S32" s="163"/>
      <c r="T32" s="163"/>
      <c r="U32" s="163"/>
      <c r="V32" s="163"/>
      <c r="W32" s="163"/>
      <c r="X32" s="163"/>
      <c r="Y32" s="163"/>
      <c r="Z32" s="164"/>
      <c r="AA32" s="164"/>
      <c r="AB32" s="164"/>
      <c r="AC32" s="164"/>
      <c r="AD32" s="164"/>
      <c r="AE32" s="164"/>
      <c r="AF32" s="164"/>
      <c r="AG32" s="165"/>
      <c r="AH32" s="165"/>
      <c r="AI32" s="166"/>
      <c r="AJ32" s="131"/>
      <c r="AK32" s="132"/>
      <c r="AL32" s="132"/>
      <c r="AM32" s="132"/>
      <c r="AR32" s="162"/>
    </row>
    <row r="33" spans="1:52" ht="21.75" customHeight="1" thickBot="1">
      <c r="A33" s="386" t="s">
        <v>300</v>
      </c>
      <c r="B33" s="386"/>
      <c r="C33" s="386"/>
      <c r="D33" s="386"/>
      <c r="E33" s="386"/>
      <c r="F33" s="386"/>
      <c r="G33" s="386"/>
      <c r="H33" s="386"/>
      <c r="I33" s="386"/>
      <c r="J33" s="386"/>
      <c r="K33" s="386"/>
      <c r="L33" s="386"/>
      <c r="M33" s="386"/>
      <c r="N33" s="386"/>
      <c r="O33" s="386"/>
      <c r="P33" s="386"/>
      <c r="Q33" s="386"/>
      <c r="R33" s="386"/>
      <c r="S33" s="386"/>
      <c r="T33" s="386"/>
      <c r="U33" s="386"/>
      <c r="V33" s="386"/>
      <c r="W33" s="386"/>
      <c r="X33" s="386"/>
      <c r="Y33" s="386"/>
      <c r="Z33" s="386"/>
      <c r="AA33" s="386"/>
      <c r="AB33" s="386"/>
      <c r="AC33" s="386"/>
      <c r="AD33" s="386"/>
      <c r="AE33" s="386"/>
      <c r="AF33" s="386"/>
      <c r="AG33" s="386"/>
      <c r="AH33" s="386"/>
      <c r="AI33" s="386"/>
      <c r="AJ33" s="132"/>
    </row>
    <row r="34" spans="1:52" ht="17.25" customHeight="1" thickBot="1">
      <c r="A34" s="368" t="s">
        <v>301</v>
      </c>
      <c r="B34" s="368"/>
      <c r="C34" s="368"/>
      <c r="D34" s="368"/>
      <c r="E34" s="368"/>
      <c r="F34" s="368"/>
      <c r="G34" s="368"/>
      <c r="H34" s="368"/>
      <c r="I34" s="368"/>
      <c r="J34" s="368"/>
      <c r="K34" s="368"/>
      <c r="L34" s="368"/>
      <c r="M34" s="368"/>
      <c r="N34" s="368"/>
      <c r="O34" s="368"/>
      <c r="P34" s="368"/>
      <c r="Q34" s="368"/>
      <c r="R34" s="368"/>
      <c r="S34" s="368"/>
      <c r="T34" s="368"/>
      <c r="U34" s="368"/>
      <c r="V34" s="368"/>
      <c r="W34" s="368"/>
      <c r="X34" s="368"/>
      <c r="Y34" s="368"/>
      <c r="Z34" s="368"/>
      <c r="AA34" s="368"/>
      <c r="AB34" s="368"/>
      <c r="AC34" s="368"/>
      <c r="AD34" s="368"/>
      <c r="AE34" s="368"/>
      <c r="AF34" s="368"/>
      <c r="AG34" s="387"/>
      <c r="AH34" s="388" t="str" cm="1">
        <f t="array" ref="AH34">IF(AA19="", "", IF(AND(PRODUCT((A37:A38="✓")*1), OR(A28="", AND(A28="✓", A36="✓"))),"○","×"))</f>
        <v>○</v>
      </c>
      <c r="AI34" s="389"/>
      <c r="AJ34" s="167"/>
      <c r="AK34" s="390" t="s">
        <v>302</v>
      </c>
      <c r="AL34" s="391"/>
      <c r="AM34" s="391"/>
      <c r="AN34" s="391"/>
      <c r="AO34" s="391"/>
      <c r="AP34" s="391"/>
      <c r="AQ34" s="391"/>
      <c r="AR34" s="391"/>
      <c r="AS34" s="391"/>
      <c r="AT34" s="391"/>
      <c r="AU34" s="391"/>
      <c r="AV34" s="392"/>
    </row>
    <row r="35" spans="1:52" ht="14.25" customHeight="1" thickBot="1">
      <c r="A35" s="393" t="s">
        <v>303</v>
      </c>
      <c r="B35" s="394"/>
      <c r="C35" s="394"/>
      <c r="D35" s="394"/>
      <c r="E35" s="394"/>
      <c r="F35" s="394"/>
      <c r="G35" s="394"/>
      <c r="H35" s="394"/>
      <c r="I35" s="394"/>
      <c r="J35" s="394"/>
      <c r="K35" s="394"/>
      <c r="L35" s="394"/>
      <c r="M35" s="394"/>
      <c r="N35" s="394"/>
      <c r="O35" s="394"/>
      <c r="P35" s="394"/>
      <c r="Q35" s="394"/>
      <c r="R35" s="394"/>
      <c r="S35" s="394"/>
      <c r="T35" s="394"/>
      <c r="U35" s="394"/>
      <c r="V35" s="394"/>
      <c r="W35" s="394"/>
      <c r="X35" s="394"/>
      <c r="Y35" s="394"/>
      <c r="Z35" s="395"/>
      <c r="AA35" s="396" t="s">
        <v>304</v>
      </c>
      <c r="AB35" s="397"/>
      <c r="AC35" s="397"/>
      <c r="AD35" s="397"/>
      <c r="AE35" s="397"/>
      <c r="AF35" s="397"/>
      <c r="AG35" s="397"/>
      <c r="AH35" s="398"/>
      <c r="AI35" s="399"/>
      <c r="AJ35" s="132"/>
      <c r="AL35" s="168"/>
    </row>
    <row r="36" spans="1:52" ht="27.6" customHeight="1">
      <c r="A36" s="250" t="s">
        <v>365</v>
      </c>
      <c r="B36" s="419" t="s">
        <v>305</v>
      </c>
      <c r="C36" s="419"/>
      <c r="D36" s="419"/>
      <c r="E36" s="419"/>
      <c r="F36" s="419"/>
      <c r="G36" s="419"/>
      <c r="H36" s="419"/>
      <c r="I36" s="419"/>
      <c r="J36" s="419"/>
      <c r="K36" s="419"/>
      <c r="L36" s="419"/>
      <c r="M36" s="419"/>
      <c r="N36" s="419"/>
      <c r="O36" s="419"/>
      <c r="P36" s="419"/>
      <c r="Q36" s="419"/>
      <c r="R36" s="419"/>
      <c r="S36" s="419"/>
      <c r="T36" s="419"/>
      <c r="U36" s="419"/>
      <c r="V36" s="419"/>
      <c r="W36" s="419"/>
      <c r="X36" s="419"/>
      <c r="Y36" s="419"/>
      <c r="Z36" s="420"/>
      <c r="AA36" s="421" t="s">
        <v>306</v>
      </c>
      <c r="AB36" s="421"/>
      <c r="AC36" s="421"/>
      <c r="AD36" s="421"/>
      <c r="AE36" s="421"/>
      <c r="AF36" s="421"/>
      <c r="AG36" s="421"/>
      <c r="AH36" s="421"/>
      <c r="AI36" s="421"/>
      <c r="AJ36" s="155"/>
    </row>
    <row r="37" spans="1:52" ht="28.15" customHeight="1">
      <c r="A37" s="251" t="s">
        <v>365</v>
      </c>
      <c r="B37" s="422" t="s">
        <v>307</v>
      </c>
      <c r="C37" s="422"/>
      <c r="D37" s="422"/>
      <c r="E37" s="422"/>
      <c r="F37" s="422"/>
      <c r="G37" s="422"/>
      <c r="H37" s="422"/>
      <c r="I37" s="422"/>
      <c r="J37" s="422"/>
      <c r="K37" s="422"/>
      <c r="L37" s="422"/>
      <c r="M37" s="422"/>
      <c r="N37" s="422"/>
      <c r="O37" s="422"/>
      <c r="P37" s="422"/>
      <c r="Q37" s="422"/>
      <c r="R37" s="422"/>
      <c r="S37" s="422"/>
      <c r="T37" s="422"/>
      <c r="U37" s="422"/>
      <c r="V37" s="422"/>
      <c r="W37" s="422"/>
      <c r="X37" s="422"/>
      <c r="Y37" s="422"/>
      <c r="Z37" s="423"/>
      <c r="AA37" s="424" t="s">
        <v>308</v>
      </c>
      <c r="AB37" s="424"/>
      <c r="AC37" s="424"/>
      <c r="AD37" s="424"/>
      <c r="AE37" s="424"/>
      <c r="AF37" s="424"/>
      <c r="AG37" s="424"/>
      <c r="AH37" s="424"/>
      <c r="AI37" s="424"/>
      <c r="AJ37" s="167"/>
    </row>
    <row r="38" spans="1:52" ht="16.149999999999999" customHeight="1">
      <c r="A38" s="251" t="s">
        <v>365</v>
      </c>
      <c r="B38" s="422" t="s">
        <v>309</v>
      </c>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3"/>
      <c r="AA38" s="425" t="s">
        <v>310</v>
      </c>
      <c r="AB38" s="425"/>
      <c r="AC38" s="425"/>
      <c r="AD38" s="425"/>
      <c r="AE38" s="425"/>
      <c r="AF38" s="425"/>
      <c r="AG38" s="425"/>
      <c r="AH38" s="425"/>
      <c r="AI38" s="425"/>
      <c r="AJ38" s="167"/>
      <c r="AK38" s="168"/>
      <c r="AL38" s="169"/>
    </row>
    <row r="39" spans="1:52" s="132" customFormat="1" ht="10.15" customHeight="1" thickBot="1">
      <c r="A39" s="167"/>
      <c r="B39" s="167"/>
      <c r="C39" s="150"/>
      <c r="D39" s="167"/>
      <c r="E39" s="167"/>
      <c r="F39" s="167"/>
      <c r="G39" s="167"/>
      <c r="H39" s="167"/>
      <c r="I39" s="167"/>
      <c r="J39" s="167"/>
      <c r="K39" s="167"/>
      <c r="L39" s="167"/>
      <c r="M39" s="167"/>
      <c r="N39" s="167"/>
      <c r="O39" s="167"/>
      <c r="P39" s="167"/>
      <c r="Q39" s="167"/>
      <c r="R39" s="167"/>
      <c r="S39" s="167"/>
      <c r="T39" s="167"/>
      <c r="U39" s="167"/>
      <c r="V39" s="167"/>
      <c r="W39" s="167"/>
      <c r="X39" s="167"/>
      <c r="Y39" s="167"/>
      <c r="Z39" s="150"/>
      <c r="AA39" s="150"/>
      <c r="AB39" s="150"/>
      <c r="AC39" s="150"/>
      <c r="AD39" s="150"/>
      <c r="AE39" s="150"/>
      <c r="AF39" s="150"/>
      <c r="AG39" s="150"/>
      <c r="AH39" s="150"/>
      <c r="AI39" s="167"/>
      <c r="AJ39" s="167"/>
    </row>
    <row r="40" spans="1:52" ht="25.9" customHeight="1" thickBot="1">
      <c r="A40" s="167"/>
      <c r="B40" s="167"/>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360" t="str">
        <f>IF(AA19="", "", IF(AND(B42="✓",G45&lt;&gt;"",J45&lt;&gt;""),"○","×"))</f>
        <v>○</v>
      </c>
      <c r="AI40" s="361"/>
      <c r="AJ40" s="170"/>
      <c r="AK40" s="409" t="s">
        <v>311</v>
      </c>
      <c r="AL40" s="410"/>
      <c r="AM40" s="410"/>
      <c r="AN40" s="410"/>
      <c r="AO40" s="410"/>
      <c r="AP40" s="410"/>
      <c r="AQ40" s="410"/>
      <c r="AR40" s="410"/>
      <c r="AS40" s="410"/>
      <c r="AT40" s="410"/>
      <c r="AU40" s="410"/>
      <c r="AV40" s="411"/>
      <c r="AW40" s="171"/>
    </row>
    <row r="41" spans="1:52" ht="10.15" customHeight="1" thickBot="1">
      <c r="A41" s="172"/>
      <c r="B41" s="173"/>
      <c r="C41" s="174"/>
      <c r="D41" s="174"/>
      <c r="E41" s="174"/>
      <c r="F41" s="174"/>
      <c r="G41" s="174"/>
      <c r="H41" s="174"/>
      <c r="I41" s="174"/>
      <c r="J41" s="174"/>
      <c r="K41" s="174"/>
      <c r="L41" s="174"/>
      <c r="M41" s="174"/>
      <c r="N41" s="174"/>
      <c r="O41" s="174"/>
      <c r="P41" s="174"/>
      <c r="Q41" s="174"/>
      <c r="R41" s="174"/>
      <c r="S41" s="174"/>
      <c r="T41" s="174"/>
      <c r="U41" s="174"/>
      <c r="V41" s="174"/>
      <c r="W41" s="174"/>
      <c r="X41" s="174"/>
      <c r="Y41" s="174"/>
      <c r="Z41" s="174"/>
      <c r="AA41" s="174"/>
      <c r="AB41" s="174"/>
      <c r="AC41" s="174"/>
      <c r="AD41" s="174"/>
      <c r="AE41" s="174"/>
      <c r="AF41" s="174"/>
      <c r="AG41" s="174"/>
      <c r="AH41" s="170"/>
      <c r="AI41" s="175"/>
      <c r="AJ41" s="170"/>
      <c r="AK41" s="176"/>
    </row>
    <row r="42" spans="1:52" ht="24.6" customHeight="1" thickBot="1">
      <c r="A42" s="177"/>
      <c r="B42" s="253" t="s">
        <v>365</v>
      </c>
      <c r="C42" s="412" t="s">
        <v>312</v>
      </c>
      <c r="D42" s="413"/>
      <c r="E42" s="413"/>
      <c r="F42" s="413"/>
      <c r="G42" s="413"/>
      <c r="H42" s="413"/>
      <c r="I42" s="413"/>
      <c r="J42" s="413"/>
      <c r="K42" s="413"/>
      <c r="L42" s="413"/>
      <c r="M42" s="413"/>
      <c r="N42" s="413"/>
      <c r="O42" s="413"/>
      <c r="P42" s="413"/>
      <c r="Q42" s="413"/>
      <c r="R42" s="413"/>
      <c r="S42" s="413"/>
      <c r="T42" s="413"/>
      <c r="U42" s="413"/>
      <c r="V42" s="413"/>
      <c r="W42" s="413"/>
      <c r="X42" s="413"/>
      <c r="Y42" s="413"/>
      <c r="Z42" s="413"/>
      <c r="AA42" s="413"/>
      <c r="AB42" s="413"/>
      <c r="AC42" s="413"/>
      <c r="AD42" s="413"/>
      <c r="AE42" s="413"/>
      <c r="AF42" s="413"/>
      <c r="AG42" s="413"/>
      <c r="AH42" s="413"/>
      <c r="AI42" s="178"/>
      <c r="AJ42" s="179"/>
    </row>
    <row r="43" spans="1:52" ht="6" customHeight="1">
      <c r="A43" s="177"/>
      <c r="B43" s="180"/>
      <c r="C43" s="170"/>
      <c r="D43" s="181"/>
      <c r="E43" s="181"/>
      <c r="F43" s="181"/>
      <c r="G43" s="181"/>
      <c r="H43" s="181"/>
      <c r="I43" s="181"/>
      <c r="J43" s="181"/>
      <c r="K43" s="181"/>
      <c r="L43" s="181"/>
      <c r="M43" s="181"/>
      <c r="N43" s="181"/>
      <c r="O43" s="181"/>
      <c r="P43" s="181"/>
      <c r="Q43" s="181"/>
      <c r="R43" s="181"/>
      <c r="S43" s="181"/>
      <c r="T43" s="181"/>
      <c r="U43" s="181"/>
      <c r="V43" s="181"/>
      <c r="W43" s="181"/>
      <c r="X43" s="181"/>
      <c r="Y43" s="181"/>
      <c r="Z43" s="181"/>
      <c r="AA43" s="181"/>
      <c r="AB43" s="181"/>
      <c r="AC43" s="181"/>
      <c r="AD43" s="181"/>
      <c r="AE43" s="181"/>
      <c r="AF43" s="181"/>
      <c r="AG43" s="181"/>
      <c r="AH43" s="181"/>
      <c r="AI43" s="178"/>
      <c r="AJ43" s="179"/>
    </row>
    <row r="44" spans="1:52" ht="9.6" customHeight="1" thickBot="1">
      <c r="A44" s="182"/>
      <c r="B44" s="150"/>
      <c r="C44" s="170"/>
      <c r="D44" s="167"/>
      <c r="E44" s="167"/>
      <c r="F44" s="167"/>
      <c r="G44" s="167"/>
      <c r="H44" s="167"/>
      <c r="I44" s="167"/>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83"/>
      <c r="AJ44" s="170"/>
    </row>
    <row r="45" spans="1:52" s="169" customFormat="1" ht="17.45" customHeight="1" thickBot="1">
      <c r="A45" s="184"/>
      <c r="B45" s="185" t="s">
        <v>313</v>
      </c>
      <c r="C45" s="185"/>
      <c r="D45" s="414">
        <v>7</v>
      </c>
      <c r="E45" s="415"/>
      <c r="F45" s="185" t="s">
        <v>314</v>
      </c>
      <c r="G45" s="416">
        <v>4</v>
      </c>
      <c r="H45" s="417"/>
      <c r="I45" s="185" t="s">
        <v>315</v>
      </c>
      <c r="J45" s="416">
        <v>25</v>
      </c>
      <c r="K45" s="417"/>
      <c r="L45" s="185" t="s">
        <v>316</v>
      </c>
      <c r="M45" s="167"/>
      <c r="N45" s="414" t="s">
        <v>317</v>
      </c>
      <c r="O45" s="414"/>
      <c r="P45" s="414"/>
      <c r="Q45" s="418" t="s">
        <v>367</v>
      </c>
      <c r="R45" s="418"/>
      <c r="S45" s="418"/>
      <c r="T45" s="418"/>
      <c r="U45" s="418"/>
      <c r="V45" s="418"/>
      <c r="W45" s="418"/>
      <c r="X45" s="418"/>
      <c r="Y45" s="418"/>
      <c r="Z45" s="418"/>
      <c r="AA45" s="418"/>
      <c r="AB45" s="418"/>
      <c r="AC45" s="418"/>
      <c r="AD45" s="418"/>
      <c r="AE45" s="418"/>
      <c r="AF45" s="418"/>
      <c r="AG45" s="418"/>
      <c r="AH45" s="418"/>
      <c r="AI45" s="183"/>
      <c r="AJ45" s="170"/>
    </row>
    <row r="46" spans="1:52" s="169" customFormat="1" ht="18" customHeight="1">
      <c r="A46" s="184"/>
      <c r="B46" s="186"/>
      <c r="C46" s="185"/>
      <c r="D46" s="185"/>
      <c r="E46" s="185"/>
      <c r="F46" s="185"/>
      <c r="G46" s="185"/>
      <c r="H46" s="185"/>
      <c r="I46" s="185"/>
      <c r="J46" s="185"/>
      <c r="K46" s="185"/>
      <c r="L46" s="185"/>
      <c r="M46" s="185"/>
      <c r="N46" s="435" t="s">
        <v>318</v>
      </c>
      <c r="O46" s="435"/>
      <c r="P46" s="435"/>
      <c r="Q46" s="436" t="s">
        <v>319</v>
      </c>
      <c r="R46" s="436"/>
      <c r="S46" s="437" t="s">
        <v>368</v>
      </c>
      <c r="T46" s="437"/>
      <c r="U46" s="437"/>
      <c r="V46" s="437"/>
      <c r="W46" s="437"/>
      <c r="X46" s="438" t="s">
        <v>320</v>
      </c>
      <c r="Y46" s="438"/>
      <c r="Z46" s="437" t="s">
        <v>369</v>
      </c>
      <c r="AA46" s="437"/>
      <c r="AB46" s="437"/>
      <c r="AC46" s="437"/>
      <c r="AD46" s="437"/>
      <c r="AE46" s="437"/>
      <c r="AF46" s="437"/>
      <c r="AG46" s="437"/>
      <c r="AH46" s="437"/>
      <c r="AI46" s="183"/>
      <c r="AJ46" s="170"/>
    </row>
    <row r="47" spans="1:52" s="169" customFormat="1" ht="10.15" customHeight="1">
      <c r="A47" s="187"/>
      <c r="B47" s="188"/>
      <c r="C47" s="189"/>
      <c r="D47" s="189"/>
      <c r="E47" s="189"/>
      <c r="F47" s="189"/>
      <c r="G47" s="189"/>
      <c r="H47" s="189"/>
      <c r="I47" s="189"/>
      <c r="J47" s="189"/>
      <c r="K47" s="189"/>
      <c r="L47" s="189"/>
      <c r="M47" s="189"/>
      <c r="N47" s="189"/>
      <c r="O47" s="189"/>
      <c r="P47" s="188"/>
      <c r="Q47" s="189"/>
      <c r="R47" s="190"/>
      <c r="S47" s="190"/>
      <c r="T47" s="190"/>
      <c r="U47" s="190"/>
      <c r="V47" s="190"/>
      <c r="W47" s="191"/>
      <c r="X47" s="191"/>
      <c r="Y47" s="191"/>
      <c r="Z47" s="191"/>
      <c r="AA47" s="191"/>
      <c r="AB47" s="191"/>
      <c r="AC47" s="191"/>
      <c r="AD47" s="191"/>
      <c r="AE47" s="191"/>
      <c r="AF47" s="191"/>
      <c r="AG47" s="191"/>
      <c r="AH47" s="191"/>
      <c r="AI47" s="192"/>
      <c r="AJ47" s="170"/>
    </row>
    <row r="48" spans="1:52" ht="42" customHeight="1">
      <c r="A48" s="439" t="s">
        <v>321</v>
      </c>
      <c r="B48" s="439"/>
      <c r="C48" s="439"/>
      <c r="D48" s="439"/>
      <c r="E48" s="439"/>
      <c r="F48" s="439"/>
      <c r="G48" s="439"/>
      <c r="H48" s="439"/>
      <c r="I48" s="439"/>
      <c r="J48" s="439"/>
      <c r="K48" s="439"/>
      <c r="L48" s="439"/>
      <c r="M48" s="439"/>
      <c r="N48" s="439"/>
      <c r="O48" s="439"/>
      <c r="P48" s="439"/>
      <c r="Q48" s="439"/>
      <c r="R48" s="439"/>
      <c r="S48" s="439"/>
      <c r="T48" s="439"/>
      <c r="U48" s="439"/>
      <c r="V48" s="439"/>
      <c r="W48" s="439"/>
      <c r="X48" s="439"/>
      <c r="Y48" s="439"/>
      <c r="Z48" s="439"/>
      <c r="AA48" s="439"/>
      <c r="AB48" s="439"/>
      <c r="AC48" s="439"/>
      <c r="AD48" s="439"/>
      <c r="AE48" s="439"/>
      <c r="AF48" s="439"/>
      <c r="AG48" s="439"/>
      <c r="AH48" s="439"/>
      <c r="AI48" s="439"/>
      <c r="AJ48" s="193"/>
      <c r="AK48" s="426"/>
      <c r="AL48" s="426"/>
      <c r="AM48" s="426"/>
      <c r="AN48" s="426"/>
      <c r="AO48" s="426"/>
      <c r="AP48" s="426"/>
      <c r="AQ48" s="426"/>
      <c r="AR48" s="426"/>
      <c r="AS48" s="426"/>
      <c r="AT48" s="426"/>
      <c r="AU48" s="426"/>
      <c r="AV48" s="426"/>
      <c r="AW48" s="194"/>
      <c r="AX48" s="194"/>
      <c r="AY48" s="194"/>
      <c r="AZ48" s="194"/>
    </row>
    <row r="49" spans="1:36" ht="4.1500000000000004" customHeight="1">
      <c r="A49" s="132"/>
      <c r="B49" s="195"/>
      <c r="C49" s="132"/>
      <c r="D49" s="132"/>
      <c r="E49" s="132"/>
      <c r="F49" s="132"/>
      <c r="G49" s="132"/>
      <c r="H49" s="132"/>
      <c r="I49" s="132"/>
      <c r="J49" s="132"/>
      <c r="K49" s="132"/>
      <c r="L49" s="132"/>
      <c r="M49" s="132"/>
      <c r="N49" s="132"/>
      <c r="O49" s="132"/>
      <c r="P49" s="132"/>
      <c r="Q49" s="132"/>
      <c r="R49" s="132"/>
      <c r="S49" s="132"/>
      <c r="T49" s="132"/>
      <c r="U49" s="132"/>
      <c r="V49" s="132"/>
      <c r="W49" s="132"/>
      <c r="X49" s="132"/>
      <c r="Y49" s="132"/>
      <c r="Z49" s="132"/>
      <c r="AA49" s="132"/>
      <c r="AB49" s="132"/>
      <c r="AC49" s="132"/>
      <c r="AD49" s="132"/>
      <c r="AE49" s="132"/>
      <c r="AF49" s="132"/>
      <c r="AG49" s="132"/>
      <c r="AH49" s="132"/>
      <c r="AI49" s="132"/>
      <c r="AJ49" s="132"/>
    </row>
    <row r="50" spans="1:36" ht="30" customHeight="1">
      <c r="A50" s="196" t="s">
        <v>322</v>
      </c>
      <c r="B50" s="195"/>
      <c r="C50" s="166"/>
      <c r="D50" s="166"/>
      <c r="E50" s="130"/>
      <c r="F50" s="132"/>
      <c r="G50" s="132"/>
      <c r="H50" s="132"/>
      <c r="I50" s="132"/>
      <c r="J50" s="132"/>
      <c r="K50" s="132"/>
      <c r="L50" s="132"/>
      <c r="M50" s="132"/>
      <c r="N50" s="132"/>
      <c r="O50" s="132"/>
      <c r="P50" s="132"/>
      <c r="Q50" s="132"/>
      <c r="R50" s="132"/>
      <c r="S50" s="132"/>
      <c r="T50" s="132"/>
      <c r="U50" s="132"/>
      <c r="V50" s="132"/>
      <c r="W50" s="132"/>
      <c r="X50" s="132"/>
      <c r="Y50" s="132"/>
      <c r="Z50" s="132"/>
      <c r="AA50" s="132"/>
      <c r="AB50" s="132"/>
      <c r="AC50" s="132"/>
      <c r="AD50" s="132"/>
      <c r="AE50" s="132"/>
      <c r="AF50" s="132"/>
      <c r="AG50" s="132"/>
      <c r="AH50" s="132"/>
      <c r="AI50" s="132"/>
      <c r="AJ50" s="132"/>
    </row>
    <row r="51" spans="1:36">
      <c r="A51" s="166" t="s">
        <v>323</v>
      </c>
      <c r="B51" s="166"/>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row>
    <row r="52" spans="1:36" ht="10.5" customHeight="1">
      <c r="A52" s="197"/>
      <c r="B52" s="197"/>
      <c r="C52" s="197"/>
      <c r="D52" s="197"/>
      <c r="E52" s="197"/>
      <c r="F52" s="197"/>
      <c r="G52" s="197"/>
      <c r="H52" s="197"/>
      <c r="I52" s="197"/>
      <c r="J52" s="197"/>
      <c r="K52" s="197"/>
      <c r="L52" s="197"/>
      <c r="M52" s="197"/>
      <c r="N52" s="197"/>
      <c r="O52" s="197"/>
      <c r="P52" s="197"/>
      <c r="Q52" s="197"/>
      <c r="R52" s="197"/>
      <c r="S52" s="197"/>
      <c r="T52" s="197"/>
      <c r="U52" s="197"/>
      <c r="V52" s="197"/>
      <c r="W52" s="197"/>
      <c r="X52" s="197"/>
      <c r="Y52" s="197"/>
      <c r="Z52" s="197"/>
      <c r="AA52" s="197"/>
      <c r="AB52" s="197"/>
      <c r="AC52" s="197"/>
      <c r="AD52" s="197"/>
      <c r="AE52" s="197"/>
      <c r="AF52" s="197"/>
      <c r="AG52" s="197"/>
      <c r="AH52" s="197"/>
      <c r="AI52" s="197"/>
      <c r="AJ52" s="197"/>
    </row>
    <row r="53" spans="1:36" ht="15" customHeight="1">
      <c r="A53" s="427" t="s">
        <v>324</v>
      </c>
      <c r="B53" s="428"/>
      <c r="C53" s="428"/>
      <c r="D53" s="428"/>
      <c r="E53" s="428"/>
      <c r="F53" s="428"/>
      <c r="G53" s="428"/>
      <c r="H53" s="428"/>
      <c r="I53" s="428"/>
      <c r="J53" s="428"/>
      <c r="K53" s="428"/>
      <c r="L53" s="428"/>
      <c r="M53" s="428"/>
      <c r="N53" s="428"/>
      <c r="O53" s="428"/>
      <c r="P53" s="428"/>
      <c r="Q53" s="428"/>
      <c r="R53" s="428"/>
      <c r="S53" s="428"/>
      <c r="T53" s="428"/>
      <c r="U53" s="428"/>
      <c r="V53" s="428"/>
      <c r="W53" s="428"/>
      <c r="X53" s="428"/>
      <c r="Y53" s="428"/>
      <c r="Z53" s="428"/>
      <c r="AA53" s="428"/>
      <c r="AB53" s="428"/>
      <c r="AC53" s="428"/>
      <c r="AD53" s="428"/>
      <c r="AE53" s="428"/>
      <c r="AF53" s="428"/>
      <c r="AG53" s="428"/>
      <c r="AH53" s="428"/>
      <c r="AI53" s="428"/>
      <c r="AJ53" s="429"/>
    </row>
    <row r="54" spans="1:36">
      <c r="A54" s="430" t="s">
        <v>325</v>
      </c>
      <c r="B54" s="431"/>
      <c r="C54" s="431"/>
      <c r="D54" s="431"/>
      <c r="E54" s="431"/>
      <c r="F54" s="431"/>
      <c r="G54" s="431"/>
      <c r="H54" s="431"/>
      <c r="I54" s="431"/>
      <c r="J54" s="431"/>
      <c r="K54" s="431"/>
      <c r="L54" s="431"/>
      <c r="M54" s="431"/>
      <c r="N54" s="431"/>
      <c r="O54" s="431"/>
      <c r="P54" s="431"/>
      <c r="Q54" s="431"/>
      <c r="R54" s="431"/>
      <c r="S54" s="431"/>
      <c r="T54" s="431"/>
      <c r="U54" s="431"/>
      <c r="V54" s="431"/>
      <c r="W54" s="431"/>
      <c r="X54" s="431"/>
      <c r="Y54" s="431"/>
      <c r="Z54" s="431"/>
      <c r="AA54" s="431"/>
      <c r="AB54" s="431"/>
      <c r="AC54" s="431"/>
      <c r="AD54" s="431"/>
      <c r="AE54" s="432" t="str">
        <f>AH34</f>
        <v>○</v>
      </c>
      <c r="AF54" s="432"/>
      <c r="AG54" s="432"/>
      <c r="AH54" s="432"/>
      <c r="AI54" s="432"/>
      <c r="AJ54" s="432"/>
    </row>
    <row r="55" spans="1:36">
      <c r="A55" s="433" t="s">
        <v>326</v>
      </c>
      <c r="B55" s="434"/>
      <c r="C55" s="434"/>
      <c r="D55" s="434"/>
      <c r="E55" s="434"/>
      <c r="F55" s="434"/>
      <c r="G55" s="434"/>
      <c r="H55" s="434"/>
      <c r="I55" s="434"/>
      <c r="J55" s="434"/>
      <c r="K55" s="434"/>
      <c r="L55" s="434"/>
      <c r="M55" s="434"/>
      <c r="N55" s="434"/>
      <c r="O55" s="434"/>
      <c r="P55" s="434"/>
      <c r="Q55" s="434"/>
      <c r="R55" s="434"/>
      <c r="S55" s="434"/>
      <c r="T55" s="434"/>
      <c r="U55" s="434"/>
      <c r="V55" s="434"/>
      <c r="W55" s="434"/>
      <c r="X55" s="434"/>
      <c r="Y55" s="434"/>
      <c r="Z55" s="434"/>
      <c r="AA55" s="434"/>
      <c r="AB55" s="434"/>
      <c r="AC55" s="434"/>
      <c r="AD55" s="434"/>
      <c r="AE55" s="432" t="str">
        <f>AH40</f>
        <v>○</v>
      </c>
      <c r="AF55" s="432"/>
      <c r="AG55" s="432"/>
      <c r="AH55" s="432"/>
      <c r="AI55" s="432"/>
      <c r="AJ55" s="432"/>
    </row>
    <row r="56" spans="1:36" ht="14.45" customHeight="1">
      <c r="A56" s="198"/>
      <c r="B56" s="198"/>
      <c r="C56" s="198"/>
      <c r="D56" s="198"/>
      <c r="E56" s="198"/>
      <c r="F56" s="198"/>
      <c r="G56" s="198"/>
      <c r="H56" s="198"/>
      <c r="I56" s="198"/>
      <c r="J56" s="198"/>
      <c r="K56" s="198"/>
      <c r="L56" s="199"/>
      <c r="M56" s="198"/>
      <c r="N56" s="198"/>
      <c r="O56" s="198"/>
      <c r="P56" s="198"/>
      <c r="Q56" s="198"/>
      <c r="R56" s="198"/>
      <c r="S56" s="198"/>
      <c r="T56" s="198"/>
      <c r="U56" s="198"/>
      <c r="V56" s="198"/>
      <c r="W56" s="198"/>
      <c r="X56" s="198"/>
      <c r="Y56" s="198"/>
      <c r="Z56" s="198"/>
      <c r="AA56" s="198"/>
      <c r="AB56" s="198"/>
      <c r="AC56" s="198"/>
      <c r="AD56" s="198"/>
      <c r="AE56" s="198"/>
      <c r="AF56" s="198"/>
      <c r="AG56" s="198"/>
      <c r="AH56" s="198"/>
      <c r="AI56" s="198"/>
      <c r="AJ56" s="198"/>
    </row>
    <row r="57" spans="1:36" ht="24.6" customHeight="1"/>
    <row r="58" spans="1:36" ht="24.6" customHeight="1"/>
    <row r="59" spans="1:36" ht="61.15" customHeight="1"/>
    <row r="60" spans="1:36" s="200" customFormat="1" ht="29.45" customHeight="1"/>
    <row r="61" spans="1:36" ht="13.9" customHeight="1"/>
    <row r="62" spans="1:36" ht="13.9" customHeight="1"/>
    <row r="63" spans="1:36" ht="13.9" customHeight="1">
      <c r="A63" s="440"/>
      <c r="B63" s="440"/>
      <c r="C63" s="441"/>
      <c r="D63" s="441"/>
      <c r="E63" s="441"/>
      <c r="F63" s="441"/>
      <c r="G63" s="441"/>
      <c r="H63" s="442"/>
      <c r="I63" s="442"/>
      <c r="J63" s="442"/>
      <c r="K63" s="442"/>
      <c r="L63" s="442"/>
      <c r="M63" s="442"/>
      <c r="N63" s="442"/>
      <c r="O63" s="442"/>
      <c r="P63" s="442"/>
      <c r="Q63" s="442"/>
      <c r="R63" s="442"/>
      <c r="S63" s="442"/>
      <c r="T63" s="443"/>
      <c r="U63" s="443"/>
      <c r="V63" s="443"/>
      <c r="W63" s="443"/>
      <c r="X63" s="443"/>
      <c r="Y63" s="443"/>
      <c r="Z63" s="443"/>
      <c r="AA63" s="443"/>
      <c r="AB63" s="443"/>
      <c r="AC63" s="443"/>
      <c r="AD63" s="443"/>
      <c r="AE63" s="443"/>
      <c r="AF63" s="443"/>
      <c r="AG63" s="443"/>
      <c r="AH63" s="443"/>
      <c r="AI63" s="443"/>
      <c r="AJ63" s="443"/>
    </row>
    <row r="64" spans="1:36" ht="13.9" customHeight="1">
      <c r="A64" s="440"/>
      <c r="B64" s="440"/>
      <c r="C64" s="441"/>
      <c r="D64" s="441"/>
      <c r="E64" s="441"/>
      <c r="F64" s="441"/>
      <c r="G64" s="441"/>
      <c r="H64" s="442"/>
      <c r="I64" s="442"/>
      <c r="J64" s="442"/>
      <c r="K64" s="442"/>
      <c r="L64" s="442"/>
      <c r="M64" s="442"/>
      <c r="N64" s="442"/>
      <c r="O64" s="442"/>
      <c r="P64" s="442"/>
      <c r="Q64" s="442"/>
      <c r="R64" s="442"/>
      <c r="S64" s="442"/>
      <c r="T64" s="443"/>
      <c r="U64" s="443"/>
      <c r="V64" s="443"/>
      <c r="W64" s="443"/>
      <c r="X64" s="443"/>
      <c r="Y64" s="443"/>
      <c r="Z64" s="443"/>
      <c r="AA64" s="443"/>
      <c r="AB64" s="443"/>
      <c r="AC64" s="443"/>
      <c r="AD64" s="443"/>
      <c r="AE64" s="443"/>
      <c r="AF64" s="443"/>
      <c r="AG64" s="443"/>
      <c r="AH64" s="443"/>
      <c r="AI64" s="443"/>
      <c r="AJ64" s="443"/>
    </row>
    <row r="65" spans="1:36" ht="13.9" customHeight="1">
      <c r="A65" s="440"/>
      <c r="B65" s="440"/>
      <c r="C65" s="441"/>
      <c r="D65" s="441"/>
      <c r="E65" s="441"/>
      <c r="F65" s="441"/>
      <c r="G65" s="441"/>
      <c r="H65" s="442"/>
      <c r="I65" s="442"/>
      <c r="J65" s="442"/>
      <c r="K65" s="442"/>
      <c r="L65" s="442"/>
      <c r="M65" s="442"/>
      <c r="N65" s="442"/>
      <c r="O65" s="442"/>
      <c r="P65" s="442"/>
      <c r="Q65" s="442"/>
      <c r="R65" s="442"/>
      <c r="S65" s="442"/>
      <c r="T65" s="443"/>
      <c r="U65" s="443"/>
      <c r="V65" s="443"/>
      <c r="W65" s="443"/>
      <c r="X65" s="443"/>
      <c r="Y65" s="443"/>
      <c r="Z65" s="443"/>
      <c r="AA65" s="443"/>
      <c r="AB65" s="443"/>
      <c r="AC65" s="443"/>
      <c r="AD65" s="443"/>
      <c r="AE65" s="443"/>
      <c r="AF65" s="443"/>
      <c r="AG65" s="443"/>
      <c r="AH65" s="443"/>
      <c r="AI65" s="443"/>
      <c r="AJ65" s="443"/>
    </row>
    <row r="66" spans="1:36" ht="13.9" customHeight="1">
      <c r="A66" s="440"/>
      <c r="B66" s="440"/>
      <c r="C66" s="441"/>
      <c r="D66" s="441"/>
      <c r="E66" s="441"/>
      <c r="F66" s="441"/>
      <c r="G66" s="441"/>
      <c r="H66" s="442"/>
      <c r="I66" s="442"/>
      <c r="J66" s="442"/>
      <c r="K66" s="442"/>
      <c r="L66" s="442"/>
      <c r="M66" s="442"/>
      <c r="N66" s="442"/>
      <c r="O66" s="442"/>
      <c r="P66" s="442"/>
      <c r="Q66" s="442"/>
      <c r="R66" s="442"/>
      <c r="S66" s="442"/>
      <c r="T66" s="443"/>
      <c r="U66" s="443"/>
      <c r="V66" s="443"/>
      <c r="W66" s="443"/>
      <c r="X66" s="443"/>
      <c r="Y66" s="443"/>
      <c r="Z66" s="443"/>
      <c r="AA66" s="443"/>
      <c r="AB66" s="443"/>
      <c r="AC66" s="443"/>
      <c r="AD66" s="443"/>
      <c r="AE66" s="443"/>
      <c r="AF66" s="443"/>
      <c r="AG66" s="443"/>
      <c r="AH66" s="443"/>
      <c r="AI66" s="443"/>
      <c r="AJ66" s="443"/>
    </row>
    <row r="67" spans="1:36" ht="13.9" customHeight="1">
      <c r="A67" s="440"/>
      <c r="B67" s="440"/>
      <c r="C67" s="441"/>
      <c r="D67" s="441"/>
      <c r="E67" s="441"/>
      <c r="F67" s="441"/>
      <c r="G67" s="441"/>
      <c r="H67" s="442"/>
      <c r="I67" s="442"/>
      <c r="J67" s="442"/>
      <c r="K67" s="442"/>
      <c r="L67" s="442"/>
      <c r="M67" s="442"/>
      <c r="N67" s="442"/>
      <c r="O67" s="442"/>
      <c r="P67" s="442"/>
      <c r="Q67" s="442"/>
      <c r="R67" s="442"/>
      <c r="S67" s="442"/>
      <c r="T67" s="443"/>
      <c r="U67" s="443"/>
      <c r="V67" s="443"/>
      <c r="W67" s="443"/>
      <c r="X67" s="443"/>
      <c r="Y67" s="443"/>
      <c r="Z67" s="443"/>
      <c r="AA67" s="443"/>
      <c r="AB67" s="443"/>
      <c r="AC67" s="443"/>
      <c r="AD67" s="443"/>
      <c r="AE67" s="443"/>
      <c r="AF67" s="443"/>
      <c r="AG67" s="443"/>
      <c r="AH67" s="443"/>
      <c r="AI67" s="443"/>
      <c r="AJ67" s="443"/>
    </row>
    <row r="68" spans="1:36" ht="13.9" customHeight="1">
      <c r="A68" s="440"/>
      <c r="B68" s="440"/>
      <c r="C68" s="441"/>
      <c r="D68" s="441"/>
      <c r="E68" s="441"/>
      <c r="F68" s="441"/>
      <c r="G68" s="441"/>
      <c r="H68" s="442"/>
      <c r="I68" s="442"/>
      <c r="J68" s="442"/>
      <c r="K68" s="442"/>
      <c r="L68" s="442"/>
      <c r="M68" s="442"/>
      <c r="N68" s="442"/>
      <c r="O68" s="442"/>
      <c r="P68" s="442"/>
      <c r="Q68" s="442"/>
      <c r="R68" s="442"/>
      <c r="S68" s="442"/>
      <c r="T68" s="443"/>
      <c r="U68" s="443"/>
      <c r="V68" s="443"/>
      <c r="W68" s="443"/>
      <c r="X68" s="443"/>
      <c r="Y68" s="443"/>
      <c r="Z68" s="443"/>
      <c r="AA68" s="443"/>
      <c r="AB68" s="443"/>
      <c r="AC68" s="443"/>
      <c r="AD68" s="443"/>
      <c r="AE68" s="443"/>
      <c r="AF68" s="443"/>
      <c r="AG68" s="443"/>
      <c r="AH68" s="443"/>
      <c r="AI68" s="443"/>
      <c r="AJ68" s="443"/>
    </row>
    <row r="69" spans="1:36" ht="13.9" customHeight="1">
      <c r="A69" s="440"/>
      <c r="B69" s="440"/>
      <c r="C69" s="441"/>
      <c r="D69" s="441"/>
      <c r="E69" s="441"/>
      <c r="F69" s="441"/>
      <c r="G69" s="441"/>
      <c r="H69" s="442"/>
      <c r="I69" s="442"/>
      <c r="J69" s="442"/>
      <c r="K69" s="442"/>
      <c r="L69" s="442"/>
      <c r="M69" s="442"/>
      <c r="N69" s="442"/>
      <c r="O69" s="442"/>
      <c r="P69" s="442"/>
      <c r="Q69" s="442"/>
      <c r="R69" s="442"/>
      <c r="S69" s="442"/>
      <c r="T69" s="443"/>
      <c r="U69" s="443"/>
      <c r="V69" s="443"/>
      <c r="W69" s="443"/>
      <c r="X69" s="443"/>
      <c r="Y69" s="443"/>
      <c r="Z69" s="443"/>
      <c r="AA69" s="443"/>
      <c r="AB69" s="443"/>
      <c r="AC69" s="443"/>
      <c r="AD69" s="443"/>
      <c r="AE69" s="443"/>
      <c r="AF69" s="443"/>
      <c r="AG69" s="443"/>
      <c r="AH69" s="443"/>
      <c r="AI69" s="443"/>
      <c r="AJ69" s="443"/>
    </row>
    <row r="70" spans="1:36" ht="13.9" customHeight="1">
      <c r="A70" s="440"/>
      <c r="B70" s="440"/>
      <c r="C70" s="441"/>
      <c r="D70" s="441"/>
      <c r="E70" s="441"/>
      <c r="F70" s="441"/>
      <c r="G70" s="441"/>
      <c r="H70" s="442"/>
      <c r="I70" s="442"/>
      <c r="J70" s="442"/>
      <c r="K70" s="442"/>
      <c r="L70" s="442"/>
      <c r="M70" s="442"/>
      <c r="N70" s="442"/>
      <c r="O70" s="442"/>
      <c r="P70" s="442"/>
      <c r="Q70" s="442"/>
      <c r="R70" s="442"/>
      <c r="S70" s="442"/>
      <c r="T70" s="443"/>
      <c r="U70" s="443"/>
      <c r="V70" s="443"/>
      <c r="W70" s="443"/>
      <c r="X70" s="443"/>
      <c r="Y70" s="443"/>
      <c r="Z70" s="443"/>
      <c r="AA70" s="443"/>
      <c r="AB70" s="443"/>
      <c r="AC70" s="443"/>
      <c r="AD70" s="443"/>
      <c r="AE70" s="443"/>
      <c r="AF70" s="443"/>
      <c r="AG70" s="443"/>
      <c r="AH70" s="443"/>
      <c r="AI70" s="443"/>
      <c r="AJ70" s="443"/>
    </row>
    <row r="71" spans="1:36" ht="13.9" customHeight="1">
      <c r="A71" s="440"/>
      <c r="B71" s="440"/>
      <c r="C71" s="441"/>
      <c r="D71" s="441"/>
      <c r="E71" s="441"/>
      <c r="F71" s="441"/>
      <c r="G71" s="441"/>
      <c r="H71" s="442"/>
      <c r="I71" s="442"/>
      <c r="J71" s="442"/>
      <c r="K71" s="442"/>
      <c r="L71" s="442"/>
      <c r="M71" s="442"/>
      <c r="N71" s="442"/>
      <c r="O71" s="442"/>
      <c r="P71" s="442"/>
      <c r="Q71" s="442"/>
      <c r="R71" s="442"/>
      <c r="S71" s="442"/>
      <c r="T71" s="443"/>
      <c r="U71" s="443"/>
      <c r="V71" s="443"/>
      <c r="W71" s="443"/>
      <c r="X71" s="443"/>
      <c r="Y71" s="443"/>
      <c r="Z71" s="443"/>
      <c r="AA71" s="443"/>
      <c r="AB71" s="443"/>
      <c r="AC71" s="443"/>
      <c r="AD71" s="443"/>
      <c r="AE71" s="443"/>
      <c r="AF71" s="443"/>
      <c r="AG71" s="443"/>
      <c r="AH71" s="443"/>
      <c r="AI71" s="443"/>
      <c r="AJ71" s="443"/>
    </row>
    <row r="72" spans="1:36" ht="13.9" customHeight="1">
      <c r="A72" s="440"/>
      <c r="B72" s="440"/>
      <c r="C72" s="441"/>
      <c r="D72" s="441"/>
      <c r="E72" s="441"/>
      <c r="F72" s="441"/>
      <c r="G72" s="441"/>
      <c r="H72" s="442"/>
      <c r="I72" s="442"/>
      <c r="J72" s="442"/>
      <c r="K72" s="442"/>
      <c r="L72" s="442"/>
      <c r="M72" s="442"/>
      <c r="N72" s="442"/>
      <c r="O72" s="442"/>
      <c r="P72" s="442"/>
      <c r="Q72" s="442"/>
      <c r="R72" s="442"/>
      <c r="S72" s="442"/>
      <c r="T72" s="443"/>
      <c r="U72" s="443"/>
      <c r="V72" s="443"/>
      <c r="W72" s="443"/>
      <c r="X72" s="443"/>
      <c r="Y72" s="443"/>
      <c r="Z72" s="443"/>
      <c r="AA72" s="443"/>
      <c r="AB72" s="443"/>
      <c r="AC72" s="443"/>
      <c r="AD72" s="443"/>
      <c r="AE72" s="443"/>
      <c r="AF72" s="443"/>
      <c r="AG72" s="443"/>
      <c r="AH72" s="443"/>
      <c r="AI72" s="443"/>
      <c r="AJ72" s="443"/>
    </row>
    <row r="73" spans="1:36" ht="13.9" customHeight="1">
      <c r="A73" s="440"/>
      <c r="B73" s="440"/>
      <c r="C73" s="441"/>
      <c r="D73" s="441"/>
      <c r="E73" s="441"/>
      <c r="F73" s="441"/>
      <c r="G73" s="441"/>
      <c r="H73" s="442"/>
      <c r="I73" s="442"/>
      <c r="J73" s="442"/>
      <c r="K73" s="442"/>
      <c r="L73" s="442"/>
      <c r="M73" s="442"/>
      <c r="N73" s="442"/>
      <c r="O73" s="442"/>
      <c r="P73" s="442"/>
      <c r="Q73" s="442"/>
      <c r="R73" s="442"/>
      <c r="S73" s="442"/>
      <c r="T73" s="443"/>
      <c r="U73" s="443"/>
      <c r="V73" s="443"/>
      <c r="W73" s="443"/>
      <c r="X73" s="443"/>
      <c r="Y73" s="443"/>
      <c r="Z73" s="443"/>
      <c r="AA73" s="443"/>
      <c r="AB73" s="443"/>
      <c r="AC73" s="443"/>
      <c r="AD73" s="443"/>
      <c r="AE73" s="443"/>
      <c r="AF73" s="443"/>
      <c r="AG73" s="443"/>
      <c r="AH73" s="443"/>
      <c r="AI73" s="443"/>
      <c r="AJ73" s="443"/>
    </row>
    <row r="74" spans="1:36" ht="13.9" customHeight="1">
      <c r="A74" s="440"/>
      <c r="B74" s="440"/>
      <c r="C74" s="441"/>
      <c r="D74" s="441"/>
      <c r="E74" s="441"/>
      <c r="F74" s="441"/>
      <c r="G74" s="441"/>
      <c r="H74" s="442"/>
      <c r="I74" s="442"/>
      <c r="J74" s="442"/>
      <c r="K74" s="442"/>
      <c r="L74" s="442"/>
      <c r="M74" s="442"/>
      <c r="N74" s="442"/>
      <c r="O74" s="442"/>
      <c r="P74" s="442"/>
      <c r="Q74" s="442"/>
      <c r="R74" s="442"/>
      <c r="S74" s="442"/>
      <c r="T74" s="443"/>
      <c r="U74" s="443"/>
      <c r="V74" s="443"/>
      <c r="W74" s="443"/>
      <c r="X74" s="443"/>
      <c r="Y74" s="443"/>
      <c r="Z74" s="443"/>
      <c r="AA74" s="443"/>
      <c r="AB74" s="443"/>
      <c r="AC74" s="443"/>
      <c r="AD74" s="443"/>
      <c r="AE74" s="443"/>
      <c r="AF74" s="443"/>
      <c r="AG74" s="443"/>
      <c r="AH74" s="443"/>
      <c r="AI74" s="443"/>
      <c r="AJ74" s="443"/>
    </row>
    <row r="75" spans="1:36" ht="13.9" customHeight="1">
      <c r="A75" s="440"/>
      <c r="B75" s="440"/>
      <c r="C75" s="441"/>
      <c r="D75" s="441"/>
      <c r="E75" s="441"/>
      <c r="F75" s="441"/>
      <c r="G75" s="441"/>
      <c r="H75" s="442"/>
      <c r="I75" s="442"/>
      <c r="J75" s="442"/>
      <c r="K75" s="442"/>
      <c r="L75" s="442"/>
      <c r="M75" s="442"/>
      <c r="N75" s="442"/>
      <c r="O75" s="442"/>
      <c r="P75" s="442"/>
      <c r="Q75" s="442"/>
      <c r="R75" s="442"/>
      <c r="S75" s="442"/>
      <c r="T75" s="443"/>
      <c r="U75" s="443"/>
      <c r="V75" s="443"/>
      <c r="W75" s="443"/>
      <c r="X75" s="443"/>
      <c r="Y75" s="443"/>
      <c r="Z75" s="443"/>
      <c r="AA75" s="443"/>
      <c r="AB75" s="443"/>
      <c r="AC75" s="443"/>
      <c r="AD75" s="443"/>
      <c r="AE75" s="443"/>
      <c r="AF75" s="443"/>
      <c r="AG75" s="443"/>
      <c r="AH75" s="443"/>
      <c r="AI75" s="443"/>
      <c r="AJ75" s="443"/>
    </row>
    <row r="76" spans="1:36" ht="13.9" customHeight="1">
      <c r="A76" s="440"/>
      <c r="B76" s="440"/>
      <c r="C76" s="441"/>
      <c r="D76" s="441"/>
      <c r="E76" s="441"/>
      <c r="F76" s="441"/>
      <c r="G76" s="441"/>
      <c r="H76" s="442"/>
      <c r="I76" s="442"/>
      <c r="J76" s="442"/>
      <c r="K76" s="442"/>
      <c r="L76" s="442"/>
      <c r="M76" s="442"/>
      <c r="N76" s="442"/>
      <c r="O76" s="442"/>
      <c r="P76" s="442"/>
      <c r="Q76" s="442"/>
      <c r="R76" s="442"/>
      <c r="S76" s="442"/>
      <c r="T76" s="443"/>
      <c r="U76" s="443"/>
      <c r="V76" s="443"/>
      <c r="W76" s="443"/>
      <c r="X76" s="443"/>
      <c r="Y76" s="443"/>
      <c r="Z76" s="443"/>
      <c r="AA76" s="443"/>
      <c r="AB76" s="443"/>
      <c r="AC76" s="443"/>
      <c r="AD76" s="443"/>
      <c r="AE76" s="443"/>
      <c r="AF76" s="443"/>
      <c r="AG76" s="443"/>
      <c r="AH76" s="443"/>
      <c r="AI76" s="443"/>
      <c r="AJ76" s="443"/>
    </row>
    <row r="77" spans="1:36" ht="13.9" customHeight="1">
      <c r="A77" s="440"/>
      <c r="B77" s="440"/>
      <c r="C77" s="441"/>
      <c r="D77" s="441"/>
      <c r="E77" s="441"/>
      <c r="F77" s="441"/>
      <c r="G77" s="441"/>
      <c r="H77" s="442"/>
      <c r="I77" s="442"/>
      <c r="J77" s="442"/>
      <c r="K77" s="442"/>
      <c r="L77" s="442"/>
      <c r="M77" s="442"/>
      <c r="N77" s="442"/>
      <c r="O77" s="442"/>
      <c r="P77" s="442"/>
      <c r="Q77" s="442"/>
      <c r="R77" s="442"/>
      <c r="S77" s="442"/>
      <c r="T77" s="443"/>
      <c r="U77" s="443"/>
      <c r="V77" s="443"/>
      <c r="W77" s="443"/>
      <c r="X77" s="443"/>
      <c r="Y77" s="443"/>
      <c r="Z77" s="443"/>
      <c r="AA77" s="443"/>
      <c r="AB77" s="443"/>
      <c r="AC77" s="443"/>
      <c r="AD77" s="443"/>
      <c r="AE77" s="443"/>
      <c r="AF77" s="443"/>
      <c r="AG77" s="443"/>
      <c r="AH77" s="443"/>
      <c r="AI77" s="443"/>
      <c r="AJ77" s="443"/>
    </row>
    <row r="78" spans="1:36" ht="13.9" customHeight="1">
      <c r="A78" s="440"/>
      <c r="B78" s="440"/>
      <c r="C78" s="441"/>
      <c r="D78" s="441"/>
      <c r="E78" s="441"/>
      <c r="F78" s="441"/>
      <c r="G78" s="441"/>
      <c r="H78" s="442"/>
      <c r="I78" s="442"/>
      <c r="J78" s="442"/>
      <c r="K78" s="442"/>
      <c r="L78" s="442"/>
      <c r="M78" s="442"/>
      <c r="N78" s="442"/>
      <c r="O78" s="442"/>
      <c r="P78" s="442"/>
      <c r="Q78" s="442"/>
      <c r="R78" s="442"/>
      <c r="S78" s="442"/>
      <c r="T78" s="443"/>
      <c r="U78" s="443"/>
      <c r="V78" s="443"/>
      <c r="W78" s="443"/>
      <c r="X78" s="443"/>
      <c r="Y78" s="443"/>
      <c r="Z78" s="443"/>
      <c r="AA78" s="443"/>
      <c r="AB78" s="443"/>
      <c r="AC78" s="443"/>
      <c r="AD78" s="443"/>
      <c r="AE78" s="443"/>
      <c r="AF78" s="443"/>
      <c r="AG78" s="443"/>
      <c r="AH78" s="443"/>
      <c r="AI78" s="443"/>
      <c r="AJ78" s="443"/>
    </row>
    <row r="79" spans="1:36" ht="13.9" customHeight="1">
      <c r="A79" s="440"/>
      <c r="B79" s="440"/>
      <c r="C79" s="441"/>
      <c r="D79" s="441"/>
      <c r="E79" s="441"/>
      <c r="F79" s="441"/>
      <c r="G79" s="441"/>
      <c r="H79" s="442"/>
      <c r="I79" s="442"/>
      <c r="J79" s="442"/>
      <c r="K79" s="442"/>
      <c r="L79" s="442"/>
      <c r="M79" s="442"/>
      <c r="N79" s="442"/>
      <c r="O79" s="442"/>
      <c r="P79" s="442"/>
      <c r="Q79" s="442"/>
      <c r="R79" s="442"/>
      <c r="S79" s="442"/>
      <c r="T79" s="443"/>
      <c r="U79" s="443"/>
      <c r="V79" s="443"/>
      <c r="W79" s="443"/>
      <c r="X79" s="443"/>
      <c r="Y79" s="443"/>
      <c r="Z79" s="443"/>
      <c r="AA79" s="443"/>
      <c r="AB79" s="443"/>
      <c r="AC79" s="443"/>
      <c r="AD79" s="443"/>
      <c r="AE79" s="443"/>
      <c r="AF79" s="443"/>
      <c r="AG79" s="443"/>
      <c r="AH79" s="443"/>
      <c r="AI79" s="443"/>
      <c r="AJ79" s="443"/>
    </row>
    <row r="80" spans="1:36" ht="13.9" customHeight="1">
      <c r="A80" s="440"/>
      <c r="B80" s="440"/>
      <c r="C80" s="441"/>
      <c r="D80" s="441"/>
      <c r="E80" s="441"/>
      <c r="F80" s="441"/>
      <c r="G80" s="441"/>
      <c r="H80" s="442"/>
      <c r="I80" s="442"/>
      <c r="J80" s="442"/>
      <c r="K80" s="442"/>
      <c r="L80" s="442"/>
      <c r="M80" s="442"/>
      <c r="N80" s="442"/>
      <c r="O80" s="442"/>
      <c r="P80" s="442"/>
      <c r="Q80" s="442"/>
      <c r="R80" s="442"/>
      <c r="S80" s="442"/>
      <c r="T80" s="443"/>
      <c r="U80" s="443"/>
      <c r="V80" s="443"/>
      <c r="W80" s="443"/>
      <c r="X80" s="443"/>
      <c r="Y80" s="443"/>
      <c r="Z80" s="443"/>
      <c r="AA80" s="443"/>
      <c r="AB80" s="443"/>
      <c r="AC80" s="443"/>
      <c r="AD80" s="443"/>
      <c r="AE80" s="443"/>
      <c r="AF80" s="443"/>
      <c r="AG80" s="443"/>
      <c r="AH80" s="443"/>
      <c r="AI80" s="443"/>
      <c r="AJ80" s="443"/>
    </row>
    <row r="81" spans="1:36" ht="13.9" customHeight="1">
      <c r="A81" s="440"/>
      <c r="B81" s="440"/>
      <c r="C81" s="441"/>
      <c r="D81" s="441"/>
      <c r="E81" s="441"/>
      <c r="F81" s="441"/>
      <c r="G81" s="441"/>
      <c r="H81" s="442"/>
      <c r="I81" s="442"/>
      <c r="J81" s="442"/>
      <c r="K81" s="442"/>
      <c r="L81" s="442"/>
      <c r="M81" s="442"/>
      <c r="N81" s="442"/>
      <c r="O81" s="442"/>
      <c r="P81" s="442"/>
      <c r="Q81" s="442"/>
      <c r="R81" s="442"/>
      <c r="S81" s="442"/>
      <c r="T81" s="443"/>
      <c r="U81" s="443"/>
      <c r="V81" s="443"/>
      <c r="W81" s="443"/>
      <c r="X81" s="443"/>
      <c r="Y81" s="443"/>
      <c r="Z81" s="443"/>
      <c r="AA81" s="443"/>
      <c r="AB81" s="443"/>
      <c r="AC81" s="443"/>
      <c r="AD81" s="443"/>
      <c r="AE81" s="443"/>
      <c r="AF81" s="443"/>
      <c r="AG81" s="443"/>
      <c r="AH81" s="443"/>
      <c r="AI81" s="443"/>
      <c r="AJ81" s="443"/>
    </row>
    <row r="82" spans="1:36" ht="13.9" customHeight="1">
      <c r="A82" s="440"/>
      <c r="B82" s="440"/>
      <c r="C82" s="441"/>
      <c r="D82" s="441"/>
      <c r="E82" s="441"/>
      <c r="F82" s="441"/>
      <c r="G82" s="441"/>
      <c r="H82" s="442"/>
      <c r="I82" s="442"/>
      <c r="J82" s="442"/>
      <c r="K82" s="442"/>
      <c r="L82" s="442"/>
      <c r="M82" s="442"/>
      <c r="N82" s="442"/>
      <c r="O82" s="442"/>
      <c r="P82" s="442"/>
      <c r="Q82" s="442"/>
      <c r="R82" s="442"/>
      <c r="S82" s="442"/>
      <c r="T82" s="443"/>
      <c r="U82" s="443"/>
      <c r="V82" s="443"/>
      <c r="W82" s="443"/>
      <c r="X82" s="443"/>
      <c r="Y82" s="443"/>
      <c r="Z82" s="443"/>
      <c r="AA82" s="443"/>
      <c r="AB82" s="443"/>
      <c r="AC82" s="443"/>
      <c r="AD82" s="443"/>
      <c r="AE82" s="443"/>
      <c r="AF82" s="443"/>
      <c r="AG82" s="443"/>
      <c r="AH82" s="443"/>
      <c r="AI82" s="443"/>
      <c r="AJ82" s="443"/>
    </row>
    <row r="83" spans="1:36" ht="13.9" customHeight="1">
      <c r="A83" s="440"/>
      <c r="B83" s="440"/>
      <c r="C83" s="441"/>
      <c r="D83" s="441"/>
      <c r="E83" s="441"/>
      <c r="F83" s="441"/>
      <c r="G83" s="441"/>
      <c r="H83" s="442"/>
      <c r="I83" s="442"/>
      <c r="J83" s="442"/>
      <c r="K83" s="442"/>
      <c r="L83" s="442"/>
      <c r="M83" s="442"/>
      <c r="N83" s="442"/>
      <c r="O83" s="442"/>
      <c r="P83" s="442"/>
      <c r="Q83" s="442"/>
      <c r="R83" s="442"/>
      <c r="S83" s="442"/>
      <c r="T83" s="443"/>
      <c r="U83" s="443"/>
      <c r="V83" s="443"/>
      <c r="W83" s="443"/>
      <c r="X83" s="443"/>
      <c r="Y83" s="443"/>
      <c r="Z83" s="443"/>
      <c r="AA83" s="443"/>
      <c r="AB83" s="443"/>
      <c r="AC83" s="443"/>
      <c r="AD83" s="443"/>
      <c r="AE83" s="443"/>
      <c r="AF83" s="443"/>
      <c r="AG83" s="443"/>
      <c r="AH83" s="443"/>
      <c r="AI83" s="443"/>
      <c r="AJ83" s="443"/>
    </row>
    <row r="84" spans="1:36" ht="13.9" customHeight="1">
      <c r="A84" s="440"/>
      <c r="B84" s="440"/>
      <c r="C84" s="441"/>
      <c r="D84" s="441"/>
      <c r="E84" s="441"/>
      <c r="F84" s="441"/>
      <c r="G84" s="441"/>
      <c r="H84" s="442"/>
      <c r="I84" s="442"/>
      <c r="J84" s="442"/>
      <c r="K84" s="442"/>
      <c r="L84" s="442"/>
      <c r="M84" s="442"/>
      <c r="N84" s="442"/>
      <c r="O84" s="442"/>
      <c r="P84" s="442"/>
      <c r="Q84" s="442"/>
      <c r="R84" s="442"/>
      <c r="S84" s="442"/>
      <c r="T84" s="443"/>
      <c r="U84" s="443"/>
      <c r="V84" s="443"/>
      <c r="W84" s="443"/>
      <c r="X84" s="443"/>
      <c r="Y84" s="443"/>
      <c r="Z84" s="443"/>
      <c r="AA84" s="443"/>
      <c r="AB84" s="443"/>
      <c r="AC84" s="443"/>
      <c r="AD84" s="443"/>
      <c r="AE84" s="443"/>
      <c r="AF84" s="443"/>
      <c r="AG84" s="443"/>
      <c r="AH84" s="443"/>
      <c r="AI84" s="443"/>
      <c r="AJ84" s="443"/>
    </row>
    <row r="85" spans="1:36" ht="13.9" customHeight="1">
      <c r="A85" s="440"/>
      <c r="B85" s="440"/>
      <c r="C85" s="441"/>
      <c r="D85" s="441"/>
      <c r="E85" s="441"/>
      <c r="F85" s="441"/>
      <c r="G85" s="441"/>
      <c r="H85" s="442"/>
      <c r="I85" s="442"/>
      <c r="J85" s="442"/>
      <c r="K85" s="442"/>
      <c r="L85" s="442"/>
      <c r="M85" s="442"/>
      <c r="N85" s="442"/>
      <c r="O85" s="442"/>
      <c r="P85" s="442"/>
      <c r="Q85" s="442"/>
      <c r="R85" s="442"/>
      <c r="S85" s="442"/>
      <c r="T85" s="443"/>
      <c r="U85" s="443"/>
      <c r="V85" s="443"/>
      <c r="W85" s="443"/>
      <c r="X85" s="443"/>
      <c r="Y85" s="443"/>
      <c r="Z85" s="443"/>
      <c r="AA85" s="443"/>
      <c r="AB85" s="443"/>
      <c r="AC85" s="443"/>
      <c r="AD85" s="443"/>
      <c r="AE85" s="443"/>
      <c r="AF85" s="443"/>
      <c r="AG85" s="443"/>
      <c r="AH85" s="443"/>
      <c r="AI85" s="443"/>
      <c r="AJ85" s="443"/>
    </row>
    <row r="86" spans="1:36" ht="13.9" customHeight="1">
      <c r="A86" s="440"/>
      <c r="B86" s="440"/>
      <c r="C86" s="441"/>
      <c r="D86" s="441"/>
      <c r="E86" s="441"/>
      <c r="F86" s="441"/>
      <c r="G86" s="441"/>
      <c r="H86" s="442"/>
      <c r="I86" s="442"/>
      <c r="J86" s="442"/>
      <c r="K86" s="442"/>
      <c r="L86" s="442"/>
      <c r="M86" s="442"/>
      <c r="N86" s="442"/>
      <c r="O86" s="442"/>
      <c r="P86" s="442"/>
      <c r="Q86" s="442"/>
      <c r="R86" s="442"/>
      <c r="S86" s="442"/>
      <c r="T86" s="443"/>
      <c r="U86" s="443"/>
      <c r="V86" s="443"/>
      <c r="W86" s="443"/>
      <c r="X86" s="443"/>
      <c r="Y86" s="443"/>
      <c r="Z86" s="443"/>
      <c r="AA86" s="443"/>
      <c r="AB86" s="443"/>
      <c r="AC86" s="443"/>
      <c r="AD86" s="443"/>
      <c r="AE86" s="443"/>
      <c r="AF86" s="443"/>
      <c r="AG86" s="443"/>
      <c r="AH86" s="443"/>
      <c r="AI86" s="443"/>
      <c r="AJ86" s="443"/>
    </row>
    <row r="87" spans="1:36" ht="13.9" customHeight="1">
      <c r="A87" s="440"/>
      <c r="B87" s="440"/>
      <c r="C87" s="441"/>
      <c r="D87" s="441"/>
      <c r="E87" s="441"/>
      <c r="F87" s="441"/>
      <c r="G87" s="441"/>
      <c r="H87" s="442"/>
      <c r="I87" s="442"/>
      <c r="J87" s="442"/>
      <c r="K87" s="442"/>
      <c r="L87" s="442"/>
      <c r="M87" s="442"/>
      <c r="N87" s="442"/>
      <c r="O87" s="442"/>
      <c r="P87" s="442"/>
      <c r="Q87" s="442"/>
      <c r="R87" s="442"/>
      <c r="S87" s="442"/>
      <c r="T87" s="443"/>
      <c r="U87" s="443"/>
      <c r="V87" s="443"/>
      <c r="W87" s="443"/>
      <c r="X87" s="443"/>
      <c r="Y87" s="443"/>
      <c r="Z87" s="443"/>
      <c r="AA87" s="443"/>
      <c r="AB87" s="443"/>
      <c r="AC87" s="443"/>
      <c r="AD87" s="443"/>
      <c r="AE87" s="443"/>
      <c r="AF87" s="443"/>
      <c r="AG87" s="443"/>
      <c r="AH87" s="443"/>
      <c r="AI87" s="443"/>
      <c r="AJ87" s="443"/>
    </row>
    <row r="88" spans="1:36" ht="13.9" customHeight="1">
      <c r="A88" s="440"/>
      <c r="B88" s="440"/>
      <c r="C88" s="441"/>
      <c r="D88" s="441"/>
      <c r="E88" s="441"/>
      <c r="F88" s="441"/>
      <c r="G88" s="441"/>
      <c r="H88" s="442"/>
      <c r="I88" s="442"/>
      <c r="J88" s="442"/>
      <c r="K88" s="442"/>
      <c r="L88" s="442"/>
      <c r="M88" s="442"/>
      <c r="N88" s="442"/>
      <c r="O88" s="442"/>
      <c r="P88" s="442"/>
      <c r="Q88" s="442"/>
      <c r="R88" s="442"/>
      <c r="S88" s="442"/>
      <c r="T88" s="443"/>
      <c r="U88" s="443"/>
      <c r="V88" s="443"/>
      <c r="W88" s="443"/>
      <c r="X88" s="443"/>
      <c r="Y88" s="443"/>
      <c r="Z88" s="443"/>
      <c r="AA88" s="443"/>
      <c r="AB88" s="443"/>
      <c r="AC88" s="443"/>
      <c r="AD88" s="443"/>
      <c r="AE88" s="443"/>
      <c r="AF88" s="443"/>
      <c r="AG88" s="443"/>
      <c r="AH88" s="443"/>
      <c r="AI88" s="443"/>
      <c r="AJ88" s="443"/>
    </row>
    <row r="89" spans="1:36" ht="13.9" customHeight="1">
      <c r="A89" s="440"/>
      <c r="B89" s="440"/>
      <c r="C89" s="441"/>
      <c r="D89" s="441"/>
      <c r="E89" s="441"/>
      <c r="F89" s="441"/>
      <c r="G89" s="441"/>
      <c r="H89" s="442"/>
      <c r="I89" s="442"/>
      <c r="J89" s="442"/>
      <c r="K89" s="442"/>
      <c r="L89" s="442"/>
      <c r="M89" s="442"/>
      <c r="N89" s="442"/>
      <c r="O89" s="442"/>
      <c r="P89" s="442"/>
      <c r="Q89" s="442"/>
      <c r="R89" s="442"/>
      <c r="S89" s="442"/>
      <c r="T89" s="443"/>
      <c r="U89" s="443"/>
      <c r="V89" s="443"/>
      <c r="W89" s="443"/>
      <c r="X89" s="443"/>
      <c r="Y89" s="443"/>
      <c r="Z89" s="443"/>
      <c r="AA89" s="443"/>
      <c r="AB89" s="443"/>
      <c r="AC89" s="443"/>
      <c r="AD89" s="443"/>
      <c r="AE89" s="443"/>
      <c r="AF89" s="443"/>
      <c r="AG89" s="443"/>
      <c r="AH89" s="443"/>
      <c r="AI89" s="443"/>
      <c r="AJ89" s="443"/>
    </row>
    <row r="90" spans="1:36" ht="13.9" customHeight="1">
      <c r="A90" s="440"/>
      <c r="B90" s="440"/>
      <c r="C90" s="441"/>
      <c r="D90" s="441"/>
      <c r="E90" s="441"/>
      <c r="F90" s="441"/>
      <c r="G90" s="441"/>
      <c r="H90" s="442"/>
      <c r="I90" s="442"/>
      <c r="J90" s="442"/>
      <c r="K90" s="442"/>
      <c r="L90" s="442"/>
      <c r="M90" s="442"/>
      <c r="N90" s="442"/>
      <c r="O90" s="442"/>
      <c r="P90" s="442"/>
      <c r="Q90" s="442"/>
      <c r="R90" s="442"/>
      <c r="S90" s="442"/>
      <c r="T90" s="443"/>
      <c r="U90" s="443"/>
      <c r="V90" s="443"/>
      <c r="W90" s="443"/>
      <c r="X90" s="443"/>
      <c r="Y90" s="443"/>
      <c r="Z90" s="443"/>
      <c r="AA90" s="443"/>
      <c r="AB90" s="443"/>
      <c r="AC90" s="443"/>
      <c r="AD90" s="443"/>
      <c r="AE90" s="443"/>
      <c r="AF90" s="443"/>
      <c r="AG90" s="443"/>
      <c r="AH90" s="443"/>
      <c r="AI90" s="443"/>
      <c r="AJ90" s="443"/>
    </row>
    <row r="91" spans="1:36" ht="13.9" customHeight="1">
      <c r="A91" s="440"/>
      <c r="B91" s="440"/>
      <c r="C91" s="441"/>
      <c r="D91" s="441"/>
      <c r="E91" s="441"/>
      <c r="F91" s="441"/>
      <c r="G91" s="441"/>
      <c r="H91" s="442"/>
      <c r="I91" s="442"/>
      <c r="J91" s="442"/>
      <c r="K91" s="442"/>
      <c r="L91" s="442"/>
      <c r="M91" s="442"/>
      <c r="N91" s="442"/>
      <c r="O91" s="442"/>
      <c r="P91" s="442"/>
      <c r="Q91" s="442"/>
      <c r="R91" s="442"/>
      <c r="S91" s="442"/>
      <c r="T91" s="443"/>
      <c r="U91" s="443"/>
      <c r="V91" s="443"/>
      <c r="W91" s="443"/>
      <c r="X91" s="443"/>
      <c r="Y91" s="443"/>
      <c r="Z91" s="443"/>
      <c r="AA91" s="443"/>
      <c r="AB91" s="443"/>
      <c r="AC91" s="443"/>
      <c r="AD91" s="443"/>
      <c r="AE91" s="443"/>
      <c r="AF91" s="443"/>
      <c r="AG91" s="443"/>
      <c r="AH91" s="443"/>
      <c r="AI91" s="443"/>
      <c r="AJ91" s="443"/>
    </row>
    <row r="92" spans="1:36" ht="13.9" customHeight="1">
      <c r="A92" s="440"/>
      <c r="B92" s="440"/>
      <c r="C92" s="441"/>
      <c r="D92" s="441"/>
      <c r="E92" s="441"/>
      <c r="F92" s="441"/>
      <c r="G92" s="441"/>
      <c r="H92" s="442"/>
      <c r="I92" s="442"/>
      <c r="J92" s="442"/>
      <c r="K92" s="442"/>
      <c r="L92" s="442"/>
      <c r="M92" s="442"/>
      <c r="N92" s="442"/>
      <c r="O92" s="442"/>
      <c r="P92" s="442"/>
      <c r="Q92" s="442"/>
      <c r="R92" s="442"/>
      <c r="S92" s="442"/>
      <c r="T92" s="443"/>
      <c r="U92" s="443"/>
      <c r="V92" s="443"/>
      <c r="W92" s="443"/>
      <c r="X92" s="443"/>
      <c r="Y92" s="443"/>
      <c r="Z92" s="443"/>
      <c r="AA92" s="443"/>
      <c r="AB92" s="443"/>
      <c r="AC92" s="443"/>
      <c r="AD92" s="443"/>
      <c r="AE92" s="443"/>
      <c r="AF92" s="443"/>
      <c r="AG92" s="443"/>
      <c r="AH92" s="443"/>
      <c r="AI92" s="443"/>
      <c r="AJ92" s="443"/>
    </row>
    <row r="93" spans="1:36" ht="13.9" customHeight="1">
      <c r="A93" s="440"/>
      <c r="B93" s="440"/>
      <c r="C93" s="441"/>
      <c r="D93" s="441"/>
      <c r="E93" s="441"/>
      <c r="F93" s="441"/>
      <c r="G93" s="441"/>
      <c r="H93" s="442"/>
      <c r="I93" s="442"/>
      <c r="J93" s="442"/>
      <c r="K93" s="442"/>
      <c r="L93" s="442"/>
      <c r="M93" s="442"/>
      <c r="N93" s="442"/>
      <c r="O93" s="442"/>
      <c r="P93" s="442"/>
      <c r="Q93" s="442"/>
      <c r="R93" s="442"/>
      <c r="S93" s="442"/>
      <c r="T93" s="443"/>
      <c r="U93" s="443"/>
      <c r="V93" s="443"/>
      <c r="W93" s="443"/>
      <c r="X93" s="443"/>
      <c r="Y93" s="443"/>
      <c r="Z93" s="443"/>
      <c r="AA93" s="443"/>
      <c r="AB93" s="443"/>
      <c r="AC93" s="443"/>
      <c r="AD93" s="443"/>
      <c r="AE93" s="443"/>
      <c r="AF93" s="443"/>
      <c r="AG93" s="443"/>
      <c r="AH93" s="443"/>
      <c r="AI93" s="443"/>
      <c r="AJ93" s="443"/>
    </row>
    <row r="94" spans="1:36" ht="13.9" customHeight="1">
      <c r="A94" s="440"/>
      <c r="B94" s="440"/>
      <c r="C94" s="441"/>
      <c r="D94" s="441"/>
      <c r="E94" s="441"/>
      <c r="F94" s="441"/>
      <c r="G94" s="441"/>
      <c r="H94" s="442"/>
      <c r="I94" s="442"/>
      <c r="J94" s="442"/>
      <c r="K94" s="442"/>
      <c r="L94" s="442"/>
      <c r="M94" s="442"/>
      <c r="N94" s="442"/>
      <c r="O94" s="442"/>
      <c r="P94" s="442"/>
      <c r="Q94" s="442"/>
      <c r="R94" s="442"/>
      <c r="S94" s="442"/>
      <c r="T94" s="443"/>
      <c r="U94" s="443"/>
      <c r="V94" s="443"/>
      <c r="W94" s="443"/>
      <c r="X94" s="443"/>
      <c r="Y94" s="443"/>
      <c r="Z94" s="443"/>
      <c r="AA94" s="443"/>
      <c r="AB94" s="443"/>
      <c r="AC94" s="443"/>
      <c r="AD94" s="443"/>
      <c r="AE94" s="443"/>
      <c r="AF94" s="443"/>
      <c r="AG94" s="443"/>
      <c r="AH94" s="443"/>
      <c r="AI94" s="443"/>
      <c r="AJ94" s="443"/>
    </row>
    <row r="95" spans="1:36" ht="13.9" customHeight="1">
      <c r="A95" s="440"/>
      <c r="B95" s="440"/>
      <c r="C95" s="441"/>
      <c r="D95" s="441"/>
      <c r="E95" s="441"/>
      <c r="F95" s="441"/>
      <c r="G95" s="441"/>
      <c r="H95" s="442"/>
      <c r="I95" s="442"/>
      <c r="J95" s="442"/>
      <c r="K95" s="442"/>
      <c r="L95" s="442"/>
      <c r="M95" s="442"/>
      <c r="N95" s="442"/>
      <c r="O95" s="442"/>
      <c r="P95" s="442"/>
      <c r="Q95" s="442"/>
      <c r="R95" s="442"/>
      <c r="S95" s="442"/>
      <c r="T95" s="443"/>
      <c r="U95" s="443"/>
      <c r="V95" s="443"/>
      <c r="W95" s="443"/>
      <c r="X95" s="443"/>
      <c r="Y95" s="443"/>
      <c r="Z95" s="443"/>
      <c r="AA95" s="443"/>
      <c r="AB95" s="443"/>
      <c r="AC95" s="443"/>
      <c r="AD95" s="443"/>
      <c r="AE95" s="443"/>
      <c r="AF95" s="443"/>
      <c r="AG95" s="443"/>
      <c r="AH95" s="443"/>
      <c r="AI95" s="443"/>
      <c r="AJ95" s="443"/>
    </row>
    <row r="96" spans="1:36" ht="13.9" customHeight="1">
      <c r="A96" s="440"/>
      <c r="B96" s="440"/>
      <c r="C96" s="441"/>
      <c r="D96" s="441"/>
      <c r="E96" s="441"/>
      <c r="F96" s="441"/>
      <c r="G96" s="441"/>
      <c r="H96" s="442"/>
      <c r="I96" s="442"/>
      <c r="J96" s="442"/>
      <c r="K96" s="442"/>
      <c r="L96" s="442"/>
      <c r="M96" s="442"/>
      <c r="N96" s="442"/>
      <c r="O96" s="442"/>
      <c r="P96" s="442"/>
      <c r="Q96" s="442"/>
      <c r="R96" s="442"/>
      <c r="S96" s="442"/>
      <c r="T96" s="443"/>
      <c r="U96" s="443"/>
      <c r="V96" s="443"/>
      <c r="W96" s="443"/>
      <c r="X96" s="443"/>
      <c r="Y96" s="443"/>
      <c r="Z96" s="443"/>
      <c r="AA96" s="443"/>
      <c r="AB96" s="443"/>
      <c r="AC96" s="443"/>
      <c r="AD96" s="443"/>
      <c r="AE96" s="443"/>
      <c r="AF96" s="443"/>
      <c r="AG96" s="443"/>
      <c r="AH96" s="443"/>
      <c r="AI96" s="443"/>
      <c r="AJ96" s="443"/>
    </row>
    <row r="97" spans="1:36" ht="13.9" customHeight="1">
      <c r="A97" s="440"/>
      <c r="B97" s="440"/>
      <c r="C97" s="441"/>
      <c r="D97" s="441"/>
      <c r="E97" s="441"/>
      <c r="F97" s="441"/>
      <c r="G97" s="441"/>
      <c r="H97" s="442"/>
      <c r="I97" s="442"/>
      <c r="J97" s="442"/>
      <c r="K97" s="442"/>
      <c r="L97" s="442"/>
      <c r="M97" s="442"/>
      <c r="N97" s="442"/>
      <c r="O97" s="442"/>
      <c r="P97" s="442"/>
      <c r="Q97" s="442"/>
      <c r="R97" s="442"/>
      <c r="S97" s="442"/>
      <c r="T97" s="443"/>
      <c r="U97" s="443"/>
      <c r="V97" s="443"/>
      <c r="W97" s="443"/>
      <c r="X97" s="443"/>
      <c r="Y97" s="443"/>
      <c r="Z97" s="443"/>
      <c r="AA97" s="443"/>
      <c r="AB97" s="443"/>
      <c r="AC97" s="443"/>
      <c r="AD97" s="443"/>
      <c r="AE97" s="443"/>
      <c r="AF97" s="443"/>
      <c r="AG97" s="443"/>
      <c r="AH97" s="443"/>
      <c r="AI97" s="443"/>
      <c r="AJ97" s="443"/>
    </row>
    <row r="98" spans="1:36" ht="13.9" customHeight="1">
      <c r="A98" s="440"/>
      <c r="B98" s="440"/>
      <c r="C98" s="441"/>
      <c r="D98" s="441"/>
      <c r="E98" s="441"/>
      <c r="F98" s="441"/>
      <c r="G98" s="441"/>
      <c r="H98" s="442"/>
      <c r="I98" s="442"/>
      <c r="J98" s="442"/>
      <c r="K98" s="442"/>
      <c r="L98" s="442"/>
      <c r="M98" s="442"/>
      <c r="N98" s="442"/>
      <c r="O98" s="442"/>
      <c r="P98" s="442"/>
      <c r="Q98" s="442"/>
      <c r="R98" s="442"/>
      <c r="S98" s="442"/>
      <c r="T98" s="443"/>
      <c r="U98" s="443"/>
      <c r="V98" s="443"/>
      <c r="W98" s="443"/>
      <c r="X98" s="443"/>
      <c r="Y98" s="443"/>
      <c r="Z98" s="443"/>
      <c r="AA98" s="443"/>
      <c r="AB98" s="443"/>
      <c r="AC98" s="443"/>
      <c r="AD98" s="443"/>
      <c r="AE98" s="443"/>
      <c r="AF98" s="443"/>
      <c r="AG98" s="443"/>
      <c r="AH98" s="443"/>
      <c r="AI98" s="443"/>
      <c r="AJ98" s="443"/>
    </row>
    <row r="99" spans="1:36" ht="13.9" customHeight="1">
      <c r="A99" s="440"/>
      <c r="B99" s="440"/>
      <c r="C99" s="441"/>
      <c r="D99" s="441"/>
      <c r="E99" s="441"/>
      <c r="F99" s="441"/>
      <c r="G99" s="441"/>
      <c r="H99" s="442"/>
      <c r="I99" s="442"/>
      <c r="J99" s="442"/>
      <c r="K99" s="442"/>
      <c r="L99" s="442"/>
      <c r="M99" s="442"/>
      <c r="N99" s="442"/>
      <c r="O99" s="442"/>
      <c r="P99" s="442"/>
      <c r="Q99" s="442"/>
      <c r="R99" s="442"/>
      <c r="S99" s="442"/>
      <c r="T99" s="443"/>
      <c r="U99" s="443"/>
      <c r="V99" s="443"/>
      <c r="W99" s="443"/>
      <c r="X99" s="443"/>
      <c r="Y99" s="443"/>
      <c r="Z99" s="443"/>
      <c r="AA99" s="443"/>
      <c r="AB99" s="443"/>
      <c r="AC99" s="443"/>
      <c r="AD99" s="443"/>
      <c r="AE99" s="443"/>
      <c r="AF99" s="443"/>
      <c r="AG99" s="443"/>
      <c r="AH99" s="443"/>
      <c r="AI99" s="443"/>
      <c r="AJ99" s="443"/>
    </row>
    <row r="100" spans="1:36" ht="13.9" customHeight="1">
      <c r="A100" s="440"/>
      <c r="B100" s="440"/>
      <c r="C100" s="441"/>
      <c r="D100" s="441"/>
      <c r="E100" s="441"/>
      <c r="F100" s="441"/>
      <c r="G100" s="441"/>
      <c r="H100" s="442"/>
      <c r="I100" s="442"/>
      <c r="J100" s="442"/>
      <c r="K100" s="442"/>
      <c r="L100" s="442"/>
      <c r="M100" s="442"/>
      <c r="N100" s="442"/>
      <c r="O100" s="442"/>
      <c r="P100" s="442"/>
      <c r="Q100" s="442"/>
      <c r="R100" s="442"/>
      <c r="S100" s="442"/>
      <c r="T100" s="443"/>
      <c r="U100" s="443"/>
      <c r="V100" s="443"/>
      <c r="W100" s="443"/>
      <c r="X100" s="443"/>
      <c r="Y100" s="443"/>
      <c r="Z100" s="443"/>
      <c r="AA100" s="443"/>
      <c r="AB100" s="443"/>
      <c r="AC100" s="443"/>
      <c r="AD100" s="443"/>
      <c r="AE100" s="443"/>
      <c r="AF100" s="443"/>
      <c r="AG100" s="443"/>
      <c r="AH100" s="443"/>
      <c r="AI100" s="443"/>
      <c r="AJ100" s="443"/>
    </row>
    <row r="101" spans="1:36" ht="13.9" customHeight="1">
      <c r="A101" s="440"/>
      <c r="B101" s="440"/>
      <c r="C101" s="441"/>
      <c r="D101" s="441"/>
      <c r="E101" s="441"/>
      <c r="F101" s="441"/>
      <c r="G101" s="441"/>
      <c r="H101" s="442"/>
      <c r="I101" s="442"/>
      <c r="J101" s="442"/>
      <c r="K101" s="442"/>
      <c r="L101" s="442"/>
      <c r="M101" s="442"/>
      <c r="N101" s="442"/>
      <c r="O101" s="442"/>
      <c r="P101" s="442"/>
      <c r="Q101" s="442"/>
      <c r="R101" s="442"/>
      <c r="S101" s="442"/>
      <c r="T101" s="443"/>
      <c r="U101" s="443"/>
      <c r="V101" s="443"/>
      <c r="W101" s="443"/>
      <c r="X101" s="443"/>
      <c r="Y101" s="443"/>
      <c r="Z101" s="443"/>
      <c r="AA101" s="443"/>
      <c r="AB101" s="443"/>
      <c r="AC101" s="443"/>
      <c r="AD101" s="443"/>
      <c r="AE101" s="443"/>
      <c r="AF101" s="443"/>
      <c r="AG101" s="443"/>
      <c r="AH101" s="443"/>
      <c r="AI101" s="443"/>
      <c r="AJ101" s="443"/>
    </row>
    <row r="102" spans="1:36" ht="13.9" customHeight="1">
      <c r="A102" s="440"/>
      <c r="B102" s="440"/>
      <c r="C102" s="441"/>
      <c r="D102" s="441"/>
      <c r="E102" s="441"/>
      <c r="F102" s="441"/>
      <c r="G102" s="441"/>
      <c r="H102" s="442"/>
      <c r="I102" s="442"/>
      <c r="J102" s="442"/>
      <c r="K102" s="442"/>
      <c r="L102" s="442"/>
      <c r="M102" s="442"/>
      <c r="N102" s="442"/>
      <c r="O102" s="442"/>
      <c r="P102" s="442"/>
      <c r="Q102" s="442"/>
      <c r="R102" s="442"/>
      <c r="S102" s="442"/>
      <c r="T102" s="443"/>
      <c r="U102" s="443"/>
      <c r="V102" s="443"/>
      <c r="W102" s="443"/>
      <c r="X102" s="443"/>
      <c r="Y102" s="443"/>
      <c r="Z102" s="443"/>
      <c r="AA102" s="443"/>
      <c r="AB102" s="443"/>
      <c r="AC102" s="443"/>
      <c r="AD102" s="443"/>
      <c r="AE102" s="443"/>
      <c r="AF102" s="443"/>
      <c r="AG102" s="443"/>
      <c r="AH102" s="443"/>
      <c r="AI102" s="443"/>
      <c r="AJ102" s="443"/>
    </row>
    <row r="103" spans="1:36" ht="13.9" customHeight="1">
      <c r="A103" s="440"/>
      <c r="B103" s="440"/>
      <c r="C103" s="441"/>
      <c r="D103" s="441"/>
      <c r="E103" s="441"/>
      <c r="F103" s="441"/>
      <c r="G103" s="441"/>
      <c r="H103" s="442"/>
      <c r="I103" s="442"/>
      <c r="J103" s="442"/>
      <c r="K103" s="442"/>
      <c r="L103" s="442"/>
      <c r="M103" s="442"/>
      <c r="N103" s="442"/>
      <c r="O103" s="442"/>
      <c r="P103" s="442"/>
      <c r="Q103" s="442"/>
      <c r="R103" s="442"/>
      <c r="S103" s="442"/>
      <c r="T103" s="443"/>
      <c r="U103" s="443"/>
      <c r="V103" s="443"/>
      <c r="W103" s="443"/>
      <c r="X103" s="443"/>
      <c r="Y103" s="443"/>
      <c r="Z103" s="443"/>
      <c r="AA103" s="443"/>
      <c r="AB103" s="443"/>
      <c r="AC103" s="443"/>
      <c r="AD103" s="443"/>
      <c r="AE103" s="443"/>
      <c r="AF103" s="443"/>
      <c r="AG103" s="443"/>
      <c r="AH103" s="443"/>
      <c r="AI103" s="443"/>
      <c r="AJ103" s="443"/>
    </row>
    <row r="104" spans="1:36" ht="13.9" customHeight="1">
      <c r="A104" s="440"/>
      <c r="B104" s="440"/>
      <c r="C104" s="441"/>
      <c r="D104" s="441"/>
      <c r="E104" s="441"/>
      <c r="F104" s="441"/>
      <c r="G104" s="441"/>
      <c r="H104" s="442"/>
      <c r="I104" s="442"/>
      <c r="J104" s="442"/>
      <c r="K104" s="442"/>
      <c r="L104" s="442"/>
      <c r="M104" s="442"/>
      <c r="N104" s="442"/>
      <c r="O104" s="442"/>
      <c r="P104" s="442"/>
      <c r="Q104" s="442"/>
      <c r="R104" s="442"/>
      <c r="S104" s="442"/>
      <c r="T104" s="443"/>
      <c r="U104" s="443"/>
      <c r="V104" s="443"/>
      <c r="W104" s="443"/>
      <c r="X104" s="443"/>
      <c r="Y104" s="443"/>
      <c r="Z104" s="443"/>
      <c r="AA104" s="443"/>
      <c r="AB104" s="443"/>
      <c r="AC104" s="443"/>
      <c r="AD104" s="443"/>
      <c r="AE104" s="443"/>
      <c r="AF104" s="443"/>
      <c r="AG104" s="443"/>
      <c r="AH104" s="443"/>
      <c r="AI104" s="443"/>
      <c r="AJ104" s="443"/>
    </row>
    <row r="105" spans="1:36" ht="13.9" customHeight="1">
      <c r="A105" s="440"/>
      <c r="B105" s="440"/>
      <c r="C105" s="441"/>
      <c r="D105" s="441"/>
      <c r="E105" s="441"/>
      <c r="F105" s="441"/>
      <c r="G105" s="441"/>
      <c r="H105" s="442"/>
      <c r="I105" s="442"/>
      <c r="J105" s="442"/>
      <c r="K105" s="442"/>
      <c r="L105" s="442"/>
      <c r="M105" s="442"/>
      <c r="N105" s="442"/>
      <c r="O105" s="442"/>
      <c r="P105" s="442"/>
      <c r="Q105" s="442"/>
      <c r="R105" s="442"/>
      <c r="S105" s="442"/>
      <c r="T105" s="443"/>
      <c r="U105" s="443"/>
      <c r="V105" s="443"/>
      <c r="W105" s="443"/>
      <c r="X105" s="443"/>
      <c r="Y105" s="443"/>
      <c r="Z105" s="443"/>
      <c r="AA105" s="443"/>
      <c r="AB105" s="443"/>
      <c r="AC105" s="443"/>
      <c r="AD105" s="443"/>
      <c r="AE105" s="443"/>
      <c r="AF105" s="443"/>
      <c r="AG105" s="443"/>
      <c r="AH105" s="443"/>
      <c r="AI105" s="443"/>
      <c r="AJ105" s="443"/>
    </row>
    <row r="106" spans="1:36" ht="13.9" customHeight="1">
      <c r="A106" s="440"/>
      <c r="B106" s="440"/>
      <c r="C106" s="441"/>
      <c r="D106" s="441"/>
      <c r="E106" s="441"/>
      <c r="F106" s="441"/>
      <c r="G106" s="441"/>
      <c r="H106" s="442"/>
      <c r="I106" s="442"/>
      <c r="J106" s="442"/>
      <c r="K106" s="442"/>
      <c r="L106" s="442"/>
      <c r="M106" s="442"/>
      <c r="N106" s="442"/>
      <c r="O106" s="442"/>
      <c r="P106" s="442"/>
      <c r="Q106" s="442"/>
      <c r="R106" s="442"/>
      <c r="S106" s="442"/>
      <c r="T106" s="443"/>
      <c r="U106" s="443"/>
      <c r="V106" s="443"/>
      <c r="W106" s="443"/>
      <c r="X106" s="443"/>
      <c r="Y106" s="443"/>
      <c r="Z106" s="443"/>
      <c r="AA106" s="443"/>
      <c r="AB106" s="443"/>
      <c r="AC106" s="443"/>
      <c r="AD106" s="443"/>
      <c r="AE106" s="443"/>
      <c r="AF106" s="443"/>
      <c r="AG106" s="443"/>
      <c r="AH106" s="443"/>
      <c r="AI106" s="443"/>
      <c r="AJ106" s="443"/>
    </row>
    <row r="107" spans="1:36" ht="13.9" customHeight="1">
      <c r="A107" s="440"/>
      <c r="B107" s="440"/>
      <c r="C107" s="441"/>
      <c r="D107" s="441"/>
      <c r="E107" s="441"/>
      <c r="F107" s="441"/>
      <c r="G107" s="441"/>
      <c r="H107" s="201"/>
      <c r="I107" s="201"/>
      <c r="J107" s="201"/>
      <c r="K107" s="201"/>
      <c r="L107" s="201"/>
      <c r="M107" s="201"/>
      <c r="N107" s="201"/>
      <c r="O107" s="201"/>
      <c r="P107" s="201"/>
      <c r="Q107" s="201"/>
      <c r="R107" s="201"/>
      <c r="S107" s="201"/>
      <c r="T107" s="201"/>
      <c r="U107" s="201"/>
      <c r="V107" s="201"/>
      <c r="W107" s="201"/>
      <c r="X107" s="201"/>
      <c r="Y107" s="201"/>
      <c r="Z107" s="201"/>
      <c r="AA107" s="201"/>
      <c r="AB107" s="201"/>
      <c r="AC107" s="201"/>
      <c r="AD107" s="201"/>
      <c r="AE107" s="201"/>
      <c r="AF107" s="201"/>
      <c r="AG107" s="201"/>
      <c r="AH107" s="201"/>
      <c r="AI107" s="201"/>
      <c r="AJ107" s="132"/>
    </row>
    <row r="108" spans="1:36">
      <c r="A108" s="132"/>
      <c r="B108" s="132"/>
      <c r="C108" s="132"/>
      <c r="D108" s="132"/>
      <c r="E108" s="132"/>
      <c r="F108" s="132"/>
      <c r="G108" s="132"/>
      <c r="H108" s="132"/>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row>
  </sheetData>
  <sheetProtection algorithmName="SHA-512" hashValue="SfQx0jSpviMV1GdiGgceOckQon4WppFoEyQrLi/xSoFXd3R3nKdlNBLUsqm+czBFFd5ExHcl15+0qIfigKEN2w==" saltValue="Y/EzGaLKVSoR3j5/guJwhA==" spinCount="100000" sheet="1" autoFilter="0"/>
  <mergeCells count="332">
    <mergeCell ref="A107:B107"/>
    <mergeCell ref="C107:G107"/>
    <mergeCell ref="A105:B105"/>
    <mergeCell ref="C105:G105"/>
    <mergeCell ref="H105:S105"/>
    <mergeCell ref="T105:AD105"/>
    <mergeCell ref="AE105:AJ105"/>
    <mergeCell ref="A106:B106"/>
    <mergeCell ref="C106:G106"/>
    <mergeCell ref="H106:S106"/>
    <mergeCell ref="T106:AD106"/>
    <mergeCell ref="AE106:AJ106"/>
    <mergeCell ref="A103:B103"/>
    <mergeCell ref="C103:G103"/>
    <mergeCell ref="H103:S103"/>
    <mergeCell ref="T103:AD103"/>
    <mergeCell ref="AE103:AJ103"/>
    <mergeCell ref="A104:B104"/>
    <mergeCell ref="C104:G104"/>
    <mergeCell ref="H104:S104"/>
    <mergeCell ref="T104:AD104"/>
    <mergeCell ref="AE104:AJ104"/>
    <mergeCell ref="A101:B101"/>
    <mergeCell ref="C101:G101"/>
    <mergeCell ref="H101:S101"/>
    <mergeCell ref="T101:AD101"/>
    <mergeCell ref="AE101:AJ101"/>
    <mergeCell ref="A102:B102"/>
    <mergeCell ref="C102:G102"/>
    <mergeCell ref="H102:S102"/>
    <mergeCell ref="T102:AD102"/>
    <mergeCell ref="AE102:AJ102"/>
    <mergeCell ref="A99:B99"/>
    <mergeCell ref="C99:G99"/>
    <mergeCell ref="H99:S99"/>
    <mergeCell ref="T99:AD99"/>
    <mergeCell ref="AE99:AJ99"/>
    <mergeCell ref="A100:B100"/>
    <mergeCell ref="C100:G100"/>
    <mergeCell ref="H100:S100"/>
    <mergeCell ref="T100:AD100"/>
    <mergeCell ref="AE100:AJ100"/>
    <mergeCell ref="A97:B97"/>
    <mergeCell ref="C97:G97"/>
    <mergeCell ref="H97:S97"/>
    <mergeCell ref="T97:AD97"/>
    <mergeCell ref="AE97:AJ97"/>
    <mergeCell ref="A98:B98"/>
    <mergeCell ref="C98:G98"/>
    <mergeCell ref="H98:S98"/>
    <mergeCell ref="T98:AD98"/>
    <mergeCell ref="AE98:AJ98"/>
    <mergeCell ref="A95:B95"/>
    <mergeCell ref="C95:G95"/>
    <mergeCell ref="H95:S95"/>
    <mergeCell ref="T95:AD95"/>
    <mergeCell ref="AE95:AJ95"/>
    <mergeCell ref="A96:B96"/>
    <mergeCell ref="C96:G96"/>
    <mergeCell ref="H96:S96"/>
    <mergeCell ref="T96:AD96"/>
    <mergeCell ref="AE96:AJ96"/>
    <mergeCell ref="A93:B93"/>
    <mergeCell ref="C93:G93"/>
    <mergeCell ref="H93:S93"/>
    <mergeCell ref="T93:AD93"/>
    <mergeCell ref="AE93:AJ93"/>
    <mergeCell ref="A94:B94"/>
    <mergeCell ref="C94:G94"/>
    <mergeCell ref="H94:S94"/>
    <mergeCell ref="T94:AD94"/>
    <mergeCell ref="AE94:AJ94"/>
    <mergeCell ref="A91:B91"/>
    <mergeCell ref="C91:G91"/>
    <mergeCell ref="H91:S91"/>
    <mergeCell ref="T91:AD91"/>
    <mergeCell ref="AE91:AJ91"/>
    <mergeCell ref="A92:B92"/>
    <mergeCell ref="C92:G92"/>
    <mergeCell ref="H92:S92"/>
    <mergeCell ref="T92:AD92"/>
    <mergeCell ref="AE92:AJ92"/>
    <mergeCell ref="A89:B89"/>
    <mergeCell ref="C89:G89"/>
    <mergeCell ref="H89:S89"/>
    <mergeCell ref="T89:AD89"/>
    <mergeCell ref="AE89:AJ89"/>
    <mergeCell ref="A90:B90"/>
    <mergeCell ref="C90:G90"/>
    <mergeCell ref="H90:S90"/>
    <mergeCell ref="T90:AD90"/>
    <mergeCell ref="AE90:AJ90"/>
    <mergeCell ref="A87:B87"/>
    <mergeCell ref="C87:G87"/>
    <mergeCell ref="H87:S87"/>
    <mergeCell ref="T87:AD87"/>
    <mergeCell ref="AE87:AJ87"/>
    <mergeCell ref="A88:B88"/>
    <mergeCell ref="C88:G88"/>
    <mergeCell ref="H88:S88"/>
    <mergeCell ref="T88:AD88"/>
    <mergeCell ref="AE88:AJ88"/>
    <mergeCell ref="A85:B85"/>
    <mergeCell ref="C85:G85"/>
    <mergeCell ref="H85:S85"/>
    <mergeCell ref="T85:AD85"/>
    <mergeCell ref="AE85:AJ85"/>
    <mergeCell ref="A86:B86"/>
    <mergeCell ref="C86:G86"/>
    <mergeCell ref="H86:S86"/>
    <mergeCell ref="T86:AD86"/>
    <mergeCell ref="AE86:AJ86"/>
    <mergeCell ref="A83:B83"/>
    <mergeCell ref="C83:G83"/>
    <mergeCell ref="H83:S83"/>
    <mergeCell ref="T83:AD83"/>
    <mergeCell ref="AE83:AJ83"/>
    <mergeCell ref="A84:B84"/>
    <mergeCell ref="C84:G84"/>
    <mergeCell ref="H84:S84"/>
    <mergeCell ref="T84:AD84"/>
    <mergeCell ref="AE84:AJ84"/>
    <mergeCell ref="A81:B81"/>
    <mergeCell ref="C81:G81"/>
    <mergeCell ref="H81:S81"/>
    <mergeCell ref="T81:AD81"/>
    <mergeCell ref="AE81:AJ81"/>
    <mergeCell ref="A82:B82"/>
    <mergeCell ref="C82:G82"/>
    <mergeCell ref="H82:S82"/>
    <mergeCell ref="T82:AD82"/>
    <mergeCell ref="AE82:AJ82"/>
    <mergeCell ref="A79:B79"/>
    <mergeCell ref="C79:G79"/>
    <mergeCell ref="H79:S79"/>
    <mergeCell ref="T79:AD79"/>
    <mergeCell ref="AE79:AJ79"/>
    <mergeCell ref="A80:B80"/>
    <mergeCell ref="C80:G80"/>
    <mergeCell ref="H80:S80"/>
    <mergeCell ref="T80:AD80"/>
    <mergeCell ref="AE80:AJ80"/>
    <mergeCell ref="A77:B77"/>
    <mergeCell ref="C77:G77"/>
    <mergeCell ref="H77:S77"/>
    <mergeCell ref="T77:AD77"/>
    <mergeCell ref="AE77:AJ77"/>
    <mergeCell ref="A78:B78"/>
    <mergeCell ref="C78:G78"/>
    <mergeCell ref="H78:S78"/>
    <mergeCell ref="T78:AD78"/>
    <mergeCell ref="AE78:AJ78"/>
    <mergeCell ref="A75:B75"/>
    <mergeCell ref="C75:G75"/>
    <mergeCell ref="H75:S75"/>
    <mergeCell ref="T75:AD75"/>
    <mergeCell ref="AE75:AJ75"/>
    <mergeCell ref="A76:B76"/>
    <mergeCell ref="C76:G76"/>
    <mergeCell ref="H76:S76"/>
    <mergeCell ref="T76:AD76"/>
    <mergeCell ref="AE76:AJ76"/>
    <mergeCell ref="A73:B73"/>
    <mergeCell ref="C73:G73"/>
    <mergeCell ref="H73:S73"/>
    <mergeCell ref="T73:AD73"/>
    <mergeCell ref="AE73:AJ73"/>
    <mergeCell ref="A74:B74"/>
    <mergeCell ref="C74:G74"/>
    <mergeCell ref="H74:S74"/>
    <mergeCell ref="T74:AD74"/>
    <mergeCell ref="AE74:AJ74"/>
    <mergeCell ref="A71:B71"/>
    <mergeCell ref="C71:G71"/>
    <mergeCell ref="H71:S71"/>
    <mergeCell ref="T71:AD71"/>
    <mergeCell ref="AE71:AJ71"/>
    <mergeCell ref="A72:B72"/>
    <mergeCell ref="C72:G72"/>
    <mergeCell ref="H72:S72"/>
    <mergeCell ref="T72:AD72"/>
    <mergeCell ref="AE72:AJ72"/>
    <mergeCell ref="A69:B69"/>
    <mergeCell ref="C69:G69"/>
    <mergeCell ref="H69:S69"/>
    <mergeCell ref="T69:AD69"/>
    <mergeCell ref="AE69:AJ69"/>
    <mergeCell ref="A70:B70"/>
    <mergeCell ref="C70:G70"/>
    <mergeCell ref="H70:S70"/>
    <mergeCell ref="T70:AD70"/>
    <mergeCell ref="AE70:AJ70"/>
    <mergeCell ref="A67:B67"/>
    <mergeCell ref="C67:G67"/>
    <mergeCell ref="H67:S67"/>
    <mergeCell ref="T67:AD67"/>
    <mergeCell ref="AE67:AJ67"/>
    <mergeCell ref="A68:B68"/>
    <mergeCell ref="C68:G68"/>
    <mergeCell ref="H68:S68"/>
    <mergeCell ref="T68:AD68"/>
    <mergeCell ref="AE68:AJ68"/>
    <mergeCell ref="A65:B65"/>
    <mergeCell ref="C65:G65"/>
    <mergeCell ref="H65:S65"/>
    <mergeCell ref="T65:AD65"/>
    <mergeCell ref="AE65:AJ65"/>
    <mergeCell ref="A66:B66"/>
    <mergeCell ref="C66:G66"/>
    <mergeCell ref="H66:S66"/>
    <mergeCell ref="T66:AD66"/>
    <mergeCell ref="AE66:AJ66"/>
    <mergeCell ref="A63:B63"/>
    <mergeCell ref="C63:G63"/>
    <mergeCell ref="H63:S63"/>
    <mergeCell ref="T63:AD63"/>
    <mergeCell ref="AE63:AJ63"/>
    <mergeCell ref="A64:B64"/>
    <mergeCell ref="C64:G64"/>
    <mergeCell ref="H64:S64"/>
    <mergeCell ref="T64:AD64"/>
    <mergeCell ref="AE64:AJ64"/>
    <mergeCell ref="AK48:AV48"/>
    <mergeCell ref="A53:AJ53"/>
    <mergeCell ref="A54:AD54"/>
    <mergeCell ref="AE54:AJ54"/>
    <mergeCell ref="A55:AD55"/>
    <mergeCell ref="AE55:AJ55"/>
    <mergeCell ref="N46:P46"/>
    <mergeCell ref="Q46:R46"/>
    <mergeCell ref="S46:W46"/>
    <mergeCell ref="X46:Y46"/>
    <mergeCell ref="Z46:AH46"/>
    <mergeCell ref="A48:AI48"/>
    <mergeCell ref="AH40:AI40"/>
    <mergeCell ref="AK40:AV40"/>
    <mergeCell ref="C42:AH42"/>
    <mergeCell ref="D45:E45"/>
    <mergeCell ref="G45:H45"/>
    <mergeCell ref="J45:K45"/>
    <mergeCell ref="N45:P45"/>
    <mergeCell ref="Q45:AH45"/>
    <mergeCell ref="B36:Z36"/>
    <mergeCell ref="AA36:AI36"/>
    <mergeCell ref="B37:Z37"/>
    <mergeCell ref="AA37:AI37"/>
    <mergeCell ref="B38:Z38"/>
    <mergeCell ref="AA38:AI38"/>
    <mergeCell ref="A33:AI33"/>
    <mergeCell ref="A34:AG34"/>
    <mergeCell ref="AH34:AI34"/>
    <mergeCell ref="AK34:AV34"/>
    <mergeCell ref="A35:Z35"/>
    <mergeCell ref="AA35:AI35"/>
    <mergeCell ref="A27:AI27"/>
    <mergeCell ref="B28:AI28"/>
    <mergeCell ref="B29:AI29"/>
    <mergeCell ref="A30:L30"/>
    <mergeCell ref="M30:AI30"/>
    <mergeCell ref="A31:AI31"/>
    <mergeCell ref="AH22:AI22"/>
    <mergeCell ref="AK22:AV22"/>
    <mergeCell ref="A23:AI23"/>
    <mergeCell ref="B24:AI24"/>
    <mergeCell ref="B25:AI25"/>
    <mergeCell ref="B26:AI26"/>
    <mergeCell ref="AH15:AI15"/>
    <mergeCell ref="R17:S18"/>
    <mergeCell ref="T17:Z18"/>
    <mergeCell ref="AA17:AG18"/>
    <mergeCell ref="R19:Z20"/>
    <mergeCell ref="AA19:AG20"/>
    <mergeCell ref="U15:V15"/>
    <mergeCell ref="W15:X15"/>
    <mergeCell ref="Y15:Z15"/>
    <mergeCell ref="AA15:AC15"/>
    <mergeCell ref="AD15:AE15"/>
    <mergeCell ref="AF15:AG15"/>
    <mergeCell ref="B14:G14"/>
    <mergeCell ref="H14:J14"/>
    <mergeCell ref="K14:L14"/>
    <mergeCell ref="M14:N14"/>
    <mergeCell ref="O14:P14"/>
    <mergeCell ref="AD14:AE14"/>
    <mergeCell ref="AF14:AG14"/>
    <mergeCell ref="AH14:AI14"/>
    <mergeCell ref="B15:G15"/>
    <mergeCell ref="H15:J15"/>
    <mergeCell ref="K15:L15"/>
    <mergeCell ref="M15:N15"/>
    <mergeCell ref="O15:P15"/>
    <mergeCell ref="Q15:R15"/>
    <mergeCell ref="S15:T15"/>
    <mergeCell ref="Q14:R14"/>
    <mergeCell ref="S14:T14"/>
    <mergeCell ref="U14:V14"/>
    <mergeCell ref="W14:X14"/>
    <mergeCell ref="Y14:Z14"/>
    <mergeCell ref="AA14:AC14"/>
    <mergeCell ref="M12:N12"/>
    <mergeCell ref="O12:P12"/>
    <mergeCell ref="Q12:R12"/>
    <mergeCell ref="S12:T12"/>
    <mergeCell ref="Y13:Z13"/>
    <mergeCell ref="AA13:AC13"/>
    <mergeCell ref="AD13:AE13"/>
    <mergeCell ref="AF13:AG13"/>
    <mergeCell ref="AH13:AI13"/>
    <mergeCell ref="AB1:AD1"/>
    <mergeCell ref="AE1:AI1"/>
    <mergeCell ref="AY1:BC1"/>
    <mergeCell ref="Z3:AJ3"/>
    <mergeCell ref="A5:AJ5"/>
    <mergeCell ref="AY6:BC6"/>
    <mergeCell ref="AH12:AI12"/>
    <mergeCell ref="B13:G13"/>
    <mergeCell ref="H13:J13"/>
    <mergeCell ref="K13:L13"/>
    <mergeCell ref="M13:N13"/>
    <mergeCell ref="O13:P13"/>
    <mergeCell ref="Q13:R13"/>
    <mergeCell ref="S13:T13"/>
    <mergeCell ref="U13:V13"/>
    <mergeCell ref="W13:X13"/>
    <mergeCell ref="U12:V12"/>
    <mergeCell ref="W12:X12"/>
    <mergeCell ref="Y12:Z12"/>
    <mergeCell ref="AA12:AC12"/>
    <mergeCell ref="AD12:AE12"/>
    <mergeCell ref="AF12:AG12"/>
    <mergeCell ref="H12:J12"/>
    <mergeCell ref="K12:L12"/>
  </mergeCells>
  <phoneticPr fontId="2"/>
  <conditionalFormatting sqref="A30:AI30">
    <cfRule type="expression" dxfId="12" priority="7">
      <formula>AND($G$8&lt;&gt;"", $A$29="")</formula>
    </cfRule>
  </conditionalFormatting>
  <conditionalFormatting sqref="A36:AI36">
    <cfRule type="expression" dxfId="11" priority="10">
      <formula>AND($G$8&lt;&gt;"", $A$28="")</formula>
    </cfRule>
  </conditionalFormatting>
  <conditionalFormatting sqref="A6:AJ6 B12:H12 AH12 AF12:AF13 K12:K15 M12:M15 O12:O15 Q12:Q15 S12:S15 U12:U15 W12:W15 Y12:Y15 AA12:AA15 AD12:AD15 AK12:AK15 H13:H15 B14:B15 A16:AJ16 AJ17 AH18:AJ20 A19 AA19 A21:AJ56 AD7:AJ11">
    <cfRule type="expression" dxfId="10" priority="8">
      <formula>#REF!&lt;&gt;""</formula>
    </cfRule>
  </conditionalFormatting>
  <conditionalFormatting sqref="B13">
    <cfRule type="expression" dxfId="9" priority="4">
      <formula>#REF!&lt;&gt;""</formula>
    </cfRule>
  </conditionalFormatting>
  <conditionalFormatting sqref="Z29">
    <cfRule type="expression" dxfId="8" priority="11">
      <formula>$Z$28&gt;0</formula>
    </cfRule>
  </conditionalFormatting>
  <conditionalFormatting sqref="AF15">
    <cfRule type="expression" dxfId="7" priority="6">
      <formula>#REF!&lt;&gt;""</formula>
    </cfRule>
  </conditionalFormatting>
  <conditionalFormatting sqref="AK1:AW6">
    <cfRule type="expression" dxfId="6" priority="9">
      <formula>$AK$1=""</formula>
    </cfRule>
  </conditionalFormatting>
  <conditionalFormatting sqref="A8:A11">
    <cfRule type="expression" dxfId="2" priority="2">
      <formula>#REF!&lt;&gt;""</formula>
    </cfRule>
  </conditionalFormatting>
  <conditionalFormatting sqref="A7:AC7 B8:AC11">
    <cfRule type="expression" dxfId="1" priority="3">
      <formula>#REF!&lt;&gt;""</formula>
    </cfRule>
  </conditionalFormatting>
  <conditionalFormatting sqref="C10:C11">
    <cfRule type="expression" dxfId="0" priority="1">
      <formula>#REF!&lt;&gt;""</formula>
    </cfRule>
  </conditionalFormatting>
  <dataValidations count="4">
    <dataValidation type="list" allowBlank="1" showInputMessage="1" showErrorMessage="1" sqref="M30:AI30" xr:uid="{ABF1A8B0-A44F-4327-83A6-866BF934B8EF}">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 type="list" allowBlank="1" showInputMessage="1" showErrorMessage="1" sqref="A24:A26 A28:A29 A36:A38 B42" xr:uid="{61554DED-ED48-476C-B57F-5F7FF2CCFD92}">
      <formula1>"✓"</formula1>
    </dataValidation>
    <dataValidation imeMode="hiragana" allowBlank="1" showInputMessage="1" showErrorMessage="1" sqref="W47 S46" xr:uid="{1EB7FD81-8F64-48C7-9074-5F7DDD047A24}"/>
    <dataValidation imeMode="halfAlpha" allowBlank="1" showInputMessage="1" showErrorMessage="1" sqref="J45:K45 D45:E45 G45:H45" xr:uid="{3649C512-39C7-4312-B14E-629B418C48A7}"/>
  </dataValidations>
  <printOptions horizontalCentered="1"/>
  <pageMargins left="0.55118110236220474" right="0.55118110236220474" top="0.82677165354330717" bottom="0.23622047244094491" header="0.51181102362204722" footer="0.35433070866141736"/>
  <pageSetup paperSize="9" scale="83"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7"/>
  <sheetViews>
    <sheetView view="pageBreakPreview" zoomScale="85" zoomScaleNormal="100" zoomScaleSheetLayoutView="85" workbookViewId="0">
      <selection activeCell="C5" sqref="C5:N23"/>
    </sheetView>
  </sheetViews>
  <sheetFormatPr defaultColWidth="9" defaultRowHeight="14.25"/>
  <cols>
    <col min="1" max="14" width="9" style="1"/>
    <col min="15" max="15" width="8.25" customWidth="1"/>
    <col min="16" max="16384" width="9" style="1"/>
  </cols>
  <sheetData>
    <row r="1" spans="1:15" ht="25.5" customHeight="1">
      <c r="A1" s="41" t="s">
        <v>164</v>
      </c>
    </row>
    <row r="2" spans="1:15">
      <c r="A2" s="1" t="s">
        <v>167</v>
      </c>
      <c r="K2" s="86" t="s">
        <v>1</v>
      </c>
      <c r="L2" s="450" t="str">
        <f>'別表１（当初申請、変更申請)'!G3</f>
        <v>さいたまっちの里</v>
      </c>
      <c r="M2" s="450"/>
      <c r="N2" s="450"/>
      <c r="O2" s="450"/>
    </row>
    <row r="3" spans="1:15" ht="24.95" customHeight="1" thickBot="1"/>
    <row r="4" spans="1:15" ht="15" thickBot="1">
      <c r="A4" s="444" t="s">
        <v>71</v>
      </c>
      <c r="B4" s="445"/>
      <c r="C4" s="74" t="s">
        <v>40</v>
      </c>
      <c r="D4" s="75" t="s">
        <v>41</v>
      </c>
      <c r="E4" s="75" t="s">
        <v>42</v>
      </c>
      <c r="F4" s="75" t="s">
        <v>43</v>
      </c>
      <c r="G4" s="75" t="s">
        <v>44</v>
      </c>
      <c r="H4" s="75" t="s">
        <v>45</v>
      </c>
      <c r="I4" s="75" t="s">
        <v>46</v>
      </c>
      <c r="J4" s="75" t="s">
        <v>47</v>
      </c>
      <c r="K4" s="75" t="s">
        <v>48</v>
      </c>
      <c r="L4" s="75" t="s">
        <v>49</v>
      </c>
      <c r="M4" s="75" t="s">
        <v>50</v>
      </c>
      <c r="N4" s="76" t="s">
        <v>51</v>
      </c>
      <c r="O4" s="66" t="s">
        <v>162</v>
      </c>
    </row>
    <row r="5" spans="1:15" ht="24.95" customHeight="1">
      <c r="A5" s="446" t="s">
        <v>163</v>
      </c>
      <c r="B5" s="447"/>
      <c r="C5" s="71">
        <v>26</v>
      </c>
      <c r="D5" s="72">
        <v>27</v>
      </c>
      <c r="E5" s="72">
        <v>27</v>
      </c>
      <c r="F5" s="72">
        <v>28</v>
      </c>
      <c r="G5" s="72">
        <v>28</v>
      </c>
      <c r="H5" s="72">
        <v>29</v>
      </c>
      <c r="I5" s="72">
        <v>28</v>
      </c>
      <c r="J5" s="72">
        <v>28</v>
      </c>
      <c r="K5" s="72">
        <v>28</v>
      </c>
      <c r="L5" s="72">
        <v>27</v>
      </c>
      <c r="M5" s="72">
        <v>30</v>
      </c>
      <c r="N5" s="73">
        <v>30</v>
      </c>
      <c r="O5" s="67">
        <f>SUM(C5:N5)</f>
        <v>336</v>
      </c>
    </row>
    <row r="6" spans="1:15" ht="24.95" customHeight="1">
      <c r="A6" s="448" t="s">
        <v>53</v>
      </c>
      <c r="B6" s="449"/>
      <c r="C6" s="55">
        <v>2</v>
      </c>
      <c r="D6" s="54">
        <v>2</v>
      </c>
      <c r="E6" s="54">
        <v>2</v>
      </c>
      <c r="F6" s="54">
        <v>2</v>
      </c>
      <c r="G6" s="54">
        <v>2</v>
      </c>
      <c r="H6" s="54">
        <v>2</v>
      </c>
      <c r="I6" s="54">
        <v>2</v>
      </c>
      <c r="J6" s="54">
        <v>2</v>
      </c>
      <c r="K6" s="54">
        <v>2</v>
      </c>
      <c r="L6" s="54">
        <v>2</v>
      </c>
      <c r="M6" s="54">
        <v>3</v>
      </c>
      <c r="N6" s="63">
        <v>3</v>
      </c>
      <c r="O6" s="68">
        <f t="shared" ref="O6:O24" si="0">SUM(C6:N6)</f>
        <v>26</v>
      </c>
    </row>
    <row r="7" spans="1:15" ht="24.95" customHeight="1">
      <c r="A7" s="448" t="s">
        <v>54</v>
      </c>
      <c r="B7" s="449"/>
      <c r="C7" s="55">
        <v>4</v>
      </c>
      <c r="D7" s="54">
        <v>4</v>
      </c>
      <c r="E7" s="54">
        <v>4</v>
      </c>
      <c r="F7" s="54">
        <v>4</v>
      </c>
      <c r="G7" s="54">
        <v>4</v>
      </c>
      <c r="H7" s="54">
        <v>4</v>
      </c>
      <c r="I7" s="54">
        <v>4</v>
      </c>
      <c r="J7" s="54">
        <v>4</v>
      </c>
      <c r="K7" s="54">
        <v>4</v>
      </c>
      <c r="L7" s="54">
        <v>4</v>
      </c>
      <c r="M7" s="54">
        <v>4</v>
      </c>
      <c r="N7" s="63">
        <v>4</v>
      </c>
      <c r="O7" s="68">
        <f t="shared" si="0"/>
        <v>48</v>
      </c>
    </row>
    <row r="8" spans="1:15" ht="24.95" customHeight="1">
      <c r="A8" s="448" t="s">
        <v>55</v>
      </c>
      <c r="B8" s="449"/>
      <c r="C8" s="55">
        <v>2</v>
      </c>
      <c r="D8" s="54">
        <v>2</v>
      </c>
      <c r="E8" s="54">
        <v>2</v>
      </c>
      <c r="F8" s="54">
        <v>2</v>
      </c>
      <c r="G8" s="54">
        <v>2</v>
      </c>
      <c r="H8" s="54">
        <v>2</v>
      </c>
      <c r="I8" s="54">
        <v>2</v>
      </c>
      <c r="J8" s="54">
        <v>2</v>
      </c>
      <c r="K8" s="54">
        <v>2</v>
      </c>
      <c r="L8" s="54">
        <v>2</v>
      </c>
      <c r="M8" s="54">
        <v>2</v>
      </c>
      <c r="N8" s="63">
        <v>2</v>
      </c>
      <c r="O8" s="68">
        <f t="shared" si="0"/>
        <v>24</v>
      </c>
    </row>
    <row r="9" spans="1:15" ht="24.95" customHeight="1">
      <c r="A9" s="448" t="s">
        <v>56</v>
      </c>
      <c r="B9" s="449"/>
      <c r="C9" s="55">
        <v>2</v>
      </c>
      <c r="D9" s="54">
        <v>2</v>
      </c>
      <c r="E9" s="54">
        <v>2</v>
      </c>
      <c r="F9" s="54">
        <v>1</v>
      </c>
      <c r="G9" s="54">
        <v>1</v>
      </c>
      <c r="H9" s="54">
        <v>1</v>
      </c>
      <c r="I9" s="54">
        <v>1</v>
      </c>
      <c r="J9" s="54">
        <v>1</v>
      </c>
      <c r="K9" s="54">
        <v>1</v>
      </c>
      <c r="L9" s="54">
        <v>1</v>
      </c>
      <c r="M9" s="54">
        <v>1</v>
      </c>
      <c r="N9" s="63">
        <v>1</v>
      </c>
      <c r="O9" s="68">
        <f t="shared" si="0"/>
        <v>15</v>
      </c>
    </row>
    <row r="10" spans="1:15" ht="24.95" customHeight="1">
      <c r="A10" s="448" t="s">
        <v>57</v>
      </c>
      <c r="B10" s="449"/>
      <c r="C10" s="55">
        <v>1</v>
      </c>
      <c r="D10" s="54">
        <v>1</v>
      </c>
      <c r="E10" s="54">
        <v>1</v>
      </c>
      <c r="F10" s="54">
        <v>3</v>
      </c>
      <c r="G10" s="54">
        <v>3</v>
      </c>
      <c r="H10" s="54">
        <v>3</v>
      </c>
      <c r="I10" s="54">
        <v>3</v>
      </c>
      <c r="J10" s="54">
        <v>3</v>
      </c>
      <c r="K10" s="54">
        <v>3</v>
      </c>
      <c r="L10" s="54">
        <v>3</v>
      </c>
      <c r="M10" s="54">
        <v>3</v>
      </c>
      <c r="N10" s="63">
        <v>3</v>
      </c>
      <c r="O10" s="68">
        <f t="shared" si="0"/>
        <v>30</v>
      </c>
    </row>
    <row r="11" spans="1:15" ht="24.95" customHeight="1">
      <c r="A11" s="448" t="s">
        <v>58</v>
      </c>
      <c r="B11" s="449"/>
      <c r="C11" s="55">
        <v>3</v>
      </c>
      <c r="D11" s="54">
        <v>4</v>
      </c>
      <c r="E11" s="54">
        <v>4</v>
      </c>
      <c r="F11" s="54">
        <v>3</v>
      </c>
      <c r="G11" s="54">
        <v>3</v>
      </c>
      <c r="H11" s="54">
        <v>3</v>
      </c>
      <c r="I11" s="54">
        <v>3</v>
      </c>
      <c r="J11" s="54">
        <v>3</v>
      </c>
      <c r="K11" s="54">
        <v>3</v>
      </c>
      <c r="L11" s="54">
        <v>3</v>
      </c>
      <c r="M11" s="54">
        <v>2</v>
      </c>
      <c r="N11" s="63">
        <v>2</v>
      </c>
      <c r="O11" s="68">
        <f t="shared" si="0"/>
        <v>36</v>
      </c>
    </row>
    <row r="12" spans="1:15" ht="24.95" customHeight="1">
      <c r="A12" s="448" t="s">
        <v>59</v>
      </c>
      <c r="B12" s="449"/>
      <c r="C12" s="55">
        <v>1</v>
      </c>
      <c r="D12" s="54">
        <v>1</v>
      </c>
      <c r="E12" s="54">
        <v>1</v>
      </c>
      <c r="F12" s="54">
        <v>1</v>
      </c>
      <c r="G12" s="54">
        <v>1</v>
      </c>
      <c r="H12" s="54">
        <v>1</v>
      </c>
      <c r="I12" s="54">
        <v>1</v>
      </c>
      <c r="J12" s="54">
        <v>1</v>
      </c>
      <c r="K12" s="54">
        <v>1</v>
      </c>
      <c r="L12" s="54">
        <v>1</v>
      </c>
      <c r="M12" s="54">
        <v>1</v>
      </c>
      <c r="N12" s="63">
        <v>1</v>
      </c>
      <c r="O12" s="68">
        <f t="shared" si="0"/>
        <v>12</v>
      </c>
    </row>
    <row r="13" spans="1:15" ht="24.95" customHeight="1">
      <c r="A13" s="448" t="s">
        <v>60</v>
      </c>
      <c r="B13" s="449"/>
      <c r="C13" s="55">
        <v>2</v>
      </c>
      <c r="D13" s="54">
        <v>2</v>
      </c>
      <c r="E13" s="54">
        <v>2</v>
      </c>
      <c r="F13" s="54">
        <v>2</v>
      </c>
      <c r="G13" s="54">
        <v>2</v>
      </c>
      <c r="H13" s="54">
        <v>2</v>
      </c>
      <c r="I13" s="54">
        <v>2</v>
      </c>
      <c r="J13" s="54">
        <v>2</v>
      </c>
      <c r="K13" s="54">
        <v>2</v>
      </c>
      <c r="L13" s="54">
        <v>2</v>
      </c>
      <c r="M13" s="54">
        <v>2</v>
      </c>
      <c r="N13" s="63">
        <v>2</v>
      </c>
      <c r="O13" s="68">
        <f t="shared" si="0"/>
        <v>24</v>
      </c>
    </row>
    <row r="14" spans="1:15" ht="24.95" customHeight="1">
      <c r="A14" s="448" t="s">
        <v>61</v>
      </c>
      <c r="B14" s="449"/>
      <c r="C14" s="55">
        <v>1</v>
      </c>
      <c r="D14" s="54">
        <v>1</v>
      </c>
      <c r="E14" s="54">
        <v>1</v>
      </c>
      <c r="F14" s="54">
        <v>0</v>
      </c>
      <c r="G14" s="54">
        <v>0</v>
      </c>
      <c r="H14" s="54">
        <v>0</v>
      </c>
      <c r="I14" s="54">
        <v>0</v>
      </c>
      <c r="J14" s="54">
        <v>0</v>
      </c>
      <c r="K14" s="54">
        <v>0</v>
      </c>
      <c r="L14" s="54">
        <v>0</v>
      </c>
      <c r="M14" s="54">
        <v>0</v>
      </c>
      <c r="N14" s="63">
        <v>0</v>
      </c>
      <c r="O14" s="68">
        <f t="shared" si="0"/>
        <v>3</v>
      </c>
    </row>
    <row r="15" spans="1:15" ht="24.95" customHeight="1">
      <c r="A15" s="448" t="s">
        <v>62</v>
      </c>
      <c r="B15" s="449"/>
      <c r="C15" s="55">
        <v>1</v>
      </c>
      <c r="D15" s="54">
        <v>1</v>
      </c>
      <c r="E15" s="54">
        <v>1</v>
      </c>
      <c r="F15" s="54">
        <v>2</v>
      </c>
      <c r="G15" s="54">
        <v>2</v>
      </c>
      <c r="H15" s="54">
        <v>2</v>
      </c>
      <c r="I15" s="54">
        <v>2</v>
      </c>
      <c r="J15" s="54">
        <v>2</v>
      </c>
      <c r="K15" s="54">
        <v>2</v>
      </c>
      <c r="L15" s="54">
        <v>2</v>
      </c>
      <c r="M15" s="54">
        <v>2</v>
      </c>
      <c r="N15" s="63">
        <v>2</v>
      </c>
      <c r="O15" s="68">
        <f t="shared" si="0"/>
        <v>21</v>
      </c>
    </row>
    <row r="16" spans="1:15" ht="24.95" customHeight="1">
      <c r="A16" s="448" t="s">
        <v>63</v>
      </c>
      <c r="B16" s="449"/>
      <c r="C16" s="55">
        <v>0</v>
      </c>
      <c r="D16" s="54">
        <v>0</v>
      </c>
      <c r="E16" s="54">
        <v>0</v>
      </c>
      <c r="F16" s="54">
        <v>0</v>
      </c>
      <c r="G16" s="54">
        <v>0</v>
      </c>
      <c r="H16" s="54">
        <v>0</v>
      </c>
      <c r="I16" s="54">
        <v>0</v>
      </c>
      <c r="J16" s="54">
        <v>0</v>
      </c>
      <c r="K16" s="54">
        <v>0</v>
      </c>
      <c r="L16" s="54">
        <v>0</v>
      </c>
      <c r="M16" s="54">
        <v>0</v>
      </c>
      <c r="N16" s="63">
        <v>0</v>
      </c>
      <c r="O16" s="68">
        <f t="shared" si="0"/>
        <v>0</v>
      </c>
    </row>
    <row r="17" spans="1:15" ht="24.95" customHeight="1">
      <c r="A17" s="448" t="s">
        <v>64</v>
      </c>
      <c r="B17" s="449"/>
      <c r="C17" s="55">
        <v>1</v>
      </c>
      <c r="D17" s="54">
        <v>1</v>
      </c>
      <c r="E17" s="54">
        <v>1</v>
      </c>
      <c r="F17" s="54">
        <v>0</v>
      </c>
      <c r="G17" s="54">
        <v>0</v>
      </c>
      <c r="H17" s="54">
        <v>0</v>
      </c>
      <c r="I17" s="54">
        <v>0</v>
      </c>
      <c r="J17" s="54">
        <v>0</v>
      </c>
      <c r="K17" s="54">
        <v>0</v>
      </c>
      <c r="L17" s="54">
        <v>0</v>
      </c>
      <c r="M17" s="54">
        <v>0</v>
      </c>
      <c r="N17" s="63">
        <v>0</v>
      </c>
      <c r="O17" s="68">
        <f t="shared" si="0"/>
        <v>3</v>
      </c>
    </row>
    <row r="18" spans="1:15" ht="24.95" customHeight="1">
      <c r="A18" s="448" t="s">
        <v>65</v>
      </c>
      <c r="B18" s="449"/>
      <c r="C18" s="55">
        <v>0</v>
      </c>
      <c r="D18" s="54">
        <v>0</v>
      </c>
      <c r="E18" s="54">
        <v>0</v>
      </c>
      <c r="F18" s="54">
        <v>0</v>
      </c>
      <c r="G18" s="54">
        <v>0</v>
      </c>
      <c r="H18" s="54">
        <v>0</v>
      </c>
      <c r="I18" s="54">
        <v>0</v>
      </c>
      <c r="J18" s="54">
        <v>0</v>
      </c>
      <c r="K18" s="54">
        <v>0</v>
      </c>
      <c r="L18" s="54">
        <v>0</v>
      </c>
      <c r="M18" s="54">
        <v>0</v>
      </c>
      <c r="N18" s="63">
        <v>0</v>
      </c>
      <c r="O18" s="68">
        <f t="shared" si="0"/>
        <v>0</v>
      </c>
    </row>
    <row r="19" spans="1:15" ht="24.95" customHeight="1">
      <c r="A19" s="455" t="s">
        <v>101</v>
      </c>
      <c r="B19" s="449"/>
      <c r="C19" s="55">
        <v>0</v>
      </c>
      <c r="D19" s="54">
        <v>0</v>
      </c>
      <c r="E19" s="54">
        <v>0</v>
      </c>
      <c r="F19" s="54">
        <v>0</v>
      </c>
      <c r="G19" s="54">
        <v>0</v>
      </c>
      <c r="H19" s="54">
        <v>0</v>
      </c>
      <c r="I19" s="54">
        <v>0</v>
      </c>
      <c r="J19" s="54">
        <v>0</v>
      </c>
      <c r="K19" s="54">
        <v>0</v>
      </c>
      <c r="L19" s="54">
        <v>0</v>
      </c>
      <c r="M19" s="54">
        <v>0</v>
      </c>
      <c r="N19" s="63">
        <v>0</v>
      </c>
      <c r="O19" s="68">
        <f t="shared" si="0"/>
        <v>0</v>
      </c>
    </row>
    <row r="20" spans="1:15" ht="24.95" customHeight="1">
      <c r="A20" s="448" t="s">
        <v>67</v>
      </c>
      <c r="B20" s="449"/>
      <c r="C20" s="55">
        <v>0</v>
      </c>
      <c r="D20" s="54">
        <v>0</v>
      </c>
      <c r="E20" s="54">
        <v>0</v>
      </c>
      <c r="F20" s="54">
        <v>0</v>
      </c>
      <c r="G20" s="54">
        <v>0</v>
      </c>
      <c r="H20" s="54">
        <v>0</v>
      </c>
      <c r="I20" s="54">
        <v>0</v>
      </c>
      <c r="J20" s="54">
        <v>0</v>
      </c>
      <c r="K20" s="54">
        <v>0</v>
      </c>
      <c r="L20" s="54">
        <v>0</v>
      </c>
      <c r="M20" s="54">
        <v>0</v>
      </c>
      <c r="N20" s="63">
        <v>0</v>
      </c>
      <c r="O20" s="68">
        <f t="shared" si="0"/>
        <v>0</v>
      </c>
    </row>
    <row r="21" spans="1:15" ht="24.95" customHeight="1">
      <c r="A21" s="448" t="s">
        <v>68</v>
      </c>
      <c r="B21" s="449"/>
      <c r="C21" s="55">
        <v>0</v>
      </c>
      <c r="D21" s="54">
        <v>0</v>
      </c>
      <c r="E21" s="54">
        <v>0</v>
      </c>
      <c r="F21" s="54">
        <v>0</v>
      </c>
      <c r="G21" s="54">
        <v>0</v>
      </c>
      <c r="H21" s="54">
        <v>0</v>
      </c>
      <c r="I21" s="54">
        <v>0</v>
      </c>
      <c r="J21" s="54">
        <v>0</v>
      </c>
      <c r="K21" s="54">
        <v>0</v>
      </c>
      <c r="L21" s="54">
        <v>0</v>
      </c>
      <c r="M21" s="54">
        <v>0</v>
      </c>
      <c r="N21" s="63">
        <v>0</v>
      </c>
      <c r="O21" s="68">
        <f t="shared" si="0"/>
        <v>0</v>
      </c>
    </row>
    <row r="22" spans="1:15" ht="24.95" customHeight="1">
      <c r="A22" s="448" t="s">
        <v>69</v>
      </c>
      <c r="B22" s="449"/>
      <c r="C22" s="55">
        <v>0</v>
      </c>
      <c r="D22" s="54">
        <v>0</v>
      </c>
      <c r="E22" s="54">
        <v>0</v>
      </c>
      <c r="F22" s="54">
        <v>0</v>
      </c>
      <c r="G22" s="54">
        <v>0</v>
      </c>
      <c r="H22" s="54">
        <v>0</v>
      </c>
      <c r="I22" s="54">
        <v>0</v>
      </c>
      <c r="J22" s="54">
        <v>0</v>
      </c>
      <c r="K22" s="54">
        <v>0</v>
      </c>
      <c r="L22" s="54">
        <v>0</v>
      </c>
      <c r="M22" s="54">
        <v>0</v>
      </c>
      <c r="N22" s="63">
        <v>0</v>
      </c>
      <c r="O22" s="68">
        <f t="shared" si="0"/>
        <v>0</v>
      </c>
    </row>
    <row r="23" spans="1:15" ht="24.95" customHeight="1" thickBot="1">
      <c r="A23" s="451" t="s">
        <v>70</v>
      </c>
      <c r="B23" s="452"/>
      <c r="C23" s="56">
        <v>0</v>
      </c>
      <c r="D23" s="57">
        <v>0</v>
      </c>
      <c r="E23" s="57">
        <v>0</v>
      </c>
      <c r="F23" s="57">
        <v>0</v>
      </c>
      <c r="G23" s="57">
        <v>0</v>
      </c>
      <c r="H23" s="57">
        <v>0</v>
      </c>
      <c r="I23" s="57">
        <v>0</v>
      </c>
      <c r="J23" s="57">
        <v>0</v>
      </c>
      <c r="K23" s="57">
        <v>0</v>
      </c>
      <c r="L23" s="57">
        <v>0</v>
      </c>
      <c r="M23" s="57">
        <v>0</v>
      </c>
      <c r="N23" s="64">
        <v>0</v>
      </c>
      <c r="O23" s="69">
        <f t="shared" si="0"/>
        <v>0</v>
      </c>
    </row>
    <row r="24" spans="1:15" ht="24.95" customHeight="1" thickBot="1">
      <c r="A24" s="453" t="s">
        <v>52</v>
      </c>
      <c r="B24" s="454"/>
      <c r="C24" s="47">
        <f>SUM(C5:C23)</f>
        <v>46</v>
      </c>
      <c r="D24" s="48">
        <f t="shared" ref="D24:N24" si="1">SUM(D5:D23)</f>
        <v>48</v>
      </c>
      <c r="E24" s="48">
        <f t="shared" si="1"/>
        <v>48</v>
      </c>
      <c r="F24" s="48">
        <f t="shared" si="1"/>
        <v>48</v>
      </c>
      <c r="G24" s="48">
        <f t="shared" si="1"/>
        <v>48</v>
      </c>
      <c r="H24" s="48">
        <f t="shared" si="1"/>
        <v>49</v>
      </c>
      <c r="I24" s="48">
        <f t="shared" si="1"/>
        <v>48</v>
      </c>
      <c r="J24" s="48">
        <f t="shared" si="1"/>
        <v>48</v>
      </c>
      <c r="K24" s="48">
        <f t="shared" si="1"/>
        <v>48</v>
      </c>
      <c r="L24" s="48">
        <f t="shared" si="1"/>
        <v>47</v>
      </c>
      <c r="M24" s="48">
        <f t="shared" si="1"/>
        <v>50</v>
      </c>
      <c r="N24" s="65">
        <f t="shared" si="1"/>
        <v>50</v>
      </c>
      <c r="O24" s="70">
        <f t="shared" si="0"/>
        <v>578</v>
      </c>
    </row>
    <row r="25" spans="1:15" ht="24.95" customHeight="1">
      <c r="O25" s="1"/>
    </row>
    <row r="26" spans="1:15" ht="17.25">
      <c r="A26" s="16" t="s">
        <v>196</v>
      </c>
      <c r="B26" s="16"/>
      <c r="C26" s="16"/>
      <c r="D26" s="16"/>
      <c r="E26" s="16"/>
      <c r="F26" s="16"/>
      <c r="G26" s="16"/>
      <c r="H26" s="16"/>
      <c r="I26" s="16"/>
      <c r="J26" s="16"/>
      <c r="K26" s="16"/>
      <c r="L26" s="16"/>
      <c r="M26" s="16"/>
      <c r="N26" s="16"/>
      <c r="O26" s="1"/>
    </row>
    <row r="27" spans="1:15" ht="17.25">
      <c r="A27" s="16" t="s">
        <v>197</v>
      </c>
      <c r="B27" s="16"/>
      <c r="C27" s="16"/>
      <c r="D27" s="16"/>
      <c r="E27" s="16"/>
      <c r="F27" s="16"/>
      <c r="G27" s="16"/>
      <c r="H27" s="16"/>
      <c r="I27" s="16"/>
      <c r="J27" s="16"/>
      <c r="K27" s="16"/>
      <c r="L27" s="16"/>
      <c r="M27" s="16"/>
      <c r="N27" s="16"/>
      <c r="O27" s="1"/>
    </row>
    <row r="28" spans="1:15" ht="17.25">
      <c r="A28" s="16" t="s">
        <v>123</v>
      </c>
      <c r="B28" s="16"/>
      <c r="C28" s="16"/>
      <c r="D28" s="16"/>
      <c r="E28" s="16"/>
      <c r="F28" s="16"/>
      <c r="G28" s="16"/>
      <c r="H28" s="16"/>
      <c r="I28" s="16"/>
      <c r="J28" s="16"/>
      <c r="K28" s="16"/>
      <c r="L28" s="16"/>
      <c r="M28" s="16"/>
      <c r="N28" s="16"/>
      <c r="O28" s="1"/>
    </row>
    <row r="29" spans="1:15" ht="17.25">
      <c r="A29" s="16" t="s">
        <v>172</v>
      </c>
      <c r="B29" s="16"/>
      <c r="C29" s="16"/>
      <c r="D29" s="16"/>
      <c r="E29" s="16"/>
      <c r="F29" s="16"/>
      <c r="G29" s="16"/>
      <c r="H29" s="16"/>
      <c r="I29" s="16"/>
      <c r="J29" s="16"/>
      <c r="K29" s="16"/>
      <c r="L29" s="16"/>
      <c r="M29" s="16"/>
      <c r="N29" s="16"/>
      <c r="O29" s="1"/>
    </row>
    <row r="30" spans="1:15">
      <c r="O30" s="1"/>
    </row>
    <row r="31" spans="1:15">
      <c r="O31" s="1"/>
    </row>
    <row r="32" spans="1:15">
      <c r="A32" s="1" t="s">
        <v>173</v>
      </c>
      <c r="O32" s="1"/>
    </row>
    <row r="33" spans="15:15">
      <c r="O33" s="1"/>
    </row>
    <row r="34" spans="15:15">
      <c r="O34" s="1"/>
    </row>
    <row r="35" spans="15:15">
      <c r="O35" s="1"/>
    </row>
    <row r="36" spans="15:15">
      <c r="O36" s="1"/>
    </row>
    <row r="37" spans="15:15">
      <c r="O37" s="1"/>
    </row>
    <row r="38" spans="15:15">
      <c r="O38" s="1"/>
    </row>
    <row r="39" spans="15:15">
      <c r="O39" s="1"/>
    </row>
    <row r="40" spans="15:15">
      <c r="O40" s="1"/>
    </row>
    <row r="41" spans="15:15">
      <c r="O41" s="1"/>
    </row>
    <row r="42" spans="15:15">
      <c r="O42" s="1"/>
    </row>
    <row r="43" spans="15:15">
      <c r="O43" s="1"/>
    </row>
    <row r="44" spans="15:15">
      <c r="O44" s="1"/>
    </row>
    <row r="45" spans="15:15">
      <c r="O45" s="1"/>
    </row>
    <row r="46" spans="15:15">
      <c r="O46" s="1"/>
    </row>
    <row r="47" spans="15:15">
      <c r="O47" s="1"/>
    </row>
  </sheetData>
  <sheetProtection password="DD4F" sheet="1" selectLockedCells="1"/>
  <mergeCells count="22">
    <mergeCell ref="L2:O2"/>
    <mergeCell ref="A15:B15"/>
    <mergeCell ref="A16:B16"/>
    <mergeCell ref="A23:B23"/>
    <mergeCell ref="A24:B24"/>
    <mergeCell ref="A17:B17"/>
    <mergeCell ref="A18:B18"/>
    <mergeCell ref="A19:B19"/>
    <mergeCell ref="A20:B20"/>
    <mergeCell ref="A21:B21"/>
    <mergeCell ref="A22:B22"/>
    <mergeCell ref="A10:B10"/>
    <mergeCell ref="A11:B11"/>
    <mergeCell ref="A12:B12"/>
    <mergeCell ref="A13:B13"/>
    <mergeCell ref="A14:B14"/>
    <mergeCell ref="A4:B4"/>
    <mergeCell ref="A5:B5"/>
    <mergeCell ref="A7:B7"/>
    <mergeCell ref="A8:B8"/>
    <mergeCell ref="A9:B9"/>
    <mergeCell ref="A6:B6"/>
  </mergeCells>
  <phoneticPr fontId="2"/>
  <pageMargins left="0.78740157480314965" right="0.78740157480314965" top="0.98425196850393704" bottom="0.98425196850393704" header="0.51181102362204722" footer="0.51181102362204722"/>
  <pageSetup paperSize="9" scale="56" fitToHeight="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6"/>
  <sheetViews>
    <sheetView view="pageBreakPreview" zoomScaleNormal="100" zoomScaleSheetLayoutView="100" workbookViewId="0">
      <selection activeCell="G4" sqref="G4"/>
    </sheetView>
  </sheetViews>
  <sheetFormatPr defaultRowHeight="13.5"/>
  <cols>
    <col min="2" max="2" width="4.125" customWidth="1"/>
    <col min="3" max="3" width="11.625" bestFit="1" customWidth="1"/>
    <col min="4" max="4" width="11.125" customWidth="1"/>
    <col min="5" max="5" width="11.875" customWidth="1"/>
    <col min="6" max="6" width="16.125" bestFit="1" customWidth="1"/>
    <col min="7" max="7" width="14" customWidth="1"/>
  </cols>
  <sheetData>
    <row r="1" spans="1:9" ht="14.25">
      <c r="A1" s="1" t="s">
        <v>146</v>
      </c>
    </row>
    <row r="2" spans="1:9" ht="17.25">
      <c r="A2" s="16" t="s">
        <v>181</v>
      </c>
      <c r="B2" s="16"/>
      <c r="C2" s="16"/>
      <c r="D2" s="16"/>
      <c r="E2" s="16"/>
      <c r="F2" s="16"/>
      <c r="G2" s="1"/>
    </row>
    <row r="3" spans="1:9" ht="14.25">
      <c r="A3" s="1"/>
      <c r="B3" s="1"/>
      <c r="C3" s="1"/>
      <c r="D3" s="1"/>
      <c r="E3" s="1"/>
      <c r="F3" s="1"/>
      <c r="G3" s="1"/>
    </row>
    <row r="4" spans="1:9" ht="24.95" customHeight="1">
      <c r="A4" s="1"/>
      <c r="B4" s="1"/>
      <c r="C4" s="1"/>
      <c r="F4" s="17" t="s">
        <v>72</v>
      </c>
      <c r="G4" s="54">
        <v>50</v>
      </c>
    </row>
    <row r="5" spans="1:9" ht="24.95" customHeight="1">
      <c r="A5" s="1" t="s">
        <v>1</v>
      </c>
      <c r="B5" s="1"/>
      <c r="C5" s="456" t="str">
        <f>'別表１（当初申請、変更申請)'!G3</f>
        <v>さいたまっちの里</v>
      </c>
      <c r="D5" s="456"/>
      <c r="E5" s="456"/>
      <c r="F5" s="456"/>
      <c r="G5" s="456"/>
    </row>
    <row r="6" spans="1:9" ht="14.25">
      <c r="A6" s="1"/>
      <c r="B6" s="1"/>
      <c r="C6" s="1"/>
      <c r="D6" s="1"/>
      <c r="E6" s="1"/>
      <c r="F6" s="1"/>
      <c r="G6" s="43" t="s">
        <v>151</v>
      </c>
    </row>
    <row r="7" spans="1:9" ht="14.25">
      <c r="A7" s="19"/>
      <c r="B7" s="20"/>
      <c r="C7" s="2" t="s">
        <v>73</v>
      </c>
      <c r="D7" s="459" t="s">
        <v>131</v>
      </c>
      <c r="E7" s="460"/>
      <c r="F7" s="39" t="s">
        <v>137</v>
      </c>
      <c r="G7" s="2"/>
    </row>
    <row r="8" spans="1:9" ht="14.25">
      <c r="A8" s="461" t="s">
        <v>39</v>
      </c>
      <c r="B8" s="462"/>
      <c r="C8" s="4"/>
      <c r="D8" s="463" t="s">
        <v>148</v>
      </c>
      <c r="E8" s="464"/>
      <c r="F8" s="40" t="s">
        <v>147</v>
      </c>
      <c r="G8" s="4" t="s">
        <v>112</v>
      </c>
    </row>
    <row r="9" spans="1:9" ht="14.25">
      <c r="A9" s="21"/>
      <c r="B9" s="22"/>
      <c r="C9" s="9" t="s">
        <v>74</v>
      </c>
      <c r="D9" s="17" t="s">
        <v>75</v>
      </c>
      <c r="E9" s="17" t="s">
        <v>76</v>
      </c>
      <c r="F9" s="42" t="s">
        <v>150</v>
      </c>
      <c r="G9" s="6"/>
    </row>
    <row r="10" spans="1:9" ht="24.95" customHeight="1">
      <c r="A10" s="458" t="s">
        <v>165</v>
      </c>
      <c r="B10" s="458"/>
      <c r="C10" s="50">
        <f>'(ケア一般)階層別、月別利用人員内訳'!O5</f>
        <v>336</v>
      </c>
      <c r="D10" s="50">
        <f>'単価積算内訳 '!$D$8</f>
        <v>85144</v>
      </c>
      <c r="E10" s="50">
        <f t="shared" ref="E10:E28" si="0">C10*D10</f>
        <v>28608384</v>
      </c>
      <c r="F10" s="50">
        <f t="shared" ref="F10:F28" si="1">C10*G10</f>
        <v>2352000</v>
      </c>
      <c r="G10" s="50">
        <f>MIN(I10,'単価積算内訳 '!$D$4)</f>
        <v>7000</v>
      </c>
      <c r="H10" t="str">
        <f>"×"&amp;C10</f>
        <v>×336</v>
      </c>
      <c r="I10" s="49">
        <v>7000</v>
      </c>
    </row>
    <row r="11" spans="1:9" ht="24.95" customHeight="1">
      <c r="A11" s="458" t="s">
        <v>53</v>
      </c>
      <c r="B11" s="458"/>
      <c r="C11" s="50">
        <f>'(ケア一般)階層別、月別利用人員内訳'!O6</f>
        <v>26</v>
      </c>
      <c r="D11" s="50">
        <f>'単価積算内訳 '!$D$8</f>
        <v>85144</v>
      </c>
      <c r="E11" s="50">
        <f t="shared" si="0"/>
        <v>2213744</v>
      </c>
      <c r="F11" s="50">
        <f t="shared" si="1"/>
        <v>260000</v>
      </c>
      <c r="G11" s="50">
        <f>MIN(I11,'単価積算内訳 '!$D$4)</f>
        <v>10000</v>
      </c>
      <c r="H11" t="str">
        <f t="shared" ref="H11:H28" si="2">"×"&amp;C11</f>
        <v>×26</v>
      </c>
      <c r="I11" s="49">
        <v>10000</v>
      </c>
    </row>
    <row r="12" spans="1:9" ht="24.95" customHeight="1">
      <c r="A12" s="458" t="s">
        <v>54</v>
      </c>
      <c r="B12" s="458"/>
      <c r="C12" s="50">
        <f>'(ケア一般)階層別、月別利用人員内訳'!O7</f>
        <v>48</v>
      </c>
      <c r="D12" s="50">
        <f>'単価積算内訳 '!$D$8</f>
        <v>85144</v>
      </c>
      <c r="E12" s="50">
        <f t="shared" si="0"/>
        <v>4086912</v>
      </c>
      <c r="F12" s="50">
        <f t="shared" si="1"/>
        <v>624000</v>
      </c>
      <c r="G12" s="50">
        <f>MIN(I12,'単価積算内訳 '!$D$4)</f>
        <v>13000</v>
      </c>
      <c r="H12" t="str">
        <f t="shared" si="2"/>
        <v>×48</v>
      </c>
      <c r="I12" s="49">
        <v>13000</v>
      </c>
    </row>
    <row r="13" spans="1:9" ht="24.95" customHeight="1">
      <c r="A13" s="458" t="s">
        <v>55</v>
      </c>
      <c r="B13" s="458"/>
      <c r="C13" s="50">
        <f>'(ケア一般)階層別、月別利用人員内訳'!O8</f>
        <v>24</v>
      </c>
      <c r="D13" s="50">
        <f>'単価積算内訳 '!$D$8</f>
        <v>85144</v>
      </c>
      <c r="E13" s="50">
        <f t="shared" si="0"/>
        <v>2043456</v>
      </c>
      <c r="F13" s="50">
        <f t="shared" si="1"/>
        <v>384000</v>
      </c>
      <c r="G13" s="50">
        <f>MIN(I13,'単価積算内訳 '!$D$4)</f>
        <v>16000</v>
      </c>
      <c r="H13" t="str">
        <f t="shared" si="2"/>
        <v>×24</v>
      </c>
      <c r="I13" s="49">
        <v>16000</v>
      </c>
    </row>
    <row r="14" spans="1:9" ht="24.95" customHeight="1">
      <c r="A14" s="458" t="s">
        <v>56</v>
      </c>
      <c r="B14" s="458"/>
      <c r="C14" s="50">
        <f>'(ケア一般)階層別、月別利用人員内訳'!O9</f>
        <v>15</v>
      </c>
      <c r="D14" s="50">
        <f>'単価積算内訳 '!$D$8</f>
        <v>85144</v>
      </c>
      <c r="E14" s="50">
        <f t="shared" si="0"/>
        <v>1277160</v>
      </c>
      <c r="F14" s="50">
        <f t="shared" si="1"/>
        <v>285000</v>
      </c>
      <c r="G14" s="50">
        <f>MIN(I14,'単価積算内訳 '!$D$4)</f>
        <v>19000</v>
      </c>
      <c r="H14" t="str">
        <f t="shared" si="2"/>
        <v>×15</v>
      </c>
      <c r="I14" s="49">
        <v>19000</v>
      </c>
    </row>
    <row r="15" spans="1:9" ht="24.95" customHeight="1">
      <c r="A15" s="458" t="s">
        <v>57</v>
      </c>
      <c r="B15" s="458"/>
      <c r="C15" s="50">
        <f>'(ケア一般)階層別、月別利用人員内訳'!O10</f>
        <v>30</v>
      </c>
      <c r="D15" s="50">
        <f>'単価積算内訳 '!$D$8</f>
        <v>85144</v>
      </c>
      <c r="E15" s="50">
        <f t="shared" si="0"/>
        <v>2554320</v>
      </c>
      <c r="F15" s="50">
        <f t="shared" si="1"/>
        <v>660000</v>
      </c>
      <c r="G15" s="50">
        <f>MIN(I15,'単価積算内訳 '!$D$4)</f>
        <v>22000</v>
      </c>
      <c r="H15" t="str">
        <f t="shared" si="2"/>
        <v>×30</v>
      </c>
      <c r="I15" s="49">
        <v>22000</v>
      </c>
    </row>
    <row r="16" spans="1:9" ht="24.95" customHeight="1">
      <c r="A16" s="458" t="s">
        <v>58</v>
      </c>
      <c r="B16" s="458"/>
      <c r="C16" s="50">
        <f>'(ケア一般)階層別、月別利用人員内訳'!O11</f>
        <v>36</v>
      </c>
      <c r="D16" s="50">
        <f>'単価積算内訳 '!$D$8</f>
        <v>85144</v>
      </c>
      <c r="E16" s="50">
        <f t="shared" si="0"/>
        <v>3065184</v>
      </c>
      <c r="F16" s="50">
        <f t="shared" si="1"/>
        <v>900000</v>
      </c>
      <c r="G16" s="50">
        <f>MIN(I16,'単価積算内訳 '!$D$4)</f>
        <v>25000</v>
      </c>
      <c r="H16" t="str">
        <f t="shared" si="2"/>
        <v>×36</v>
      </c>
      <c r="I16" s="49">
        <v>25000</v>
      </c>
    </row>
    <row r="17" spans="1:9" ht="24.95" customHeight="1">
      <c r="A17" s="458" t="s">
        <v>59</v>
      </c>
      <c r="B17" s="458"/>
      <c r="C17" s="50">
        <f>'(ケア一般)階層別、月別利用人員内訳'!O12</f>
        <v>12</v>
      </c>
      <c r="D17" s="50">
        <f>'単価積算内訳 '!$D$8</f>
        <v>85144</v>
      </c>
      <c r="E17" s="50">
        <f t="shared" si="0"/>
        <v>1021728</v>
      </c>
      <c r="F17" s="50">
        <f t="shared" si="1"/>
        <v>360000</v>
      </c>
      <c r="G17" s="50">
        <f>MIN(I17,'単価積算内訳 '!$D$4)</f>
        <v>30000</v>
      </c>
      <c r="H17" t="str">
        <f t="shared" si="2"/>
        <v>×12</v>
      </c>
      <c r="I17" s="49">
        <v>30000</v>
      </c>
    </row>
    <row r="18" spans="1:9" ht="24.95" customHeight="1">
      <c r="A18" s="458" t="s">
        <v>60</v>
      </c>
      <c r="B18" s="458"/>
      <c r="C18" s="50">
        <f>'(ケア一般)階層別、月別利用人員内訳'!O13</f>
        <v>24</v>
      </c>
      <c r="D18" s="50">
        <f>'単価積算内訳 '!$D$8</f>
        <v>85144</v>
      </c>
      <c r="E18" s="50">
        <f t="shared" si="0"/>
        <v>2043456</v>
      </c>
      <c r="F18" s="50">
        <f t="shared" si="1"/>
        <v>840000</v>
      </c>
      <c r="G18" s="50">
        <f>MIN(I18,'単価積算内訳 '!$D$4)</f>
        <v>35000</v>
      </c>
      <c r="H18" t="str">
        <f t="shared" si="2"/>
        <v>×24</v>
      </c>
      <c r="I18" s="49">
        <v>35000</v>
      </c>
    </row>
    <row r="19" spans="1:9" ht="24.95" customHeight="1">
      <c r="A19" s="458" t="s">
        <v>61</v>
      </c>
      <c r="B19" s="458"/>
      <c r="C19" s="50">
        <f>'(ケア一般)階層別、月別利用人員内訳'!O14</f>
        <v>3</v>
      </c>
      <c r="D19" s="50">
        <f>'単価積算内訳 '!$D$8</f>
        <v>85144</v>
      </c>
      <c r="E19" s="50">
        <f t="shared" si="0"/>
        <v>255432</v>
      </c>
      <c r="F19" s="50">
        <f t="shared" si="1"/>
        <v>120000</v>
      </c>
      <c r="G19" s="50">
        <f>MIN(I19,'単価積算内訳 '!$D$4)</f>
        <v>40000</v>
      </c>
      <c r="H19" t="str">
        <f t="shared" si="2"/>
        <v>×3</v>
      </c>
      <c r="I19" s="49">
        <v>40000</v>
      </c>
    </row>
    <row r="20" spans="1:9" ht="24.95" customHeight="1">
      <c r="A20" s="458" t="s">
        <v>62</v>
      </c>
      <c r="B20" s="458"/>
      <c r="C20" s="50">
        <f>'(ケア一般)階層別、月別利用人員内訳'!O15</f>
        <v>21</v>
      </c>
      <c r="D20" s="50">
        <f>'単価積算内訳 '!$D$8</f>
        <v>85144</v>
      </c>
      <c r="E20" s="50">
        <f t="shared" si="0"/>
        <v>1788024</v>
      </c>
      <c r="F20" s="50">
        <f t="shared" si="1"/>
        <v>945000</v>
      </c>
      <c r="G20" s="50">
        <f>MIN(I20,'単価積算内訳 '!$D$4)</f>
        <v>45000</v>
      </c>
      <c r="H20" t="str">
        <f t="shared" si="2"/>
        <v>×21</v>
      </c>
      <c r="I20" s="49">
        <v>45000</v>
      </c>
    </row>
    <row r="21" spans="1:9" ht="24.95" customHeight="1">
      <c r="A21" s="458" t="s">
        <v>63</v>
      </c>
      <c r="B21" s="458"/>
      <c r="C21" s="50">
        <f>'(ケア一般)階層別、月別利用人員内訳'!O16</f>
        <v>0</v>
      </c>
      <c r="D21" s="50">
        <f>'単価積算内訳 '!$D$8</f>
        <v>85144</v>
      </c>
      <c r="E21" s="50">
        <f t="shared" si="0"/>
        <v>0</v>
      </c>
      <c r="F21" s="50">
        <f t="shared" si="1"/>
        <v>0</v>
      </c>
      <c r="G21" s="50">
        <f>MIN(I21,'単価積算内訳 '!$D$4)</f>
        <v>50000</v>
      </c>
      <c r="H21" t="str">
        <f t="shared" si="2"/>
        <v>×0</v>
      </c>
      <c r="I21" s="49">
        <v>50000</v>
      </c>
    </row>
    <row r="22" spans="1:9" ht="24.95" customHeight="1">
      <c r="A22" s="458" t="s">
        <v>64</v>
      </c>
      <c r="B22" s="458"/>
      <c r="C22" s="50">
        <f>'(ケア一般)階層別、月別利用人員内訳'!O17</f>
        <v>3</v>
      </c>
      <c r="D22" s="50">
        <f>'単価積算内訳 '!$D$8</f>
        <v>85144</v>
      </c>
      <c r="E22" s="50">
        <f t="shared" si="0"/>
        <v>255432</v>
      </c>
      <c r="F22" s="50">
        <f t="shared" si="1"/>
        <v>171000</v>
      </c>
      <c r="G22" s="50">
        <f>MIN(I22,'単価積算内訳 '!$D$4)</f>
        <v>57000</v>
      </c>
      <c r="H22" t="str">
        <f t="shared" si="2"/>
        <v>×3</v>
      </c>
      <c r="I22" s="49">
        <v>57000</v>
      </c>
    </row>
    <row r="23" spans="1:9" ht="24.95" customHeight="1">
      <c r="A23" s="458" t="s">
        <v>65</v>
      </c>
      <c r="B23" s="458"/>
      <c r="C23" s="50">
        <f>'(ケア一般)階層別、月別利用人員内訳'!O18</f>
        <v>0</v>
      </c>
      <c r="D23" s="50">
        <f>'単価積算内訳 '!$D$8</f>
        <v>85144</v>
      </c>
      <c r="E23" s="50">
        <f t="shared" si="0"/>
        <v>0</v>
      </c>
      <c r="F23" s="50">
        <f t="shared" si="1"/>
        <v>0</v>
      </c>
      <c r="G23" s="50">
        <f>MIN(I23,'単価積算内訳 '!$D$4)</f>
        <v>64000</v>
      </c>
      <c r="H23" t="str">
        <f t="shared" si="2"/>
        <v>×0</v>
      </c>
      <c r="I23" s="49">
        <v>64000</v>
      </c>
    </row>
    <row r="24" spans="1:9" ht="24.95" customHeight="1">
      <c r="A24" s="458" t="s">
        <v>66</v>
      </c>
      <c r="B24" s="458"/>
      <c r="C24" s="50">
        <f>'(ケア一般)階層別、月別利用人員内訳'!O19</f>
        <v>0</v>
      </c>
      <c r="D24" s="50">
        <f>'単価積算内訳 '!$D$8</f>
        <v>85144</v>
      </c>
      <c r="E24" s="50">
        <f t="shared" si="0"/>
        <v>0</v>
      </c>
      <c r="F24" s="50">
        <f t="shared" si="1"/>
        <v>0</v>
      </c>
      <c r="G24" s="50">
        <f>MIN(I24,'単価積算内訳 '!$D$4)</f>
        <v>71000</v>
      </c>
      <c r="H24" t="str">
        <f t="shared" si="2"/>
        <v>×0</v>
      </c>
      <c r="I24" s="49">
        <v>71000</v>
      </c>
    </row>
    <row r="25" spans="1:9" ht="24.95" customHeight="1">
      <c r="A25" s="458" t="s">
        <v>67</v>
      </c>
      <c r="B25" s="458"/>
      <c r="C25" s="50">
        <f>'(ケア一般)階層別、月別利用人員内訳'!O20</f>
        <v>0</v>
      </c>
      <c r="D25" s="50">
        <f>'単価積算内訳 '!$D$8</f>
        <v>85144</v>
      </c>
      <c r="E25" s="50">
        <f t="shared" si="0"/>
        <v>0</v>
      </c>
      <c r="F25" s="50">
        <f t="shared" si="1"/>
        <v>0</v>
      </c>
      <c r="G25" s="50">
        <f>MIN(I25,'単価積算内訳 '!$D$4)</f>
        <v>73400</v>
      </c>
      <c r="H25" t="str">
        <f t="shared" si="2"/>
        <v>×0</v>
      </c>
      <c r="I25" s="49">
        <v>78000</v>
      </c>
    </row>
    <row r="26" spans="1:9" ht="24.95" customHeight="1">
      <c r="A26" s="458" t="s">
        <v>68</v>
      </c>
      <c r="B26" s="458"/>
      <c r="C26" s="50">
        <f>'(ケア一般)階層別、月別利用人員内訳'!O21</f>
        <v>0</v>
      </c>
      <c r="D26" s="50">
        <f>'単価積算内訳 '!$D$8</f>
        <v>85144</v>
      </c>
      <c r="E26" s="50">
        <f t="shared" si="0"/>
        <v>0</v>
      </c>
      <c r="F26" s="50">
        <f t="shared" si="1"/>
        <v>0</v>
      </c>
      <c r="G26" s="50">
        <f>MIN(I26,'単価積算内訳 '!$D$4)</f>
        <v>73400</v>
      </c>
      <c r="H26" t="str">
        <f t="shared" si="2"/>
        <v>×0</v>
      </c>
      <c r="I26" s="49">
        <v>85000</v>
      </c>
    </row>
    <row r="27" spans="1:9" ht="24.95" customHeight="1">
      <c r="A27" s="458" t="s">
        <v>69</v>
      </c>
      <c r="B27" s="458"/>
      <c r="C27" s="50">
        <f>'(ケア一般)階層別、月別利用人員内訳'!O22</f>
        <v>0</v>
      </c>
      <c r="D27" s="50">
        <f>'単価積算内訳 '!$D$8</f>
        <v>85144</v>
      </c>
      <c r="E27" s="50">
        <f t="shared" si="0"/>
        <v>0</v>
      </c>
      <c r="F27" s="50">
        <f t="shared" si="1"/>
        <v>0</v>
      </c>
      <c r="G27" s="50">
        <f>MIN(I27,'単価積算内訳 '!$D$4)</f>
        <v>73400</v>
      </c>
      <c r="H27" t="str">
        <f t="shared" si="2"/>
        <v>×0</v>
      </c>
      <c r="I27" s="49">
        <v>93000</v>
      </c>
    </row>
    <row r="28" spans="1:9" ht="24.95" customHeight="1">
      <c r="A28" s="458" t="s">
        <v>70</v>
      </c>
      <c r="B28" s="458"/>
      <c r="C28" s="50">
        <f>'(ケア一般)階層別、月別利用人員内訳'!O23</f>
        <v>0</v>
      </c>
      <c r="D28" s="50">
        <f>'単価積算内訳 '!$D$8</f>
        <v>85144</v>
      </c>
      <c r="E28" s="50">
        <f t="shared" si="0"/>
        <v>0</v>
      </c>
      <c r="F28" s="50">
        <f t="shared" si="1"/>
        <v>0</v>
      </c>
      <c r="G28" s="50">
        <f>MIN(I28,'単価積算内訳 '!$D$4)</f>
        <v>73400</v>
      </c>
      <c r="H28" t="str">
        <f t="shared" si="2"/>
        <v>×0</v>
      </c>
      <c r="I28" s="49">
        <f>'単価積算内訳 '!D4</f>
        <v>73400</v>
      </c>
    </row>
    <row r="29" spans="1:9" ht="24.95" customHeight="1">
      <c r="A29" s="458" t="s">
        <v>52</v>
      </c>
      <c r="B29" s="458"/>
      <c r="C29" s="50">
        <f>'(ケア一般)階層別、月別利用人員内訳'!O24</f>
        <v>578</v>
      </c>
      <c r="D29" s="50"/>
      <c r="E29" s="50">
        <f t="shared" ref="E29:F29" si="3">SUM(E10:E28)</f>
        <v>49213232</v>
      </c>
      <c r="F29" s="50">
        <f t="shared" si="3"/>
        <v>7901000</v>
      </c>
      <c r="G29" s="50"/>
    </row>
    <row r="30" spans="1:9" ht="14.25">
      <c r="A30" s="1"/>
      <c r="B30" s="1"/>
      <c r="C30" s="1"/>
      <c r="D30" s="1"/>
      <c r="E30" s="1"/>
      <c r="F30" s="1"/>
      <c r="G30" s="1"/>
    </row>
    <row r="31" spans="1:9" ht="14.25">
      <c r="A31" s="18" t="s">
        <v>129</v>
      </c>
      <c r="B31" s="24"/>
      <c r="C31" s="24"/>
      <c r="D31" s="24"/>
      <c r="E31" s="24"/>
      <c r="F31" s="24"/>
      <c r="G31" s="24"/>
    </row>
    <row r="32" spans="1:9" ht="14.25">
      <c r="A32" s="24" t="s">
        <v>174</v>
      </c>
      <c r="B32" s="24"/>
      <c r="C32" s="24"/>
      <c r="D32" s="24"/>
      <c r="E32" s="24"/>
      <c r="F32" s="24"/>
      <c r="G32" s="24"/>
    </row>
    <row r="33" spans="1:7" ht="14.25">
      <c r="A33" s="24"/>
      <c r="B33" s="1" t="s">
        <v>122</v>
      </c>
      <c r="C33" s="24"/>
      <c r="D33" s="24"/>
      <c r="E33" s="24"/>
      <c r="F33" s="24"/>
      <c r="G33" s="24"/>
    </row>
    <row r="34" spans="1:7" ht="14.25">
      <c r="A34" s="24" t="s">
        <v>119</v>
      </c>
      <c r="B34" s="18"/>
      <c r="C34" s="18"/>
      <c r="D34" s="18"/>
      <c r="E34" s="18"/>
      <c r="F34" s="18"/>
      <c r="G34" s="18"/>
    </row>
    <row r="35" spans="1:7" ht="18.75" customHeight="1">
      <c r="A35" s="456" t="s">
        <v>175</v>
      </c>
      <c r="B35" s="457"/>
      <c r="C35" s="457"/>
      <c r="D35" s="457"/>
      <c r="E35" s="457"/>
      <c r="F35" s="457"/>
      <c r="G35" s="457"/>
    </row>
    <row r="36" spans="1:7" ht="21" customHeight="1">
      <c r="A36" s="1" t="s">
        <v>176</v>
      </c>
      <c r="B36" s="1"/>
      <c r="C36" s="1"/>
      <c r="D36" s="1"/>
      <c r="E36" s="1"/>
      <c r="F36" s="1"/>
      <c r="G36" s="1"/>
    </row>
  </sheetData>
  <sheetProtection password="DD4F" sheet="1" selectLockedCells="1"/>
  <mergeCells count="25">
    <mergeCell ref="A12:B12"/>
    <mergeCell ref="A13:B13"/>
    <mergeCell ref="A14:B14"/>
    <mergeCell ref="A15:B15"/>
    <mergeCell ref="D7:E7"/>
    <mergeCell ref="A8:B8"/>
    <mergeCell ref="A10:B10"/>
    <mergeCell ref="A11:B11"/>
    <mergeCell ref="D8:E8"/>
    <mergeCell ref="C5:G5"/>
    <mergeCell ref="A35:G35"/>
    <mergeCell ref="A28:B28"/>
    <mergeCell ref="A29:B29"/>
    <mergeCell ref="A24:B24"/>
    <mergeCell ref="A25:B25"/>
    <mergeCell ref="A26:B26"/>
    <mergeCell ref="A27:B27"/>
    <mergeCell ref="A20:B20"/>
    <mergeCell ref="A21:B21"/>
    <mergeCell ref="A22:B22"/>
    <mergeCell ref="A23:B23"/>
    <mergeCell ref="A16:B16"/>
    <mergeCell ref="A17:B17"/>
    <mergeCell ref="A18:B18"/>
    <mergeCell ref="A19:B19"/>
  </mergeCells>
  <phoneticPr fontId="2"/>
  <pageMargins left="1.1811023622047245" right="0.78740157480314965" top="0.98425196850393704" bottom="0.98425196850393704" header="0.51181102362204722" footer="0.51181102362204722"/>
  <pageSetup paperSize="9" scale="85"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1"/>
  <sheetViews>
    <sheetView view="pageBreakPreview" zoomScaleNormal="100" zoomScaleSheetLayoutView="100" workbookViewId="0">
      <selection activeCell="C6" sqref="C6"/>
    </sheetView>
  </sheetViews>
  <sheetFormatPr defaultRowHeight="13.5"/>
  <cols>
    <col min="1" max="1" width="3.75" customWidth="1"/>
    <col min="2" max="2" width="13.25" style="23" customWidth="1"/>
    <col min="3" max="3" width="9.625" style="23" customWidth="1"/>
    <col min="4" max="9" width="15.125" customWidth="1"/>
  </cols>
  <sheetData>
    <row r="1" spans="1:18" ht="25.5">
      <c r="A1" s="28" t="s">
        <v>77</v>
      </c>
      <c r="B1" s="27"/>
      <c r="C1" s="27"/>
    </row>
    <row r="2" spans="1:18" ht="78" customHeight="1">
      <c r="A2" s="468" t="s">
        <v>78</v>
      </c>
      <c r="B2" s="469"/>
      <c r="C2" s="469"/>
      <c r="D2" s="465" t="s">
        <v>180</v>
      </c>
      <c r="E2" s="465"/>
      <c r="F2" s="465" t="s">
        <v>79</v>
      </c>
      <c r="G2" s="465"/>
      <c r="H2" s="465" t="s">
        <v>79</v>
      </c>
      <c r="I2" s="465"/>
      <c r="P2" s="78" t="s">
        <v>182</v>
      </c>
      <c r="Q2" s="79"/>
    </row>
    <row r="3" spans="1:18" ht="78" customHeight="1">
      <c r="A3" s="468" t="s">
        <v>132</v>
      </c>
      <c r="B3" s="469"/>
      <c r="C3" s="469"/>
      <c r="D3" s="62" t="s">
        <v>133</v>
      </c>
      <c r="E3" s="52" t="s">
        <v>134</v>
      </c>
      <c r="F3" s="62" t="s">
        <v>133</v>
      </c>
      <c r="G3" s="52" t="s">
        <v>134</v>
      </c>
      <c r="H3" s="62" t="s">
        <v>133</v>
      </c>
      <c r="I3" s="52" t="s">
        <v>134</v>
      </c>
      <c r="P3" s="78" t="s">
        <v>183</v>
      </c>
      <c r="Q3" s="79" t="s">
        <v>184</v>
      </c>
    </row>
    <row r="4" spans="1:18" ht="78" customHeight="1">
      <c r="A4" s="466" t="s">
        <v>135</v>
      </c>
      <c r="B4" s="467"/>
      <c r="C4" s="467"/>
      <c r="D4" s="80">
        <v>73400</v>
      </c>
      <c r="E4" s="81"/>
      <c r="F4" s="81"/>
      <c r="G4" s="81"/>
      <c r="H4" s="82"/>
      <c r="I4" s="82"/>
      <c r="P4" s="78">
        <v>0</v>
      </c>
      <c r="Q4" s="79" t="s">
        <v>185</v>
      </c>
      <c r="R4" s="83">
        <v>0.03</v>
      </c>
    </row>
    <row r="5" spans="1:18" ht="81.75" customHeight="1">
      <c r="A5" s="476" t="s">
        <v>166</v>
      </c>
      <c r="B5" s="479" t="s">
        <v>130</v>
      </c>
      <c r="C5" s="84" t="s">
        <v>195</v>
      </c>
      <c r="D5" s="481">
        <f>VLOOKUP($C$6,$Q$4:$R$11,2,0)*D4</f>
        <v>11744</v>
      </c>
      <c r="E5" s="481"/>
      <c r="F5" s="470"/>
      <c r="G5" s="470"/>
      <c r="H5" s="472"/>
      <c r="I5" s="472"/>
      <c r="P5" s="78">
        <v>2</v>
      </c>
      <c r="Q5" s="79" t="s">
        <v>186</v>
      </c>
      <c r="R5" s="83">
        <v>0.05</v>
      </c>
    </row>
    <row r="6" spans="1:18" ht="36" customHeight="1">
      <c r="A6" s="477"/>
      <c r="B6" s="480"/>
      <c r="C6" s="85" t="s">
        <v>194</v>
      </c>
      <c r="D6" s="482"/>
      <c r="E6" s="482"/>
      <c r="F6" s="471"/>
      <c r="G6" s="471"/>
      <c r="H6" s="473"/>
      <c r="I6" s="473"/>
      <c r="P6" s="78">
        <v>4</v>
      </c>
      <c r="Q6" s="79" t="s">
        <v>187</v>
      </c>
      <c r="R6" s="83">
        <v>7.0000000000000007E-2</v>
      </c>
    </row>
    <row r="7" spans="1:18" ht="78" customHeight="1">
      <c r="A7" s="478"/>
      <c r="B7" s="474" t="s">
        <v>188</v>
      </c>
      <c r="C7" s="475"/>
      <c r="D7" s="53"/>
      <c r="E7" s="53"/>
      <c r="F7" s="53"/>
      <c r="G7" s="53"/>
      <c r="H7" s="53"/>
      <c r="I7" s="53"/>
      <c r="P7" s="78">
        <v>6</v>
      </c>
      <c r="Q7" s="79" t="s">
        <v>189</v>
      </c>
      <c r="R7" s="83">
        <v>0.09</v>
      </c>
    </row>
    <row r="8" spans="1:18" ht="78" customHeight="1">
      <c r="A8" s="468" t="s">
        <v>80</v>
      </c>
      <c r="B8" s="469"/>
      <c r="C8" s="469"/>
      <c r="D8" s="81">
        <f>SUM(D4:D6)</f>
        <v>85144</v>
      </c>
      <c r="E8" s="81"/>
      <c r="F8" s="53"/>
      <c r="G8" s="53"/>
      <c r="H8" s="53"/>
      <c r="I8" s="53"/>
      <c r="P8" s="78">
        <v>8</v>
      </c>
      <c r="Q8" s="79" t="s">
        <v>190</v>
      </c>
      <c r="R8" s="83">
        <v>0.11</v>
      </c>
    </row>
    <row r="9" spans="1:18" ht="35.1" customHeight="1">
      <c r="A9" s="16" t="s">
        <v>191</v>
      </c>
      <c r="P9" s="78">
        <v>10</v>
      </c>
      <c r="Q9" s="79" t="s">
        <v>192</v>
      </c>
      <c r="R9" s="83">
        <v>0.13</v>
      </c>
    </row>
    <row r="10" spans="1:18" ht="14.25">
      <c r="P10" s="78">
        <v>12</v>
      </c>
      <c r="Q10" s="79" t="s">
        <v>193</v>
      </c>
      <c r="R10" s="83">
        <v>0.15</v>
      </c>
    </row>
    <row r="11" spans="1:18" ht="14.25">
      <c r="P11" s="78">
        <v>14</v>
      </c>
      <c r="Q11" s="79" t="s">
        <v>194</v>
      </c>
      <c r="R11" s="83">
        <v>0.16</v>
      </c>
    </row>
  </sheetData>
  <sheetProtection password="DD4F" sheet="1" selectLockedCells="1"/>
  <mergeCells count="16">
    <mergeCell ref="G5:G6"/>
    <mergeCell ref="H5:H6"/>
    <mergeCell ref="I5:I6"/>
    <mergeCell ref="B7:C7"/>
    <mergeCell ref="A8:C8"/>
    <mergeCell ref="A5:A7"/>
    <mergeCell ref="B5:B6"/>
    <mergeCell ref="D5:D6"/>
    <mergeCell ref="E5:E6"/>
    <mergeCell ref="F5:F6"/>
    <mergeCell ref="H2:I2"/>
    <mergeCell ref="F2:G2"/>
    <mergeCell ref="D2:E2"/>
    <mergeCell ref="A4:C4"/>
    <mergeCell ref="A3:C3"/>
    <mergeCell ref="A2:C2"/>
  </mergeCells>
  <phoneticPr fontId="2"/>
  <dataValidations count="2">
    <dataValidation type="whole" allowBlank="1" showInputMessage="1" showErrorMessage="1" sqref="D4" xr:uid="{00000000-0002-0000-0400-000000000000}">
      <formula1>0</formula1>
      <formula2>10000000</formula2>
    </dataValidation>
    <dataValidation type="list" allowBlank="1" showInputMessage="1" showErrorMessage="1" sqref="C6" xr:uid="{00000000-0002-0000-0400-000001000000}">
      <formula1>"A,B,C,D,E,F,G,H"</formula1>
    </dataValidation>
  </dataValidations>
  <pageMargins left="0.78740157480314965" right="0.78740157480314965" top="0.98425196850393704" bottom="0.98425196850393704" header="0.51181102362204722" footer="0.51181102362204722"/>
  <pageSetup paperSize="9" scale="68"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31"/>
  <sheetViews>
    <sheetView view="pageBreakPreview" zoomScale="90" zoomScaleNormal="100" zoomScaleSheetLayoutView="90" workbookViewId="0">
      <selection activeCell="A8" sqref="A8"/>
    </sheetView>
  </sheetViews>
  <sheetFormatPr defaultRowHeight="13.5"/>
  <cols>
    <col min="1" max="1" width="16.25" customWidth="1"/>
    <col min="2" max="2" width="16.625" customWidth="1"/>
    <col min="3" max="3" width="19.25" customWidth="1"/>
    <col min="4" max="4" width="20.125" customWidth="1"/>
  </cols>
  <sheetData>
    <row r="1" spans="1:4" ht="14.25">
      <c r="A1" s="1" t="s">
        <v>81</v>
      </c>
      <c r="B1" s="1"/>
      <c r="C1" s="1"/>
      <c r="D1" s="1"/>
    </row>
    <row r="2" spans="1:4" ht="14.25">
      <c r="A2" s="1" t="s">
        <v>1</v>
      </c>
      <c r="B2" s="1" t="str">
        <f>'別表１（当初申請、変更申請)'!G3</f>
        <v>さいたまっちの里</v>
      </c>
      <c r="C2" s="255" t="s">
        <v>160</v>
      </c>
      <c r="D2" s="255"/>
    </row>
    <row r="3" spans="1:4" ht="14.25">
      <c r="A3" s="1" t="s">
        <v>124</v>
      </c>
      <c r="B3" s="1">
        <f>'基準額内訳(一般入居者)'!G4</f>
        <v>50</v>
      </c>
      <c r="C3" s="31"/>
      <c r="D3" s="32"/>
    </row>
    <row r="4" spans="1:4" ht="14.25">
      <c r="A4" s="1"/>
      <c r="B4" s="1"/>
      <c r="C4" s="1"/>
      <c r="D4" s="1"/>
    </row>
    <row r="5" spans="1:4" ht="24.95" customHeight="1">
      <c r="A5" s="483" t="s">
        <v>82</v>
      </c>
      <c r="B5" s="485" t="s">
        <v>125</v>
      </c>
      <c r="C5" s="486"/>
      <c r="D5" s="487" t="s">
        <v>128</v>
      </c>
    </row>
    <row r="6" spans="1:4" ht="24.95" customHeight="1">
      <c r="A6" s="484"/>
      <c r="B6" s="34" t="s">
        <v>126</v>
      </c>
      <c r="C6" s="33" t="s">
        <v>127</v>
      </c>
      <c r="D6" s="487"/>
    </row>
    <row r="7" spans="1:4" ht="24.95" customHeight="1">
      <c r="A7" s="7"/>
      <c r="B7" s="7"/>
      <c r="C7" s="7"/>
      <c r="D7" s="7"/>
    </row>
    <row r="8" spans="1:4" ht="24.95" customHeight="1">
      <c r="A8" s="3" t="s">
        <v>83</v>
      </c>
      <c r="B8" s="3"/>
      <c r="C8" s="3"/>
      <c r="D8" s="3"/>
    </row>
    <row r="9" spans="1:4" ht="24.95" customHeight="1">
      <c r="A9" s="3"/>
      <c r="B9" s="3"/>
      <c r="C9" s="3"/>
      <c r="D9" s="3"/>
    </row>
    <row r="10" spans="1:4" ht="24.95" customHeight="1">
      <c r="A10" s="3" t="s">
        <v>84</v>
      </c>
      <c r="B10" s="3"/>
      <c r="C10" s="3"/>
      <c r="D10" s="3"/>
    </row>
    <row r="11" spans="1:4" ht="24.95" customHeight="1">
      <c r="A11" s="3"/>
      <c r="B11" s="3"/>
      <c r="C11" s="3"/>
      <c r="D11" s="3"/>
    </row>
    <row r="12" spans="1:4" ht="24.95" customHeight="1">
      <c r="A12" s="3" t="s">
        <v>85</v>
      </c>
      <c r="B12" s="3"/>
      <c r="C12" s="3"/>
      <c r="D12" s="3"/>
    </row>
    <row r="13" spans="1:4" ht="24.95" customHeight="1">
      <c r="A13" s="3"/>
      <c r="B13" s="3"/>
      <c r="C13" s="3"/>
      <c r="D13" s="3"/>
    </row>
    <row r="14" spans="1:4" ht="24.95" customHeight="1">
      <c r="A14" s="3" t="s">
        <v>86</v>
      </c>
      <c r="B14" s="3"/>
      <c r="C14" s="3"/>
      <c r="D14" s="3"/>
    </row>
    <row r="15" spans="1:4" ht="24.95" customHeight="1">
      <c r="A15" s="3"/>
      <c r="B15" s="3"/>
      <c r="C15" s="3"/>
      <c r="D15" s="3"/>
    </row>
    <row r="16" spans="1:4" ht="24.95" customHeight="1">
      <c r="A16" s="3" t="s">
        <v>87</v>
      </c>
      <c r="B16" s="3"/>
      <c r="C16" s="3"/>
      <c r="D16" s="3"/>
    </row>
    <row r="17" spans="1:4" ht="24.95" customHeight="1">
      <c r="A17" s="3"/>
      <c r="B17" s="3"/>
      <c r="C17" s="3"/>
      <c r="D17" s="3"/>
    </row>
    <row r="18" spans="1:4" ht="24.95" customHeight="1">
      <c r="A18" s="3" t="s">
        <v>88</v>
      </c>
      <c r="B18" s="3"/>
      <c r="C18" s="3"/>
      <c r="D18" s="3"/>
    </row>
    <row r="19" spans="1:4" ht="24.95" customHeight="1">
      <c r="A19" s="3"/>
      <c r="B19" s="3"/>
      <c r="C19" s="3"/>
      <c r="D19" s="3"/>
    </row>
    <row r="20" spans="1:4" ht="24.95" customHeight="1">
      <c r="A20" s="3" t="s">
        <v>89</v>
      </c>
      <c r="B20" s="3"/>
      <c r="C20" s="3"/>
      <c r="D20" s="3"/>
    </row>
    <row r="21" spans="1:4" ht="24.95" customHeight="1">
      <c r="A21" s="3"/>
      <c r="B21" s="3"/>
      <c r="C21" s="3"/>
      <c r="D21" s="3"/>
    </row>
    <row r="22" spans="1:4" ht="24.95" customHeight="1">
      <c r="A22" s="3" t="s">
        <v>90</v>
      </c>
      <c r="B22" s="3"/>
      <c r="C22" s="3"/>
      <c r="D22" s="3"/>
    </row>
    <row r="23" spans="1:4" ht="24.95" customHeight="1">
      <c r="A23" s="3"/>
      <c r="B23" s="3"/>
      <c r="C23" s="3"/>
      <c r="D23" s="3"/>
    </row>
    <row r="24" spans="1:4" ht="24.95" customHeight="1">
      <c r="A24" s="3"/>
      <c r="B24" s="3"/>
      <c r="C24" s="3"/>
      <c r="D24" s="3"/>
    </row>
    <row r="25" spans="1:4" ht="24.95" customHeight="1">
      <c r="A25" s="3"/>
      <c r="B25" s="3"/>
      <c r="C25" s="3"/>
      <c r="D25" s="3"/>
    </row>
    <row r="26" spans="1:4" ht="24.95" customHeight="1">
      <c r="A26" s="3"/>
      <c r="B26" s="3"/>
      <c r="C26" s="3"/>
      <c r="D26" s="3"/>
    </row>
    <row r="27" spans="1:4" ht="24.95" customHeight="1">
      <c r="A27" s="3"/>
      <c r="B27" s="3"/>
      <c r="C27" s="3"/>
      <c r="D27" s="3"/>
    </row>
    <row r="28" spans="1:4" ht="24.95" customHeight="1">
      <c r="A28" s="3"/>
      <c r="B28" s="3"/>
      <c r="C28" s="3"/>
      <c r="D28" s="3"/>
    </row>
    <row r="29" spans="1:4" ht="24.95" customHeight="1">
      <c r="A29" s="6"/>
      <c r="B29" s="6"/>
      <c r="C29" s="6"/>
      <c r="D29" s="6"/>
    </row>
    <row r="30" spans="1:4" ht="14.25">
      <c r="A30" s="1"/>
      <c r="B30" s="1"/>
      <c r="C30" s="1"/>
      <c r="D30" s="1"/>
    </row>
    <row r="31" spans="1:4" ht="14.25">
      <c r="A31" s="1"/>
      <c r="B31" s="1"/>
      <c r="C31" s="1"/>
      <c r="D31" s="1"/>
    </row>
  </sheetData>
  <mergeCells count="4">
    <mergeCell ref="A5:A6"/>
    <mergeCell ref="C2:D2"/>
    <mergeCell ref="B5:C5"/>
    <mergeCell ref="D5:D6"/>
  </mergeCells>
  <phoneticPr fontId="2"/>
  <pageMargins left="1.1811023622047245" right="0.78740157480314965" top="0.98425196850393704" bottom="0.98425196850393704" header="0.51181102362204722" footer="0.51181102362204722"/>
  <pageSetup paperSize="9" scale="77"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1"/>
  <sheetViews>
    <sheetView view="pageBreakPreview" zoomScaleNormal="100" workbookViewId="0">
      <selection activeCell="A8" sqref="A8"/>
    </sheetView>
  </sheetViews>
  <sheetFormatPr defaultRowHeight="13.5"/>
  <cols>
    <col min="2" max="2" width="17.25" customWidth="1"/>
    <col min="3" max="3" width="22" customWidth="1"/>
    <col min="4" max="4" width="17.25" customWidth="1"/>
    <col min="5" max="5" width="16.75" customWidth="1"/>
  </cols>
  <sheetData>
    <row r="1" spans="1:6" ht="24.95" customHeight="1">
      <c r="A1" s="28" t="s">
        <v>91</v>
      </c>
      <c r="B1" s="1"/>
      <c r="C1" s="1"/>
      <c r="D1" s="1"/>
      <c r="E1" s="1"/>
    </row>
    <row r="2" spans="1:6" ht="27" customHeight="1">
      <c r="A2" s="1" t="s">
        <v>1</v>
      </c>
      <c r="B2" s="1" t="str">
        <f>'別表１（当初申請、変更申請)'!G3</f>
        <v>さいたまっちの里</v>
      </c>
      <c r="C2" s="488" t="s">
        <v>161</v>
      </c>
      <c r="D2" s="488"/>
      <c r="E2" s="488"/>
      <c r="F2" s="488"/>
    </row>
    <row r="3" spans="1:6" ht="14.25">
      <c r="A3" s="1"/>
      <c r="B3" s="1"/>
      <c r="C3" s="1"/>
      <c r="D3" s="1"/>
      <c r="E3" s="46" t="s">
        <v>151</v>
      </c>
    </row>
    <row r="4" spans="1:6" ht="24.95" customHeight="1">
      <c r="A4" s="2"/>
      <c r="B4" s="2"/>
      <c r="C4" s="2" t="s">
        <v>92</v>
      </c>
      <c r="D4" s="2" t="s">
        <v>93</v>
      </c>
      <c r="E4" s="2" t="s">
        <v>94</v>
      </c>
    </row>
    <row r="5" spans="1:6" ht="24.95" customHeight="1">
      <c r="A5" s="4" t="s">
        <v>95</v>
      </c>
      <c r="B5" s="4" t="s">
        <v>96</v>
      </c>
      <c r="C5" s="4" t="s">
        <v>97</v>
      </c>
      <c r="D5" s="4" t="s">
        <v>98</v>
      </c>
      <c r="E5" s="4" t="s">
        <v>99</v>
      </c>
    </row>
    <row r="6" spans="1:6" ht="24.95" customHeight="1">
      <c r="A6" s="9"/>
      <c r="B6" s="9"/>
      <c r="C6" s="9" t="s">
        <v>100</v>
      </c>
      <c r="D6" s="9"/>
      <c r="E6" s="9" t="s">
        <v>98</v>
      </c>
    </row>
    <row r="7" spans="1:6" ht="50.1" customHeight="1">
      <c r="A7" s="7"/>
      <c r="B7" s="7"/>
      <c r="C7" s="7"/>
      <c r="D7" s="7"/>
      <c r="E7" s="7"/>
    </row>
    <row r="8" spans="1:6" ht="50.1" customHeight="1">
      <c r="A8" s="3"/>
      <c r="B8" s="3"/>
      <c r="C8" s="3"/>
      <c r="D8" s="3"/>
      <c r="E8" s="3"/>
    </row>
    <row r="9" spans="1:6" ht="50.1" customHeight="1">
      <c r="A9" s="3"/>
      <c r="B9" s="3"/>
      <c r="C9" s="3"/>
      <c r="D9" s="3"/>
      <c r="E9" s="3"/>
    </row>
    <row r="10" spans="1:6" ht="50.1" customHeight="1">
      <c r="A10" s="3"/>
      <c r="B10" s="3"/>
      <c r="C10" s="3"/>
      <c r="D10" s="3"/>
      <c r="E10" s="3"/>
    </row>
    <row r="11" spans="1:6" ht="50.1" customHeight="1">
      <c r="A11" s="3"/>
      <c r="B11" s="3"/>
      <c r="C11" s="3"/>
      <c r="D11" s="3"/>
      <c r="E11" s="3"/>
    </row>
    <row r="12" spans="1:6" ht="50.1" customHeight="1">
      <c r="A12" s="3"/>
      <c r="B12" s="3"/>
      <c r="C12" s="3"/>
      <c r="D12" s="3"/>
      <c r="E12" s="3"/>
    </row>
    <row r="13" spans="1:6" ht="50.1" customHeight="1">
      <c r="A13" s="3"/>
      <c r="B13" s="3"/>
      <c r="C13" s="3"/>
      <c r="D13" s="3"/>
      <c r="E13" s="3"/>
    </row>
    <row r="14" spans="1:6" ht="50.1" customHeight="1">
      <c r="A14" s="3"/>
      <c r="B14" s="3"/>
      <c r="C14" s="3"/>
      <c r="D14" s="3"/>
      <c r="E14" s="3"/>
    </row>
    <row r="15" spans="1:6" ht="50.1" customHeight="1">
      <c r="A15" s="3"/>
      <c r="B15" s="3"/>
      <c r="C15" s="3"/>
      <c r="D15" s="3"/>
      <c r="E15" s="3"/>
    </row>
    <row r="16" spans="1:6" ht="50.1" customHeight="1">
      <c r="A16" s="3"/>
      <c r="B16" s="3"/>
      <c r="C16" s="3"/>
      <c r="D16" s="3"/>
      <c r="E16" s="3"/>
    </row>
    <row r="17" spans="1:5" ht="50.1" customHeight="1">
      <c r="A17" s="3"/>
      <c r="B17" s="3"/>
      <c r="C17" s="3"/>
      <c r="D17" s="3"/>
      <c r="E17" s="3"/>
    </row>
    <row r="18" spans="1:5" ht="50.1" customHeight="1">
      <c r="A18" s="3"/>
      <c r="B18" s="3"/>
      <c r="C18" s="3"/>
      <c r="D18" s="3"/>
      <c r="E18" s="3"/>
    </row>
    <row r="19" spans="1:5" ht="50.1" customHeight="1">
      <c r="A19" s="3"/>
      <c r="B19" s="3"/>
      <c r="C19" s="3"/>
      <c r="D19" s="3"/>
      <c r="E19" s="3"/>
    </row>
    <row r="20" spans="1:5" ht="50.1" customHeight="1">
      <c r="A20" s="6"/>
      <c r="B20" s="6"/>
      <c r="C20" s="6"/>
      <c r="D20" s="6"/>
      <c r="E20" s="6"/>
    </row>
    <row r="21" spans="1:5" ht="14.25">
      <c r="A21" s="1"/>
      <c r="B21" s="1"/>
      <c r="C21" s="1"/>
      <c r="D21" s="1"/>
      <c r="E21" s="1"/>
    </row>
    <row r="22" spans="1:5" ht="14.25">
      <c r="A22" s="1"/>
      <c r="B22" s="1"/>
      <c r="C22" s="1"/>
      <c r="D22" s="1"/>
      <c r="E22" s="1"/>
    </row>
    <row r="23" spans="1:5" ht="14.25">
      <c r="A23" s="1"/>
      <c r="B23" s="1"/>
      <c r="C23" s="1"/>
      <c r="D23" s="1"/>
      <c r="E23" s="1"/>
    </row>
    <row r="24" spans="1:5" ht="14.25">
      <c r="A24" s="1"/>
      <c r="B24" s="1"/>
      <c r="C24" s="1"/>
      <c r="D24" s="1"/>
      <c r="E24" s="1"/>
    </row>
    <row r="25" spans="1:5" ht="14.25">
      <c r="A25" s="1"/>
      <c r="B25" s="1"/>
      <c r="C25" s="1"/>
      <c r="D25" s="1"/>
      <c r="E25" s="1"/>
    </row>
    <row r="26" spans="1:5" ht="14.25">
      <c r="A26" s="1"/>
      <c r="B26" s="1"/>
      <c r="C26" s="1"/>
      <c r="D26" s="1"/>
      <c r="E26" s="1"/>
    </row>
    <row r="27" spans="1:5" ht="14.25">
      <c r="A27" s="1"/>
      <c r="B27" s="1"/>
      <c r="C27" s="1"/>
      <c r="D27" s="1"/>
      <c r="E27" s="1"/>
    </row>
    <row r="28" spans="1:5" ht="14.25">
      <c r="A28" s="1"/>
      <c r="B28" s="1"/>
      <c r="C28" s="1"/>
      <c r="D28" s="1"/>
      <c r="E28" s="1"/>
    </row>
    <row r="29" spans="1:5" ht="14.25">
      <c r="A29" s="1"/>
      <c r="B29" s="1"/>
      <c r="C29" s="1"/>
      <c r="D29" s="1"/>
      <c r="E29" s="1"/>
    </row>
    <row r="30" spans="1:5" ht="14.25">
      <c r="A30" s="1"/>
      <c r="B30" s="1"/>
      <c r="C30" s="1"/>
      <c r="D30" s="1"/>
      <c r="E30" s="1"/>
    </row>
    <row r="31" spans="1:5" ht="14.25">
      <c r="A31" s="1"/>
      <c r="B31" s="1"/>
      <c r="C31" s="1"/>
      <c r="D31" s="1"/>
      <c r="E31" s="1"/>
    </row>
  </sheetData>
  <mergeCells count="1">
    <mergeCell ref="C2:F2"/>
  </mergeCells>
  <phoneticPr fontId="2"/>
  <pageMargins left="1.5748031496062993" right="1.3779527559055118" top="0.98425196850393704" bottom="0.98425196850393704" header="0.51181102362204722" footer="0.51181102362204722"/>
  <pageSetup paperSize="9" scale="75"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別表１（当初申請、変更申請)</vt:lpstr>
      <vt:lpstr>別表２（当初申請、変更申請）</vt:lpstr>
      <vt:lpstr>別表３（当初申請、変更申請）</vt:lpstr>
      <vt:lpstr>環境改善加算・計画書（当初申請・変更申請）</vt:lpstr>
      <vt:lpstr>(ケア一般)階層別、月別利用人員内訳</vt:lpstr>
      <vt:lpstr>基準額内訳(一般入居者)</vt:lpstr>
      <vt:lpstr>単価積算内訳 </vt:lpstr>
      <vt:lpstr>職員の配置状況等 </vt:lpstr>
      <vt:lpstr>職員名簿</vt:lpstr>
      <vt:lpstr>精算書（実績報告）</vt:lpstr>
      <vt:lpstr>別表２(実績報告)</vt:lpstr>
      <vt:lpstr>別表３（実績報告）</vt:lpstr>
      <vt:lpstr>環境改善加算・報告書（実績報告）</vt:lpstr>
      <vt:lpstr>'(ケア一般)階層別、月別利用人員内訳'!Print_Area</vt:lpstr>
      <vt:lpstr>'環境改善加算・計画書（当初申請・変更申請）'!Print_Area</vt:lpstr>
      <vt:lpstr>'環境改善加算・報告書（実績報告）'!Print_Area</vt:lpstr>
      <vt:lpstr>'基準額内訳(一般入居者)'!Print_Area</vt:lpstr>
      <vt:lpstr>職員名簿!Print_Area</vt:lpstr>
      <vt:lpstr>'精算書（実績報告）'!Print_Area</vt:lpstr>
      <vt:lpstr>'単価積算内訳 '!Print_Area</vt:lpstr>
      <vt:lpstr>'別表１（当初申請、変更申請)'!Print_Area</vt:lpstr>
      <vt:lpstr>'別表２(実績報告)'!Print_Area</vt:lpstr>
      <vt:lpstr>'別表２（当初申請、変更申請）'!Print_Area</vt:lpstr>
      <vt:lpstr>'別表３（実績報告）'!Print_Area</vt:lpstr>
      <vt:lpstr>'別表３（当初申請、変更申請）'!Print_Area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メビウスユーザー様</dc:creator>
  <cp:lastModifiedBy>平井 海将（高齢者福祉課）</cp:lastModifiedBy>
  <cp:lastPrinted>2025-03-27T10:36:36Z</cp:lastPrinted>
  <dcterms:created xsi:type="dcterms:W3CDTF">2002-10-29T04:48:30Z</dcterms:created>
  <dcterms:modified xsi:type="dcterms:W3CDTF">2025-04-15T00:33:19Z</dcterms:modified>
</cp:coreProperties>
</file>