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xmlns:mc="http://schemas.openxmlformats.org/markup-compatibility/2006">
    <mc:Choice Requires="x15">
      <x15ac:absPath xmlns:x15ac="http://schemas.microsoft.com/office/spreadsheetml/2010/11/ac" url="C:\Users\115403\Box\【02_課所共有】06_06_障害者支援課\R05年度\04 地域生活・医療的ケア児支援担当\13_事業者指定\13_01_事業者指定全般\13_01_090_処遇改善\060312　R6年度処遇改善計画書関係\060326【国通知】福祉・介護職員等処遇改善加算等に関する基本的考え方並びに事務処理手順及び様式例の提示について\"/>
    </mc:Choice>
  </mc:AlternateContent>
  <xr:revisionPtr revIDLastSave="0" documentId="8_{89F53A3C-65A2-49DA-A2EC-CF558524EBBD}" xr6:coauthVersionLast="36" xr6:coauthVersionMax="36" xr10:uidLastSave="{00000000-0000-0000-0000-000000000000}"/>
  <bookViews>
    <workbookView xWindow="29805" yWindow="4620" windowWidth="21600" windowHeight="11385"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<sst xmlns="http://schemas.openxmlformats.org/spreadsheetml/2006/main" count="6514" uniqueCount="2397">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</sst>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0" borderId="139" xfId="0" applyFont="1" applyBorder="1" applyAlignment="1">
      <alignment horizontal="center" vertical="center" shrinkToFi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7"/>
              <a:ext cx="304800" cy="400045"/>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6"/>
              <a:ext cx="304800" cy="714376"/>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5001"/>
              <a:ext cx="304800" cy="698089"/>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45"/>
              <a:ext cx="304800" cy="37148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2"/>
              <a:ext cx="304800" cy="685808"/>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2" y="8239854"/>
              <a:ext cx="220582" cy="69460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590"/>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9" y="8232482"/>
              <a:ext cx="200248" cy="744721"/>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2"/>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4"/>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7"/>
              <a:ext cx="304800" cy="400045"/>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6"/>
              <a:ext cx="304800" cy="714376"/>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5001"/>
              <a:ext cx="304800" cy="698089"/>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45"/>
              <a:ext cx="304800" cy="37148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2"/>
              <a:ext cx="304800" cy="685808"/>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2" y="8239854"/>
              <a:ext cx="220582" cy="69460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82"/>
              <a:ext cx="200248" cy="744721"/>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7"/>
              <a:ext cx="304800" cy="400045"/>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6"/>
              <a:ext cx="304800" cy="714376"/>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101"/>
              <a:ext cx="304800" cy="698089"/>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45"/>
              <a:ext cx="304800" cy="37148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2"/>
              <a:ext cx="304800" cy="685808"/>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2" y="8277954"/>
              <a:ext cx="220582" cy="69460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7"/>
              <a:ext cx="304800" cy="714376"/>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690"/>
              <a:ext cx="232948" cy="707093"/>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70582"/>
              <a:ext cx="200248" cy="744721"/>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2"/>
              <a:ext cx="304802" cy="710980"/>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44"/>
              <a:ext cx="304800" cy="685799"/>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4"/>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7"/>
              <a:ext cx="304800" cy="400045"/>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6"/>
              <a:ext cx="304800" cy="714376"/>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5001"/>
              <a:ext cx="304800" cy="698089"/>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45"/>
              <a:ext cx="304800" cy="37148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2"/>
              <a:ext cx="304800" cy="685808"/>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2" y="8239854"/>
              <a:ext cx="220582" cy="69460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82"/>
              <a:ext cx="200248" cy="744721"/>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2"/>
              <a:ext cx="304800" cy="714373"/>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9"/>
              <a:ext cx="304806" cy="695323"/>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897"/>
              <a:ext cx="304800" cy="371459"/>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0"/>
              <a:ext cx="304806" cy="685798"/>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58" y="8239126"/>
              <a:ext cx="228604" cy="695333"/>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73"/>
              <a:ext cx="200025" cy="742965"/>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2"/>
              <a:ext cx="304800" cy="714373"/>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9"/>
              <a:ext cx="304806" cy="695323"/>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897"/>
              <a:ext cx="304800" cy="371459"/>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0"/>
              <a:ext cx="304806" cy="685798"/>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58" y="8239126"/>
              <a:ext cx="228604" cy="695333"/>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4993"/>
              <a:ext cx="304800" cy="714374"/>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18"/>
              <a:ext cx="228601" cy="704946"/>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73" y="8229573"/>
              <a:ext cx="200025" cy="742965"/>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2" y="7391395"/>
              <a:ext cx="304806" cy="714379"/>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45"/>
              <a:ext cx="304800" cy="685799"/>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2"/>
              <a:ext cx="304800" cy="714373"/>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9"/>
              <a:ext cx="304806" cy="695323"/>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897"/>
              <a:ext cx="304800" cy="371459"/>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0"/>
              <a:ext cx="304806" cy="685798"/>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58" y="8239126"/>
              <a:ext cx="228604" cy="695333"/>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4993"/>
              <a:ext cx="304800" cy="714374"/>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18"/>
              <a:ext cx="228601" cy="704946"/>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73" y="8229573"/>
              <a:ext cx="200025" cy="742965"/>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2" y="7391395"/>
              <a:ext cx="304806" cy="714379"/>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45"/>
              <a:ext cx="304800" cy="685799"/>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2"/>
              <a:ext cx="304800" cy="714373"/>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9"/>
              <a:ext cx="304806" cy="695323"/>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897"/>
              <a:ext cx="304800" cy="371459"/>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0"/>
              <a:ext cx="304806" cy="685798"/>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58" y="8239126"/>
              <a:ext cx="228604" cy="695333"/>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4993"/>
              <a:ext cx="304800" cy="714374"/>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18"/>
              <a:ext cx="228601" cy="704946"/>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73" y="8229573"/>
              <a:ext cx="200025" cy="742965"/>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2" y="7391395"/>
              <a:ext cx="304806" cy="714379"/>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45"/>
              <a:ext cx="304800" cy="685799"/>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2"/>
              <a:ext cx="304800" cy="714373"/>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9"/>
              <a:ext cx="304806" cy="695323"/>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897"/>
              <a:ext cx="304800" cy="371459"/>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0"/>
              <a:ext cx="304806" cy="685798"/>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58" y="8239126"/>
              <a:ext cx="228604" cy="695333"/>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4993"/>
              <a:ext cx="304800" cy="714374"/>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18"/>
              <a:ext cx="228601" cy="704946"/>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73" y="8229573"/>
              <a:ext cx="200025" cy="742965"/>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2" y="7391395"/>
              <a:ext cx="304806" cy="714379"/>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45"/>
              <a:ext cx="304800" cy="685799"/>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2"/>
              <a:ext cx="304800" cy="714373"/>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9"/>
              <a:ext cx="304806" cy="695323"/>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897"/>
              <a:ext cx="304800" cy="371459"/>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0"/>
              <a:ext cx="304806" cy="685798"/>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58" y="8239126"/>
              <a:ext cx="228604" cy="695333"/>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4993"/>
              <a:ext cx="304800" cy="714374"/>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18"/>
              <a:ext cx="228601" cy="704946"/>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73" y="8229573"/>
              <a:ext cx="200025" cy="742965"/>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2" y="7391395"/>
              <a:ext cx="304806" cy="714379"/>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45"/>
              <a:ext cx="304800" cy="685799"/>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mailto:aaa@aaa.aa.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topLeftCell="A109"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2345</v>
      </c>
      <c r="Q5" s="1212"/>
      <c r="R5" s="1212"/>
      <c r="S5" s="1212"/>
      <c r="T5" s="1212"/>
      <c r="U5" s="1212"/>
      <c r="V5" s="1212"/>
      <c r="W5" s="1212"/>
      <c r="X5" s="1213"/>
      <c r="Y5" s="1155" t="s">
        <v>2250</v>
      </c>
      <c r="Z5" s="1155"/>
      <c r="AA5" s="1155"/>
      <c r="AB5" s="1155"/>
      <c r="AC5" s="1155"/>
      <c r="AD5" s="1155"/>
      <c r="AE5" s="1199">
        <v>2250000</v>
      </c>
      <c r="AF5" s="1200"/>
      <c r="AG5" s="1200"/>
      <c r="AH5" s="1201"/>
      <c r="AI5" s="1199">
        <v>400000</v>
      </c>
      <c r="AJ5" s="1200"/>
      <c r="AK5" s="1200"/>
      <c r="AL5" s="1201"/>
      <c r="AM5" s="1202">
        <f>AE5-AI5</f>
        <v>1850000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新加算Ⅰ</v>
      </c>
      <c r="W8" s="1206"/>
      <c r="X8" s="1206"/>
      <c r="Y8" s="1206"/>
      <c r="Z8" s="1207"/>
      <c r="AA8" s="1187" t="str">
        <f>IFERROR(VLOOKUP(AS1,【参考】数式用2!E6:L23,4,FALSE),"")</f>
        <v>交付金を取得する場合、４月からベア加算の算定が必要。その場合、６月以降は自然と新加算Ⅰに移行可能。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0.159</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7" t="str">
        <f>IFERROR(VLOOKUP(AS1,【参考】数式用2!E6:L23,6,FALSE),"")</f>
        <v>４月からベア加算を算定せず、６月から月額賃金改善要件Ⅱも満たさない場合、Ⅴ(1)となる。なお、R7年度以降は月額賃金改善要件Ⅱが必要。</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1">
        <f>IFERROR(VLOOKUP(AS1,【参考】数式用2!E6:L23,8,FALSE),"")</f>
        <v>0</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特定加算Ⅰ</v>
      </c>
      <c r="AX48" s="1183"/>
      <c r="AY48" s="1183"/>
      <c r="AZ48" s="1183"/>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topLeftCell="A4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2352</v>
      </c>
      <c r="Q5" s="1212"/>
      <c r="R5" s="1212"/>
      <c r="S5" s="1212"/>
      <c r="T5" s="1212"/>
      <c r="U5" s="1212"/>
      <c r="V5" s="1212"/>
      <c r="W5" s="1212"/>
      <c r="X5" s="1213"/>
      <c r="Y5" s="1155" t="s">
        <v>2249</v>
      </c>
      <c r="Z5" s="1155"/>
      <c r="AA5" s="1155"/>
      <c r="AB5" s="1155"/>
      <c r="AC5" s="1155"/>
      <c r="AD5" s="1155"/>
      <c r="AE5" s="1199">
        <v>3850000</v>
      </c>
      <c r="AF5" s="1200"/>
      <c r="AG5" s="1200"/>
      <c r="AH5" s="1201"/>
      <c r="AI5" s="1199">
        <v>800000</v>
      </c>
      <c r="AJ5" s="1200"/>
      <c r="AK5" s="1200"/>
      <c r="AL5" s="1201"/>
      <c r="AM5" s="1202">
        <f>AE5-AI5</f>
        <v>3050000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新加算Ⅲ</v>
      </c>
      <c r="W8" s="1206"/>
      <c r="X8" s="1206"/>
      <c r="Y8" s="1206"/>
      <c r="Z8" s="1207"/>
      <c r="AA8" s="1187"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8">
        <f>IFERROR(VLOOKUP(Y5,【参考】数式用!$A$5:$AB$37,MATCH(V8,【参考】数式用!$B$4:$AB$4,0)+1,FALSE),"")</f>
        <v>6.699999999999999E-2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7" t="str">
        <f>IFERROR(VLOOKUP(AS1,【参考】数式用2!E6:L23,6,FALSE),"")</f>
        <v>キャリアパス要件Ⅰ・Ⅱを「R6年度中の対応の誓約」で満たし、４月から旧処遇加算Ⅱを算定可。その場合、６月以降は自然と新加算Ⅳに移行可能。</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1"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1" t="s">
        <v>2356</v>
      </c>
      <c r="Q5" s="1212"/>
      <c r="R5" s="1212"/>
      <c r="S5" s="1212"/>
      <c r="T5" s="1212"/>
      <c r="U5" s="1212"/>
      <c r="V5" s="1212"/>
      <c r="W5" s="1212"/>
      <c r="X5" s="1213"/>
      <c r="Y5" s="1155" t="s">
        <v>2257</v>
      </c>
      <c r="Z5" s="1155"/>
      <c r="AA5" s="1155"/>
      <c r="AB5" s="1155"/>
      <c r="AC5" s="1155"/>
      <c r="AD5" s="1155"/>
      <c r="AE5" s="1199">
        <v>4250000</v>
      </c>
      <c r="AF5" s="1200"/>
      <c r="AG5" s="1200"/>
      <c r="AH5" s="1201"/>
      <c r="AI5" s="1199">
        <v>800000</v>
      </c>
      <c r="AJ5" s="1200"/>
      <c r="AK5" s="1200"/>
      <c r="AL5" s="1201"/>
      <c r="AM5" s="1202">
        <f>AE5-AI5</f>
        <v>3450000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新加算Ⅳ</v>
      </c>
      <c r="W8" s="1206"/>
      <c r="X8" s="1206"/>
      <c r="Y8" s="1206"/>
      <c r="Z8" s="1207"/>
      <c r="AA8" s="1187"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6.3E-2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4">
        <f>IFERROR(VLOOKUP(Y5,【参考】数式用!$A$5:$AB$37,MATCH(V11,【参考】数式用!$B$4:$AB$4,0)+1,FALSE),"")</f>
        <v>0.05</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A37"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A39"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A32"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A34"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1" t="s">
        <v>224</v>
      </c>
      <c r="B2" s="1233" t="s">
        <v>2239</v>
      </c>
      <c r="C2" s="1234"/>
      <c r="D2" s="1234"/>
      <c r="E2" s="1235"/>
      <c r="F2" s="1236" t="s">
        <v>2240</v>
      </c>
      <c r="G2" s="1237"/>
      <c r="H2" s="1237"/>
      <c r="I2" s="1231" t="s">
        <v>2241</v>
      </c>
      <c r="J2" s="1238"/>
      <c r="K2" s="1241" t="s">
        <v>2242</v>
      </c>
      <c r="L2" s="1242"/>
      <c r="M2" s="1242"/>
      <c r="N2" s="1242"/>
      <c r="O2" s="1242"/>
      <c r="P2" s="1242"/>
      <c r="Q2" s="1242"/>
      <c r="R2" s="1242"/>
      <c r="S2" s="1242"/>
      <c r="T2" s="1242"/>
      <c r="U2" s="1242"/>
      <c r="V2" s="1242"/>
      <c r="W2" s="1242"/>
      <c r="X2" s="1242"/>
      <c r="Y2" s="1242"/>
      <c r="Z2" s="1242"/>
      <c r="AA2" s="1242"/>
      <c r="AB2" s="1243"/>
      <c r="AC2" s="1228" t="s">
        <v>2243</v>
      </c>
      <c r="AD2" s="449"/>
      <c r="AE2" s="1224" t="s">
        <v>224</v>
      </c>
      <c r="AF2" s="1226" t="s">
        <v>2277</v>
      </c>
      <c r="AH2" s="444" t="s">
        <v>2244</v>
      </c>
      <c r="AI2" s="445" t="s">
        <v>2244</v>
      </c>
      <c r="AK2" s="451" t="s">
        <v>181</v>
      </c>
      <c r="AM2" s="451" t="s">
        <v>16</v>
      </c>
      <c r="AO2" s="452" t="s">
        <v>226</v>
      </c>
      <c r="AQ2" s="1218" t="s">
        <v>2008</v>
      </c>
      <c r="AR2" s="1221" t="s">
        <v>225</v>
      </c>
    </row>
    <row r="3" spans="1:44" ht="51.75" customHeight="1" thickBot="1">
      <c r="A3" s="1232"/>
      <c r="B3" s="1244" t="s">
        <v>228</v>
      </c>
      <c r="C3" s="1245"/>
      <c r="D3" s="1245"/>
      <c r="E3" s="1246"/>
      <c r="F3" s="1247" t="s">
        <v>229</v>
      </c>
      <c r="G3" s="1247"/>
      <c r="H3" s="1247"/>
      <c r="I3" s="1239"/>
      <c r="J3" s="1240"/>
      <c r="K3" s="1248" t="s">
        <v>230</v>
      </c>
      <c r="L3" s="1249"/>
      <c r="M3" s="1249"/>
      <c r="N3" s="1249"/>
      <c r="O3" s="1249"/>
      <c r="P3" s="1249"/>
      <c r="Q3" s="1249"/>
      <c r="R3" s="1249"/>
      <c r="S3" s="1249"/>
      <c r="T3" s="1249"/>
      <c r="U3" s="1249"/>
      <c r="V3" s="1249"/>
      <c r="W3" s="1249"/>
      <c r="X3" s="1249"/>
      <c r="Y3" s="1249"/>
      <c r="Z3" s="1249"/>
      <c r="AA3" s="1249"/>
      <c r="AB3" s="1250"/>
      <c r="AC3" s="1229"/>
      <c r="AD3" s="449"/>
      <c r="AE3" s="1225"/>
      <c r="AF3" s="1227"/>
      <c r="AH3" s="443" t="s">
        <v>2245</v>
      </c>
      <c r="AI3" s="446" t="s">
        <v>2245</v>
      </c>
      <c r="AK3" s="453"/>
      <c r="AM3" s="453"/>
      <c r="AO3" s="454" t="s">
        <v>18</v>
      </c>
      <c r="AQ3" s="1219"/>
      <c r="AR3" s="1222"/>
    </row>
    <row r="4" spans="1:44" ht="41.25" customHeight="1" thickBot="1">
      <c r="A4" s="1232"/>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30"/>
      <c r="AD4" s="449"/>
      <c r="AE4" s="1225"/>
      <c r="AF4" s="1227"/>
      <c r="AH4" s="443" t="s">
        <v>2280</v>
      </c>
      <c r="AI4" s="446" t="s">
        <v>2280</v>
      </c>
      <c r="AO4" s="454" t="s">
        <v>237</v>
      </c>
      <c r="AQ4" s="1220"/>
      <c r="AR4" s="122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3" t="s">
        <v>2239</v>
      </c>
      <c r="C3" s="1252" t="s">
        <v>2240</v>
      </c>
      <c r="D3" s="1252" t="s">
        <v>2241</v>
      </c>
      <c r="E3" s="1252" t="s">
        <v>227</v>
      </c>
      <c r="F3" s="1254" t="s">
        <v>2067</v>
      </c>
      <c r="G3" s="1252" t="s">
        <v>2103</v>
      </c>
      <c r="H3" s="1252"/>
      <c r="I3" s="1252" t="s">
        <v>2104</v>
      </c>
      <c r="J3" s="1252"/>
      <c r="K3" s="1252" t="s">
        <v>2105</v>
      </c>
      <c r="L3" s="1252"/>
      <c r="M3" s="1251" t="s">
        <v>2037</v>
      </c>
      <c r="N3" s="1251" t="s">
        <v>2038</v>
      </c>
      <c r="O3" s="1251" t="s">
        <v>2039</v>
      </c>
      <c r="P3" s="1251" t="s">
        <v>2040</v>
      </c>
      <c r="Q3" s="1251" t="s">
        <v>2041</v>
      </c>
      <c r="R3" s="1251" t="s">
        <v>2042</v>
      </c>
      <c r="S3" s="1251" t="s">
        <v>2043</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廣西顕</dc:creator>
  <cp:lastModifiedBy>廣西顕</cp:lastModifiedBy>
  <cp:lastPrinted>2024-03-18T06:59:04Z</cp:lastPrinted>
  <dcterms:created xsi:type="dcterms:W3CDTF">2015-06-05T18:19:34Z</dcterms:created>
  <dcterms:modified xsi:type="dcterms:W3CDTF">2024-03-27T02:11:38Z</dcterms:modified>
</cp:coreProperties>
</file>